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SHOME\Desktop\Hải Phòng - Hải Dương\Đề án sắp xếp ĐVHC cấp xã\"/>
    </mc:Choice>
  </mc:AlternateContent>
  <bookViews>
    <workbookView xWindow="-105" yWindow="-105" windowWidth="23250" windowHeight="12450" firstSheet="1" activeTab="5"/>
  </bookViews>
  <sheets>
    <sheet name="SGV" sheetId="2" state="veryHidden" r:id="rId1"/>
    <sheet name="PL I" sheetId="11" r:id="rId2"/>
    <sheet name="PL II" sheetId="14" r:id="rId3"/>
    <sheet name="PL III" sheetId="19" r:id="rId4"/>
    <sheet name="PLIV" sheetId="17" r:id="rId5"/>
    <sheet name="PL V" sheetId="13" r:id="rId6"/>
    <sheet name="Sheet2" sheetId="5"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0" localSheetId="1">'[1]PNT-QUOT-#3'!#REF!</definedName>
    <definedName name="\0">'[1]PNT-QUOT-#3'!#REF!</definedName>
    <definedName name="\z" localSheetId="1">'[1]COAT&amp;WRAP-QIOT-#3'!#REF!</definedName>
    <definedName name="\z">'[1]COAT&amp;WRAP-QIOT-#3'!#REF!</definedName>
    <definedName name="_1" localSheetId="1">#REF!</definedName>
    <definedName name="_1">#REF!</definedName>
    <definedName name="_1000A01">#N/A</definedName>
    <definedName name="_2" localSheetId="1">#REF!</definedName>
    <definedName name="_2">#REF!</definedName>
    <definedName name="_A65700" localSheetId="1">'[2]MTO REV.2(ARMOR)'!#REF!</definedName>
    <definedName name="_A65700">'[2]MTO REV.2(ARMOR)'!#REF!</definedName>
    <definedName name="_A65800" localSheetId="1">'[2]MTO REV.2(ARMOR)'!#REF!</definedName>
    <definedName name="_A65800">'[2]MTO REV.2(ARMOR)'!#REF!</definedName>
    <definedName name="_A66000" localSheetId="1">'[2]MTO REV.2(ARMOR)'!#REF!</definedName>
    <definedName name="_A66000">'[2]MTO REV.2(ARMOR)'!#REF!</definedName>
    <definedName name="_A67000" localSheetId="1">'[2]MTO REV.2(ARMOR)'!#REF!</definedName>
    <definedName name="_A67000">'[2]MTO REV.2(ARMOR)'!#REF!</definedName>
    <definedName name="_A68000" localSheetId="1">'[2]MTO REV.2(ARMOR)'!#REF!</definedName>
    <definedName name="_A68000">'[2]MTO REV.2(ARMOR)'!#REF!</definedName>
    <definedName name="_A70000" localSheetId="1">'[2]MTO REV.2(ARMOR)'!#REF!</definedName>
    <definedName name="_A70000">'[2]MTO REV.2(ARMOR)'!#REF!</definedName>
    <definedName name="_A75000" localSheetId="1">'[2]MTO REV.2(ARMOR)'!#REF!</definedName>
    <definedName name="_A75000">'[2]MTO REV.2(ARMOR)'!#REF!</definedName>
    <definedName name="_A85000" localSheetId="1">'[2]MTO REV.2(ARMOR)'!#REF!</definedName>
    <definedName name="_A85000">'[2]MTO REV.2(ARMOR)'!#REF!</definedName>
    <definedName name="_abb91" localSheetId="1">[3]chitimc!#REF!</definedName>
    <definedName name="_abb91">[3]chitimc!#REF!</definedName>
    <definedName name="_CON1" localSheetId="1">#REF!</definedName>
    <definedName name="_CON1">#REF!</definedName>
    <definedName name="_CON2" localSheetId="1">#REF!</definedName>
    <definedName name="_CON2">#REF!</definedName>
    <definedName name="_CT250" localSheetId="1">'[3]dongia (2)'!#REF!</definedName>
    <definedName name="_CT250">'[3]dongia (2)'!#REF!</definedName>
    <definedName name="_ddn400" localSheetId="1">#REF!</definedName>
    <definedName name="_ddn400">#REF!</definedName>
    <definedName name="_ddn600" localSheetId="1">#REF!</definedName>
    <definedName name="_ddn600">#REF!</definedName>
    <definedName name="_dgt100" localSheetId="1">'[3]dongia (2)'!#REF!</definedName>
    <definedName name="_dgt100">'[3]dongia (2)'!#REF!</definedName>
    <definedName name="_Fill" localSheetId="1" hidden="1">#REF!</definedName>
    <definedName name="_Fill" hidden="1">#REF!</definedName>
    <definedName name="_GID1">'[3]LKVL-CK-HT-GD1'!$A$4</definedName>
    <definedName name="_Key1" localSheetId="1" hidden="1">#REF!</definedName>
    <definedName name="_Key1" hidden="1">#REF!</definedName>
    <definedName name="_Key2" localSheetId="1" hidden="1">#REF!</definedName>
    <definedName name="_Key2" hidden="1">#REF!</definedName>
    <definedName name="_kl1" localSheetId="1">#REF!</definedName>
    <definedName name="_kl1">#REF!</definedName>
    <definedName name="_Lan1" hidden="1">{"'Sheet1'!$L$16"}</definedName>
    <definedName name="_MAC12" localSheetId="1">#REF!</definedName>
    <definedName name="_MAC12">#REF!</definedName>
    <definedName name="_MAC46" localSheetId="1">#REF!</definedName>
    <definedName name="_MAC46">#REF!</definedName>
    <definedName name="_NCL100" localSheetId="1">#REF!</definedName>
    <definedName name="_NCL100">#REF!</definedName>
    <definedName name="_NCL200" localSheetId="1">#REF!</definedName>
    <definedName name="_NCL200">#REF!</definedName>
    <definedName name="_NCL250" localSheetId="1">#REF!</definedName>
    <definedName name="_NCL250">#REF!</definedName>
    <definedName name="_NET2" localSheetId="1">#REF!</definedName>
    <definedName name="_NET2">#REF!</definedName>
    <definedName name="_nin190" localSheetId="1">#REF!</definedName>
    <definedName name="_nin190">#REF!</definedName>
    <definedName name="_Order1" hidden="1">255</definedName>
    <definedName name="_Order2" hidden="1">255</definedName>
    <definedName name="_sc1" localSheetId="1">#REF!</definedName>
    <definedName name="_sc1">#REF!</definedName>
    <definedName name="_SC2" localSheetId="1">#REF!</definedName>
    <definedName name="_SC2">#REF!</definedName>
    <definedName name="_sc3" localSheetId="1">#REF!</definedName>
    <definedName name="_sc3">#REF!</definedName>
    <definedName name="_SN3" localSheetId="1">#REF!</definedName>
    <definedName name="_SN3">#REF!</definedName>
    <definedName name="_Sort" localSheetId="1" hidden="1">#REF!</definedName>
    <definedName name="_Sort" hidden="1">#REF!</definedName>
    <definedName name="_tct3">[4]gVL!$Q$23</definedName>
    <definedName name="_th100" localSheetId="1">'[3]dongia (2)'!#REF!</definedName>
    <definedName name="_th100">'[3]dongia (2)'!#REF!</definedName>
    <definedName name="_TH160" localSheetId="1">'[3]dongia (2)'!#REF!</definedName>
    <definedName name="_TH160">'[3]dongia (2)'!#REF!</definedName>
    <definedName name="_TL1" localSheetId="1">#REF!</definedName>
    <definedName name="_TL1">#REF!</definedName>
    <definedName name="_TL2" localSheetId="1">#REF!</definedName>
    <definedName name="_TL2">#REF!</definedName>
    <definedName name="_TL3" localSheetId="1">#REF!</definedName>
    <definedName name="_TL3">#REF!</definedName>
    <definedName name="_TLA120" localSheetId="1">#REF!</definedName>
    <definedName name="_TLA120">#REF!</definedName>
    <definedName name="_TLA35" localSheetId="1">#REF!</definedName>
    <definedName name="_TLA35">#REF!</definedName>
    <definedName name="_TLA50" localSheetId="1">#REF!</definedName>
    <definedName name="_TLA50">#REF!</definedName>
    <definedName name="_TLA70" localSheetId="1">#REF!</definedName>
    <definedName name="_TLA70">#REF!</definedName>
    <definedName name="_TLA95" localSheetId="1">#REF!</definedName>
    <definedName name="_TLA95">#REF!</definedName>
    <definedName name="_TR250" localSheetId="1">'[3]dongia (2)'!#REF!</definedName>
    <definedName name="_TR250">'[3]dongia (2)'!#REF!</definedName>
    <definedName name="_tr375" localSheetId="1">[3]giathanh1!#REF!</definedName>
    <definedName name="_tr375">[3]giathanh1!#REF!</definedName>
    <definedName name="_tt3" hidden="1">{"'Sheet1'!$L$16"}</definedName>
    <definedName name="_tz593" localSheetId="1">#REF!</definedName>
    <definedName name="_tz593">#REF!</definedName>
    <definedName name="_VL100" localSheetId="1">#REF!</definedName>
    <definedName name="_VL100">#REF!</definedName>
    <definedName name="_VL200" localSheetId="1">#REF!</definedName>
    <definedName name="_VL200">#REF!</definedName>
    <definedName name="_VL250" localSheetId="1">#REF!</definedName>
    <definedName name="_VL250">#REF!</definedName>
    <definedName name="A" localSheetId="1">'[1]PNT-QUOT-#3'!#REF!</definedName>
    <definedName name="A">'[1]PNT-QUOT-#3'!#REF!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1">#REF!</definedName>
    <definedName name="A120_">#REF!</definedName>
    <definedName name="a277Print_Titles" localSheetId="1">#REF!</definedName>
    <definedName name="a277Print_Titles">#REF!</definedName>
    <definedName name="A35_" localSheetId="1">#REF!</definedName>
    <definedName name="A35_">#REF!</definedName>
    <definedName name="A50_" localSheetId="1">#REF!</definedName>
    <definedName name="A50_">#REF!</definedName>
    <definedName name="A70_" localSheetId="1">#REF!</definedName>
    <definedName name="A70_">#REF!</definedName>
    <definedName name="A95_" localSheetId="1">#REF!</definedName>
    <definedName name="A95_">#REF!</definedName>
    <definedName name="AA" localSheetId="1">#REF!</definedName>
    <definedName name="AA">#REF!</definedName>
    <definedName name="AAA" localSheetId="1">'[5]MTL$-INTER'!#REF!</definedName>
    <definedName name="AAA">'[5]MTL$-INTER'!#REF!</definedName>
    <definedName name="AC120_" localSheetId="1">#REF!</definedName>
    <definedName name="AC120_">#REF!</definedName>
    <definedName name="AC35_" localSheetId="1">#REF!</definedName>
    <definedName name="AC35_">#REF!</definedName>
    <definedName name="AC50_" localSheetId="1">#REF!</definedName>
    <definedName name="AC50_">#REF!</definedName>
    <definedName name="AC70_" localSheetId="1">#REF!</definedName>
    <definedName name="AC70_">#REF!</definedName>
    <definedName name="AC95_" localSheetId="1">#REF!</definedName>
    <definedName name="AC95_">#REF!</definedName>
    <definedName name="æ76" localSheetId="1">[6]chitiet!#REF!</definedName>
    <definedName name="æ76">[6]chitiet!#REF!</definedName>
    <definedName name="ag142X42" localSheetId="1">[3]chitimc!#REF!</definedName>
    <definedName name="ag142X42">[3]chitimc!#REF!</definedName>
    <definedName name="ag15F80" localSheetId="1">#REF!</definedName>
    <definedName name="ag15F80">#REF!</definedName>
    <definedName name="ag267N59" localSheetId="1">[3]chitimc!#REF!</definedName>
    <definedName name="ag267N59">[3]chitimc!#REF!</definedName>
    <definedName name="All_Item" localSheetId="1">#REF!</definedName>
    <definedName name="All_Item">#REF!</definedName>
    <definedName name="ALPIN">#N/A</definedName>
    <definedName name="ALPJYOU">#N/A</definedName>
    <definedName name="ALPTOI">#N/A</definedName>
    <definedName name="B" localSheetId="1">'[1]PNT-QUOT-#3'!#REF!</definedName>
    <definedName name="B">'[1]PNT-QUOT-#3'!#REF!</definedName>
    <definedName name="b_240" localSheetId="1">'[3]THPDMoi  (2)'!#REF!</definedName>
    <definedName name="b_240">'[3]THPDMoi  (2)'!#REF!</definedName>
    <definedName name="b_280" localSheetId="1">'[3]THPDMoi  (2)'!#REF!</definedName>
    <definedName name="b_280">'[3]THPDMoi  (2)'!#REF!</definedName>
    <definedName name="b_320" localSheetId="1">'[3]THPDMoi  (2)'!#REF!</definedName>
    <definedName name="b_320">'[3]THPDMoi  (2)'!#REF!</definedName>
    <definedName name="bangciti" localSheetId="1">'[3]dongia (2)'!#REF!</definedName>
    <definedName name="bangciti">'[3]dongia (2)'!#REF!</definedName>
    <definedName name="BarData" localSheetId="1">#REF!</definedName>
    <definedName name="BarData">#REF!</definedName>
    <definedName name="BB" localSheetId="1">#REF!</definedName>
    <definedName name="BB">#REF!</definedName>
    <definedName name="bd">[4]gVL!$Q$15</definedName>
    <definedName name="bdht15nc" localSheetId="1">[3]gtrinh!#REF!</definedName>
    <definedName name="bdht15nc">[3]gtrinh!#REF!</definedName>
    <definedName name="bdht15vl" localSheetId="1">[3]gtrinh!#REF!</definedName>
    <definedName name="bdht15vl">[3]gtrinh!#REF!</definedName>
    <definedName name="bdht25nc" localSheetId="1">[3]gtrinh!#REF!</definedName>
    <definedName name="bdht25nc">[3]gtrinh!#REF!</definedName>
    <definedName name="bdht25vl" localSheetId="1">[3]gtrinh!#REF!</definedName>
    <definedName name="bdht25vl">[3]gtrinh!#REF!</definedName>
    <definedName name="bdht325nc" localSheetId="1">[3]gtrinh!#REF!</definedName>
    <definedName name="bdht325nc">[3]gtrinh!#REF!</definedName>
    <definedName name="bdht325vl" localSheetId="1">[3]gtrinh!#REF!</definedName>
    <definedName name="bdht325vl">[3]gtrinh!#REF!</definedName>
    <definedName name="bia" localSheetId="1">#REF!</definedName>
    <definedName name="bia">#REF!</definedName>
    <definedName name="BOQ" localSheetId="1">#REF!</definedName>
    <definedName name="BOQ">#REF!</definedName>
    <definedName name="BT" localSheetId="1">#REF!</definedName>
    <definedName name="BT">#REF!</definedName>
    <definedName name="BVCISUMMARY" localSheetId="1">#REF!</definedName>
    <definedName name="BVCISUMMARY">#REF!</definedName>
    <definedName name="C_" localSheetId="1">#REF!</definedName>
    <definedName name="C_">#REF!</definedName>
    <definedName name="CABLE2">'[7]MTO REV.0'!$A$1:$Q$570</definedName>
    <definedName name="CAPDAT" localSheetId="1">[3]phuluc1!#REF!</definedName>
    <definedName name="CAPDAT">[3]phuluc1!#REF!</definedName>
    <definedName name="Category_All" localSheetId="1">#REF!</definedName>
    <definedName name="Category_All">#REF!</definedName>
    <definedName name="CATIN">#N/A</definedName>
    <definedName name="CATJYOU">#N/A</definedName>
    <definedName name="CATREC">#N/A</definedName>
    <definedName name="CATSYU">#N/A</definedName>
    <definedName name="cau">[8]NC!$B$5:$C$56</definedName>
    <definedName name="CC" localSheetId="1">#REF!</definedName>
    <definedName name="CC">#REF!</definedName>
    <definedName name="CCS" localSheetId="1">#REF!</definedName>
    <definedName name="CCS">#REF!</definedName>
    <definedName name="CDD" localSheetId="1">#REF!</definedName>
    <definedName name="CDD">#REF!</definedName>
    <definedName name="CDDD" localSheetId="1">'[3]THPDMoi  (2)'!#REF!</definedName>
    <definedName name="CDDD">'[3]THPDMoi  (2)'!#REF!</definedName>
    <definedName name="cddd1p">'[3]TONG HOP VL-NC'!$C$3</definedName>
    <definedName name="cddd3p">'[3]TONG HOP VL-NC'!$C$2</definedName>
    <definedName name="cfk" localSheetId="1">#REF!</definedName>
    <definedName name="cfk">#REF!</definedName>
    <definedName name="cgionc" localSheetId="1">'[3]lam-moi'!#REF!</definedName>
    <definedName name="cgionc">'[3]lam-moi'!#REF!</definedName>
    <definedName name="cgiovl" localSheetId="1">'[3]lam-moi'!#REF!</definedName>
    <definedName name="cgiovl">'[3]lam-moi'!#REF!</definedName>
    <definedName name="CH" localSheetId="1">#REF!</definedName>
    <definedName name="CH">#REF!</definedName>
    <definedName name="chhtnc" localSheetId="1">'[3]lam-moi'!#REF!</definedName>
    <definedName name="chhtnc">'[3]lam-moi'!#REF!</definedName>
    <definedName name="chhtvl" localSheetId="1">'[3]lam-moi'!#REF!</definedName>
    <definedName name="chhtvl">'[3]lam-moi'!#REF!</definedName>
    <definedName name="chnc" localSheetId="1">'[3]lam-moi'!#REF!</definedName>
    <definedName name="chnc">'[3]lam-moi'!#REF!</definedName>
    <definedName name="chvl" localSheetId="1">'[3]lam-moi'!#REF!</definedName>
    <definedName name="chvl">'[3]lam-moi'!#REF!</definedName>
    <definedName name="citidd" localSheetId="1">'[3]dongia (2)'!#REF!</definedName>
    <definedName name="citidd">'[3]dongia (2)'!#REF!</definedName>
    <definedName name="CK" localSheetId="1">#REF!</definedName>
    <definedName name="CK">#REF!</definedName>
    <definedName name="cknc" localSheetId="1">'[3]lam-moi'!#REF!</definedName>
    <definedName name="cknc">'[3]lam-moi'!#REF!</definedName>
    <definedName name="ckvl" localSheetId="1">'[3]lam-moi'!#REF!</definedName>
    <definedName name="ckvl">'[3]lam-moi'!#REF!</definedName>
    <definedName name="clvc1">[3]chitiet!$D$3</definedName>
    <definedName name="CLVC3">0.1</definedName>
    <definedName name="CLVCTB" localSheetId="1">#REF!</definedName>
    <definedName name="CLVCTB">#REF!</definedName>
    <definedName name="CLVL" localSheetId="1">[9]ctdg!#REF!</definedName>
    <definedName name="CLVL">[9]ctdg!#REF!</definedName>
    <definedName name="CN3p">'[3]TONGKE3p '!$X$295</definedName>
    <definedName name="COAT" localSheetId="1">'[1]PNT-QUOT-#3'!#REF!</definedName>
    <definedName name="COAT">'[1]PNT-QUOT-#3'!#REF!</definedName>
    <definedName name="Cöï_ly_vaän_chuyeãn" localSheetId="1">#REF!</definedName>
    <definedName name="Cöï_ly_vaän_chuyeãn">#REF!</definedName>
    <definedName name="CÖÏ_LY_VAÄN_CHUYEÅN" localSheetId="1">#REF!</definedName>
    <definedName name="CÖÏ_LY_VAÄN_CHUYEÅN">#REF!</definedName>
    <definedName name="COMMON" localSheetId="1">#REF!</definedName>
    <definedName name="COMMON">#REF!</definedName>
    <definedName name="CON_EQP_COS" localSheetId="1">#REF!</definedName>
    <definedName name="CON_EQP_COS">#REF!</definedName>
    <definedName name="CON_EQP_COST" localSheetId="1">#REF!</definedName>
    <definedName name="CON_EQP_COST">#REF!</definedName>
    <definedName name="cong1x15" localSheetId="1">[3]giathanh1!#REF!</definedName>
    <definedName name="cong1x15">[3]giathanh1!#REF!</definedName>
    <definedName name="CONST_EQ" localSheetId="1">#REF!</definedName>
    <definedName name="CONST_EQ">#REF!</definedName>
    <definedName name="Cot_thep">[3]Du_lieu!$C$19</definedName>
    <definedName name="COVER" localSheetId="1">#REF!</definedName>
    <definedName name="COVER">#REF!</definedName>
    <definedName name="CPC" localSheetId="1">#REF!</definedName>
    <definedName name="CPC">#REF!</definedName>
    <definedName name="cpd">[4]gVL!$Q$20</definedName>
    <definedName name="cpdd">[4]gVL!$Q$21</definedName>
    <definedName name="CPVC100" localSheetId="1">#REF!</definedName>
    <definedName name="CPVC100">#REF!</definedName>
    <definedName name="CPVC1KM">'[3]TH VL, NC, DDHT Thanhphuoc'!$J$19</definedName>
    <definedName name="CPVCDN">'[3]#REF'!$K$33</definedName>
    <definedName name="CRD" localSheetId="1">#REF!</definedName>
    <definedName name="CRD">#REF!</definedName>
    <definedName name="_xlnm.Criteria" localSheetId="1">[10]SILICATE!#REF!</definedName>
    <definedName name="_xlnm.Criteria">[10]SILICATE!#REF!</definedName>
    <definedName name="CRITINST" localSheetId="1">#REF!</definedName>
    <definedName name="CRITINST">#REF!</definedName>
    <definedName name="CRITPURC" localSheetId="1">#REF!</definedName>
    <definedName name="CRITPURC">#REF!</definedName>
    <definedName name="CRS" localSheetId="1">#REF!</definedName>
    <definedName name="CRS">#REF!</definedName>
    <definedName name="CS" localSheetId="1">#REF!</definedName>
    <definedName name="CS">#REF!</definedName>
    <definedName name="CS_10" localSheetId="1">#REF!</definedName>
    <definedName name="CS_10">#REF!</definedName>
    <definedName name="CS_100" localSheetId="1">#REF!</definedName>
    <definedName name="CS_100">#REF!</definedName>
    <definedName name="CS_10S" localSheetId="1">#REF!</definedName>
    <definedName name="CS_10S">#REF!</definedName>
    <definedName name="CS_120" localSheetId="1">#REF!</definedName>
    <definedName name="CS_120">#REF!</definedName>
    <definedName name="CS_140" localSheetId="1">#REF!</definedName>
    <definedName name="CS_140">#REF!</definedName>
    <definedName name="CS_160" localSheetId="1">#REF!</definedName>
    <definedName name="CS_160">#REF!</definedName>
    <definedName name="CS_20" localSheetId="1">#REF!</definedName>
    <definedName name="CS_20">#REF!</definedName>
    <definedName name="CS_30" localSheetId="1">#REF!</definedName>
    <definedName name="CS_30">#REF!</definedName>
    <definedName name="CS_40" localSheetId="1">#REF!</definedName>
    <definedName name="CS_40">#REF!</definedName>
    <definedName name="CS_40S" localSheetId="1">#REF!</definedName>
    <definedName name="CS_40S">#REF!</definedName>
    <definedName name="CS_5S" localSheetId="1">#REF!</definedName>
    <definedName name="CS_5S">#REF!</definedName>
    <definedName name="CS_60" localSheetId="1">#REF!</definedName>
    <definedName name="CS_60">#REF!</definedName>
    <definedName name="CS_80" localSheetId="1">#REF!</definedName>
    <definedName name="CS_80">#REF!</definedName>
    <definedName name="CS_80S" localSheetId="1">#REF!</definedName>
    <definedName name="CS_80S">#REF!</definedName>
    <definedName name="CS_STD" localSheetId="1">#REF!</definedName>
    <definedName name="CS_STD">#REF!</definedName>
    <definedName name="CS_XS" localSheetId="1">#REF!</definedName>
    <definedName name="CS_XS">#REF!</definedName>
    <definedName name="CS_XXS" localSheetId="1">#REF!</definedName>
    <definedName name="CS_XXS">#REF!</definedName>
    <definedName name="csd3p" localSheetId="1">#REF!</definedName>
    <definedName name="csd3p">#REF!</definedName>
    <definedName name="csddg1p" localSheetId="1">#REF!</definedName>
    <definedName name="csddg1p">#REF!</definedName>
    <definedName name="csddt1p" localSheetId="1">#REF!</definedName>
    <definedName name="csddt1p">#REF!</definedName>
    <definedName name="csht3p" localSheetId="1">#REF!</definedName>
    <definedName name="csht3p">#REF!</definedName>
    <definedName name="ctdg" localSheetId="1">[11]ctdg!#REF!</definedName>
    <definedName name="ctdg">[11]ctdg!#REF!</definedName>
    <definedName name="cti3x15" localSheetId="1">[3]giathanh1!#REF!</definedName>
    <definedName name="cti3x15">[3]giathanh1!#REF!</definedName>
    <definedName name="culy1" localSheetId="1">[3]DONGIA!#REF!</definedName>
    <definedName name="culy1">[3]DONGIA!#REF!</definedName>
    <definedName name="culy2" localSheetId="1">[3]DONGIA!#REF!</definedName>
    <definedName name="culy2">[3]DONGIA!#REF!</definedName>
    <definedName name="culy3" localSheetId="1">[3]DONGIA!#REF!</definedName>
    <definedName name="culy3">[3]DONGIA!#REF!</definedName>
    <definedName name="culy4" localSheetId="1">[3]DONGIA!#REF!</definedName>
    <definedName name="culy4">[3]DONGIA!#REF!</definedName>
    <definedName name="culy5" localSheetId="1">[3]DONGIA!#REF!</definedName>
    <definedName name="culy5">[3]DONGIA!#REF!</definedName>
    <definedName name="cuoc" localSheetId="1">[3]DONGIA!#REF!</definedName>
    <definedName name="cuoc">[3]DONGIA!#REF!</definedName>
    <definedName name="CURRENCY" localSheetId="1">#REF!</definedName>
    <definedName name="CURRENCY">#REF!</definedName>
    <definedName name="cv">[12]gvl!$N$17</definedName>
    <definedName name="CX" localSheetId="1">#REF!</definedName>
    <definedName name="CX">#REF!</definedName>
    <definedName name="cxhtnc" localSheetId="1">'[3]lam-moi'!#REF!</definedName>
    <definedName name="cxhtnc">'[3]lam-moi'!#REF!</definedName>
    <definedName name="cxhtvl" localSheetId="1">'[3]lam-moi'!#REF!</definedName>
    <definedName name="cxhtvl">'[3]lam-moi'!#REF!</definedName>
    <definedName name="cxnc" localSheetId="1">'[3]lam-moi'!#REF!</definedName>
    <definedName name="cxnc">'[3]lam-moi'!#REF!</definedName>
    <definedName name="cxvl" localSheetId="1">'[3]lam-moi'!#REF!</definedName>
    <definedName name="cxvl">'[3]lam-moi'!#REF!</definedName>
    <definedName name="cxxnc" localSheetId="1">'[3]lam-moi'!#REF!</definedName>
    <definedName name="cxxnc">'[3]lam-moi'!#REF!</definedName>
    <definedName name="cxxvl" localSheetId="1">'[3]lam-moi'!#REF!</definedName>
    <definedName name="cxxvl">'[3]lam-moi'!#REF!</definedName>
    <definedName name="D_7101A_B" localSheetId="1">#REF!</definedName>
    <definedName name="D_7101A_B">#REF!</definedName>
    <definedName name="D_Gia">'[13]Don gia'!$A$3:$F$240</definedName>
    <definedName name="D1x49" localSheetId="1">[3]chitimc!#REF!</definedName>
    <definedName name="D1x49">[3]chitimc!#REF!</definedName>
    <definedName name="D1x49x49" localSheetId="1">[3]chitimc!#REF!</definedName>
    <definedName name="D1x49x49">[3]chitimc!#REF!</definedName>
    <definedName name="d24nc" localSheetId="1">'[3]lam-moi'!#REF!</definedName>
    <definedName name="d24nc">'[3]lam-moi'!#REF!</definedName>
    <definedName name="d24vl" localSheetId="1">'[3]lam-moi'!#REF!</definedName>
    <definedName name="d24vl">'[3]lam-moi'!#REF!</definedName>
    <definedName name="data" localSheetId="1">#REF!</definedName>
    <definedName name="data">#REF!</definedName>
    <definedName name="Data11" localSheetId="1">#REF!</definedName>
    <definedName name="Data11">#REF!</definedName>
    <definedName name="Data41" localSheetId="1">#REF!</definedName>
    <definedName name="Data41">#REF!</definedName>
    <definedName name="_xlnm.Database" localSheetId="1">#REF!</definedName>
    <definedName name="_xlnm.Database">#REF!</definedName>
    <definedName name="DataFilter" localSheetId="1">[14]!DataFilter</definedName>
    <definedName name="DataFilter">[14]!DataFilter</definedName>
    <definedName name="DataSort" localSheetId="1">[14]!DataSort</definedName>
    <definedName name="DataSort">[14]!DataSort</definedName>
    <definedName name="dcc">[4]gVL!$Q$50</definedName>
    <definedName name="dcl">[4]gVL!$Q$40</definedName>
    <definedName name="DD" localSheetId="1">#REF!</definedName>
    <definedName name="DD">#REF!</definedName>
    <definedName name="dd0.5x1">[4]gVL!$Q$10</definedName>
    <definedName name="dd1pnc">[3]chitiet!$G$404</definedName>
    <definedName name="dd1pvl">[3]chitiet!$G$383</definedName>
    <definedName name="dd1x2">[15]gvl!$N$9</definedName>
    <definedName name="dd2x4">[4]gVL!$Q$12</definedName>
    <definedName name="dd3pctnc" localSheetId="1">'[3]lam-moi'!#REF!</definedName>
    <definedName name="dd3pctnc">'[3]lam-moi'!#REF!</definedName>
    <definedName name="dd3pctvl" localSheetId="1">'[3]lam-moi'!#REF!</definedName>
    <definedName name="dd3pctvl">'[3]lam-moi'!#REF!</definedName>
    <definedName name="dd3plmvl" localSheetId="1">'[3]lam-moi'!#REF!</definedName>
    <definedName name="dd3plmvl">'[3]lam-moi'!#REF!</definedName>
    <definedName name="dd3pnc" localSheetId="1">'[3]lam-moi'!#REF!</definedName>
    <definedName name="dd3pnc">'[3]lam-moi'!#REF!</definedName>
    <definedName name="dd3pvl" localSheetId="1">'[3]lam-moi'!#REF!</definedName>
    <definedName name="dd3pvl">'[3]lam-moi'!#REF!</definedName>
    <definedName name="ddhtnc" localSheetId="1">'[3]lam-moi'!#REF!</definedName>
    <definedName name="ddhtnc">'[3]lam-moi'!#REF!</definedName>
    <definedName name="ddhtvl" localSheetId="1">'[3]lam-moi'!#REF!</definedName>
    <definedName name="ddhtvl">'[3]lam-moi'!#REF!</definedName>
    <definedName name="ddien">[4]gVL!$Q$51</definedName>
    <definedName name="ddt2nc" localSheetId="1">[3]gtrinh!#REF!</definedName>
    <definedName name="ddt2nc">[3]gtrinh!#REF!</definedName>
    <definedName name="ddt2vl" localSheetId="1">[3]gtrinh!#REF!</definedName>
    <definedName name="ddt2vl">[3]gtrinh!#REF!</definedName>
    <definedName name="ddtd3pnc" localSheetId="1">'[3]thao-go'!#REF!</definedName>
    <definedName name="ddtd3pnc">'[3]thao-go'!#REF!</definedName>
    <definedName name="ddtt1pnc" localSheetId="1">[3]gtrinh!#REF!</definedName>
    <definedName name="ddtt1pnc">[3]gtrinh!#REF!</definedName>
    <definedName name="ddtt1pvl" localSheetId="1">[3]gtrinh!#REF!</definedName>
    <definedName name="ddtt1pvl">[3]gtrinh!#REF!</definedName>
    <definedName name="ddtt3pnc" localSheetId="1">[3]gtrinh!#REF!</definedName>
    <definedName name="ddtt3pnc">[3]gtrinh!#REF!</definedName>
    <definedName name="ddtt3pvl" localSheetId="1">[3]gtrinh!#REF!</definedName>
    <definedName name="ddtt3pvl">[3]gtrinh!#REF!</definedName>
    <definedName name="df" localSheetId="1">#REF!</definedName>
    <definedName name="df">#REF!</definedName>
    <definedName name="DG">'[13]Don gia'!$B$3:$G$195</definedName>
    <definedName name="dgbdII" localSheetId="1">#REF!</definedName>
    <definedName name="dgbdII">#REF!</definedName>
    <definedName name="DGCTI592" localSheetId="1">#REF!</definedName>
    <definedName name="DGCTI592">#REF!</definedName>
    <definedName name="DGM">[3]DONGIA!$A$453:$F$459</definedName>
    <definedName name="dgnc" localSheetId="1">#REF!</definedName>
    <definedName name="dgnc">#REF!</definedName>
    <definedName name="dgqndn" localSheetId="1">#REF!</definedName>
    <definedName name="dgqndn">#REF!</definedName>
    <definedName name="DGTH" localSheetId="1">#REF!</definedName>
    <definedName name="DGTH">#REF!</definedName>
    <definedName name="DGTH1">[3]DONGIA!$A$414:$G$452</definedName>
    <definedName name="dgth2">[3]DONGIA!$A$414:$G$439</definedName>
    <definedName name="DGTR">[3]DONGIA!$A$472:$I$521</definedName>
    <definedName name="dgvl" localSheetId="1">#REF!</definedName>
    <definedName name="dgvl">#REF!</definedName>
    <definedName name="DGVL1">[3]DONGIA!$A$5:$F$235</definedName>
    <definedName name="DGVT">'[3]DON GIA'!$C$5:$G$137</definedName>
    <definedName name="dien" hidden="1">{"'Sheet1'!$L$16"}</definedName>
    <definedName name="DL15HT" localSheetId="1">'[3]TONGKE-HT'!#REF!</definedName>
    <definedName name="DL15HT">'[3]TONGKE-HT'!#REF!</definedName>
    <definedName name="DL16HT" localSheetId="1">'[3]TONGKE-HT'!#REF!</definedName>
    <definedName name="DL16HT">'[3]TONGKE-HT'!#REF!</definedName>
    <definedName name="DL19HT" localSheetId="1">'[3]TONGKE-HT'!#REF!</definedName>
    <definedName name="DL19HT">'[3]TONGKE-HT'!#REF!</definedName>
    <definedName name="DL20HT" localSheetId="1">'[3]TONGKE-HT'!#REF!</definedName>
    <definedName name="DL20HT">'[3]TONGKE-HT'!#REF!</definedName>
    <definedName name="dm56bxd" localSheetId="1">#REF!</definedName>
    <definedName name="dm56bxd">#REF!</definedName>
    <definedName name="dmz">[4]gVL!$Q$45</definedName>
    <definedName name="dno">[4]gVL!$Q$49</definedName>
    <definedName name="Documents_array" localSheetId="1">#REF!</definedName>
    <definedName name="Documents_array">#REF!</definedName>
    <definedName name="DonGia" localSheetId="1">#REF!</definedName>
    <definedName name="DonGia">#REF!</definedName>
    <definedName name="dongia1">[3]DG!$A$4:$H$606</definedName>
    <definedName name="ds1pnc" localSheetId="1">#REF!</definedName>
    <definedName name="ds1pnc">#REF!</definedName>
    <definedName name="ds1pvl" localSheetId="1">#REF!</definedName>
    <definedName name="ds1pvl">#REF!</definedName>
    <definedName name="ds3pnc" localSheetId="1">#REF!</definedName>
    <definedName name="ds3pnc">#REF!</definedName>
    <definedName name="ds3pvl" localSheetId="1">#REF!</definedName>
    <definedName name="ds3pvl">#REF!</definedName>
    <definedName name="dsct3pnc" localSheetId="1">'[3]#REF'!#REF!</definedName>
    <definedName name="dsct3pnc">'[3]#REF'!#REF!</definedName>
    <definedName name="dsct3pvl" localSheetId="1">'[3]#REF'!#REF!</definedName>
    <definedName name="dsct3pvl">'[3]#REF'!#REF!</definedName>
    <definedName name="DSUMDATA" localSheetId="1">#REF!</definedName>
    <definedName name="DSUMDATA">#REF!</definedName>
    <definedName name="duong">[8]NC!$B$5:$D$56</definedName>
    <definedName name="duong1" localSheetId="1">[3]DONGIA!#REF!</definedName>
    <definedName name="duong1">[3]DONGIA!#REF!</definedName>
    <definedName name="duong2" localSheetId="1">[3]DONGIA!#REF!</definedName>
    <definedName name="duong2">[3]DONGIA!#REF!</definedName>
    <definedName name="duong3" localSheetId="1">[3]DONGIA!#REF!</definedName>
    <definedName name="duong3">[3]DONGIA!#REF!</definedName>
    <definedName name="duong4" localSheetId="1">[3]DONGIA!#REF!</definedName>
    <definedName name="duong4">[3]DONGIA!#REF!</definedName>
    <definedName name="duong5" localSheetId="1">[3]DONGIA!#REF!</definedName>
    <definedName name="duong5">[3]DONGIA!#REF!</definedName>
    <definedName name="ë" localSheetId="1">[6]chitiet!#REF!</definedName>
    <definedName name="ë">[6]chitiet!#REF!</definedName>
    <definedName name="E1.000" localSheetId="1">[16]Sheet2!#REF!</definedName>
    <definedName name="E1.000">[16]Sheet2!#REF!</definedName>
    <definedName name="E1.010" localSheetId="1">[16]Sheet2!#REF!</definedName>
    <definedName name="E1.010">[16]Sheet2!#REF!</definedName>
    <definedName name="E1.020" localSheetId="1">[16]Sheet2!#REF!</definedName>
    <definedName name="E1.020">[16]Sheet2!#REF!</definedName>
    <definedName name="E1.200" localSheetId="1">[16]Sheet2!#REF!</definedName>
    <definedName name="E1.200">[16]Sheet2!#REF!</definedName>
    <definedName name="E1.210" localSheetId="1">[16]Sheet2!#REF!</definedName>
    <definedName name="E1.210">[16]Sheet2!#REF!</definedName>
    <definedName name="E1.220" localSheetId="1">[16]Sheet2!#REF!</definedName>
    <definedName name="E1.220">[16]Sheet2!#REF!</definedName>
    <definedName name="E1.300" localSheetId="1">[16]Sheet2!#REF!</definedName>
    <definedName name="E1.300">[16]Sheet2!#REF!</definedName>
    <definedName name="E1.310" localSheetId="1">[16]Sheet2!#REF!</definedName>
    <definedName name="E1.310">[16]Sheet2!#REF!</definedName>
    <definedName name="E1.320" localSheetId="1">[16]Sheet2!#REF!</definedName>
    <definedName name="E1.320">[16]Sheet2!#REF!</definedName>
    <definedName name="E1.400" localSheetId="1">[16]Sheet2!#REF!</definedName>
    <definedName name="E1.400">[16]Sheet2!#REF!</definedName>
    <definedName name="E1.410" localSheetId="1">[16]Sheet2!#REF!</definedName>
    <definedName name="E1.410">[16]Sheet2!#REF!</definedName>
    <definedName name="E1.420" localSheetId="1">[16]Sheet2!#REF!</definedName>
    <definedName name="E1.420">[16]Sheet2!#REF!</definedName>
    <definedName name="E1.500" localSheetId="1">[16]Sheet2!#REF!</definedName>
    <definedName name="E1.500">[16]Sheet2!#REF!</definedName>
    <definedName name="E1.510" localSheetId="1">[16]Sheet2!#REF!</definedName>
    <definedName name="E1.510">[16]Sheet2!#REF!</definedName>
    <definedName name="E1.520" localSheetId="1">[16]Sheet2!#REF!</definedName>
    <definedName name="E1.520">[16]Sheet2!#REF!</definedName>
    <definedName name="E1.600" localSheetId="1">[16]Sheet2!#REF!</definedName>
    <definedName name="E1.600">[16]Sheet2!#REF!</definedName>
    <definedName name="E1.611" localSheetId="1">[16]Sheet2!#REF!</definedName>
    <definedName name="E1.611">[16]Sheet2!#REF!</definedName>
    <definedName name="E1.631" localSheetId="1">[16]Sheet2!#REF!</definedName>
    <definedName name="E1.631">[16]Sheet2!#REF!</definedName>
    <definedName name="E2.000" localSheetId="1">[16]Sheet2!#REF!</definedName>
    <definedName name="E2.000">[16]Sheet2!#REF!</definedName>
    <definedName name="E2.000A" localSheetId="1">[16]Sheet2!#REF!</definedName>
    <definedName name="E2.000A">[16]Sheet2!#REF!</definedName>
    <definedName name="E2.010" localSheetId="1">[16]Sheet2!#REF!</definedName>
    <definedName name="E2.010">[16]Sheet2!#REF!</definedName>
    <definedName name="E2.010A" localSheetId="1">[16]Sheet2!#REF!</definedName>
    <definedName name="E2.010A">[16]Sheet2!#REF!</definedName>
    <definedName name="E2.020" localSheetId="1">[16]Sheet2!#REF!</definedName>
    <definedName name="E2.020">[16]Sheet2!#REF!</definedName>
    <definedName name="E2.020A" localSheetId="1">[16]Sheet2!#REF!</definedName>
    <definedName name="E2.020A">[16]Sheet2!#REF!</definedName>
    <definedName name="E2.100" localSheetId="1">[16]Sheet2!#REF!</definedName>
    <definedName name="E2.100">[16]Sheet2!#REF!</definedName>
    <definedName name="E2.100A" localSheetId="1">[16]Sheet2!#REF!</definedName>
    <definedName name="E2.100A">[16]Sheet2!#REF!</definedName>
    <definedName name="E2.110" localSheetId="1">[16]Sheet2!#REF!</definedName>
    <definedName name="E2.110">[16]Sheet2!#REF!</definedName>
    <definedName name="E2.110A" localSheetId="1">[16]Sheet2!#REF!</definedName>
    <definedName name="E2.110A">[16]Sheet2!#REF!</definedName>
    <definedName name="E2.120" localSheetId="1">[16]Sheet2!#REF!</definedName>
    <definedName name="E2.120">[16]Sheet2!#REF!</definedName>
    <definedName name="E2.120A" localSheetId="1">[16]Sheet2!#REF!</definedName>
    <definedName name="E2.120A">[16]Sheet2!#REF!</definedName>
    <definedName name="E3.000" localSheetId="1">[16]Sheet2!#REF!</definedName>
    <definedName name="E3.000">[16]Sheet2!#REF!</definedName>
    <definedName name="E3.010" localSheetId="1">[16]Sheet2!#REF!</definedName>
    <definedName name="E3.010">[16]Sheet2!#REF!</definedName>
    <definedName name="E3.020" localSheetId="1">[16]Sheet2!#REF!</definedName>
    <definedName name="E3.020">[16]Sheet2!#REF!</definedName>
    <definedName name="E3.031" localSheetId="1">[16]Sheet2!#REF!</definedName>
    <definedName name="E3.031">[16]Sheet2!#REF!</definedName>
    <definedName name="E3.032" localSheetId="1">[16]Sheet2!#REF!</definedName>
    <definedName name="E3.032">[16]Sheet2!#REF!</definedName>
    <definedName name="E3.033" localSheetId="1">[16]Sheet2!#REF!</definedName>
    <definedName name="E3.033">[16]Sheet2!#REF!</definedName>
    <definedName name="E4.001" localSheetId="1">[16]Sheet2!#REF!</definedName>
    <definedName name="E4.001">[16]Sheet2!#REF!</definedName>
    <definedName name="E4.011" localSheetId="1">[16]Sheet2!#REF!</definedName>
    <definedName name="E4.011">[16]Sheet2!#REF!</definedName>
    <definedName name="E4.021" localSheetId="1">[16]Sheet2!#REF!</definedName>
    <definedName name="E4.021">[16]Sheet2!#REF!</definedName>
    <definedName name="E4.101" localSheetId="1">[16]Sheet2!#REF!</definedName>
    <definedName name="E4.101">[16]Sheet2!#REF!</definedName>
    <definedName name="E4.111" localSheetId="1">[16]Sheet2!#REF!</definedName>
    <definedName name="E4.111">[16]Sheet2!#REF!</definedName>
    <definedName name="E4.121" localSheetId="1">[16]Sheet2!#REF!</definedName>
    <definedName name="E4.121">[16]Sheet2!#REF!</definedName>
    <definedName name="E5.010" localSheetId="1">[16]Sheet2!#REF!</definedName>
    <definedName name="E5.010">[16]Sheet2!#REF!</definedName>
    <definedName name="E5.020" localSheetId="1">[16]Sheet2!#REF!</definedName>
    <definedName name="E5.020">[16]Sheet2!#REF!</definedName>
    <definedName name="E5.030" localSheetId="1">[16]Sheet2!#REF!</definedName>
    <definedName name="E5.030">[16]Sheet2!#REF!</definedName>
    <definedName name="E6.001" localSheetId="1">[16]Sheet2!#REF!</definedName>
    <definedName name="E6.001">[16]Sheet2!#REF!</definedName>
    <definedName name="E6.002" localSheetId="1">[16]Sheet2!#REF!</definedName>
    <definedName name="E6.002">[16]Sheet2!#REF!</definedName>
    <definedName name="E6.011" localSheetId="1">[16]Sheet2!#REF!</definedName>
    <definedName name="E6.011">[16]Sheet2!#REF!</definedName>
    <definedName name="E6.012" localSheetId="1">[16]Sheet2!#REF!</definedName>
    <definedName name="E6.012">[16]Sheet2!#REF!</definedName>
    <definedName name="ë74" localSheetId="1">[6]chitiet!#REF!</definedName>
    <definedName name="ë74">[6]chitiet!#REF!</definedName>
    <definedName name="End_1" localSheetId="1">#REF!</definedName>
    <definedName name="End_1">#REF!</definedName>
    <definedName name="End_10" localSheetId="1">#REF!</definedName>
    <definedName name="End_10">#REF!</definedName>
    <definedName name="End_11" localSheetId="1">#REF!</definedName>
    <definedName name="End_11">#REF!</definedName>
    <definedName name="End_12" localSheetId="1">#REF!</definedName>
    <definedName name="End_12">#REF!</definedName>
    <definedName name="End_13" localSheetId="1">#REF!</definedName>
    <definedName name="End_13">#REF!</definedName>
    <definedName name="End_2" localSheetId="1">#REF!</definedName>
    <definedName name="End_2">#REF!</definedName>
    <definedName name="End_3" localSheetId="1">#REF!</definedName>
    <definedName name="End_3">#REF!</definedName>
    <definedName name="End_4" localSheetId="1">#REF!</definedName>
    <definedName name="End_4">#REF!</definedName>
    <definedName name="End_5" localSheetId="1">#REF!</definedName>
    <definedName name="End_5">#REF!</definedName>
    <definedName name="End_6" localSheetId="1">#REF!</definedName>
    <definedName name="End_6">#REF!</definedName>
    <definedName name="End_7" localSheetId="1">#REF!</definedName>
    <definedName name="End_7">#REF!</definedName>
    <definedName name="End_8" localSheetId="1">#REF!</definedName>
    <definedName name="End_8">#REF!</definedName>
    <definedName name="End_9" localSheetId="1">#REF!</definedName>
    <definedName name="End_9">#REF!</definedName>
    <definedName name="_xlnm.Extract" localSheetId="1">[10]SILICATE!#REF!</definedName>
    <definedName name="_xlnm.Extract">[10]SILICATE!#REF!</definedName>
    <definedName name="F" localSheetId="1">#REF!</definedName>
    <definedName name="F">#REF!</definedName>
    <definedName name="F0.000" localSheetId="1">[16]Sheet2!#REF!</definedName>
    <definedName name="F0.000">[16]Sheet2!#REF!</definedName>
    <definedName name="F0.010" localSheetId="1">[16]Sheet2!#REF!</definedName>
    <definedName name="F0.010">[16]Sheet2!#REF!</definedName>
    <definedName name="F0.020" localSheetId="1">[16]Sheet2!#REF!</definedName>
    <definedName name="F0.020">[16]Sheet2!#REF!</definedName>
    <definedName name="F0.100" localSheetId="1">[16]Sheet2!#REF!</definedName>
    <definedName name="F0.100">[16]Sheet2!#REF!</definedName>
    <definedName name="F0.110" localSheetId="1">[16]Sheet2!#REF!</definedName>
    <definedName name="F0.110">[16]Sheet2!#REF!</definedName>
    <definedName name="F0.120" localSheetId="1">[16]Sheet2!#REF!</definedName>
    <definedName name="F0.120">[16]Sheet2!#REF!</definedName>
    <definedName name="F0.200" localSheetId="1">[16]Sheet2!#REF!</definedName>
    <definedName name="F0.200">[16]Sheet2!#REF!</definedName>
    <definedName name="F0.210" localSheetId="1">[16]Sheet2!#REF!</definedName>
    <definedName name="F0.210">[16]Sheet2!#REF!</definedName>
    <definedName name="F0.220" localSheetId="1">[16]Sheet2!#REF!</definedName>
    <definedName name="F0.220">[16]Sheet2!#REF!</definedName>
    <definedName name="F0.300" localSheetId="1">[16]Sheet2!#REF!</definedName>
    <definedName name="F0.300">[16]Sheet2!#REF!</definedName>
    <definedName name="F0.310" localSheetId="1">[16]Sheet2!#REF!</definedName>
    <definedName name="F0.310">[16]Sheet2!#REF!</definedName>
    <definedName name="F0.320" localSheetId="1">[16]Sheet2!#REF!</definedName>
    <definedName name="F0.320">[16]Sheet2!#REF!</definedName>
    <definedName name="F1.000" localSheetId="1">[16]Sheet2!#REF!</definedName>
    <definedName name="F1.000">[16]Sheet2!#REF!</definedName>
    <definedName name="F1.010" localSheetId="1">[16]Sheet2!#REF!</definedName>
    <definedName name="F1.010">[16]Sheet2!#REF!</definedName>
    <definedName name="F1.020" localSheetId="1">[16]Sheet2!#REF!</definedName>
    <definedName name="F1.020">[16]Sheet2!#REF!</definedName>
    <definedName name="F1.100" localSheetId="1">[16]Sheet2!#REF!</definedName>
    <definedName name="F1.100">[16]Sheet2!#REF!</definedName>
    <definedName name="F1.110" localSheetId="1">[16]Sheet2!#REF!</definedName>
    <definedName name="F1.110">[16]Sheet2!#REF!</definedName>
    <definedName name="F1.120" localSheetId="1">[16]Sheet2!#REF!</definedName>
    <definedName name="F1.120">[16]Sheet2!#REF!</definedName>
    <definedName name="F1.130" localSheetId="1">[16]Sheet2!#REF!</definedName>
    <definedName name="F1.130">[16]Sheet2!#REF!</definedName>
    <definedName name="F1.140" localSheetId="1">[16]Sheet2!#REF!</definedName>
    <definedName name="F1.140">[16]Sheet2!#REF!</definedName>
    <definedName name="F1.150" localSheetId="1">[16]Sheet2!#REF!</definedName>
    <definedName name="F1.150">[16]Sheet2!#REF!</definedName>
    <definedName name="F2.001" localSheetId="1">[16]Sheet2!#REF!</definedName>
    <definedName name="F2.001">[16]Sheet2!#REF!</definedName>
    <definedName name="F2.011" localSheetId="1">[16]Sheet2!#REF!</definedName>
    <definedName name="F2.011">[16]Sheet2!#REF!</definedName>
    <definedName name="F2.021" localSheetId="1">[16]Sheet2!#REF!</definedName>
    <definedName name="F2.021">[16]Sheet2!#REF!</definedName>
    <definedName name="F2.031" localSheetId="1">[16]Sheet2!#REF!</definedName>
    <definedName name="F2.031">[16]Sheet2!#REF!</definedName>
    <definedName name="F2.041" localSheetId="1">[16]Sheet2!#REF!</definedName>
    <definedName name="F2.041">[16]Sheet2!#REF!</definedName>
    <definedName name="F2.051" localSheetId="1">[16]Sheet2!#REF!</definedName>
    <definedName name="F2.051">[16]Sheet2!#REF!</definedName>
    <definedName name="F2.052" localSheetId="1">[16]Sheet2!#REF!</definedName>
    <definedName name="F2.052">[16]Sheet2!#REF!</definedName>
    <definedName name="F2.061" localSheetId="1">[16]Sheet2!#REF!</definedName>
    <definedName name="F2.061">[16]Sheet2!#REF!</definedName>
    <definedName name="F2.071" localSheetId="1">[16]Sheet2!#REF!</definedName>
    <definedName name="F2.071">[16]Sheet2!#REF!</definedName>
    <definedName name="F2.101" localSheetId="1">[16]Sheet2!#REF!</definedName>
    <definedName name="F2.101">[16]Sheet2!#REF!</definedName>
    <definedName name="F2.111" localSheetId="1">[16]Sheet2!#REF!</definedName>
    <definedName name="F2.111">[16]Sheet2!#REF!</definedName>
    <definedName name="F2.121" localSheetId="1">[16]Sheet2!#REF!</definedName>
    <definedName name="F2.121">[16]Sheet2!#REF!</definedName>
    <definedName name="F2.131" localSheetId="1">[16]Sheet2!#REF!</definedName>
    <definedName name="F2.131">[16]Sheet2!#REF!</definedName>
    <definedName name="F2.141" localSheetId="1">[16]Sheet2!#REF!</definedName>
    <definedName name="F2.141">[16]Sheet2!#REF!</definedName>
    <definedName name="F2.200" localSheetId="1">[16]Sheet2!#REF!</definedName>
    <definedName name="F2.200">[16]Sheet2!#REF!</definedName>
    <definedName name="F2.210" localSheetId="1">[16]Sheet2!#REF!</definedName>
    <definedName name="F2.210">[16]Sheet2!#REF!</definedName>
    <definedName name="F2.220" localSheetId="1">[16]Sheet2!#REF!</definedName>
    <definedName name="F2.220">[16]Sheet2!#REF!</definedName>
    <definedName name="F2.230" localSheetId="1">[16]Sheet2!#REF!</definedName>
    <definedName name="F2.230">[16]Sheet2!#REF!</definedName>
    <definedName name="F2.240" localSheetId="1">[16]Sheet2!#REF!</definedName>
    <definedName name="F2.240">[16]Sheet2!#REF!</definedName>
    <definedName name="F2.250" localSheetId="1">[16]Sheet2!#REF!</definedName>
    <definedName name="F2.250">[16]Sheet2!#REF!</definedName>
    <definedName name="F2.300" localSheetId="1">[16]Sheet2!#REF!</definedName>
    <definedName name="F2.300">[16]Sheet2!#REF!</definedName>
    <definedName name="F2.310" localSheetId="1">[16]Sheet2!#REF!</definedName>
    <definedName name="F2.310">[16]Sheet2!#REF!</definedName>
    <definedName name="F2.320" localSheetId="1">[16]Sheet2!#REF!</definedName>
    <definedName name="F2.320">[16]Sheet2!#REF!</definedName>
    <definedName name="F3.000" localSheetId="1">[16]Sheet2!#REF!</definedName>
    <definedName name="F3.000">[16]Sheet2!#REF!</definedName>
    <definedName name="F3.010" localSheetId="1">[16]Sheet2!#REF!</definedName>
    <definedName name="F3.010">[16]Sheet2!#REF!</definedName>
    <definedName name="F3.020" localSheetId="1">[16]Sheet2!#REF!</definedName>
    <definedName name="F3.020">[16]Sheet2!#REF!</definedName>
    <definedName name="F3.030" localSheetId="1">[16]Sheet2!#REF!</definedName>
    <definedName name="F3.030">[16]Sheet2!#REF!</definedName>
    <definedName name="F3.100" localSheetId="1">[16]Sheet2!#REF!</definedName>
    <definedName name="F3.100">[16]Sheet2!#REF!</definedName>
    <definedName name="F3.110" localSheetId="1">[16]Sheet2!#REF!</definedName>
    <definedName name="F3.110">[16]Sheet2!#REF!</definedName>
    <definedName name="F3.120" localSheetId="1">[16]Sheet2!#REF!</definedName>
    <definedName name="F3.120">[16]Sheet2!#REF!</definedName>
    <definedName name="F3.130" localSheetId="1">[16]Sheet2!#REF!</definedName>
    <definedName name="F3.130">[16]Sheet2!#REF!</definedName>
    <definedName name="F4.000" localSheetId="1">[16]Sheet2!#REF!</definedName>
    <definedName name="F4.000">[16]Sheet2!#REF!</definedName>
    <definedName name="F4.010" localSheetId="1">[16]Sheet2!#REF!</definedName>
    <definedName name="F4.010">[16]Sheet2!#REF!</definedName>
    <definedName name="F4.020" localSheetId="1">[16]Sheet2!#REF!</definedName>
    <definedName name="F4.020">[16]Sheet2!#REF!</definedName>
    <definedName name="F4.030" localSheetId="1">[16]Sheet2!#REF!</definedName>
    <definedName name="F4.030">[16]Sheet2!#REF!</definedName>
    <definedName name="F4.100" localSheetId="1">[16]Sheet2!#REF!</definedName>
    <definedName name="F4.100">[16]Sheet2!#REF!</definedName>
    <definedName name="F4.120" localSheetId="1">[16]Sheet2!#REF!</definedName>
    <definedName name="F4.120">[16]Sheet2!#REF!</definedName>
    <definedName name="F4.140" localSheetId="1">[16]Sheet2!#REF!</definedName>
    <definedName name="F4.140">[16]Sheet2!#REF!</definedName>
    <definedName name="F4.160" localSheetId="1">[16]Sheet2!#REF!</definedName>
    <definedName name="F4.160">[16]Sheet2!#REF!</definedName>
    <definedName name="F4.200" localSheetId="1">[16]Sheet2!#REF!</definedName>
    <definedName name="F4.200">[16]Sheet2!#REF!</definedName>
    <definedName name="F4.220" localSheetId="1">[16]Sheet2!#REF!</definedName>
    <definedName name="F4.220">[16]Sheet2!#REF!</definedName>
    <definedName name="F4.240" localSheetId="1">[16]Sheet2!#REF!</definedName>
    <definedName name="F4.240">[16]Sheet2!#REF!</definedName>
    <definedName name="F4.260" localSheetId="1">[16]Sheet2!#REF!</definedName>
    <definedName name="F4.260">[16]Sheet2!#REF!</definedName>
    <definedName name="F4.300" localSheetId="1">[16]Sheet2!#REF!</definedName>
    <definedName name="F4.300">[16]Sheet2!#REF!</definedName>
    <definedName name="F4.320" localSheetId="1">[16]Sheet2!#REF!</definedName>
    <definedName name="F4.320">[16]Sheet2!#REF!</definedName>
    <definedName name="F4.340" localSheetId="1">[16]Sheet2!#REF!</definedName>
    <definedName name="F4.340">[16]Sheet2!#REF!</definedName>
    <definedName name="F4.400" localSheetId="1">[16]Sheet2!#REF!</definedName>
    <definedName name="F4.400">[16]Sheet2!#REF!</definedName>
    <definedName name="F4.420" localSheetId="1">[16]Sheet2!#REF!</definedName>
    <definedName name="F4.420">[16]Sheet2!#REF!</definedName>
    <definedName name="F4.440" localSheetId="1">[16]Sheet2!#REF!</definedName>
    <definedName name="F4.440">[16]Sheet2!#REF!</definedName>
    <definedName name="F4.500" localSheetId="1">[16]Sheet2!#REF!</definedName>
    <definedName name="F4.500">[16]Sheet2!#REF!</definedName>
    <definedName name="F4.530" localSheetId="1">[16]Sheet2!#REF!</definedName>
    <definedName name="F4.530">[16]Sheet2!#REF!</definedName>
    <definedName name="F4.550" localSheetId="1">[16]Sheet2!#REF!</definedName>
    <definedName name="F4.550">[16]Sheet2!#REF!</definedName>
    <definedName name="F4.570" localSheetId="1">[16]Sheet2!#REF!</definedName>
    <definedName name="F4.570">[16]Sheet2!#REF!</definedName>
    <definedName name="F4.600" localSheetId="1">[16]Sheet2!#REF!</definedName>
    <definedName name="F4.600">[16]Sheet2!#REF!</definedName>
    <definedName name="F4.610" localSheetId="1">[16]Sheet2!#REF!</definedName>
    <definedName name="F4.610">[16]Sheet2!#REF!</definedName>
    <definedName name="F4.620" localSheetId="1">[16]Sheet2!#REF!</definedName>
    <definedName name="F4.620">[16]Sheet2!#REF!</definedName>
    <definedName name="F4.700" localSheetId="1">[16]Sheet2!#REF!</definedName>
    <definedName name="F4.700">[16]Sheet2!#REF!</definedName>
    <definedName name="F4.730" localSheetId="1">[16]Sheet2!#REF!</definedName>
    <definedName name="F4.730">[16]Sheet2!#REF!</definedName>
    <definedName name="F4.740" localSheetId="1">[16]Sheet2!#REF!</definedName>
    <definedName name="F4.740">[16]Sheet2!#REF!</definedName>
    <definedName name="F4.800" localSheetId="1">[16]Sheet2!#REF!</definedName>
    <definedName name="F4.800">[16]Sheet2!#REF!</definedName>
    <definedName name="F4.830" localSheetId="1">[16]Sheet2!#REF!</definedName>
    <definedName name="F4.830">[16]Sheet2!#REF!</definedName>
    <definedName name="F4.840" localSheetId="1">[16]Sheet2!#REF!</definedName>
    <definedName name="F4.840">[16]Sheet2!#REF!</definedName>
    <definedName name="F5.01" localSheetId="1">[16]Sheet2!#REF!</definedName>
    <definedName name="F5.01">[16]Sheet2!#REF!</definedName>
    <definedName name="F5.02" localSheetId="1">[16]Sheet2!#REF!</definedName>
    <definedName name="F5.02">[16]Sheet2!#REF!</definedName>
    <definedName name="F5.03" localSheetId="1">[16]Sheet2!#REF!</definedName>
    <definedName name="F5.03">[16]Sheet2!#REF!</definedName>
    <definedName name="F5.04" localSheetId="1">[16]Sheet2!#REF!</definedName>
    <definedName name="F5.04">[16]Sheet2!#REF!</definedName>
    <definedName name="F5.05" localSheetId="1">[16]Sheet2!#REF!</definedName>
    <definedName name="F5.05">[16]Sheet2!#REF!</definedName>
    <definedName name="F5.11" localSheetId="1">[16]Sheet2!#REF!</definedName>
    <definedName name="F5.11">[16]Sheet2!#REF!</definedName>
    <definedName name="F5.12" localSheetId="1">[16]Sheet2!#REF!</definedName>
    <definedName name="F5.12">[16]Sheet2!#REF!</definedName>
    <definedName name="F5.13" localSheetId="1">[16]Sheet2!#REF!</definedName>
    <definedName name="F5.13">[16]Sheet2!#REF!</definedName>
    <definedName name="F5.14" localSheetId="1">[16]Sheet2!#REF!</definedName>
    <definedName name="F5.14">[16]Sheet2!#REF!</definedName>
    <definedName name="F5.15" localSheetId="1">[16]Sheet2!#REF!</definedName>
    <definedName name="F5.15">[16]Sheet2!#REF!</definedName>
    <definedName name="F6.001" localSheetId="1">[16]Sheet2!#REF!</definedName>
    <definedName name="F6.001">[16]Sheet2!#REF!</definedName>
    <definedName name="F6.002" localSheetId="1">[16]Sheet2!#REF!</definedName>
    <definedName name="F6.002">[16]Sheet2!#REF!</definedName>
    <definedName name="F6.003" localSheetId="1">[16]Sheet2!#REF!</definedName>
    <definedName name="F6.003">[16]Sheet2!#REF!</definedName>
    <definedName name="F6.004" localSheetId="1">[16]Sheet2!#REF!</definedName>
    <definedName name="F6.004">[16]Sheet2!#REF!</definedName>
    <definedName name="f92F56" localSheetId="1">[3]dtxl!#REF!</definedName>
    <definedName name="f92F56">[3]dtxl!#REF!</definedName>
    <definedName name="FACTOR" localSheetId="1">#REF!</definedName>
    <definedName name="FACTOR">#REF!</definedName>
    <definedName name="Fi" localSheetId="1">#REF!</definedName>
    <definedName name="Fi">#REF!</definedName>
    <definedName name="FP" localSheetId="1">'[1]COAT&amp;WRAP-QIOT-#3'!#REF!</definedName>
    <definedName name="FP">'[1]COAT&amp;WRAP-QIOT-#3'!#REF!</definedName>
    <definedName name="fs" localSheetId="1">#REF!</definedName>
    <definedName name="fs">#REF!</definedName>
    <definedName name="g" localSheetId="1">'[17]DG '!#REF!</definedName>
    <definedName name="g">'[17]DG '!#REF!</definedName>
    <definedName name="G0.000" localSheetId="1">[16]Sheet2!#REF!</definedName>
    <definedName name="G0.000">[16]Sheet2!#REF!</definedName>
    <definedName name="G0.010" localSheetId="1">[16]Sheet2!#REF!</definedName>
    <definedName name="G0.010">[16]Sheet2!#REF!</definedName>
    <definedName name="G0.020" localSheetId="1">[16]Sheet2!#REF!</definedName>
    <definedName name="G0.020">[16]Sheet2!#REF!</definedName>
    <definedName name="G0.100" localSheetId="1">[16]Sheet2!#REF!</definedName>
    <definedName name="G0.100">[16]Sheet2!#REF!</definedName>
    <definedName name="G0.110" localSheetId="1">[16]Sheet2!#REF!</definedName>
    <definedName name="G0.110">[16]Sheet2!#REF!</definedName>
    <definedName name="G0.120" localSheetId="1">[16]Sheet2!#REF!</definedName>
    <definedName name="G0.120">[16]Sheet2!#REF!</definedName>
    <definedName name="G1.000" localSheetId="1">[16]Sheet2!#REF!</definedName>
    <definedName name="G1.000">[16]Sheet2!#REF!</definedName>
    <definedName name="G1.011" localSheetId="1">[16]Sheet2!#REF!</definedName>
    <definedName name="G1.011">[16]Sheet2!#REF!</definedName>
    <definedName name="G1.021" localSheetId="1">[16]Sheet2!#REF!</definedName>
    <definedName name="G1.021">[16]Sheet2!#REF!</definedName>
    <definedName name="G1.031" localSheetId="1">[16]Sheet2!#REF!</definedName>
    <definedName name="G1.031">[16]Sheet2!#REF!</definedName>
    <definedName name="G1.041" localSheetId="1">[16]Sheet2!#REF!</definedName>
    <definedName name="G1.041">[16]Sheet2!#REF!</definedName>
    <definedName name="G1.051" localSheetId="1">[16]Sheet2!#REF!</definedName>
    <definedName name="G1.051">[16]Sheet2!#REF!</definedName>
    <definedName name="G2.000" localSheetId="1">[16]Sheet2!#REF!</definedName>
    <definedName name="G2.000">[16]Sheet2!#REF!</definedName>
    <definedName name="G2.010" localSheetId="1">[16]Sheet2!#REF!</definedName>
    <definedName name="G2.010">[16]Sheet2!#REF!</definedName>
    <definedName name="G2.020" localSheetId="1">[16]Sheet2!#REF!</definedName>
    <definedName name="G2.020">[16]Sheet2!#REF!</definedName>
    <definedName name="G2.030" localSheetId="1">[16]Sheet2!#REF!</definedName>
    <definedName name="G2.030">[16]Sheet2!#REF!</definedName>
    <definedName name="G3.000" localSheetId="1">[16]Sheet2!#REF!</definedName>
    <definedName name="G3.000">[16]Sheet2!#REF!</definedName>
    <definedName name="G3.011" localSheetId="1">[16]Sheet2!#REF!</definedName>
    <definedName name="G3.011">[16]Sheet2!#REF!</definedName>
    <definedName name="G3.021" localSheetId="1">[16]Sheet2!#REF!</definedName>
    <definedName name="G3.021">[16]Sheet2!#REF!</definedName>
    <definedName name="G3.031" localSheetId="1">[16]Sheet2!#REF!</definedName>
    <definedName name="G3.031">[16]Sheet2!#REF!</definedName>
    <definedName name="G3.041" localSheetId="1">[16]Sheet2!#REF!</definedName>
    <definedName name="G3.041">[16]Sheet2!#REF!</definedName>
    <definedName name="G3.100" localSheetId="1">[16]Sheet2!#REF!</definedName>
    <definedName name="G3.100">[16]Sheet2!#REF!</definedName>
    <definedName name="G3.111" localSheetId="1">[16]Sheet2!#REF!</definedName>
    <definedName name="G3.111">[16]Sheet2!#REF!</definedName>
    <definedName name="G3.121" localSheetId="1">[16]Sheet2!#REF!</definedName>
    <definedName name="G3.121">[16]Sheet2!#REF!</definedName>
    <definedName name="G3.131" localSheetId="1">[16]Sheet2!#REF!</definedName>
    <definedName name="G3.131">[16]Sheet2!#REF!</definedName>
    <definedName name="G3.141" localSheetId="1">[16]Sheet2!#REF!</definedName>
    <definedName name="G3.141">[16]Sheet2!#REF!</definedName>
    <definedName name="G3.201" localSheetId="1">[16]Sheet2!#REF!</definedName>
    <definedName name="G3.201">[16]Sheet2!#REF!</definedName>
    <definedName name="G3.211" localSheetId="1">[16]Sheet2!#REF!</definedName>
    <definedName name="G3.211">[16]Sheet2!#REF!</definedName>
    <definedName name="G3.221" localSheetId="1">[16]Sheet2!#REF!</definedName>
    <definedName name="G3.221">[16]Sheet2!#REF!</definedName>
    <definedName name="G3.231" localSheetId="1">[16]Sheet2!#REF!</definedName>
    <definedName name="G3.231">[16]Sheet2!#REF!</definedName>
    <definedName name="G3.241" localSheetId="1">[16]Sheet2!#REF!</definedName>
    <definedName name="G3.241">[16]Sheet2!#REF!</definedName>
    <definedName name="G3.301" localSheetId="1">[16]Sheet2!#REF!</definedName>
    <definedName name="G3.301">[16]Sheet2!#REF!</definedName>
    <definedName name="G3.311" localSheetId="1">[16]Sheet2!#REF!</definedName>
    <definedName name="G3.311">[16]Sheet2!#REF!</definedName>
    <definedName name="G3.321" localSheetId="1">[16]Sheet2!#REF!</definedName>
    <definedName name="G3.321">[16]Sheet2!#REF!</definedName>
    <definedName name="G3.331" localSheetId="1">[16]Sheet2!#REF!</definedName>
    <definedName name="G3.331">[16]Sheet2!#REF!</definedName>
    <definedName name="G3.341" localSheetId="1">[16]Sheet2!#REF!</definedName>
    <definedName name="G3.341">[16]Sheet2!#REF!</definedName>
    <definedName name="G4.000" localSheetId="1">[16]Sheet2!#REF!</definedName>
    <definedName name="G4.000">[16]Sheet2!#REF!</definedName>
    <definedName name="G4.010" localSheetId="1">[16]Sheet2!#REF!</definedName>
    <definedName name="G4.010">[16]Sheet2!#REF!</definedName>
    <definedName name="G4.020" localSheetId="1">[16]Sheet2!#REF!</definedName>
    <definedName name="G4.020">[16]Sheet2!#REF!</definedName>
    <definedName name="G4.030" localSheetId="1">[16]Sheet2!#REF!</definedName>
    <definedName name="G4.030">[16]Sheet2!#REF!</definedName>
    <definedName name="G4.040" localSheetId="1">[16]Sheet2!#REF!</definedName>
    <definedName name="G4.040">[16]Sheet2!#REF!</definedName>
    <definedName name="G4.101" localSheetId="1">[16]Sheet2!#REF!</definedName>
    <definedName name="G4.101">[16]Sheet2!#REF!</definedName>
    <definedName name="G4.111" localSheetId="1">[16]Sheet2!#REF!</definedName>
    <definedName name="G4.111">[16]Sheet2!#REF!</definedName>
    <definedName name="G4.121" localSheetId="1">[16]Sheet2!#REF!</definedName>
    <definedName name="G4.121">[16]Sheet2!#REF!</definedName>
    <definedName name="G4.131" localSheetId="1">[16]Sheet2!#REF!</definedName>
    <definedName name="G4.131">[16]Sheet2!#REF!</definedName>
    <definedName name="G4.141" localSheetId="1">[16]Sheet2!#REF!</definedName>
    <definedName name="G4.141">[16]Sheet2!#REF!</definedName>
    <definedName name="G4.151" localSheetId="1">[16]Sheet2!#REF!</definedName>
    <definedName name="G4.151">[16]Sheet2!#REF!</definedName>
    <definedName name="G4.161" localSheetId="1">[16]Sheet2!#REF!</definedName>
    <definedName name="G4.161">[16]Sheet2!#REF!</definedName>
    <definedName name="G4.171" localSheetId="1">[16]Sheet2!#REF!</definedName>
    <definedName name="G4.171">[16]Sheet2!#REF!</definedName>
    <definedName name="G4.200" localSheetId="1">[16]Sheet2!#REF!</definedName>
    <definedName name="G4.200">[16]Sheet2!#REF!</definedName>
    <definedName name="G4.210" localSheetId="1">[16]Sheet2!#REF!</definedName>
    <definedName name="G4.210">[16]Sheet2!#REF!</definedName>
    <definedName name="G4.220" localSheetId="1">[16]Sheet2!#REF!</definedName>
    <definedName name="G4.220">[16]Sheet2!#REF!</definedName>
    <definedName name="g40g40" localSheetId="1">[18]tuong!#REF!</definedName>
    <definedName name="g40g40">[18]tuong!#REF!</definedName>
    <definedName name="gl3p" localSheetId="1">#REF!</definedName>
    <definedName name="gl3p">#REF!</definedName>
    <definedName name="GoBack" localSheetId="1">[14]Sheet1!GoBack</definedName>
    <definedName name="GoBack">[14]Sheet1!GoBack</definedName>
    <definedName name="GPT_GROUNDING_PT" localSheetId="1">'[19]NEW-PANEL'!#REF!</definedName>
    <definedName name="GPT_GROUNDING_PT">'[19]NEW-PANEL'!#REF!</definedName>
    <definedName name="gv">[4]gVL!$Q$28</definedName>
    <definedName name="gvl">[20]GVL!$A$6:$F$131</definedName>
    <definedName name="h" hidden="1">{"'Sheet1'!$L$16"}</definedName>
    <definedName name="H0.001" localSheetId="1">[16]Sheet2!#REF!</definedName>
    <definedName name="H0.001">[16]Sheet2!#REF!</definedName>
    <definedName name="H0.011" localSheetId="1">[16]Sheet2!#REF!</definedName>
    <definedName name="H0.011">[16]Sheet2!#REF!</definedName>
    <definedName name="H0.021" localSheetId="1">[16]Sheet2!#REF!</definedName>
    <definedName name="H0.021">[16]Sheet2!#REF!</definedName>
    <definedName name="H0.031" localSheetId="1">[16]Sheet2!#REF!</definedName>
    <definedName name="H0.031">[16]Sheet2!#REF!</definedName>
    <definedName name="Heä_soá_laép_xaø_H">1.7</definedName>
    <definedName name="heä_soá_sình_laày" localSheetId="1">#REF!</definedName>
    <definedName name="heä_soá_sình_laày">#REF!</definedName>
    <definedName name="HH15HT" localSheetId="1">'[3]TONGKE-HT'!#REF!</definedName>
    <definedName name="HH15HT">'[3]TONGKE-HT'!#REF!</definedName>
    <definedName name="HH16HT" localSheetId="1">'[3]TONGKE-HT'!#REF!</definedName>
    <definedName name="HH16HT">'[3]TONGKE-HT'!#REF!</definedName>
    <definedName name="HH19HT" localSheetId="1">'[3]TONGKE-HT'!#REF!</definedName>
    <definedName name="HH19HT">'[3]TONGKE-HT'!#REF!</definedName>
    <definedName name="HH20HT" localSheetId="1">'[3]TONGKE-HT'!#REF!</definedName>
    <definedName name="HH20HT">'[3]TONGKE-HT'!#REF!</definedName>
    <definedName name="hhhh" localSheetId="1">#REF!</definedName>
    <definedName name="hhhh">#REF!</definedName>
    <definedName name="HOME_MANP" localSheetId="1">#REF!</definedName>
    <definedName name="HOME_MANP">#REF!</definedName>
    <definedName name="HOMEOFFICE_COST" localSheetId="1">#REF!</definedName>
    <definedName name="HOMEOFFICE_COST">#REF!</definedName>
    <definedName name="HSCT3">0.1</definedName>
    <definedName name="hsdc1" localSheetId="1">#REF!</definedName>
    <definedName name="hsdc1">#REF!</definedName>
    <definedName name="HSDD" localSheetId="1">[3]phuluc1!#REF!</definedName>
    <definedName name="HSDD">[3]phuluc1!#REF!</definedName>
    <definedName name="HSDN">2.5</definedName>
    <definedName name="HSHH" localSheetId="1">#REF!</definedName>
    <definedName name="HSHH">#REF!</definedName>
    <definedName name="HSHHUT" localSheetId="1">#REF!</definedName>
    <definedName name="HSHHUT">#REF!</definedName>
    <definedName name="hskk1">[3]chitiet!$D$4</definedName>
    <definedName name="HSNC">[21]Du_lieu!$C$6</definedName>
    <definedName name="HSSL" localSheetId="1">#REF!</definedName>
    <definedName name="HSSL">#REF!</definedName>
    <definedName name="HSVC1" localSheetId="1">#REF!</definedName>
    <definedName name="HSVC1">#REF!</definedName>
    <definedName name="HSVC2" localSheetId="1">#REF!</definedName>
    <definedName name="HSVC2">#REF!</definedName>
    <definedName name="HSVC3" localSheetId="1">#REF!</definedName>
    <definedName name="HSVC3">#REF!</definedName>
    <definedName name="ht25nc" localSheetId="1">'[3]lam-moi'!#REF!</definedName>
    <definedName name="ht25nc">'[3]lam-moi'!#REF!</definedName>
    <definedName name="ht25vl" localSheetId="1">'[3]lam-moi'!#REF!</definedName>
    <definedName name="ht25vl">'[3]lam-moi'!#REF!</definedName>
    <definedName name="ht325nc" localSheetId="1">'[3]lam-moi'!#REF!</definedName>
    <definedName name="ht325nc">'[3]lam-moi'!#REF!</definedName>
    <definedName name="ht325vl" localSheetId="1">'[3]lam-moi'!#REF!</definedName>
    <definedName name="ht325vl">'[3]lam-moi'!#REF!</definedName>
    <definedName name="ht37k" localSheetId="1">'[3]lam-moi'!#REF!</definedName>
    <definedName name="ht37k">'[3]lam-moi'!#REF!</definedName>
    <definedName name="ht37nc" localSheetId="1">'[3]lam-moi'!#REF!</definedName>
    <definedName name="ht37nc">'[3]lam-moi'!#REF!</definedName>
    <definedName name="ht50nc" localSheetId="1">'[3]lam-moi'!#REF!</definedName>
    <definedName name="ht50nc">'[3]lam-moi'!#REF!</definedName>
    <definedName name="ht50vl" localSheetId="1">'[3]lam-moi'!#REF!</definedName>
    <definedName name="ht50vl">'[3]lam-moi'!#REF!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 localSheetId="1">#REF!</definedName>
    <definedName name="HTNC">#REF!</definedName>
    <definedName name="HTVL" localSheetId="1">#REF!</definedName>
    <definedName name="HTVL">#REF!</definedName>
    <definedName name="huy" hidden="1">{"'Sheet1'!$L$16"}</definedName>
    <definedName name="I" localSheetId="1">#REF!</definedName>
    <definedName name="I">#REF!</definedName>
    <definedName name="I2É6" localSheetId="1">[3]chitimc!#REF!</definedName>
    <definedName name="I2É6">[3]chitimc!#REF!</definedName>
    <definedName name="IDLAB_COST" localSheetId="1">#REF!</definedName>
    <definedName name="IDLAB_COST">#REF!</definedName>
    <definedName name="IND_LAB" localSheetId="1">#REF!</definedName>
    <definedName name="IND_LAB">#REF!</definedName>
    <definedName name="INDMANP" localSheetId="1">#REF!</definedName>
    <definedName name="INDMANP">#REF!</definedName>
    <definedName name="IO" localSheetId="1">'[1]COAT&amp;WRAP-QIOT-#3'!#REF!</definedName>
    <definedName name="IO">'[1]COAT&amp;WRAP-QIOT-#3'!#REF!</definedName>
    <definedName name="j" localSheetId="1">#REF!</definedName>
    <definedName name="j">#REF!</definedName>
    <definedName name="j356C8" localSheetId="1">#REF!</definedName>
    <definedName name="j356C8">#REF!</definedName>
    <definedName name="k" localSheetId="1">#REF!</definedName>
    <definedName name="k">#REF!</definedName>
    <definedName name="K0.001" localSheetId="1">[16]Sheet2!#REF!</definedName>
    <definedName name="K0.001">[16]Sheet2!#REF!</definedName>
    <definedName name="K0.011" localSheetId="1">[16]Sheet2!#REF!</definedName>
    <definedName name="K0.011">[16]Sheet2!#REF!</definedName>
    <definedName name="K0.101" localSheetId="1">[16]Sheet2!#REF!</definedName>
    <definedName name="K0.101">[16]Sheet2!#REF!</definedName>
    <definedName name="K0.111" localSheetId="1">[16]Sheet2!#REF!</definedName>
    <definedName name="K0.111">[16]Sheet2!#REF!</definedName>
    <definedName name="K0.201" localSheetId="1">[16]Sheet2!#REF!</definedName>
    <definedName name="K0.201">[16]Sheet2!#REF!</definedName>
    <definedName name="K0.211" localSheetId="1">[16]Sheet2!#REF!</definedName>
    <definedName name="K0.211">[16]Sheet2!#REF!</definedName>
    <definedName name="K0.301" localSheetId="1">[16]Sheet2!#REF!</definedName>
    <definedName name="K0.301">[16]Sheet2!#REF!</definedName>
    <definedName name="K0.311" localSheetId="1">[16]Sheet2!#REF!</definedName>
    <definedName name="K0.311">[16]Sheet2!#REF!</definedName>
    <definedName name="K0.400" localSheetId="1">[16]Sheet2!#REF!</definedName>
    <definedName name="K0.400">[16]Sheet2!#REF!</definedName>
    <definedName name="K0.410" localSheetId="1">[16]Sheet2!#REF!</definedName>
    <definedName name="K0.410">[16]Sheet2!#REF!</definedName>
    <definedName name="K0.501" localSheetId="1">[16]Sheet2!#REF!</definedName>
    <definedName name="K0.501">[16]Sheet2!#REF!</definedName>
    <definedName name="K0.511" localSheetId="1">[16]Sheet2!#REF!</definedName>
    <definedName name="K0.511">[16]Sheet2!#REF!</definedName>
    <definedName name="K0.61" localSheetId="1">[16]Sheet2!#REF!</definedName>
    <definedName name="K0.61">[16]Sheet2!#REF!</definedName>
    <definedName name="K0.71" localSheetId="1">[16]Sheet2!#REF!</definedName>
    <definedName name="K0.71">[16]Sheet2!#REF!</definedName>
    <definedName name="K1.001" localSheetId="1">[16]Sheet2!#REF!</definedName>
    <definedName name="K1.001">[16]Sheet2!#REF!</definedName>
    <definedName name="K1.021" localSheetId="1">[16]Sheet2!#REF!</definedName>
    <definedName name="K1.021">[16]Sheet2!#REF!</definedName>
    <definedName name="K1.041" localSheetId="1">[16]Sheet2!#REF!</definedName>
    <definedName name="K1.041">[16]Sheet2!#REF!</definedName>
    <definedName name="K1.121" localSheetId="1">[16]Sheet2!#REF!</definedName>
    <definedName name="K1.121">[16]Sheet2!#REF!</definedName>
    <definedName name="K1.201" localSheetId="1">[16]Sheet2!#REF!</definedName>
    <definedName name="K1.201">[16]Sheet2!#REF!</definedName>
    <definedName name="K1.211" localSheetId="1">[16]Sheet2!#REF!</definedName>
    <definedName name="K1.211">[16]Sheet2!#REF!</definedName>
    <definedName name="K1.221" localSheetId="1">[16]Sheet2!#REF!</definedName>
    <definedName name="K1.221">[16]Sheet2!#REF!</definedName>
    <definedName name="K1.301" localSheetId="1">[16]Sheet2!#REF!</definedName>
    <definedName name="K1.301">[16]Sheet2!#REF!</definedName>
    <definedName name="K1.321" localSheetId="1">[16]Sheet2!#REF!</definedName>
    <definedName name="K1.321">[16]Sheet2!#REF!</definedName>
    <definedName name="K1.331" localSheetId="1">[16]Sheet2!#REF!</definedName>
    <definedName name="K1.331">[16]Sheet2!#REF!</definedName>
    <definedName name="K1.341" localSheetId="1">[16]Sheet2!#REF!</definedName>
    <definedName name="K1.341">[16]Sheet2!#REF!</definedName>
    <definedName name="K1.401" localSheetId="1">[16]Sheet2!#REF!</definedName>
    <definedName name="K1.401">[16]Sheet2!#REF!</definedName>
    <definedName name="K1.411" localSheetId="1">[16]Sheet2!#REF!</definedName>
    <definedName name="K1.411">[16]Sheet2!#REF!</definedName>
    <definedName name="K1.421" localSheetId="1">[16]Sheet2!#REF!</definedName>
    <definedName name="K1.421">[16]Sheet2!#REF!</definedName>
    <definedName name="K1.431" localSheetId="1">[16]Sheet2!#REF!</definedName>
    <definedName name="K1.431">[16]Sheet2!#REF!</definedName>
    <definedName name="K1.441" localSheetId="1">[16]Sheet2!#REF!</definedName>
    <definedName name="K1.441">[16]Sheet2!#REF!</definedName>
    <definedName name="K2.001" localSheetId="1">[16]Sheet2!#REF!</definedName>
    <definedName name="K2.001">[16]Sheet2!#REF!</definedName>
    <definedName name="K2.011" localSheetId="1">[16]Sheet2!#REF!</definedName>
    <definedName name="K2.011">[16]Sheet2!#REF!</definedName>
    <definedName name="K2.021" localSheetId="1">[16]Sheet2!#REF!</definedName>
    <definedName name="K2.021">[16]Sheet2!#REF!</definedName>
    <definedName name="K2.031" localSheetId="1">[16]Sheet2!#REF!</definedName>
    <definedName name="K2.031">[16]Sheet2!#REF!</definedName>
    <definedName name="K2.041" localSheetId="1">[16]Sheet2!#REF!</definedName>
    <definedName name="K2.041">[16]Sheet2!#REF!</definedName>
    <definedName name="K2.101" localSheetId="1">[16]Sheet2!#REF!</definedName>
    <definedName name="K2.101">[16]Sheet2!#REF!</definedName>
    <definedName name="K2.111" localSheetId="1">[16]Sheet2!#REF!</definedName>
    <definedName name="K2.111">[16]Sheet2!#REF!</definedName>
    <definedName name="K2.121" localSheetId="1">[16]Sheet2!#REF!</definedName>
    <definedName name="K2.121">[16]Sheet2!#REF!</definedName>
    <definedName name="K2.131" localSheetId="1">[16]Sheet2!#REF!</definedName>
    <definedName name="K2.131">[16]Sheet2!#REF!</definedName>
    <definedName name="K2.141" localSheetId="1">[16]Sheet2!#REF!</definedName>
    <definedName name="K2.141">[16]Sheet2!#REF!</definedName>
    <definedName name="K2.201" localSheetId="1">[16]Sheet2!#REF!</definedName>
    <definedName name="K2.201">[16]Sheet2!#REF!</definedName>
    <definedName name="K2.211" localSheetId="1">[16]Sheet2!#REF!</definedName>
    <definedName name="K2.211">[16]Sheet2!#REF!</definedName>
    <definedName name="K2.221" localSheetId="1">[16]Sheet2!#REF!</definedName>
    <definedName name="K2.221">[16]Sheet2!#REF!</definedName>
    <definedName name="K2.231" localSheetId="1">[16]Sheet2!#REF!</definedName>
    <definedName name="K2.231">[16]Sheet2!#REF!</definedName>
    <definedName name="K2.241" localSheetId="1">[16]Sheet2!#REF!</definedName>
    <definedName name="K2.241">[16]Sheet2!#REF!</definedName>
    <definedName name="K2.301" localSheetId="1">[16]Sheet2!#REF!</definedName>
    <definedName name="K2.301">[16]Sheet2!#REF!</definedName>
    <definedName name="K2.321" localSheetId="1">[16]Sheet2!#REF!</definedName>
    <definedName name="K2.321">[16]Sheet2!#REF!</definedName>
    <definedName name="K2.341" localSheetId="1">[16]Sheet2!#REF!</definedName>
    <definedName name="K2.341">[16]Sheet2!#REF!</definedName>
    <definedName name="K2.400" localSheetId="1">[16]Sheet2!#REF!</definedName>
    <definedName name="K2.400">[16]Sheet2!#REF!</definedName>
    <definedName name="K2.420" localSheetId="1">[16]Sheet2!#REF!</definedName>
    <definedName name="K2.420">[16]Sheet2!#REF!</definedName>
    <definedName name="K2.440" localSheetId="1">[16]Sheet2!#REF!</definedName>
    <definedName name="K2.440">[16]Sheet2!#REF!</definedName>
    <definedName name="K2.500" localSheetId="1">[16]Sheet2!#REF!</definedName>
    <definedName name="K2.500">[16]Sheet2!#REF!</definedName>
    <definedName name="K2.520" localSheetId="1">[16]Sheet2!#REF!</definedName>
    <definedName name="K2.520">[16]Sheet2!#REF!</definedName>
    <definedName name="K2.540" localSheetId="1">[16]Sheet2!#REF!</definedName>
    <definedName name="K2.540">[16]Sheet2!#REF!</definedName>
    <definedName name="k2b" localSheetId="1">'[3]THPDMoi  (2)'!#REF!</definedName>
    <definedName name="k2b">'[3]THPDMoi  (2)'!#REF!</definedName>
    <definedName name="K3.210" localSheetId="1">[16]Sheet2!#REF!</definedName>
    <definedName name="K3.210">[16]Sheet2!#REF!</definedName>
    <definedName name="K3.220" localSheetId="1">[16]Sheet2!#REF!</definedName>
    <definedName name="K3.220">[16]Sheet2!#REF!</definedName>
    <definedName name="K3.230" localSheetId="1">[16]Sheet2!#REF!</definedName>
    <definedName name="K3.230">[16]Sheet2!#REF!</definedName>
    <definedName name="K3.310" localSheetId="1">[16]Sheet2!#REF!</definedName>
    <definedName name="K3.310">[16]Sheet2!#REF!</definedName>
    <definedName name="K3.320" localSheetId="1">[16]Sheet2!#REF!</definedName>
    <definedName name="K3.320">[16]Sheet2!#REF!</definedName>
    <definedName name="K3.330" localSheetId="1">[16]Sheet2!#REF!</definedName>
    <definedName name="K3.330">[16]Sheet2!#REF!</definedName>
    <definedName name="K3.410" localSheetId="1">[16]Sheet2!#REF!</definedName>
    <definedName name="K3.410">[16]Sheet2!#REF!</definedName>
    <definedName name="K3.430" localSheetId="1">[16]Sheet2!#REF!</definedName>
    <definedName name="K3.430">[16]Sheet2!#REF!</definedName>
    <definedName name="K3.450" localSheetId="1">[16]Sheet2!#REF!</definedName>
    <definedName name="K3.450">[16]Sheet2!#REF!</definedName>
    <definedName name="K4.010" localSheetId="1">[16]Sheet2!#REF!</definedName>
    <definedName name="K4.010">[16]Sheet2!#REF!</definedName>
    <definedName name="K4.020" localSheetId="1">[16]Sheet2!#REF!</definedName>
    <definedName name="K4.020">[16]Sheet2!#REF!</definedName>
    <definedName name="K4.110" localSheetId="1">[16]Sheet2!#REF!</definedName>
    <definedName name="K4.110">[16]Sheet2!#REF!</definedName>
    <definedName name="K4.120" localSheetId="1">[16]Sheet2!#REF!</definedName>
    <definedName name="K4.120">[16]Sheet2!#REF!</definedName>
    <definedName name="K4.210" localSheetId="1">[16]Sheet2!#REF!</definedName>
    <definedName name="K4.210">[16]Sheet2!#REF!</definedName>
    <definedName name="K4.220" localSheetId="1">[16]Sheet2!#REF!</definedName>
    <definedName name="K4.220">[16]Sheet2!#REF!</definedName>
    <definedName name="K4.230" localSheetId="1">[16]Sheet2!#REF!</definedName>
    <definedName name="K4.230">[16]Sheet2!#REF!</definedName>
    <definedName name="K4.240" localSheetId="1">[16]Sheet2!#REF!</definedName>
    <definedName name="K4.240">[16]Sheet2!#REF!</definedName>
    <definedName name="kldd1p" localSheetId="1">'[3]#REF'!#REF!</definedName>
    <definedName name="kldd1p">'[3]#REF'!#REF!</definedName>
    <definedName name="kldd3p" localSheetId="1">'[3]lam-moi'!#REF!</definedName>
    <definedName name="kldd3p">'[3]lam-moi'!#REF!</definedName>
    <definedName name="kmong" localSheetId="1">[3]giathanh1!#REF!</definedName>
    <definedName name="kmong">[3]giathanh1!#REF!</definedName>
    <definedName name="kno">[4]gVL!$Q$48</definedName>
    <definedName name="kp1ph" localSheetId="1">#REF!</definedName>
    <definedName name="kp1ph">#REF!</definedName>
    <definedName name="KTHD" localSheetId="1">'[22]khung ten TD'!#REF!</definedName>
    <definedName name="KTHD">'[22]khung ten TD'!#REF!</definedName>
    <definedName name="l" localSheetId="1">#REF!</definedName>
    <definedName name="l">#REF!</definedName>
    <definedName name="Lan">{"Thuxm2.xls","Sheet1"}</definedName>
    <definedName name="Lmk" localSheetId="1">#REF!</definedName>
    <definedName name="Lmk">#REF!</definedName>
    <definedName name="LN" localSheetId="1">#REF!</definedName>
    <definedName name="LN">#REF!</definedName>
    <definedName name="m" localSheetId="1">#REF!</definedName>
    <definedName name="m">#REF!</definedName>
    <definedName name="m102bnnc" localSheetId="1">'[3]lam-moi'!#REF!</definedName>
    <definedName name="m102bnnc">'[3]lam-moi'!#REF!</definedName>
    <definedName name="m102bnvl" localSheetId="1">'[3]lam-moi'!#REF!</definedName>
    <definedName name="m102bnvl">'[3]lam-moi'!#REF!</definedName>
    <definedName name="m10aamtc" localSheetId="1">'[3]t-h HA THE'!#REF!</definedName>
    <definedName name="m10aamtc">'[3]t-h HA THE'!#REF!</definedName>
    <definedName name="m10aanc" localSheetId="1">'[3]lam-moi'!#REF!</definedName>
    <definedName name="m10aanc">'[3]lam-moi'!#REF!</definedName>
    <definedName name="m10aavl" localSheetId="1">'[3]lam-moi'!#REF!</definedName>
    <definedName name="m10aavl">'[3]lam-moi'!#REF!</definedName>
    <definedName name="m10anc" localSheetId="1">'[3]lam-moi'!#REF!</definedName>
    <definedName name="m10anc">'[3]lam-moi'!#REF!</definedName>
    <definedName name="m10avl" localSheetId="1">'[3]lam-moi'!#REF!</definedName>
    <definedName name="m10avl">'[3]lam-moi'!#REF!</definedName>
    <definedName name="m10banc" localSheetId="1">'[3]lam-moi'!#REF!</definedName>
    <definedName name="m10banc">'[3]lam-moi'!#REF!</definedName>
    <definedName name="m10bavl" localSheetId="1">'[3]lam-moi'!#REF!</definedName>
    <definedName name="m10bavl">'[3]lam-moi'!#REF!</definedName>
    <definedName name="m122bnnc" localSheetId="1">'[3]lam-moi'!#REF!</definedName>
    <definedName name="m122bnnc">'[3]lam-moi'!#REF!</definedName>
    <definedName name="m122bnvl" localSheetId="1">'[3]lam-moi'!#REF!</definedName>
    <definedName name="m122bnvl">'[3]lam-moi'!#REF!</definedName>
    <definedName name="m12aanc" localSheetId="1">'[3]lam-moi'!#REF!</definedName>
    <definedName name="m12aanc">'[3]lam-moi'!#REF!</definedName>
    <definedName name="m12aavl" localSheetId="1">'[3]lam-moi'!#REF!</definedName>
    <definedName name="m12aavl">'[3]lam-moi'!#REF!</definedName>
    <definedName name="m12anc" localSheetId="1">'[3]lam-moi'!#REF!</definedName>
    <definedName name="m12anc">'[3]lam-moi'!#REF!</definedName>
    <definedName name="m12avl" localSheetId="1">'[3]lam-moi'!#REF!</definedName>
    <definedName name="m12avl">'[3]lam-moi'!#REF!</definedName>
    <definedName name="M12ba3p" localSheetId="1">#REF!</definedName>
    <definedName name="M12ba3p">#REF!</definedName>
    <definedName name="m12banc" localSheetId="1">'[3]lam-moi'!#REF!</definedName>
    <definedName name="m12banc">'[3]lam-moi'!#REF!</definedName>
    <definedName name="m12bavl" localSheetId="1">'[3]lam-moi'!#REF!</definedName>
    <definedName name="m12bavl">'[3]lam-moi'!#REF!</definedName>
    <definedName name="M12bb1p" localSheetId="1">#REF!</definedName>
    <definedName name="M12bb1p">#REF!</definedName>
    <definedName name="m12bbnc" localSheetId="1">'[3]lam-moi'!#REF!</definedName>
    <definedName name="m12bbnc">'[3]lam-moi'!#REF!</definedName>
    <definedName name="m12bbvl" localSheetId="1">'[3]lam-moi'!#REF!</definedName>
    <definedName name="m12bbvl">'[3]lam-moi'!#REF!</definedName>
    <definedName name="M12bnnc" localSheetId="1">'[3]#REF'!#REF!</definedName>
    <definedName name="M12bnnc">'[3]#REF'!#REF!</definedName>
    <definedName name="M12bnvl" localSheetId="1">'[3]#REF'!#REF!</definedName>
    <definedName name="M12bnvl">'[3]#REF'!#REF!</definedName>
    <definedName name="M12cbnc" localSheetId="1">#REF!</definedName>
    <definedName name="M12cbnc">#REF!</definedName>
    <definedName name="M12cbvl" localSheetId="1">#REF!</definedName>
    <definedName name="M12cbvl">#REF!</definedName>
    <definedName name="m142bnnc" localSheetId="1">'[3]lam-moi'!#REF!</definedName>
    <definedName name="m142bnnc">'[3]lam-moi'!#REF!</definedName>
    <definedName name="m142bnvl" localSheetId="1">'[3]lam-moi'!#REF!</definedName>
    <definedName name="m142bnvl">'[3]lam-moi'!#REF!</definedName>
    <definedName name="M14bb1p" localSheetId="1">#REF!</definedName>
    <definedName name="M14bb1p">#REF!</definedName>
    <definedName name="m14bbnc" localSheetId="1">'[3]lam-moi'!#REF!</definedName>
    <definedName name="m14bbnc">'[3]lam-moi'!#REF!</definedName>
    <definedName name="M14bbvc" localSheetId="1">'[3]CHITIET VL-NC-TT -1p'!#REF!</definedName>
    <definedName name="M14bbvc">'[3]CHITIET VL-NC-TT -1p'!#REF!</definedName>
    <definedName name="m14bbvl" localSheetId="1">'[3]lam-moi'!#REF!</definedName>
    <definedName name="m14bbvl">'[3]lam-moi'!#REF!</definedName>
    <definedName name="M8a" localSheetId="1">'[3]THPDMoi  (2)'!#REF!</definedName>
    <definedName name="M8a">'[3]THPDMoi  (2)'!#REF!</definedName>
    <definedName name="M8aa" localSheetId="1">'[3]THPDMoi  (2)'!#REF!</definedName>
    <definedName name="M8aa">'[3]THPDMoi  (2)'!#REF!</definedName>
    <definedName name="m8aanc" localSheetId="1">#REF!</definedName>
    <definedName name="m8aanc">#REF!</definedName>
    <definedName name="m8aavl" localSheetId="1">#REF!</definedName>
    <definedName name="m8aavl">#REF!</definedName>
    <definedName name="m8amtc" localSheetId="1">'[3]t-h HA THE'!#REF!</definedName>
    <definedName name="m8amtc">'[3]t-h HA THE'!#REF!</definedName>
    <definedName name="m8anc" localSheetId="1">'[3]lam-moi'!#REF!</definedName>
    <definedName name="m8anc">'[3]lam-moi'!#REF!</definedName>
    <definedName name="m8avl" localSheetId="1">'[3]lam-moi'!#REF!</definedName>
    <definedName name="m8avl">'[3]lam-moi'!#REF!</definedName>
    <definedName name="Ma3pnc" localSheetId="1">#REF!</definedName>
    <definedName name="Ma3pnc">#REF!</definedName>
    <definedName name="Ma3pvl" localSheetId="1">#REF!</definedName>
    <definedName name="Ma3pvl">#REF!</definedName>
    <definedName name="Maa3pnc" localSheetId="1">#REF!</definedName>
    <definedName name="Maa3pnc">#REF!</definedName>
    <definedName name="Maa3pvl" localSheetId="1">#REF!</definedName>
    <definedName name="Maa3pvl">#REF!</definedName>
    <definedName name="MAJ_CON_EQP" localSheetId="1">#REF!</definedName>
    <definedName name="MAJ_CON_EQP">#REF!</definedName>
    <definedName name="MAT" localSheetId="1">'[1]COAT&amp;WRAP-QIOT-#3'!#REF!</definedName>
    <definedName name="MAT">'[1]COAT&amp;WRAP-QIOT-#3'!#REF!</definedName>
    <definedName name="Mba1p" localSheetId="1">#REF!</definedName>
    <definedName name="Mba1p">#REF!</definedName>
    <definedName name="Mba3p" localSheetId="1">#REF!</definedName>
    <definedName name="Mba3p">#REF!</definedName>
    <definedName name="Mbb3p" localSheetId="1">#REF!</definedName>
    <definedName name="Mbb3p">#REF!</definedName>
    <definedName name="Mbn1p" localSheetId="1">#REF!</definedName>
    <definedName name="Mbn1p">#REF!</definedName>
    <definedName name="mbnc" localSheetId="1">'[3]lam-moi'!#REF!</definedName>
    <definedName name="mbnc">'[3]lam-moi'!#REF!</definedName>
    <definedName name="mbvl" localSheetId="1">'[3]lam-moi'!#REF!</definedName>
    <definedName name="mbvl">'[3]lam-moi'!#REF!</definedName>
    <definedName name="me" localSheetId="1">#REF!</definedName>
    <definedName name="me">#REF!</definedName>
    <definedName name="MF" localSheetId="1">'[1]COAT&amp;WRAP-QIOT-#3'!#REF!</definedName>
    <definedName name="MF">'[1]COAT&amp;WRAP-QIOT-#3'!#REF!</definedName>
    <definedName name="MG_A" localSheetId="1">#REF!</definedName>
    <definedName name="MG_A">#REF!</definedName>
    <definedName name="mmm" localSheetId="1">[3]giathanh1!#REF!</definedName>
    <definedName name="mmm">[3]giathanh1!#REF!</definedName>
    <definedName name="mp1x25" localSheetId="1">'[3]dongia (2)'!#REF!</definedName>
    <definedName name="mp1x25">'[3]dongia (2)'!#REF!</definedName>
    <definedName name="MTC1P" localSheetId="1">'[3]TONG HOP VL-NC TT'!#REF!</definedName>
    <definedName name="MTC1P">'[3]TONG HOP VL-NC TT'!#REF!</definedName>
    <definedName name="MTC3P" localSheetId="1">'[3]TONG HOP VL-NC TT'!#REF!</definedName>
    <definedName name="MTC3P">'[3]TONG HOP VL-NC TT'!#REF!</definedName>
    <definedName name="MTCHC">[3]TNHCHINH!$K$38</definedName>
    <definedName name="MTCMB" localSheetId="1">'[3]#REF'!#REF!</definedName>
    <definedName name="MTCMB">'[3]#REF'!#REF!</definedName>
    <definedName name="MTMAC12" localSheetId="1">#REF!</definedName>
    <definedName name="MTMAC12">#REF!</definedName>
    <definedName name="mtr" localSheetId="1">'[3]TH XL'!#REF!</definedName>
    <definedName name="mtr">'[3]TH XL'!#REF!</definedName>
    <definedName name="mtram" localSheetId="1">#REF!</definedName>
    <definedName name="mtram">#REF!</definedName>
    <definedName name="n" localSheetId="1">#REF!</definedName>
    <definedName name="n">#REF!</definedName>
    <definedName name="N1IN">'[3]TONGKE3p '!$U$295</definedName>
    <definedName name="n1pig" localSheetId="1">#REF!</definedName>
    <definedName name="n1pig">#REF!</definedName>
    <definedName name="n1pignc" localSheetId="1">'[3]lam-moi'!#REF!</definedName>
    <definedName name="n1pignc">'[3]lam-moi'!#REF!</definedName>
    <definedName name="n1pigvl" localSheetId="1">'[3]lam-moi'!#REF!</definedName>
    <definedName name="n1pigvl">'[3]lam-moi'!#REF!</definedName>
    <definedName name="n1pind" localSheetId="1">#REF!</definedName>
    <definedName name="n1pind">#REF!</definedName>
    <definedName name="n1pindnc" localSheetId="1">'[3]lam-moi'!#REF!</definedName>
    <definedName name="n1pindnc">'[3]lam-moi'!#REF!</definedName>
    <definedName name="n1pindvl" localSheetId="1">'[3]lam-moi'!#REF!</definedName>
    <definedName name="n1pindvl">'[3]lam-moi'!#REF!</definedName>
    <definedName name="n1ping" localSheetId="1">#REF!</definedName>
    <definedName name="n1ping">#REF!</definedName>
    <definedName name="n1pingnc" localSheetId="1">'[3]lam-moi'!#REF!</definedName>
    <definedName name="n1pingnc">'[3]lam-moi'!#REF!</definedName>
    <definedName name="n1pingvl" localSheetId="1">'[3]lam-moi'!#REF!</definedName>
    <definedName name="n1pingvl">'[3]lam-moi'!#REF!</definedName>
    <definedName name="n1pint" localSheetId="1">#REF!</definedName>
    <definedName name="n1pint">#REF!</definedName>
    <definedName name="n1pintnc" localSheetId="1">'[3]lam-moi'!#REF!</definedName>
    <definedName name="n1pintnc">'[3]lam-moi'!#REF!</definedName>
    <definedName name="n1pintvl" localSheetId="1">'[3]lam-moi'!#REF!</definedName>
    <definedName name="n1pintvl">'[3]lam-moi'!#REF!</definedName>
    <definedName name="n24nc" localSheetId="1">'[3]lam-moi'!#REF!</definedName>
    <definedName name="n24nc">'[3]lam-moi'!#REF!</definedName>
    <definedName name="n24vl" localSheetId="1">'[3]lam-moi'!#REF!</definedName>
    <definedName name="n24vl">'[3]lam-moi'!#REF!</definedName>
    <definedName name="n2mignc" localSheetId="1">'[3]lam-moi'!#REF!</definedName>
    <definedName name="n2mignc">'[3]lam-moi'!#REF!</definedName>
    <definedName name="n2migvl" localSheetId="1">'[3]lam-moi'!#REF!</definedName>
    <definedName name="n2migvl">'[3]lam-moi'!#REF!</definedName>
    <definedName name="n2min1nc" localSheetId="1">'[3]lam-moi'!#REF!</definedName>
    <definedName name="n2min1nc">'[3]lam-moi'!#REF!</definedName>
    <definedName name="n2min1vl" localSheetId="1">'[3]lam-moi'!#REF!</definedName>
    <definedName name="n2min1vl">'[3]lam-moi'!#REF!</definedName>
    <definedName name="nc1nc" localSheetId="1">'[3]lam-moi'!#REF!</definedName>
    <definedName name="nc1nc">'[3]lam-moi'!#REF!</definedName>
    <definedName name="nc1p" localSheetId="1">#REF!</definedName>
    <definedName name="nc1p">#REF!</definedName>
    <definedName name="nc1vl" localSheetId="1">'[3]lam-moi'!#REF!</definedName>
    <definedName name="nc1vl">'[3]lam-moi'!#REF!</definedName>
    <definedName name="nc24nc" localSheetId="1">'[3]lam-moi'!#REF!</definedName>
    <definedName name="nc24nc">'[3]lam-moi'!#REF!</definedName>
    <definedName name="nc24vl" localSheetId="1">'[3]lam-moi'!#REF!</definedName>
    <definedName name="nc24vl">'[3]lam-moi'!#REF!</definedName>
    <definedName name="nc3p" localSheetId="1">#REF!</definedName>
    <definedName name="nc3p">#REF!</definedName>
    <definedName name="NCBD100" localSheetId="1">#REF!</definedName>
    <definedName name="NCBD100">#REF!</definedName>
    <definedName name="NCBD200" localSheetId="1">#REF!</definedName>
    <definedName name="NCBD200">#REF!</definedName>
    <definedName name="NCBD250" localSheetId="1">#REF!</definedName>
    <definedName name="NCBD250">#REF!</definedName>
    <definedName name="ncdd" localSheetId="1">'[3]TH XL'!#REF!</definedName>
    <definedName name="ncdd">'[3]TH XL'!#REF!</definedName>
    <definedName name="NCDD2" localSheetId="1">'[3]TH XL'!#REF!</definedName>
    <definedName name="NCDD2">'[3]TH XL'!#REF!</definedName>
    <definedName name="NCHC">[3]TNHCHINH!$J$38</definedName>
    <definedName name="nctr" localSheetId="1">'[3]TH XL'!#REF!</definedName>
    <definedName name="nctr">'[3]TH XL'!#REF!</definedName>
    <definedName name="nctram" localSheetId="1">#REF!</definedName>
    <definedName name="nctram">#REF!</definedName>
    <definedName name="NCVC100" localSheetId="1">#REF!</definedName>
    <definedName name="NCVC100">#REF!</definedName>
    <definedName name="NCVC200" localSheetId="1">#REF!</definedName>
    <definedName name="NCVC200">#REF!</definedName>
    <definedName name="NCVC250" localSheetId="1">#REF!</definedName>
    <definedName name="NCVC250">#REF!</definedName>
    <definedName name="NCVC3P" localSheetId="1">#REF!</definedName>
    <definedName name="NCVC3P">#REF!</definedName>
    <definedName name="nd">[4]gVL!$Q$30</definedName>
    <definedName name="NET" localSheetId="1">#REF!</definedName>
    <definedName name="NET">#REF!</definedName>
    <definedName name="NET_1" localSheetId="1">#REF!</definedName>
    <definedName name="NET_1">#REF!</definedName>
    <definedName name="NET_ANA" localSheetId="1">#REF!</definedName>
    <definedName name="NET_ANA">#REF!</definedName>
    <definedName name="NET_ANA_1" localSheetId="1">#REF!</definedName>
    <definedName name="NET_ANA_1">#REF!</definedName>
    <definedName name="NET_ANA_2" localSheetId="1">#REF!</definedName>
    <definedName name="NET_ANA_2">#REF!</definedName>
    <definedName name="nhn" localSheetId="1">#REF!</definedName>
    <definedName name="nhn">#REF!</definedName>
    <definedName name="nhnnc" localSheetId="1">'[3]lam-moi'!#REF!</definedName>
    <definedName name="nhnnc">'[3]lam-moi'!#REF!</definedName>
    <definedName name="nhnvl" localSheetId="1">'[3]lam-moi'!#REF!</definedName>
    <definedName name="nhnvl">'[3]lam-moi'!#REF!</definedName>
    <definedName name="nig" localSheetId="1">#REF!</definedName>
    <definedName name="nig">#REF!</definedName>
    <definedName name="NIG13p">'[3]TONGKE3p '!$T$295</definedName>
    <definedName name="nig1p" localSheetId="1">#REF!</definedName>
    <definedName name="nig1p">#REF!</definedName>
    <definedName name="nig3p" localSheetId="1">#REF!</definedName>
    <definedName name="nig3p">#REF!</definedName>
    <definedName name="nightnc" localSheetId="1">[3]gtrinh!#REF!</definedName>
    <definedName name="nightnc">[3]gtrinh!#REF!</definedName>
    <definedName name="nightvl" localSheetId="1">[3]gtrinh!#REF!</definedName>
    <definedName name="nightvl">[3]gtrinh!#REF!</definedName>
    <definedName name="nignc1p" localSheetId="1">#REF!</definedName>
    <definedName name="nignc1p">#REF!</definedName>
    <definedName name="nignc3p">'[3]CHITIET VL-NC'!$G$107</definedName>
    <definedName name="nigvl1p" localSheetId="1">#REF!</definedName>
    <definedName name="nigvl1p">#REF!</definedName>
    <definedName name="nigvl3p">'[3]CHITIET VL-NC'!$G$99</definedName>
    <definedName name="nin" localSheetId="1">#REF!</definedName>
    <definedName name="nin">#REF!</definedName>
    <definedName name="nin14nc3p" localSheetId="1">#REF!</definedName>
    <definedName name="nin14nc3p">#REF!</definedName>
    <definedName name="nin14vl3p" localSheetId="1">#REF!</definedName>
    <definedName name="nin14vl3p">#REF!</definedName>
    <definedName name="nin1903p" localSheetId="1">#REF!</definedName>
    <definedName name="nin1903p">#REF!</definedName>
    <definedName name="nin190nc" localSheetId="1">'[3]lam-moi'!#REF!</definedName>
    <definedName name="nin190nc">'[3]lam-moi'!#REF!</definedName>
    <definedName name="nin190nc3p" localSheetId="1">#REF!</definedName>
    <definedName name="nin190nc3p">#REF!</definedName>
    <definedName name="nin190vl" localSheetId="1">'[3]lam-moi'!#REF!</definedName>
    <definedName name="nin190vl">'[3]lam-moi'!#REF!</definedName>
    <definedName name="nin190vl3p" localSheetId="1">#REF!</definedName>
    <definedName name="nin190vl3p">#REF!</definedName>
    <definedName name="nin1pnc" localSheetId="1">'[3]lam-moi'!#REF!</definedName>
    <definedName name="nin1pnc">'[3]lam-moi'!#REF!</definedName>
    <definedName name="nin1pvl" localSheetId="1">'[3]lam-moi'!#REF!</definedName>
    <definedName name="nin1pvl">'[3]lam-moi'!#REF!</definedName>
    <definedName name="nin2903p" localSheetId="1">#REF!</definedName>
    <definedName name="nin2903p">#REF!</definedName>
    <definedName name="nin290nc3p" localSheetId="1">#REF!</definedName>
    <definedName name="nin290nc3p">#REF!</definedName>
    <definedName name="nin290vl3p" localSheetId="1">#REF!</definedName>
    <definedName name="nin290vl3p">#REF!</definedName>
    <definedName name="nin3p" localSheetId="1">#REF!</definedName>
    <definedName name="nin3p">#REF!</definedName>
    <definedName name="nind" localSheetId="1">#REF!</definedName>
    <definedName name="nind">#REF!</definedName>
    <definedName name="nind1p" localSheetId="1">#REF!</definedName>
    <definedName name="nind1p">#REF!</definedName>
    <definedName name="nind3p" localSheetId="1">#REF!</definedName>
    <definedName name="nind3p">#REF!</definedName>
    <definedName name="nindnc" localSheetId="1">'[3]lam-moi'!#REF!</definedName>
    <definedName name="nindnc">'[3]lam-moi'!#REF!</definedName>
    <definedName name="nindnc1p" localSheetId="1">#REF!</definedName>
    <definedName name="nindnc1p">#REF!</definedName>
    <definedName name="nindnc3p" localSheetId="1">#REF!</definedName>
    <definedName name="nindnc3p">#REF!</definedName>
    <definedName name="nindvl" localSheetId="1">'[3]lam-moi'!#REF!</definedName>
    <definedName name="nindvl">'[3]lam-moi'!#REF!</definedName>
    <definedName name="nindvl1p" localSheetId="1">#REF!</definedName>
    <definedName name="nindvl1p">#REF!</definedName>
    <definedName name="nindvl3p" localSheetId="1">#REF!</definedName>
    <definedName name="nindvl3p">#REF!</definedName>
    <definedName name="ning1p" localSheetId="1">#REF!</definedName>
    <definedName name="ning1p">#REF!</definedName>
    <definedName name="ningnc1p" localSheetId="1">#REF!</definedName>
    <definedName name="ningnc1p">#REF!</definedName>
    <definedName name="ningvl1p" localSheetId="1">#REF!</definedName>
    <definedName name="ningvl1p">#REF!</definedName>
    <definedName name="ninnc" localSheetId="1">'[3]lam-moi'!#REF!</definedName>
    <definedName name="ninnc">'[3]lam-moi'!#REF!</definedName>
    <definedName name="ninnc3p" localSheetId="1">#REF!</definedName>
    <definedName name="ninnc3p">#REF!</definedName>
    <definedName name="nint1p" localSheetId="1">#REF!</definedName>
    <definedName name="nint1p">#REF!</definedName>
    <definedName name="nintnc1p" localSheetId="1">#REF!</definedName>
    <definedName name="nintnc1p">#REF!</definedName>
    <definedName name="nintvl1p" localSheetId="1">#REF!</definedName>
    <definedName name="nintvl1p">#REF!</definedName>
    <definedName name="ninvl" localSheetId="1">'[3]lam-moi'!#REF!</definedName>
    <definedName name="ninvl">'[3]lam-moi'!#REF!</definedName>
    <definedName name="ninvl3p" localSheetId="1">#REF!</definedName>
    <definedName name="ninvl3p">#REF!</definedName>
    <definedName name="nl" localSheetId="1">#REF!</definedName>
    <definedName name="nl">#REF!</definedName>
    <definedName name="NL12nc" localSheetId="1">'[3]#REF'!#REF!</definedName>
    <definedName name="NL12nc">'[3]#REF'!#REF!</definedName>
    <definedName name="NL12vl" localSheetId="1">'[3]#REF'!#REF!</definedName>
    <definedName name="NL12vl">'[3]#REF'!#REF!</definedName>
    <definedName name="nl1p" localSheetId="1">#REF!</definedName>
    <definedName name="nl1p">#REF!</definedName>
    <definedName name="nl3p" localSheetId="1">#REF!</definedName>
    <definedName name="nl3p">#REF!</definedName>
    <definedName name="nlht" localSheetId="1">'[3]THPDMoi  (2)'!#REF!</definedName>
    <definedName name="nlht">'[3]THPDMoi  (2)'!#REF!</definedName>
    <definedName name="nlmtc" localSheetId="1">'[3]t-h HA THE'!#REF!</definedName>
    <definedName name="nlmtc">'[3]t-h HA THE'!#REF!</definedName>
    <definedName name="nlnc" localSheetId="1">'[3]lam-moi'!#REF!</definedName>
    <definedName name="nlnc">'[3]lam-moi'!#REF!</definedName>
    <definedName name="nlnc3p" localSheetId="1">#REF!</definedName>
    <definedName name="nlnc3p">#REF!</definedName>
    <definedName name="nlnc3pha" localSheetId="1">#REF!</definedName>
    <definedName name="nlnc3pha">#REF!</definedName>
    <definedName name="NLTK1p" localSheetId="1">#REF!</definedName>
    <definedName name="NLTK1p">#REF!</definedName>
    <definedName name="nlvl" localSheetId="1">'[3]lam-moi'!#REF!</definedName>
    <definedName name="nlvl">'[3]lam-moi'!#REF!</definedName>
    <definedName name="nlvl1">[3]chitiet!$G$302</definedName>
    <definedName name="nlvl3p" localSheetId="1">#REF!</definedName>
    <definedName name="nlvl3p">#REF!</definedName>
    <definedName name="nn" localSheetId="1">#REF!</definedName>
    <definedName name="nn">#REF!</definedName>
    <definedName name="nn1p" localSheetId="1">#REF!</definedName>
    <definedName name="nn1p">#REF!</definedName>
    <definedName name="nn3p" localSheetId="1">#REF!</definedName>
    <definedName name="nn3p">#REF!</definedName>
    <definedName name="nnnc" localSheetId="1">'[3]lam-moi'!#REF!</definedName>
    <definedName name="nnnc">'[3]lam-moi'!#REF!</definedName>
    <definedName name="nnnc3p" localSheetId="1">#REF!</definedName>
    <definedName name="nnnc3p">#REF!</definedName>
    <definedName name="nnvl" localSheetId="1">'[3]lam-moi'!#REF!</definedName>
    <definedName name="nnvl">'[3]lam-moi'!#REF!</definedName>
    <definedName name="nnvl3p" localSheetId="1">#REF!</definedName>
    <definedName name="nnvl3p">#REF!</definedName>
    <definedName name="nuoc">[15]gvl!$N$38</definedName>
    <definedName name="nx" localSheetId="1">'[3]THPDMoi  (2)'!#REF!</definedName>
    <definedName name="nx">'[3]THPDMoi  (2)'!#REF!</definedName>
    <definedName name="nxmtc" localSheetId="1">'[3]t-h HA THE'!#REF!</definedName>
    <definedName name="nxmtc">'[3]t-h HA THE'!#REF!</definedName>
    <definedName name="osc" localSheetId="1">'[3]THPDMoi  (2)'!#REF!</definedName>
    <definedName name="osc">'[3]THPDMoi  (2)'!#REF!</definedName>
    <definedName name="OTHER_PANEL" localSheetId="1">'[19]NEW-PANEL'!#REF!</definedName>
    <definedName name="OTHER_PANEL">'[19]NEW-PANEL'!#REF!</definedName>
    <definedName name="Óu75" localSheetId="1">[6]chitiet!#REF!</definedName>
    <definedName name="Óu75">[6]chitiet!#REF!</definedName>
    <definedName name="P" localSheetId="1">'[1]PNT-QUOT-#3'!#REF!</definedName>
    <definedName name="P">'[1]PNT-QUOT-#3'!#REF!</definedName>
    <definedName name="PEJM" localSheetId="1">'[1]COAT&amp;WRAP-QIOT-#3'!#REF!</definedName>
    <definedName name="PEJM">'[1]COAT&amp;WRAP-QIOT-#3'!#REF!</definedName>
    <definedName name="PF" localSheetId="1">'[1]PNT-QUOT-#3'!#REF!</definedName>
    <definedName name="PF">'[1]PNT-QUOT-#3'!#REF!</definedName>
    <definedName name="PK" localSheetId="1">#REF!</definedName>
    <definedName name="PK">#REF!</definedName>
    <definedName name="PL_???___P.B.___REST_P.B._????" localSheetId="1">'[19]NEW-PANEL'!#REF!</definedName>
    <definedName name="PL_???___P.B.___REST_P.B._????">'[19]NEW-PANEL'!#REF!</definedName>
    <definedName name="PL_指示燈___P.B.___REST_P.B._壓扣開關" localSheetId="1">'[19]NEW-PANEL'!#REF!</definedName>
    <definedName name="PL_指示燈___P.B.___REST_P.B._壓扣開關">'[19]NEW-PANEL'!#REF!</definedName>
    <definedName name="PM">[23]IBASE!$AH$16:$AV$110</definedName>
    <definedName name="PRICE" localSheetId="1">#REF!</definedName>
    <definedName name="PRICE">#REF!</definedName>
    <definedName name="PRICE1" localSheetId="1">#REF!</definedName>
    <definedName name="PRICE1">#REF!</definedName>
    <definedName name="_xlnm.Print_Area">#REF!</definedName>
    <definedName name="Print_Area_MI">[24]ESTI.!$A$1:$U$52</definedName>
    <definedName name="_xlnm.Print_Titles" localSheetId="1">'PL I'!$9:$11</definedName>
    <definedName name="_xlnm.Print_Titles" localSheetId="2">'PL II'!$9:$11</definedName>
    <definedName name="_xlnm.Print_Titles" localSheetId="5">'PL V'!$4:$6</definedName>
    <definedName name="_xlnm.Print_Titles" localSheetId="4">PLIV!$4:$6</definedName>
    <definedName name="_xlnm.Print_Titles">#REF!</definedName>
    <definedName name="Print_Titles_MI" localSheetId="1">#REF!</definedName>
    <definedName name="Print_Titles_MI">#REF!</definedName>
    <definedName name="PRINTA" localSheetId="1">#REF!</definedName>
    <definedName name="PRINTA">#REF!</definedName>
    <definedName name="PRINTB" localSheetId="1">#REF!</definedName>
    <definedName name="PRINTB">#REF!</definedName>
    <definedName name="PRINTC" localSheetId="1">#REF!</definedName>
    <definedName name="PRINTC">#REF!</definedName>
    <definedName name="PROPOSAL" localSheetId="1">#REF!</definedName>
    <definedName name="PROPOSAL">#REF!</definedName>
    <definedName name="PTNC">'[3]DON GIA'!$G$227</definedName>
    <definedName name="PTST">[25]sat!$A$6:$K$38</definedName>
    <definedName name="PTVT">[25]ptvt!$A$6:$X$128</definedName>
    <definedName name="Q" localSheetId="1">[3]giathanh1!#REF!</definedName>
    <definedName name="Q">[3]giathanh1!#REF!</definedName>
    <definedName name="ra11p" localSheetId="1">#REF!</definedName>
    <definedName name="ra11p">#REF!</definedName>
    <definedName name="ra13p" localSheetId="1">#REF!</definedName>
    <definedName name="ra13p">#REF!</definedName>
    <definedName name="rack1" localSheetId="1">'[3]THPDMoi  (2)'!#REF!</definedName>
    <definedName name="rack1">'[3]THPDMoi  (2)'!#REF!</definedName>
    <definedName name="rack2" localSheetId="1">'[3]THPDMoi  (2)'!#REF!</definedName>
    <definedName name="rack2">'[3]THPDMoi  (2)'!#REF!</definedName>
    <definedName name="rack3" localSheetId="1">'[3]THPDMoi  (2)'!#REF!</definedName>
    <definedName name="rack3">'[3]THPDMoi  (2)'!#REF!</definedName>
    <definedName name="rack4" localSheetId="1">'[3]THPDMoi  (2)'!#REF!</definedName>
    <definedName name="rack4">'[3]THPDMoi  (2)'!#REF!</definedName>
    <definedName name="RECOUT">#N/A</definedName>
    <definedName name="RFP003A" localSheetId="1">#REF!</definedName>
    <definedName name="RFP003A">#REF!</definedName>
    <definedName name="RFP003B" localSheetId="1">#REF!</definedName>
    <definedName name="RFP003B">#REF!</definedName>
    <definedName name="RFP003C" localSheetId="1">#REF!</definedName>
    <definedName name="RFP003C">#REF!</definedName>
    <definedName name="RFP003D" localSheetId="1">#REF!</definedName>
    <definedName name="RFP003D">#REF!</definedName>
    <definedName name="RFP003E" localSheetId="1">#REF!</definedName>
    <definedName name="RFP003E">#REF!</definedName>
    <definedName name="RFP003F" localSheetId="1">#REF!</definedName>
    <definedName name="RFP003F">#REF!</definedName>
    <definedName name="RT" localSheetId="1">'[1]COAT&amp;WRAP-QIOT-#3'!#REF!</definedName>
    <definedName name="RT">'[1]COAT&amp;WRAP-QIOT-#3'!#REF!</definedName>
    <definedName name="s75F29" localSheetId="1">[6]chitiet!#REF!</definedName>
    <definedName name="s75F29">[6]chitiet!#REF!</definedName>
    <definedName name="San_truoc" localSheetId="1">[26]tienluong!#REF!</definedName>
    <definedName name="San_truoc">[26]tienluong!#REF!</definedName>
    <definedName name="SB">[23]IBASE!$AH$7:$AL$14</definedName>
    <definedName name="SCH" localSheetId="1">#REF!</definedName>
    <definedName name="SCH">#REF!</definedName>
    <definedName name="sd3p" localSheetId="1">'[3]lam-moi'!#REF!</definedName>
    <definedName name="sd3p">'[3]lam-moi'!#REF!</definedName>
    <definedName name="SDMONG" localSheetId="1">#REF!</definedName>
    <definedName name="SDMONG">#REF!</definedName>
    <definedName name="sgnc" localSheetId="1">[3]gtrinh!#REF!</definedName>
    <definedName name="sgnc">[3]gtrinh!#REF!</definedName>
    <definedName name="sgvl" localSheetId="1">[3]gtrinh!#REF!</definedName>
    <definedName name="sgvl">[3]gtrinh!#REF!</definedName>
    <definedName name="Sheet1" localSheetId="1">#REF!</definedName>
    <definedName name="Sheet1">#REF!</definedName>
    <definedName name="sht" localSheetId="1">'[3]THPDMoi  (2)'!#REF!</definedName>
    <definedName name="sht">'[3]THPDMoi  (2)'!#REF!</definedName>
    <definedName name="sht3p" localSheetId="1">'[3]lam-moi'!#REF!</definedName>
    <definedName name="sht3p">'[3]lam-moi'!#REF!</definedName>
    <definedName name="SIZE" localSheetId="1">#REF!</definedName>
    <definedName name="SIZE">#REF!</definedName>
    <definedName name="skd">[4]gVL!$Q$37</definedName>
    <definedName name="SL_CRD" localSheetId="1">#REF!</definedName>
    <definedName name="SL_CRD">#REF!</definedName>
    <definedName name="SL_CRS" localSheetId="1">#REF!</definedName>
    <definedName name="SL_CRS">#REF!</definedName>
    <definedName name="SL_CS" localSheetId="1">#REF!</definedName>
    <definedName name="SL_CS">#REF!</definedName>
    <definedName name="SL_DD" localSheetId="1">#REF!</definedName>
    <definedName name="SL_DD">#REF!</definedName>
    <definedName name="soc3p" localSheetId="1">#REF!</definedName>
    <definedName name="soc3p">#REF!</definedName>
    <definedName name="SORT" localSheetId="1">#REF!</definedName>
    <definedName name="SORT">#REF!</definedName>
    <definedName name="SORT_AREA">'[24]DI-ESTI'!$A$8:$R$489</definedName>
    <definedName name="SP" localSheetId="1">'[1]PNT-QUOT-#3'!#REF!</definedName>
    <definedName name="SP">'[1]PNT-QUOT-#3'!#REF!</definedName>
    <definedName name="SPEC" localSheetId="1">#REF!</definedName>
    <definedName name="SPEC">#REF!</definedName>
    <definedName name="SPECSUMMARY" localSheetId="1">#REF!</definedName>
    <definedName name="SPECSUMMARY">#REF!</definedName>
    <definedName name="spk1p" localSheetId="1">'[3]#REF'!#REF!</definedName>
    <definedName name="spk1p">'[3]#REF'!#REF!</definedName>
    <definedName name="spk3p" localSheetId="1">'[3]lam-moi'!#REF!</definedName>
    <definedName name="spk3p">'[3]lam-moi'!#REF!</definedName>
    <definedName name="st3p" localSheetId="1">'[3]lam-moi'!#REF!</definedName>
    <definedName name="st3p">'[3]lam-moi'!#REF!</definedName>
    <definedName name="Start_1" localSheetId="1">#REF!</definedName>
    <definedName name="Start_1">#REF!</definedName>
    <definedName name="Start_10" localSheetId="1">#REF!</definedName>
    <definedName name="Start_10">#REF!</definedName>
    <definedName name="Start_11" localSheetId="1">#REF!</definedName>
    <definedName name="Start_11">#REF!</definedName>
    <definedName name="Start_12" localSheetId="1">#REF!</definedName>
    <definedName name="Start_12">#REF!</definedName>
    <definedName name="Start_13" localSheetId="1">#REF!</definedName>
    <definedName name="Start_13">#REF!</definedName>
    <definedName name="Start_2" localSheetId="1">#REF!</definedName>
    <definedName name="Start_2">#REF!</definedName>
    <definedName name="Start_3" localSheetId="1">#REF!</definedName>
    <definedName name="Start_3">#REF!</definedName>
    <definedName name="Start_4" localSheetId="1">#REF!</definedName>
    <definedName name="Start_4">#REF!</definedName>
    <definedName name="Start_5" localSheetId="1">#REF!</definedName>
    <definedName name="Start_5">#REF!</definedName>
    <definedName name="Start_6" localSheetId="1">#REF!</definedName>
    <definedName name="Start_6">#REF!</definedName>
    <definedName name="Start_7" localSheetId="1">#REF!</definedName>
    <definedName name="Start_7">#REF!</definedName>
    <definedName name="Start_8" localSheetId="1">#REF!</definedName>
    <definedName name="Start_8">#REF!</definedName>
    <definedName name="Start_9" localSheetId="1">#REF!</definedName>
    <definedName name="Start_9">#REF!</definedName>
    <definedName name="SUMMARY" localSheetId="1">#REF!</definedName>
    <definedName name="SUMMARY">#REF!</definedName>
    <definedName name="t" localSheetId="1">#REF!</definedName>
    <definedName name="t">#REF!</definedName>
    <definedName name="t101p" localSheetId="1">#REF!</definedName>
    <definedName name="t101p">#REF!</definedName>
    <definedName name="t103p" localSheetId="1">#REF!</definedName>
    <definedName name="t103p">#REF!</definedName>
    <definedName name="t105mnc" localSheetId="1">'[3]thao-go'!#REF!</definedName>
    <definedName name="t105mnc">'[3]thao-go'!#REF!</definedName>
    <definedName name="t10m" localSheetId="1">'[3]lam-moi'!#REF!</definedName>
    <definedName name="t10m">'[3]lam-moi'!#REF!</definedName>
    <definedName name="t10nc" localSheetId="1">'[3]lam-moi'!#REF!</definedName>
    <definedName name="t10nc">'[3]lam-moi'!#REF!</definedName>
    <definedName name="t10nc1p" localSheetId="1">#REF!</definedName>
    <definedName name="t10nc1p">#REF!</definedName>
    <definedName name="t10ncm" localSheetId="1">'[3]lam-moi'!#REF!</definedName>
    <definedName name="t10ncm">'[3]lam-moi'!#REF!</definedName>
    <definedName name="t10vl" localSheetId="1">'[3]lam-moi'!#REF!</definedName>
    <definedName name="t10vl">'[3]lam-moi'!#REF!</definedName>
    <definedName name="t10vl1p" localSheetId="1">#REF!</definedName>
    <definedName name="t10vl1p">#REF!</definedName>
    <definedName name="t121p" localSheetId="1">#REF!</definedName>
    <definedName name="t121p">#REF!</definedName>
    <definedName name="t123p" localSheetId="1">#REF!</definedName>
    <definedName name="t123p">#REF!</definedName>
    <definedName name="t12m" localSheetId="1">'[3]lam-moi'!#REF!</definedName>
    <definedName name="t12m">'[3]lam-moi'!#REF!</definedName>
    <definedName name="t12mnc" localSheetId="1">'[3]thao-go'!#REF!</definedName>
    <definedName name="t12mnc">'[3]thao-go'!#REF!</definedName>
    <definedName name="t12nc" localSheetId="1">'[3]lam-moi'!#REF!</definedName>
    <definedName name="t12nc">'[3]lam-moi'!#REF!</definedName>
    <definedName name="t12nc3p">'[3]CHITIET VL-NC'!$G$38</definedName>
    <definedName name="t12ncm" localSheetId="1">'[3]lam-moi'!#REF!</definedName>
    <definedName name="t12ncm">'[3]lam-moi'!#REF!</definedName>
    <definedName name="t12vl" localSheetId="1">'[3]lam-moi'!#REF!</definedName>
    <definedName name="t12vl">'[3]lam-moi'!#REF!</definedName>
    <definedName name="t12vl3p">'[3]CHITIET VL-NC'!$G$34</definedName>
    <definedName name="t141p" localSheetId="1">#REF!</definedName>
    <definedName name="t141p">#REF!</definedName>
    <definedName name="t143p" localSheetId="1">#REF!</definedName>
    <definedName name="t143p">#REF!</definedName>
    <definedName name="t14m" localSheetId="1">'[3]lam-moi'!#REF!</definedName>
    <definedName name="t14m">'[3]lam-moi'!#REF!</definedName>
    <definedName name="t14mnc" localSheetId="1">'[3]thao-go'!#REF!</definedName>
    <definedName name="t14mnc">'[3]thao-go'!#REF!</definedName>
    <definedName name="t14nc" localSheetId="1">'[3]lam-moi'!#REF!</definedName>
    <definedName name="t14nc">'[3]lam-moi'!#REF!</definedName>
    <definedName name="t14nc3p" localSheetId="1">#REF!</definedName>
    <definedName name="t14nc3p">#REF!</definedName>
    <definedName name="t14ncm" localSheetId="1">'[3]lam-moi'!#REF!</definedName>
    <definedName name="t14ncm">'[3]lam-moi'!#REF!</definedName>
    <definedName name="T14vc" localSheetId="1">'[3]CHITIET VL-NC-TT -1p'!#REF!</definedName>
    <definedName name="T14vc">'[3]CHITIET VL-NC-TT -1p'!#REF!</definedName>
    <definedName name="t14vl" localSheetId="1">'[3]lam-moi'!#REF!</definedName>
    <definedName name="t14vl">'[3]lam-moi'!#REF!</definedName>
    <definedName name="t14vl3p" localSheetId="1">#REF!</definedName>
    <definedName name="t14vl3p">#REF!</definedName>
    <definedName name="T203P" localSheetId="1">[3]VC!#REF!</definedName>
    <definedName name="T203P">[3]VC!#REF!</definedName>
    <definedName name="t20m" localSheetId="1">'[3]lam-moi'!#REF!</definedName>
    <definedName name="t20m">'[3]lam-moi'!#REF!</definedName>
    <definedName name="t20ncm" localSheetId="1">'[3]lam-moi'!#REF!</definedName>
    <definedName name="t20ncm">'[3]lam-moi'!#REF!</definedName>
    <definedName name="t7m" localSheetId="1">'[3]THPDMoi  (2)'!#REF!</definedName>
    <definedName name="t7m">'[3]THPDMoi  (2)'!#REF!</definedName>
    <definedName name="t7nc" localSheetId="1">'[3]lam-moi'!#REF!</definedName>
    <definedName name="t7nc">'[3]lam-moi'!#REF!</definedName>
    <definedName name="t7vl" localSheetId="1">'[3]lam-moi'!#REF!</definedName>
    <definedName name="t7vl">'[3]lam-moi'!#REF!</definedName>
    <definedName name="t84mnc" localSheetId="1">'[3]thao-go'!#REF!</definedName>
    <definedName name="t84mnc">'[3]thao-go'!#REF!</definedName>
    <definedName name="t8m" localSheetId="1">'[3]THPDMoi  (2)'!#REF!</definedName>
    <definedName name="t8m">'[3]THPDMoi  (2)'!#REF!</definedName>
    <definedName name="t8nc" localSheetId="1">'[3]lam-moi'!#REF!</definedName>
    <definedName name="t8nc">'[3]lam-moi'!#REF!</definedName>
    <definedName name="t8vl" localSheetId="1">'[3]lam-moi'!#REF!</definedName>
    <definedName name="t8vl">'[3]lam-moi'!#REF!</definedName>
    <definedName name="tb">[4]gVL!$Q$29</definedName>
    <definedName name="tbdd1p" localSheetId="1">'[3]lam-moi'!#REF!</definedName>
    <definedName name="tbdd1p">'[3]lam-moi'!#REF!</definedName>
    <definedName name="tbdd3p" localSheetId="1">'[3]lam-moi'!#REF!</definedName>
    <definedName name="tbdd3p">'[3]lam-moi'!#REF!</definedName>
    <definedName name="tbddsdl" localSheetId="1">'[3]lam-moi'!#REF!</definedName>
    <definedName name="tbddsdl">'[3]lam-moi'!#REF!</definedName>
    <definedName name="TBI" localSheetId="1">'[3]TH XL'!#REF!</definedName>
    <definedName name="TBI">'[3]TH XL'!#REF!</definedName>
    <definedName name="tbtr" localSheetId="1">'[3]TH XL'!#REF!</definedName>
    <definedName name="tbtr">'[3]TH XL'!#REF!</definedName>
    <definedName name="tbtram" localSheetId="1">#REF!</definedName>
    <definedName name="tbtram">#REF!</definedName>
    <definedName name="TC" localSheetId="1">#REF!</definedName>
    <definedName name="TC">#REF!</definedName>
    <definedName name="TC_NHANH1" localSheetId="1">#REF!</definedName>
    <definedName name="TC_NHANH1">#REF!</definedName>
    <definedName name="tcxxnc" localSheetId="1">'[3]thao-go'!#REF!</definedName>
    <definedName name="tcxxnc">'[3]thao-go'!#REF!</definedName>
    <definedName name="td" localSheetId="1">'[3]THPDMoi  (2)'!#REF!</definedName>
    <definedName name="td">'[3]THPDMoi  (2)'!#REF!</definedName>
    <definedName name="td10vl" localSheetId="1">'[3]#REF'!#REF!</definedName>
    <definedName name="td10vl">'[3]#REF'!#REF!</definedName>
    <definedName name="td12nc" localSheetId="1">'[3]#REF'!#REF!</definedName>
    <definedName name="td12nc">'[3]#REF'!#REF!</definedName>
    <definedName name="td1cnc" localSheetId="1">'[3]lam-moi'!#REF!</definedName>
    <definedName name="td1cnc">'[3]lam-moi'!#REF!</definedName>
    <definedName name="td1cvl" localSheetId="1">'[3]lam-moi'!#REF!</definedName>
    <definedName name="td1cvl">'[3]lam-moi'!#REF!</definedName>
    <definedName name="td1p" localSheetId="1">#REF!</definedName>
    <definedName name="td1p">#REF!</definedName>
    <definedName name="TD1pnc" localSheetId="1">'[3]CHITIET VL-NC-TT -1p'!#REF!</definedName>
    <definedName name="TD1pnc">'[3]CHITIET VL-NC-TT -1p'!#REF!</definedName>
    <definedName name="TD1pvl" localSheetId="1">'[3]CHITIET VL-NC-TT -1p'!#REF!</definedName>
    <definedName name="TD1pvl">'[3]CHITIET VL-NC-TT -1p'!#REF!</definedName>
    <definedName name="td3p" localSheetId="1">#REF!</definedName>
    <definedName name="td3p">#REF!</definedName>
    <definedName name="tdc84nc" localSheetId="1">'[3]thao-go'!#REF!</definedName>
    <definedName name="tdc84nc">'[3]thao-go'!#REF!</definedName>
    <definedName name="tdcnc" localSheetId="1">'[3]thao-go'!#REF!</definedName>
    <definedName name="tdcnc">'[3]thao-go'!#REF!</definedName>
    <definedName name="tdgnc" localSheetId="1">'[3]lam-moi'!#REF!</definedName>
    <definedName name="tdgnc">'[3]lam-moi'!#REF!</definedName>
    <definedName name="tdgvl" localSheetId="1">'[3]lam-moi'!#REF!</definedName>
    <definedName name="tdgvl">'[3]lam-moi'!#REF!</definedName>
    <definedName name="tdhtnc" localSheetId="1">'[3]lam-moi'!#REF!</definedName>
    <definedName name="tdhtnc">'[3]lam-moi'!#REF!</definedName>
    <definedName name="tdhtvl" localSheetId="1">'[3]lam-moi'!#REF!</definedName>
    <definedName name="tdhtvl">'[3]lam-moi'!#REF!</definedName>
    <definedName name="tdnc" localSheetId="1">[3]gtrinh!#REF!</definedName>
    <definedName name="tdnc">[3]gtrinh!#REF!</definedName>
    <definedName name="tdnc1p" localSheetId="1">#REF!</definedName>
    <definedName name="tdnc1p">#REF!</definedName>
    <definedName name="tdnc3p">'[3]CHITIET VL-NC'!$G$28</definedName>
    <definedName name="tdt1pnc" localSheetId="1">[3]gtrinh!#REF!</definedName>
    <definedName name="tdt1pnc">[3]gtrinh!#REF!</definedName>
    <definedName name="tdt1pvl" localSheetId="1">[3]gtrinh!#REF!</definedName>
    <definedName name="tdt1pvl">[3]gtrinh!#REF!</definedName>
    <definedName name="tdt2cnc" localSheetId="1">'[3]lam-moi'!#REF!</definedName>
    <definedName name="tdt2cnc">'[3]lam-moi'!#REF!</definedName>
    <definedName name="tdt2cvl" localSheetId="1">[3]chitiet!#REF!</definedName>
    <definedName name="tdt2cvl">[3]chitiet!#REF!</definedName>
    <definedName name="tdtr2cnc" localSheetId="1">#REF!</definedName>
    <definedName name="tdtr2cnc">#REF!</definedName>
    <definedName name="tdtr2cvl" localSheetId="1">#REF!</definedName>
    <definedName name="tdtr2cvl">#REF!</definedName>
    <definedName name="tdtrnc" localSheetId="1">[3]gtrinh!#REF!</definedName>
    <definedName name="tdtrnc">[3]gtrinh!#REF!</definedName>
    <definedName name="tdtrvl" localSheetId="1">[3]gtrinh!#REF!</definedName>
    <definedName name="tdtrvl">[3]gtrinh!#REF!</definedName>
    <definedName name="tdvl" localSheetId="1">[3]gtrinh!#REF!</definedName>
    <definedName name="tdvl">[3]gtrinh!#REF!</definedName>
    <definedName name="tdvl1p" localSheetId="1">#REF!</definedName>
    <definedName name="tdvl1p">#REF!</definedName>
    <definedName name="tdvl3p">'[3]CHITIET VL-NC'!$G$23</definedName>
    <definedName name="th3x15" localSheetId="1">[3]giathanh1!#REF!</definedName>
    <definedName name="th3x15">[3]giathanh1!#REF!</definedName>
    <definedName name="Thang" hidden="1">{"'Sheet1'!$L$16"}</definedName>
    <definedName name="ThanhXuan110" localSheetId="1">'[27]KH-Q1,Q2,01'!#REF!</definedName>
    <definedName name="ThanhXuan110">'[27]KH-Q1,Q2,01'!#REF!</definedName>
    <definedName name="THGO1pnc" localSheetId="1">#REF!</definedName>
    <definedName name="THGO1pnc">#REF!</definedName>
    <definedName name="thht" localSheetId="1">#REF!</definedName>
    <definedName name="thht">#REF!</definedName>
    <definedName name="THK" localSheetId="1">'[1]COAT&amp;WRAP-QIOT-#3'!#REF!</definedName>
    <definedName name="THK">'[1]COAT&amp;WRAP-QIOT-#3'!#REF!</definedName>
    <definedName name="THKP160" localSheetId="1">'[3]dongia (2)'!#REF!</definedName>
    <definedName name="THKP160">'[3]dongia (2)'!#REF!</definedName>
    <definedName name="thkp3" localSheetId="1">#REF!</definedName>
    <definedName name="thkp3">#REF!</definedName>
    <definedName name="thtr15" localSheetId="1">[3]giathanh1!#REF!</definedName>
    <definedName name="thtr15">[3]giathanh1!#REF!</definedName>
    <definedName name="thtt" localSheetId="1">#REF!</definedName>
    <definedName name="thtt">#REF!</definedName>
    <definedName name="thucthanh">'[28]Thuc thanh'!$E$29</definedName>
    <definedName name="THUYETMINH">[29]ptvt!$A$6:$X$128</definedName>
    <definedName name="TIENLUONG" localSheetId="1">#REF!</definedName>
    <definedName name="TIENLUONG">#REF!</definedName>
    <definedName name="Tiepdia">[3]Tiepdia!$A:$IV</definedName>
    <definedName name="TITAN" localSheetId="1">#REF!</definedName>
    <definedName name="TITAN">#REF!</definedName>
    <definedName name="TKP" localSheetId="1">#REF!</definedName>
    <definedName name="TKP">#REF!</definedName>
    <definedName name="TLAC120" localSheetId="1">#REF!</definedName>
    <definedName name="TLAC120">#REF!</definedName>
    <definedName name="TLAC35" localSheetId="1">#REF!</definedName>
    <definedName name="TLAC35">#REF!</definedName>
    <definedName name="TLAC50" localSheetId="1">#REF!</definedName>
    <definedName name="TLAC50">#REF!</definedName>
    <definedName name="TLAC70" localSheetId="1">#REF!</definedName>
    <definedName name="TLAC70">#REF!</definedName>
    <definedName name="TLAC95" localSheetId="1">#REF!</definedName>
    <definedName name="TLAC95">#REF!</definedName>
    <definedName name="tn1pinnc" localSheetId="1">'[3]thao-go'!#REF!</definedName>
    <definedName name="tn1pinnc">'[3]thao-go'!#REF!</definedName>
    <definedName name="tn2mhnnc" localSheetId="1">'[3]thao-go'!#REF!</definedName>
    <definedName name="tn2mhnnc">'[3]thao-go'!#REF!</definedName>
    <definedName name="TNCM" localSheetId="1">'[3]CHITIET VL-NC-TT-3p'!#REF!</definedName>
    <definedName name="TNCM">'[3]CHITIET VL-NC-TT-3p'!#REF!</definedName>
    <definedName name="tnhnnc" localSheetId="1">'[3]thao-go'!#REF!</definedName>
    <definedName name="tnhnnc">'[3]thao-go'!#REF!</definedName>
    <definedName name="tnignc" localSheetId="1">'[3]thao-go'!#REF!</definedName>
    <definedName name="tnignc">'[3]thao-go'!#REF!</definedName>
    <definedName name="tnin190nc" localSheetId="1">'[3]thao-go'!#REF!</definedName>
    <definedName name="tnin190nc">'[3]thao-go'!#REF!</definedName>
    <definedName name="tnlnc" localSheetId="1">'[3]thao-go'!#REF!</definedName>
    <definedName name="tnlnc">'[3]thao-go'!#REF!</definedName>
    <definedName name="tnnnc" localSheetId="1">'[3]thao-go'!#REF!</definedName>
    <definedName name="tnnnc">'[3]thao-go'!#REF!</definedName>
    <definedName name="tno">[4]gVL!$Q$47</definedName>
    <definedName name="TPLRP" localSheetId="1">#REF!</definedName>
    <definedName name="TPLRP">#REF!</definedName>
    <definedName name="TR15HT" localSheetId="1">'[3]TONGKE-HT'!#REF!</definedName>
    <definedName name="TR15HT">'[3]TONGKE-HT'!#REF!</definedName>
    <definedName name="TR16HT" localSheetId="1">'[3]TONGKE-HT'!#REF!</definedName>
    <definedName name="TR16HT">'[3]TONGKE-HT'!#REF!</definedName>
    <definedName name="TR19HT" localSheetId="1">'[3]TONGKE-HT'!#REF!</definedName>
    <definedName name="TR19HT">'[3]TONGKE-HT'!#REF!</definedName>
    <definedName name="tr1x15" localSheetId="1">[3]giathanh1!#REF!</definedName>
    <definedName name="tr1x15">[3]giathanh1!#REF!</definedName>
    <definedName name="TR20HT" localSheetId="1">'[3]TONGKE-HT'!#REF!</definedName>
    <definedName name="TR20HT">'[3]TONGKE-HT'!#REF!</definedName>
    <definedName name="tr3x100" localSheetId="1">'[3]dongia (2)'!#REF!</definedName>
    <definedName name="tr3x100">'[3]dongia (2)'!#REF!</definedName>
    <definedName name="TRADE2" localSheetId="1">#REF!</definedName>
    <definedName name="TRADE2">#REF!</definedName>
    <definedName name="tram100" localSheetId="1">'[3]dongia (2)'!#REF!</definedName>
    <definedName name="tram100">'[3]dongia (2)'!#REF!</definedName>
    <definedName name="tram1x25" localSheetId="1">'[3]dongia (2)'!#REF!</definedName>
    <definedName name="tram1x25">'[3]dongia (2)'!#REF!</definedName>
    <definedName name="TRANSFORMER" localSheetId="1">'[19]NEW-PANEL'!#REF!</definedName>
    <definedName name="TRANSFORMER">'[19]NEW-PANEL'!#REF!</definedName>
    <definedName name="tru10mtc" localSheetId="1">'[3]t-h HA THE'!#REF!</definedName>
    <definedName name="tru10mtc">'[3]t-h HA THE'!#REF!</definedName>
    <definedName name="tru8mtc" localSheetId="1">'[3]t-h HA THE'!#REF!</definedName>
    <definedName name="tru8mtc">'[3]t-h HA THE'!#REF!</definedName>
    <definedName name="ts" localSheetId="1">#REF!</definedName>
    <definedName name="ts">#REF!</definedName>
    <definedName name="tsI" localSheetId="1">#REF!</definedName>
    <definedName name="tsI">#REF!</definedName>
    <definedName name="TT_1P" localSheetId="1">#REF!</definedName>
    <definedName name="TT_1P">#REF!</definedName>
    <definedName name="TT_3p" localSheetId="1">#REF!</definedName>
    <definedName name="TT_3p">#REF!</definedName>
    <definedName name="tt1pnc" localSheetId="1">'[3]lam-moi'!#REF!</definedName>
    <definedName name="tt1pnc">'[3]lam-moi'!#REF!</definedName>
    <definedName name="tt1pvl" localSheetId="1">'[3]lam-moi'!#REF!</definedName>
    <definedName name="tt1pvl">'[3]lam-moi'!#REF!</definedName>
    <definedName name="tt3pnc" localSheetId="1">'[3]lam-moi'!#REF!</definedName>
    <definedName name="tt3pnc">'[3]lam-moi'!#REF!</definedName>
    <definedName name="tt3pvl" localSheetId="1">'[3]lam-moi'!#REF!</definedName>
    <definedName name="tt3pvl">'[3]lam-moi'!#REF!</definedName>
    <definedName name="TTDD">[3]TDTKP!$E$44+[3]TDTKP!$F$44+[3]TDTKP!$G$44</definedName>
    <definedName name="TTDD3P" localSheetId="1">[3]TDTKP1!#REF!</definedName>
    <definedName name="TTDD3P">[3]TDTKP1!#REF!</definedName>
    <definedName name="TTDDCT3p" localSheetId="1">[3]TDTKP1!#REF!</definedName>
    <definedName name="TTDDCT3p">[3]TDTKP1!#REF!</definedName>
    <definedName name="TTK3p">'[3]TONGKE3p '!$C$295</definedName>
    <definedName name="ttronmk" localSheetId="1">#REF!</definedName>
    <definedName name="ttronmk">#REF!</definedName>
    <definedName name="tv75nc" localSheetId="1">#REF!</definedName>
    <definedName name="tv75nc">#REF!</definedName>
    <definedName name="tv75vl" localSheetId="1">#REF!</definedName>
    <definedName name="tv75vl">#REF!</definedName>
    <definedName name="tx1pignc" localSheetId="1">'[3]thao-go'!#REF!</definedName>
    <definedName name="tx1pignc">'[3]thao-go'!#REF!</definedName>
    <definedName name="tx1pindnc" localSheetId="1">'[3]thao-go'!#REF!</definedName>
    <definedName name="tx1pindnc">'[3]thao-go'!#REF!</definedName>
    <definedName name="tx1pingnc" localSheetId="1">'[3]thao-go'!#REF!</definedName>
    <definedName name="tx1pingnc">'[3]thao-go'!#REF!</definedName>
    <definedName name="tx1pintnc" localSheetId="1">'[3]thao-go'!#REF!</definedName>
    <definedName name="tx1pintnc">'[3]thao-go'!#REF!</definedName>
    <definedName name="tx1pitnc" localSheetId="1">'[3]thao-go'!#REF!</definedName>
    <definedName name="tx1pitnc">'[3]thao-go'!#REF!</definedName>
    <definedName name="tx2mhnnc" localSheetId="1">'[3]thao-go'!#REF!</definedName>
    <definedName name="tx2mhnnc">'[3]thao-go'!#REF!</definedName>
    <definedName name="tx2mitnc" localSheetId="1">'[3]thao-go'!#REF!</definedName>
    <definedName name="tx2mitnc">'[3]thao-go'!#REF!</definedName>
    <definedName name="txhnnc" localSheetId="1">'[3]thao-go'!#REF!</definedName>
    <definedName name="txhnnc">'[3]thao-go'!#REF!</definedName>
    <definedName name="txig1nc" localSheetId="1">'[3]thao-go'!#REF!</definedName>
    <definedName name="txig1nc">'[3]thao-go'!#REF!</definedName>
    <definedName name="txin190nc" localSheetId="1">'[3]thao-go'!#REF!</definedName>
    <definedName name="txin190nc">'[3]thao-go'!#REF!</definedName>
    <definedName name="txinnc" localSheetId="1">'[3]thao-go'!#REF!</definedName>
    <definedName name="txinnc">'[3]thao-go'!#REF!</definedName>
    <definedName name="txit1nc" localSheetId="1">'[3]thao-go'!#REF!</definedName>
    <definedName name="txit1nc">'[3]thao-go'!#REF!</definedName>
    <definedName name="V.1" localSheetId="1">#REF!</definedName>
    <definedName name="V.1">#REF!</definedName>
    <definedName name="V.10" localSheetId="1">#REF!</definedName>
    <definedName name="V.10">#REF!</definedName>
    <definedName name="V.11" localSheetId="1">#REF!</definedName>
    <definedName name="V.11">#REF!</definedName>
    <definedName name="V.12" localSheetId="1">#REF!</definedName>
    <definedName name="V.12">#REF!</definedName>
    <definedName name="V.13" localSheetId="1">#REF!</definedName>
    <definedName name="V.13">#REF!</definedName>
    <definedName name="V.14" localSheetId="1">#REF!</definedName>
    <definedName name="V.14">#REF!</definedName>
    <definedName name="V.15" localSheetId="1">#REF!</definedName>
    <definedName name="V.15">#REF!</definedName>
    <definedName name="V.16" localSheetId="1">#REF!</definedName>
    <definedName name="V.16">#REF!</definedName>
    <definedName name="V.17" localSheetId="1">#REF!</definedName>
    <definedName name="V.17">#REF!</definedName>
    <definedName name="V.18" localSheetId="1">#REF!</definedName>
    <definedName name="V.18">#REF!</definedName>
    <definedName name="V.2" localSheetId="1">#REF!</definedName>
    <definedName name="V.2">#REF!</definedName>
    <definedName name="V.3" localSheetId="1">#REF!</definedName>
    <definedName name="V.3">#REF!</definedName>
    <definedName name="V.4" localSheetId="1">#REF!</definedName>
    <definedName name="V.4">#REF!</definedName>
    <definedName name="V.5" localSheetId="1">#REF!</definedName>
    <definedName name="V.5">#REF!</definedName>
    <definedName name="V.6" localSheetId="1">#REF!</definedName>
    <definedName name="V.6">#REF!</definedName>
    <definedName name="V.7" localSheetId="1">#REF!</definedName>
    <definedName name="V.7">#REF!</definedName>
    <definedName name="V.8" localSheetId="1">#REF!</definedName>
    <definedName name="V.8">#REF!</definedName>
    <definedName name="V.9" localSheetId="1">#REF!</definedName>
    <definedName name="V.9">#REF!</definedName>
    <definedName name="VARIINST" localSheetId="1">#REF!</definedName>
    <definedName name="VARIINST">#REF!</definedName>
    <definedName name="VARIPURC" localSheetId="1">#REF!</definedName>
    <definedName name="VARIPURC">#REF!</definedName>
    <definedName name="VCDD3p" localSheetId="1">'[3]KPVC-BD '!#REF!</definedName>
    <definedName name="VCDD3p">'[3]KPVC-BD '!#REF!</definedName>
    <definedName name="VCHT" localSheetId="1">#REF!</definedName>
    <definedName name="VCHT">#REF!</definedName>
    <definedName name="VCTT" localSheetId="1">#REF!</definedName>
    <definedName name="VCTT">#REF!</definedName>
    <definedName name="VCVBT1">'[3]VCV-BE-TONG'!$G$11</definedName>
    <definedName name="VCVBT2">'[3]VCV-BE-TONG'!$G$17</definedName>
    <definedName name="vd3p" localSheetId="1">#REF!</definedName>
    <definedName name="vd3p">#REF!</definedName>
    <definedName name="vdkt">[4]gVL!$Q$55</definedName>
    <definedName name="vl1p" localSheetId="1">#REF!</definedName>
    <definedName name="vl1p">#REF!</definedName>
    <definedName name="vl3p" localSheetId="1">#REF!</definedName>
    <definedName name="vl3p">#REF!</definedName>
    <definedName name="vldd" localSheetId="1">'[3]TH XL'!#REF!</definedName>
    <definedName name="vldd">'[3]TH XL'!#REF!</definedName>
    <definedName name="vldn400" localSheetId="1">#REF!</definedName>
    <definedName name="vldn400">#REF!</definedName>
    <definedName name="vldn600" localSheetId="1">#REF!</definedName>
    <definedName name="vldn600">#REF!</definedName>
    <definedName name="VLHC">[3]TNHCHINH!$I$38</definedName>
    <definedName name="VLIEU" localSheetId="1">#REF!</definedName>
    <definedName name="VLIEU">#REF!</definedName>
    <definedName name="vltr" localSheetId="1">'[3]TH XL'!#REF!</definedName>
    <definedName name="vltr">'[3]TH XL'!#REF!</definedName>
    <definedName name="vltram" localSheetId="1">#REF!</definedName>
    <definedName name="vltram">#REF!</definedName>
    <definedName name="vr3p" localSheetId="1">#REF!</definedName>
    <definedName name="vr3p">#REF!</definedName>
    <definedName name="Vt">{"Thuxm2.xls","Sheet1"}</definedName>
    <definedName name="vt1pbs" localSheetId="1">'[3]lam-moi'!#REF!</definedName>
    <definedName name="vt1pbs">'[3]lam-moi'!#REF!</definedName>
    <definedName name="vtbs" localSheetId="1">'[3]lam-moi'!#REF!</definedName>
    <definedName name="vtbs">'[3]lam-moi'!#REF!</definedName>
    <definedName name="Vu" localSheetId="1">#REF!</definedName>
    <definedName name="Vu">#REF!</definedName>
    <definedName name="W" localSheetId="1">#REF!</definedName>
    <definedName name="W">#REF!</definedName>
    <definedName name="wrn.chi._.tiÆt." hidden="1">{#N/A,#N/A,FALSE,"Chi tiÆt"}</definedName>
    <definedName name="X" localSheetId="1">#REF!</definedName>
    <definedName name="X">#REF!</definedName>
    <definedName name="x17dnc" localSheetId="1">[3]chitiet!#REF!</definedName>
    <definedName name="x17dnc">[3]chitiet!#REF!</definedName>
    <definedName name="x17dvl" localSheetId="1">[3]chitiet!#REF!</definedName>
    <definedName name="x17dvl">[3]chitiet!#REF!</definedName>
    <definedName name="x17knc" localSheetId="1">[3]chitiet!#REF!</definedName>
    <definedName name="x17knc">[3]chitiet!#REF!</definedName>
    <definedName name="x17kvl" localSheetId="1">[3]chitiet!#REF!</definedName>
    <definedName name="x17kvl">[3]chitiet!#REF!</definedName>
    <definedName name="X1pFCOnc" localSheetId="1">'[3]CHITIET VL-NC-TT -1p'!#REF!</definedName>
    <definedName name="X1pFCOnc">'[3]CHITIET VL-NC-TT -1p'!#REF!</definedName>
    <definedName name="X1pFCOvc" localSheetId="1">'[3]CHITIET VL-NC-TT -1p'!#REF!</definedName>
    <definedName name="X1pFCOvc">'[3]CHITIET VL-NC-TT -1p'!#REF!</definedName>
    <definedName name="X1pFCOvl" localSheetId="1">'[3]CHITIET VL-NC-TT -1p'!#REF!</definedName>
    <definedName name="X1pFCOvl">'[3]CHITIET VL-NC-TT -1p'!#REF!</definedName>
    <definedName name="x1pignc" localSheetId="1">'[3]lam-moi'!#REF!</definedName>
    <definedName name="x1pignc">'[3]lam-moi'!#REF!</definedName>
    <definedName name="X1pIGvc" localSheetId="1">'[3]CHITIET VL-NC-TT -1p'!#REF!</definedName>
    <definedName name="X1pIGvc">'[3]CHITIET VL-NC-TT -1p'!#REF!</definedName>
    <definedName name="x1pigvl" localSheetId="1">'[3]lam-moi'!#REF!</definedName>
    <definedName name="x1pigvl">'[3]lam-moi'!#REF!</definedName>
    <definedName name="x1pind" localSheetId="1">#REF!</definedName>
    <definedName name="x1pind">#REF!</definedName>
    <definedName name="x1pindnc" localSheetId="1">'[3]lam-moi'!#REF!</definedName>
    <definedName name="x1pindnc">'[3]lam-moi'!#REF!</definedName>
    <definedName name="x1pindvl" localSheetId="1">'[3]lam-moi'!#REF!</definedName>
    <definedName name="x1pindvl">'[3]lam-moi'!#REF!</definedName>
    <definedName name="x1ping" localSheetId="1">#REF!</definedName>
    <definedName name="x1ping">#REF!</definedName>
    <definedName name="x1pingnc" localSheetId="1">'[3]lam-moi'!#REF!</definedName>
    <definedName name="x1pingnc">'[3]lam-moi'!#REF!</definedName>
    <definedName name="x1pingvl" localSheetId="1">'[3]lam-moi'!#REF!</definedName>
    <definedName name="x1pingvl">'[3]lam-moi'!#REF!</definedName>
    <definedName name="x1pint" localSheetId="1">#REF!</definedName>
    <definedName name="x1pint">#REF!</definedName>
    <definedName name="x1pintnc" localSheetId="1">'[3]lam-moi'!#REF!</definedName>
    <definedName name="x1pintnc">'[3]lam-moi'!#REF!</definedName>
    <definedName name="X1pINTvc" localSheetId="1">'[3]CHITIET VL-NC-TT -1p'!#REF!</definedName>
    <definedName name="X1pINTvc">'[3]CHITIET VL-NC-TT -1p'!#REF!</definedName>
    <definedName name="x1pintvl" localSheetId="1">'[3]lam-moi'!#REF!</definedName>
    <definedName name="x1pintvl">'[3]lam-moi'!#REF!</definedName>
    <definedName name="x1pitnc" localSheetId="1">'[3]lam-moi'!#REF!</definedName>
    <definedName name="x1pitnc">'[3]lam-moi'!#REF!</definedName>
    <definedName name="X1pITvc" localSheetId="1">'[3]CHITIET VL-NC-TT -1p'!#REF!</definedName>
    <definedName name="X1pITvc">'[3]CHITIET VL-NC-TT -1p'!#REF!</definedName>
    <definedName name="x1pitvl" localSheetId="1">'[3]lam-moi'!#REF!</definedName>
    <definedName name="x1pitvl">'[3]lam-moi'!#REF!</definedName>
    <definedName name="x20knc" localSheetId="1">[3]chitiet!#REF!</definedName>
    <definedName name="x20knc">[3]chitiet!#REF!</definedName>
    <definedName name="x20kvl" localSheetId="1">[3]chitiet!#REF!</definedName>
    <definedName name="x20kvl">[3]chitiet!#REF!</definedName>
    <definedName name="x22knc" localSheetId="1">[3]chitiet!#REF!</definedName>
    <definedName name="x22knc">[3]chitiet!#REF!</definedName>
    <definedName name="x22kvl" localSheetId="1">[3]chitiet!#REF!</definedName>
    <definedName name="x22kvl">[3]chitiet!#REF!</definedName>
    <definedName name="x2mig1nc" localSheetId="1">'[3]lam-moi'!#REF!</definedName>
    <definedName name="x2mig1nc">'[3]lam-moi'!#REF!</definedName>
    <definedName name="x2mig1vl" localSheetId="1">'[3]lam-moi'!#REF!</definedName>
    <definedName name="x2mig1vl">'[3]lam-moi'!#REF!</definedName>
    <definedName name="x2min1nc" localSheetId="1">'[3]lam-moi'!#REF!</definedName>
    <definedName name="x2min1nc">'[3]lam-moi'!#REF!</definedName>
    <definedName name="x2min1vl" localSheetId="1">'[3]lam-moi'!#REF!</definedName>
    <definedName name="x2min1vl">'[3]lam-moi'!#REF!</definedName>
    <definedName name="x2mit1vl" localSheetId="1">'[3]lam-moi'!#REF!</definedName>
    <definedName name="x2mit1vl">'[3]lam-moi'!#REF!</definedName>
    <definedName name="x2mitnc" localSheetId="1">'[3]lam-moi'!#REF!</definedName>
    <definedName name="x2mitnc">'[3]lam-moi'!#REF!</definedName>
    <definedName name="XCCT">0.5</definedName>
    <definedName name="xdsnc" localSheetId="1">[3]gtrinh!#REF!</definedName>
    <definedName name="xdsnc">[3]gtrinh!#REF!</definedName>
    <definedName name="xdsvl" localSheetId="1">[3]gtrinh!#REF!</definedName>
    <definedName name="xdsvl">[3]gtrinh!#REF!</definedName>
    <definedName name="xfco" localSheetId="1">#REF!</definedName>
    <definedName name="xfco">#REF!</definedName>
    <definedName name="xfco3p" localSheetId="1">#REF!</definedName>
    <definedName name="xfco3p">#REF!</definedName>
    <definedName name="xfconc" localSheetId="1">'[3]lam-moi'!#REF!</definedName>
    <definedName name="xfconc">'[3]lam-moi'!#REF!</definedName>
    <definedName name="xfconc3p">'[3]CHITIET VL-NC'!$G$94</definedName>
    <definedName name="xfcotnc" localSheetId="1">#REF!</definedName>
    <definedName name="xfcotnc">#REF!</definedName>
    <definedName name="xfcotvl" localSheetId="1">#REF!</definedName>
    <definedName name="xfcotvl">#REF!</definedName>
    <definedName name="xfcovl" localSheetId="1">'[3]lam-moi'!#REF!</definedName>
    <definedName name="xfcovl">'[3]lam-moi'!#REF!</definedName>
    <definedName name="xfcovl3p">'[3]CHITIET VL-NC'!$G$90</definedName>
    <definedName name="xfnc" localSheetId="1">'[3]lam-moi'!#REF!</definedName>
    <definedName name="xfnc">'[3]lam-moi'!#REF!</definedName>
    <definedName name="xfvl" localSheetId="1">'[3]lam-moi'!#REF!</definedName>
    <definedName name="xfvl">'[3]lam-moi'!#REF!</definedName>
    <definedName name="xhn" localSheetId="1">#REF!</definedName>
    <definedName name="xhn">#REF!</definedName>
    <definedName name="xhnnc" localSheetId="1">'[3]lam-moi'!#REF!</definedName>
    <definedName name="xhnnc">'[3]lam-moi'!#REF!</definedName>
    <definedName name="xhnvl" localSheetId="1">'[3]lam-moi'!#REF!</definedName>
    <definedName name="xhnvl">'[3]lam-moi'!#REF!</definedName>
    <definedName name="xig" localSheetId="1">#REF!</definedName>
    <definedName name="xig">#REF!</definedName>
    <definedName name="xig1" localSheetId="1">#REF!</definedName>
    <definedName name="xig1">#REF!</definedName>
    <definedName name="xig1nc" localSheetId="1">'[3]lam-moi'!#REF!</definedName>
    <definedName name="xig1nc">'[3]lam-moi'!#REF!</definedName>
    <definedName name="xig1p" localSheetId="1">#REF!</definedName>
    <definedName name="xig1p">#REF!</definedName>
    <definedName name="xig1pnc" localSheetId="1">'[3]lam-moi'!#REF!</definedName>
    <definedName name="xig1pnc">'[3]lam-moi'!#REF!</definedName>
    <definedName name="xig1pvl" localSheetId="1">'[3]lam-moi'!#REF!</definedName>
    <definedName name="xig1pvl">'[3]lam-moi'!#REF!</definedName>
    <definedName name="xig1vl" localSheetId="1">'[3]lam-moi'!#REF!</definedName>
    <definedName name="xig1vl">'[3]lam-moi'!#REF!</definedName>
    <definedName name="xig2nc" localSheetId="1">'[3]lam-moi'!#REF!</definedName>
    <definedName name="xig2nc">'[3]lam-moi'!#REF!</definedName>
    <definedName name="xig2vl" localSheetId="1">'[3]lam-moi'!#REF!</definedName>
    <definedName name="xig2vl">'[3]lam-moi'!#REF!</definedName>
    <definedName name="xig3p" localSheetId="1">#REF!</definedName>
    <definedName name="xig3p">#REF!</definedName>
    <definedName name="xiggnc">'[3]CHITIET VL-NC'!$G$57</definedName>
    <definedName name="xiggvl">'[3]CHITIET VL-NC'!$G$53</definedName>
    <definedName name="xignc" localSheetId="1">'[3]lam-moi'!#REF!</definedName>
    <definedName name="xignc">'[3]lam-moi'!#REF!</definedName>
    <definedName name="xignc3p" localSheetId="1">#REF!</definedName>
    <definedName name="xignc3p">#REF!</definedName>
    <definedName name="xigvl" localSheetId="1">'[3]lam-moi'!#REF!</definedName>
    <definedName name="xigvl">'[3]lam-moi'!#REF!</definedName>
    <definedName name="xigvl3p" localSheetId="1">#REF!</definedName>
    <definedName name="xigvl3p">#REF!</definedName>
    <definedName name="xin" localSheetId="1">#REF!</definedName>
    <definedName name="xin">#REF!</definedName>
    <definedName name="xin190" localSheetId="1">#REF!</definedName>
    <definedName name="xin190">#REF!</definedName>
    <definedName name="xin1903p" localSheetId="1">#REF!</definedName>
    <definedName name="xin1903p">#REF!</definedName>
    <definedName name="xin190nc" localSheetId="1">'[3]lam-moi'!#REF!</definedName>
    <definedName name="xin190nc">'[3]lam-moi'!#REF!</definedName>
    <definedName name="xin190nc3p">'[3]CHITIET VL-NC'!$G$76</definedName>
    <definedName name="xin190vl" localSheetId="1">'[3]lam-moi'!#REF!</definedName>
    <definedName name="xin190vl">'[3]lam-moi'!#REF!</definedName>
    <definedName name="xin190vl3p">'[3]CHITIET VL-NC'!$G$72</definedName>
    <definedName name="xin2903p" localSheetId="1">#REF!</definedName>
    <definedName name="xin2903p">#REF!</definedName>
    <definedName name="xin290nc3p" localSheetId="1">#REF!</definedName>
    <definedName name="xin290nc3p">#REF!</definedName>
    <definedName name="xin290vl3p" localSheetId="1">#REF!</definedName>
    <definedName name="xin290vl3p">#REF!</definedName>
    <definedName name="xin3p" localSheetId="1">#REF!</definedName>
    <definedName name="xin3p">#REF!</definedName>
    <definedName name="xin901nc" localSheetId="1">'[3]lam-moi'!#REF!</definedName>
    <definedName name="xin901nc">'[3]lam-moi'!#REF!</definedName>
    <definedName name="xin901vl" localSheetId="1">'[3]lam-moi'!#REF!</definedName>
    <definedName name="xin901vl">'[3]lam-moi'!#REF!</definedName>
    <definedName name="xind" localSheetId="1">#REF!</definedName>
    <definedName name="xind">#REF!</definedName>
    <definedName name="xind1p" localSheetId="1">#REF!</definedName>
    <definedName name="xind1p">#REF!</definedName>
    <definedName name="xind1pnc" localSheetId="1">'[3]lam-moi'!#REF!</definedName>
    <definedName name="xind1pnc">'[3]lam-moi'!#REF!</definedName>
    <definedName name="xind1pvl" localSheetId="1">'[3]lam-moi'!#REF!</definedName>
    <definedName name="xind1pvl">'[3]lam-moi'!#REF!</definedName>
    <definedName name="xind3p" localSheetId="1">#REF!</definedName>
    <definedName name="xind3p">#REF!</definedName>
    <definedName name="xindnc" localSheetId="1">'[3]lam-moi'!#REF!</definedName>
    <definedName name="xindnc">'[3]lam-moi'!#REF!</definedName>
    <definedName name="xindnc1p" localSheetId="1">#REF!</definedName>
    <definedName name="xindnc1p">#REF!</definedName>
    <definedName name="xindnc3p">'[3]CHITIET VL-NC'!$G$85</definedName>
    <definedName name="xindvl" localSheetId="1">'[3]lam-moi'!#REF!</definedName>
    <definedName name="xindvl">'[3]lam-moi'!#REF!</definedName>
    <definedName name="xindvl1p" localSheetId="1">#REF!</definedName>
    <definedName name="xindvl1p">#REF!</definedName>
    <definedName name="xindvl3p">'[3]CHITIET VL-NC'!$G$80</definedName>
    <definedName name="xing1p" localSheetId="1">#REF!</definedName>
    <definedName name="xing1p">#REF!</definedName>
    <definedName name="xing1pnc" localSheetId="1">'[3]lam-moi'!#REF!</definedName>
    <definedName name="xing1pnc">'[3]lam-moi'!#REF!</definedName>
    <definedName name="xing1pvl" localSheetId="1">'[3]lam-moi'!#REF!</definedName>
    <definedName name="xing1pvl">'[3]lam-moi'!#REF!</definedName>
    <definedName name="xingnc1p" localSheetId="1">#REF!</definedName>
    <definedName name="xingnc1p">#REF!</definedName>
    <definedName name="xingvl1p" localSheetId="1">#REF!</definedName>
    <definedName name="xingvl1p">#REF!</definedName>
    <definedName name="xinnc" localSheetId="1">'[3]lam-moi'!#REF!</definedName>
    <definedName name="xinnc">'[3]lam-moi'!#REF!</definedName>
    <definedName name="xinnc3p" localSheetId="1">#REF!</definedName>
    <definedName name="xinnc3p">#REF!</definedName>
    <definedName name="xint1p" localSheetId="1">#REF!</definedName>
    <definedName name="xint1p">#REF!</definedName>
    <definedName name="xinvl" localSheetId="1">'[3]lam-moi'!#REF!</definedName>
    <definedName name="xinvl">'[3]lam-moi'!#REF!</definedName>
    <definedName name="xinvl3p" localSheetId="1">#REF!</definedName>
    <definedName name="xinvl3p">#REF!</definedName>
    <definedName name="xit" localSheetId="1">#REF!</definedName>
    <definedName name="xit">#REF!</definedName>
    <definedName name="xit1" localSheetId="1">#REF!</definedName>
    <definedName name="xit1">#REF!</definedName>
    <definedName name="xit1nc" localSheetId="1">'[3]lam-moi'!#REF!</definedName>
    <definedName name="xit1nc">'[3]lam-moi'!#REF!</definedName>
    <definedName name="xit1p" localSheetId="1">#REF!</definedName>
    <definedName name="xit1p">#REF!</definedName>
    <definedName name="xit1pnc" localSheetId="1">'[3]lam-moi'!#REF!</definedName>
    <definedName name="xit1pnc">'[3]lam-moi'!#REF!</definedName>
    <definedName name="xit1pvl" localSheetId="1">'[3]lam-moi'!#REF!</definedName>
    <definedName name="xit1pvl">'[3]lam-moi'!#REF!</definedName>
    <definedName name="xit1vl" localSheetId="1">'[3]lam-moi'!#REF!</definedName>
    <definedName name="xit1vl">'[3]lam-moi'!#REF!</definedName>
    <definedName name="xit2nc" localSheetId="1">'[3]lam-moi'!#REF!</definedName>
    <definedName name="xit2nc">'[3]lam-moi'!#REF!</definedName>
    <definedName name="xit2nc3p" localSheetId="1">#REF!</definedName>
    <definedName name="xit2nc3p">#REF!</definedName>
    <definedName name="xit2vl" localSheetId="1">'[3]lam-moi'!#REF!</definedName>
    <definedName name="xit2vl">'[3]lam-moi'!#REF!</definedName>
    <definedName name="xit2vl3p" localSheetId="1">#REF!</definedName>
    <definedName name="xit2vl3p">#REF!</definedName>
    <definedName name="xit3p" localSheetId="1">#REF!</definedName>
    <definedName name="xit3p">#REF!</definedName>
    <definedName name="xitnc" localSheetId="1">'[3]lam-moi'!#REF!</definedName>
    <definedName name="xitnc">'[3]lam-moi'!#REF!</definedName>
    <definedName name="xitnc3p" localSheetId="1">#REF!</definedName>
    <definedName name="xitnc3p">#REF!</definedName>
    <definedName name="xittnc">'[3]CHITIET VL-NC'!$G$48</definedName>
    <definedName name="xittvl">'[3]CHITIET VL-NC'!$G$44</definedName>
    <definedName name="xitvl" localSheetId="1">'[3]lam-moi'!#REF!</definedName>
    <definedName name="xitvl">'[3]lam-moi'!#REF!</definedName>
    <definedName name="xitvl3p" localSheetId="1">#REF!</definedName>
    <definedName name="xitvl3p">#REF!</definedName>
    <definedName name="xl" localSheetId="1">#REF!</definedName>
    <definedName name="xl">#REF!</definedName>
    <definedName name="xlc" localSheetId="1">#REF!</definedName>
    <definedName name="xlc">#REF!</definedName>
    <definedName name="xlk" localSheetId="1">#REF!</definedName>
    <definedName name="xlk">#REF!</definedName>
    <definedName name="xm">[30]gvl!$N$16</definedName>
    <definedName name="xr1nc" localSheetId="1">'[3]lam-moi'!#REF!</definedName>
    <definedName name="xr1nc">'[3]lam-moi'!#REF!</definedName>
    <definedName name="xr1vl" localSheetId="1">'[3]lam-moi'!#REF!</definedName>
    <definedName name="xr1vl">'[3]lam-moi'!#REF!</definedName>
    <definedName name="xtr3pnc" localSheetId="1">[3]gtrinh!#REF!</definedName>
    <definedName name="xtr3pnc">[3]gtrinh!#REF!</definedName>
    <definedName name="xtr3pvl" localSheetId="1">[3]gtrinh!#REF!</definedName>
    <definedName name="xtr3pvl">[3]gtrinh!#REF!</definedName>
    <definedName name="Z" localSheetId="1">#REF!</definedName>
    <definedName name="Z">#REF!</definedName>
    <definedName name="ZYX" localSheetId="1">#REF!</definedName>
    <definedName name="ZYX">#REF!</definedName>
    <definedName name="ZZZ" localSheetId="1">#REF!</definedName>
    <definedName name="ZZZ">#REF!</definedName>
  </definedNames>
  <calcPr calcId="162913"/>
</workbook>
</file>

<file path=xl/calcChain.xml><?xml version="1.0" encoding="utf-8"?>
<calcChain xmlns="http://schemas.openxmlformats.org/spreadsheetml/2006/main">
  <c r="I206" i="14" l="1"/>
  <c r="I203" i="14"/>
  <c r="I200" i="14"/>
  <c r="G206" i="14"/>
  <c r="G203" i="14"/>
  <c r="G200" i="14"/>
  <c r="K12" i="14"/>
  <c r="F12" i="14"/>
  <c r="I198" i="14"/>
  <c r="G198" i="14"/>
  <c r="I193" i="14"/>
  <c r="G193" i="14"/>
  <c r="I190" i="14"/>
  <c r="G190" i="14"/>
  <c r="I186" i="14"/>
  <c r="G186" i="14"/>
  <c r="I169" i="14"/>
  <c r="G169" i="14"/>
  <c r="G166" i="14"/>
  <c r="I166" i="14"/>
  <c r="I173" i="14"/>
  <c r="I177" i="14"/>
  <c r="I180" i="14"/>
  <c r="G180" i="14"/>
  <c r="I184" i="14"/>
  <c r="G184" i="14"/>
  <c r="I163" i="14"/>
  <c r="G163" i="14"/>
  <c r="G160" i="14"/>
  <c r="P42" i="5" l="1"/>
  <c r="P40" i="5"/>
  <c r="M409" i="13"/>
  <c r="L409" i="13"/>
  <c r="K409" i="13"/>
  <c r="K105" i="13" s="1"/>
  <c r="J409" i="13"/>
  <c r="J105" i="13" s="1"/>
  <c r="J7" i="13" s="1"/>
  <c r="I409" i="13"/>
  <c r="H409" i="13"/>
  <c r="G409" i="13"/>
  <c r="F409" i="13"/>
  <c r="E409" i="13"/>
  <c r="I408" i="13"/>
  <c r="I407" i="13"/>
  <c r="I406" i="13"/>
  <c r="I405" i="13"/>
  <c r="I404" i="13"/>
  <c r="I403" i="13"/>
  <c r="I402" i="13"/>
  <c r="I401" i="13"/>
  <c r="I400" i="13"/>
  <c r="I399" i="13"/>
  <c r="I398" i="13"/>
  <c r="I397" i="13"/>
  <c r="I396" i="13"/>
  <c r="I395" i="13"/>
  <c r="I394" i="13"/>
  <c r="I393" i="13"/>
  <c r="I392" i="13"/>
  <c r="I391" i="13"/>
  <c r="I390" i="13"/>
  <c r="I389" i="13"/>
  <c r="I388" i="13"/>
  <c r="I387" i="13"/>
  <c r="L386" i="13"/>
  <c r="J385" i="13"/>
  <c r="I385" i="13"/>
  <c r="H385" i="13"/>
  <c r="L385" i="13" s="1"/>
  <c r="J384" i="13"/>
  <c r="L384" i="13" s="1"/>
  <c r="I384" i="13"/>
  <c r="H384" i="13"/>
  <c r="J383" i="13"/>
  <c r="I383" i="13"/>
  <c r="H383" i="13"/>
  <c r="L383" i="13" s="1"/>
  <c r="J382" i="13"/>
  <c r="L382" i="13" s="1"/>
  <c r="I382" i="13"/>
  <c r="H382" i="13"/>
  <c r="J381" i="13"/>
  <c r="I381" i="13"/>
  <c r="H381" i="13"/>
  <c r="L381" i="13" s="1"/>
  <c r="J380" i="13"/>
  <c r="L380" i="13" s="1"/>
  <c r="I380" i="13"/>
  <c r="H380" i="13"/>
  <c r="J379" i="13"/>
  <c r="I379" i="13"/>
  <c r="H379" i="13"/>
  <c r="L379" i="13" s="1"/>
  <c r="J378" i="13"/>
  <c r="L378" i="13" s="1"/>
  <c r="I378" i="13"/>
  <c r="H378" i="13"/>
  <c r="J377" i="13"/>
  <c r="I377" i="13"/>
  <c r="H377" i="13"/>
  <c r="L377" i="13" s="1"/>
  <c r="J376" i="13"/>
  <c r="L376" i="13" s="1"/>
  <c r="I376" i="13"/>
  <c r="H376" i="13"/>
  <c r="L375" i="13"/>
  <c r="H375" i="13"/>
  <c r="J374" i="13"/>
  <c r="I374" i="13"/>
  <c r="H374" i="13"/>
  <c r="J373" i="13"/>
  <c r="I373" i="13"/>
  <c r="H373" i="13"/>
  <c r="L373" i="13" s="1"/>
  <c r="J372" i="13"/>
  <c r="I372" i="13"/>
  <c r="H372" i="13"/>
  <c r="L372" i="13" s="1"/>
  <c r="J371" i="13"/>
  <c r="I371" i="13"/>
  <c r="H371" i="13"/>
  <c r="L371" i="13" s="1"/>
  <c r="J370" i="13"/>
  <c r="I370" i="13"/>
  <c r="H370" i="13"/>
  <c r="L370" i="13" s="1"/>
  <c r="J369" i="13"/>
  <c r="I369" i="13"/>
  <c r="H369" i="13"/>
  <c r="L369" i="13" s="1"/>
  <c r="J368" i="13"/>
  <c r="I368" i="13"/>
  <c r="H368" i="13"/>
  <c r="L368" i="13" s="1"/>
  <c r="J367" i="13"/>
  <c r="I367" i="13"/>
  <c r="H367" i="13"/>
  <c r="L367" i="13" s="1"/>
  <c r="J366" i="13"/>
  <c r="I366" i="13"/>
  <c r="H366" i="13"/>
  <c r="J365" i="13"/>
  <c r="I365" i="13"/>
  <c r="H365" i="13"/>
  <c r="L365" i="13" s="1"/>
  <c r="J364" i="13"/>
  <c r="I364" i="13"/>
  <c r="H364" i="13"/>
  <c r="L364" i="13" s="1"/>
  <c r="J363" i="13"/>
  <c r="I363" i="13"/>
  <c r="H363" i="13"/>
  <c r="L363" i="13" s="1"/>
  <c r="J362" i="13"/>
  <c r="I362" i="13"/>
  <c r="H362" i="13"/>
  <c r="L362" i="13" s="1"/>
  <c r="J361" i="13"/>
  <c r="I361" i="13"/>
  <c r="H361" i="13"/>
  <c r="L361" i="13" s="1"/>
  <c r="J360" i="13"/>
  <c r="I360" i="13"/>
  <c r="H360" i="13"/>
  <c r="L360" i="13" s="1"/>
  <c r="J359" i="13"/>
  <c r="I359" i="13"/>
  <c r="H359" i="13"/>
  <c r="L359" i="13" s="1"/>
  <c r="J358" i="13"/>
  <c r="I358" i="13"/>
  <c r="H358" i="13"/>
  <c r="J357" i="13"/>
  <c r="I357" i="13"/>
  <c r="H357" i="13"/>
  <c r="L357" i="13" s="1"/>
  <c r="J356" i="13"/>
  <c r="I356" i="13"/>
  <c r="H356" i="13"/>
  <c r="L356" i="13" s="1"/>
  <c r="J355" i="13"/>
  <c r="I355" i="13"/>
  <c r="H355" i="13"/>
  <c r="L355" i="13" s="1"/>
  <c r="J354" i="13"/>
  <c r="I354" i="13"/>
  <c r="H354" i="13"/>
  <c r="L354" i="13" s="1"/>
  <c r="J353" i="13"/>
  <c r="I353" i="13"/>
  <c r="H353" i="13"/>
  <c r="L353" i="13" s="1"/>
  <c r="J352" i="13"/>
  <c r="I352" i="13"/>
  <c r="H352" i="13"/>
  <c r="L352" i="13" s="1"/>
  <c r="J351" i="13"/>
  <c r="I351" i="13"/>
  <c r="H351" i="13"/>
  <c r="L351" i="13" s="1"/>
  <c r="L350" i="13"/>
  <c r="J350" i="13"/>
  <c r="I350" i="13"/>
  <c r="H350" i="13"/>
  <c r="J349" i="13"/>
  <c r="I349" i="13"/>
  <c r="H349" i="13"/>
  <c r="L349" i="13" s="1"/>
  <c r="J348" i="13"/>
  <c r="L348" i="13" s="1"/>
  <c r="I348" i="13"/>
  <c r="H348" i="13"/>
  <c r="J347" i="13"/>
  <c r="I347" i="13"/>
  <c r="H347" i="13"/>
  <c r="L347" i="13" s="1"/>
  <c r="J346" i="13"/>
  <c r="I346" i="13"/>
  <c r="L346" i="13" s="1"/>
  <c r="H346" i="13"/>
  <c r="J345" i="13"/>
  <c r="I345" i="13"/>
  <c r="H345" i="13"/>
  <c r="L345" i="13" s="1"/>
  <c r="J344" i="13"/>
  <c r="I344" i="13"/>
  <c r="H344" i="13"/>
  <c r="L344" i="13" s="1"/>
  <c r="J343" i="13"/>
  <c r="I343" i="13"/>
  <c r="H343" i="13"/>
  <c r="L343" i="13" s="1"/>
  <c r="H342" i="13"/>
  <c r="L342" i="13" s="1"/>
  <c r="J341" i="13"/>
  <c r="L341" i="13" s="1"/>
  <c r="I341" i="13"/>
  <c r="H341" i="13"/>
  <c r="J340" i="13"/>
  <c r="I340" i="13"/>
  <c r="H340" i="13"/>
  <c r="L340" i="13" s="1"/>
  <c r="J339" i="13"/>
  <c r="L339" i="13" s="1"/>
  <c r="I339" i="13"/>
  <c r="H339" i="13"/>
  <c r="J338" i="13"/>
  <c r="I338" i="13"/>
  <c r="H338" i="13"/>
  <c r="L338" i="13" s="1"/>
  <c r="J337" i="13"/>
  <c r="L337" i="13" s="1"/>
  <c r="I337" i="13"/>
  <c r="H337" i="13"/>
  <c r="J336" i="13"/>
  <c r="I336" i="13"/>
  <c r="H336" i="13"/>
  <c r="L336" i="13" s="1"/>
  <c r="J335" i="13"/>
  <c r="L335" i="13" s="1"/>
  <c r="I335" i="13"/>
  <c r="H335" i="13"/>
  <c r="J334" i="13"/>
  <c r="I334" i="13"/>
  <c r="H334" i="13"/>
  <c r="J333" i="13"/>
  <c r="L333" i="13" s="1"/>
  <c r="I333" i="13"/>
  <c r="H333" i="13"/>
  <c r="J332" i="13"/>
  <c r="I332" i="13"/>
  <c r="H332" i="13"/>
  <c r="L332" i="13" s="1"/>
  <c r="J331" i="13"/>
  <c r="L331" i="13" s="1"/>
  <c r="I331" i="13"/>
  <c r="H331" i="13"/>
  <c r="J330" i="13"/>
  <c r="I330" i="13"/>
  <c r="H330" i="13"/>
  <c r="L330" i="13" s="1"/>
  <c r="L329" i="13"/>
  <c r="J329" i="13"/>
  <c r="I329" i="13"/>
  <c r="H329" i="13"/>
  <c r="J328" i="13"/>
  <c r="I328" i="13"/>
  <c r="H328" i="13"/>
  <c r="L328" i="13" s="1"/>
  <c r="J327" i="13"/>
  <c r="L327" i="13" s="1"/>
  <c r="I327" i="13"/>
  <c r="H327" i="13"/>
  <c r="J326" i="13"/>
  <c r="I326" i="13"/>
  <c r="H326" i="13"/>
  <c r="L326" i="13" s="1"/>
  <c r="J325" i="13"/>
  <c r="L325" i="13" s="1"/>
  <c r="I325" i="13"/>
  <c r="H325" i="13"/>
  <c r="J324" i="13"/>
  <c r="I324" i="13"/>
  <c r="H324" i="13"/>
  <c r="L324" i="13" s="1"/>
  <c r="J323" i="13"/>
  <c r="L323" i="13" s="1"/>
  <c r="I323" i="13"/>
  <c r="H323" i="13"/>
  <c r="J322" i="13"/>
  <c r="I322" i="13"/>
  <c r="H322" i="13"/>
  <c r="L322" i="13" s="1"/>
  <c r="J321" i="13"/>
  <c r="L321" i="13" s="1"/>
  <c r="I321" i="13"/>
  <c r="H321" i="13"/>
  <c r="J320" i="13"/>
  <c r="I320" i="13"/>
  <c r="H320" i="13"/>
  <c r="L320" i="13" s="1"/>
  <c r="J319" i="13"/>
  <c r="L319" i="13" s="1"/>
  <c r="I319" i="13"/>
  <c r="H319" i="13"/>
  <c r="H318" i="13"/>
  <c r="L318" i="13" s="1"/>
  <c r="L317" i="13"/>
  <c r="J317" i="13"/>
  <c r="I317" i="13"/>
  <c r="H317" i="13"/>
  <c r="J316" i="13"/>
  <c r="I316" i="13"/>
  <c r="H316" i="13"/>
  <c r="L316" i="13" s="1"/>
  <c r="J315" i="13"/>
  <c r="L315" i="13" s="1"/>
  <c r="I315" i="13"/>
  <c r="H315" i="13"/>
  <c r="J314" i="13"/>
  <c r="I314" i="13"/>
  <c r="H314" i="13"/>
  <c r="L314" i="13" s="1"/>
  <c r="J313" i="13"/>
  <c r="I313" i="13"/>
  <c r="L313" i="13" s="1"/>
  <c r="H313" i="13"/>
  <c r="J312" i="13"/>
  <c r="I312" i="13"/>
  <c r="H312" i="13"/>
  <c r="L312" i="13" s="1"/>
  <c r="J311" i="13"/>
  <c r="I311" i="13"/>
  <c r="H311" i="13"/>
  <c r="L311" i="13" s="1"/>
  <c r="J310" i="13"/>
  <c r="I310" i="13"/>
  <c r="H310" i="13"/>
  <c r="L310" i="13" s="1"/>
  <c r="J309" i="13"/>
  <c r="I309" i="13"/>
  <c r="H309" i="13"/>
  <c r="L309" i="13" s="1"/>
  <c r="J308" i="13"/>
  <c r="I308" i="13"/>
  <c r="H308" i="13"/>
  <c r="L308" i="13" s="1"/>
  <c r="J307" i="13"/>
  <c r="I307" i="13"/>
  <c r="H307" i="13"/>
  <c r="L307" i="13" s="1"/>
  <c r="J306" i="13"/>
  <c r="I306" i="13"/>
  <c r="H306" i="13"/>
  <c r="L306" i="13" s="1"/>
  <c r="J305" i="13"/>
  <c r="I305" i="13"/>
  <c r="H305" i="13"/>
  <c r="L305" i="13" s="1"/>
  <c r="J304" i="13"/>
  <c r="I304" i="13"/>
  <c r="H304" i="13"/>
  <c r="L304" i="13" s="1"/>
  <c r="J303" i="13"/>
  <c r="I303" i="13"/>
  <c r="H303" i="13"/>
  <c r="L303" i="13" s="1"/>
  <c r="J302" i="13"/>
  <c r="I302" i="13"/>
  <c r="H302" i="13"/>
  <c r="L302" i="13" s="1"/>
  <c r="L301" i="13"/>
  <c r="J301" i="13"/>
  <c r="I301" i="13"/>
  <c r="H301" i="13"/>
  <c r="J300" i="13"/>
  <c r="I300" i="13"/>
  <c r="H300" i="13"/>
  <c r="L300" i="13" s="1"/>
  <c r="J299" i="13"/>
  <c r="L299" i="13" s="1"/>
  <c r="I299" i="13"/>
  <c r="H299" i="13"/>
  <c r="J298" i="13"/>
  <c r="I298" i="13"/>
  <c r="H298" i="13"/>
  <c r="L298" i="13" s="1"/>
  <c r="J297" i="13"/>
  <c r="I297" i="13"/>
  <c r="L297" i="13" s="1"/>
  <c r="H297" i="13"/>
  <c r="J296" i="13"/>
  <c r="I296" i="13"/>
  <c r="H296" i="13"/>
  <c r="L296" i="13" s="1"/>
  <c r="J295" i="13"/>
  <c r="I295" i="13"/>
  <c r="H295" i="13"/>
  <c r="L295" i="13" s="1"/>
  <c r="J294" i="13"/>
  <c r="I294" i="13"/>
  <c r="H294" i="13"/>
  <c r="L294" i="13" s="1"/>
  <c r="J293" i="13"/>
  <c r="I293" i="13"/>
  <c r="H293" i="13"/>
  <c r="L293" i="13" s="1"/>
  <c r="J292" i="13"/>
  <c r="I292" i="13"/>
  <c r="H292" i="13"/>
  <c r="L292" i="13" s="1"/>
  <c r="J291" i="13"/>
  <c r="I291" i="13"/>
  <c r="H291" i="13"/>
  <c r="L291" i="13" s="1"/>
  <c r="J290" i="13"/>
  <c r="I290" i="13"/>
  <c r="H290" i="13"/>
  <c r="L290" i="13" s="1"/>
  <c r="J289" i="13"/>
  <c r="I289" i="13"/>
  <c r="H289" i="13"/>
  <c r="L289" i="13" s="1"/>
  <c r="J288" i="13"/>
  <c r="I288" i="13"/>
  <c r="H288" i="13"/>
  <c r="L288" i="13" s="1"/>
  <c r="J287" i="13"/>
  <c r="I287" i="13"/>
  <c r="H287" i="13"/>
  <c r="L287" i="13" s="1"/>
  <c r="J286" i="13"/>
  <c r="I286" i="13"/>
  <c r="H286" i="13"/>
  <c r="L286" i="13" s="1"/>
  <c r="L285" i="13"/>
  <c r="J285" i="13"/>
  <c r="I285" i="13"/>
  <c r="H285" i="13"/>
  <c r="J284" i="13"/>
  <c r="I284" i="13"/>
  <c r="H284" i="13"/>
  <c r="L284" i="13" s="1"/>
  <c r="J283" i="13"/>
  <c r="L283" i="13" s="1"/>
  <c r="I283" i="13"/>
  <c r="H283" i="13"/>
  <c r="J282" i="13"/>
  <c r="I282" i="13"/>
  <c r="H282" i="13"/>
  <c r="L282" i="13" s="1"/>
  <c r="J281" i="13"/>
  <c r="I281" i="13"/>
  <c r="L281" i="13" s="1"/>
  <c r="H281" i="13"/>
  <c r="J280" i="13"/>
  <c r="I280" i="13"/>
  <c r="H280" i="13"/>
  <c r="L280" i="13" s="1"/>
  <c r="J279" i="13"/>
  <c r="I279" i="13"/>
  <c r="H279" i="13"/>
  <c r="L279" i="13" s="1"/>
  <c r="J278" i="13"/>
  <c r="I278" i="13"/>
  <c r="H278" i="13"/>
  <c r="L278" i="13" s="1"/>
  <c r="J277" i="13"/>
  <c r="I277" i="13"/>
  <c r="H277" i="13"/>
  <c r="L277" i="13" s="1"/>
  <c r="J276" i="13"/>
  <c r="I276" i="13"/>
  <c r="H276" i="13"/>
  <c r="L276" i="13" s="1"/>
  <c r="J275" i="13"/>
  <c r="I275" i="13"/>
  <c r="H275" i="13"/>
  <c r="L275" i="13" s="1"/>
  <c r="J274" i="13"/>
  <c r="I274" i="13"/>
  <c r="H274" i="13"/>
  <c r="L274" i="13" s="1"/>
  <c r="J273" i="13"/>
  <c r="I273" i="13"/>
  <c r="H273" i="13"/>
  <c r="L273" i="13" s="1"/>
  <c r="J272" i="13"/>
  <c r="I272" i="13"/>
  <c r="H272" i="13"/>
  <c r="L272" i="13" s="1"/>
  <c r="J271" i="13"/>
  <c r="I271" i="13"/>
  <c r="H271" i="13"/>
  <c r="L271" i="13" s="1"/>
  <c r="J270" i="13"/>
  <c r="I270" i="13"/>
  <c r="H270" i="13"/>
  <c r="L270" i="13" s="1"/>
  <c r="L269" i="13"/>
  <c r="J269" i="13"/>
  <c r="I269" i="13"/>
  <c r="H269" i="13"/>
  <c r="J268" i="13"/>
  <c r="I268" i="13"/>
  <c r="H268" i="13"/>
  <c r="L268" i="13" s="1"/>
  <c r="J267" i="13"/>
  <c r="L267" i="13" s="1"/>
  <c r="I267" i="13"/>
  <c r="H267" i="13"/>
  <c r="L266" i="13"/>
  <c r="H266" i="13"/>
  <c r="J265" i="13"/>
  <c r="I265" i="13"/>
  <c r="H265" i="13"/>
  <c r="L265" i="13" s="1"/>
  <c r="L264" i="13"/>
  <c r="J264" i="13"/>
  <c r="I264" i="13"/>
  <c r="H264" i="13"/>
  <c r="J263" i="13"/>
  <c r="I263" i="13"/>
  <c r="H263" i="13"/>
  <c r="L263" i="13" s="1"/>
  <c r="J262" i="13"/>
  <c r="L262" i="13" s="1"/>
  <c r="I262" i="13"/>
  <c r="H262" i="13"/>
  <c r="J261" i="13"/>
  <c r="I261" i="13"/>
  <c r="H261" i="13"/>
  <c r="L261" i="13" s="1"/>
  <c r="J260" i="13"/>
  <c r="L260" i="13" s="1"/>
  <c r="I260" i="13"/>
  <c r="H260" i="13"/>
  <c r="J259" i="13"/>
  <c r="I259" i="13"/>
  <c r="H259" i="13"/>
  <c r="L259" i="13" s="1"/>
  <c r="I258" i="13"/>
  <c r="L258" i="13" s="1"/>
  <c r="H258" i="13"/>
  <c r="J257" i="13"/>
  <c r="I257" i="13"/>
  <c r="H257" i="13"/>
  <c r="L257" i="13" s="1"/>
  <c r="J256" i="13"/>
  <c r="I256" i="13"/>
  <c r="L256" i="13" s="1"/>
  <c r="H256" i="13"/>
  <c r="J255" i="13"/>
  <c r="I255" i="13"/>
  <c r="H255" i="13"/>
  <c r="L255" i="13" s="1"/>
  <c r="J254" i="13"/>
  <c r="I254" i="13"/>
  <c r="L254" i="13" s="1"/>
  <c r="H254" i="13"/>
  <c r="J253" i="13"/>
  <c r="I253" i="13"/>
  <c r="H253" i="13"/>
  <c r="L253" i="13" s="1"/>
  <c r="L252" i="13"/>
  <c r="J252" i="13"/>
  <c r="I252" i="13"/>
  <c r="H252" i="13"/>
  <c r="J251" i="13"/>
  <c r="I251" i="13"/>
  <c r="H251" i="13"/>
  <c r="L251" i="13" s="1"/>
  <c r="L250" i="13"/>
  <c r="H250" i="13"/>
  <c r="L249" i="13"/>
  <c r="J249" i="13"/>
  <c r="I249" i="13"/>
  <c r="H249" i="13"/>
  <c r="J248" i="13"/>
  <c r="I248" i="13"/>
  <c r="H248" i="13"/>
  <c r="L248" i="13" s="1"/>
  <c r="L247" i="13"/>
  <c r="J247" i="13"/>
  <c r="I247" i="13"/>
  <c r="H247" i="13"/>
  <c r="J246" i="13"/>
  <c r="I246" i="13"/>
  <c r="H246" i="13"/>
  <c r="L246" i="13" s="1"/>
  <c r="L245" i="13"/>
  <c r="J245" i="13"/>
  <c r="I245" i="13"/>
  <c r="H245" i="13"/>
  <c r="J244" i="13"/>
  <c r="I244" i="13"/>
  <c r="H244" i="13"/>
  <c r="L244" i="13" s="1"/>
  <c r="L243" i="13"/>
  <c r="J243" i="13"/>
  <c r="I243" i="13"/>
  <c r="H243" i="13"/>
  <c r="J242" i="13"/>
  <c r="I242" i="13"/>
  <c r="H242" i="13"/>
  <c r="L242" i="13" s="1"/>
  <c r="L241" i="13"/>
  <c r="J241" i="13"/>
  <c r="I241" i="13"/>
  <c r="H241" i="13"/>
  <c r="J240" i="13"/>
  <c r="I240" i="13"/>
  <c r="H240" i="13"/>
  <c r="L240" i="13" s="1"/>
  <c r="L239" i="13"/>
  <c r="J239" i="13"/>
  <c r="I239" i="13"/>
  <c r="H239" i="13"/>
  <c r="J238" i="13"/>
  <c r="I238" i="13"/>
  <c r="H238" i="13"/>
  <c r="L237" i="13"/>
  <c r="H237" i="13"/>
  <c r="J236" i="13"/>
  <c r="I236" i="13"/>
  <c r="H236" i="13"/>
  <c r="L236" i="13" s="1"/>
  <c r="L235" i="13"/>
  <c r="J235" i="13"/>
  <c r="I235" i="13"/>
  <c r="H235" i="13"/>
  <c r="J234" i="13"/>
  <c r="I234" i="13"/>
  <c r="H234" i="13"/>
  <c r="L234" i="13" s="1"/>
  <c r="L233" i="13"/>
  <c r="J233" i="13"/>
  <c r="I233" i="13"/>
  <c r="H233" i="13"/>
  <c r="J232" i="13"/>
  <c r="I232" i="13"/>
  <c r="H232" i="13"/>
  <c r="L232" i="13" s="1"/>
  <c r="J231" i="13"/>
  <c r="L231" i="13" s="1"/>
  <c r="I231" i="13"/>
  <c r="H231" i="13"/>
  <c r="J230" i="13"/>
  <c r="I230" i="13"/>
  <c r="H230" i="13"/>
  <c r="L230" i="13" s="1"/>
  <c r="J229" i="13"/>
  <c r="I229" i="13"/>
  <c r="L229" i="13" s="1"/>
  <c r="H229" i="13"/>
  <c r="J228" i="13"/>
  <c r="I228" i="13"/>
  <c r="H228" i="13"/>
  <c r="L228" i="13" s="1"/>
  <c r="J227" i="13"/>
  <c r="I227" i="13"/>
  <c r="L227" i="13" s="1"/>
  <c r="H227" i="13"/>
  <c r="J226" i="13"/>
  <c r="I226" i="13"/>
  <c r="H226" i="13"/>
  <c r="L226" i="13" s="1"/>
  <c r="J225" i="13"/>
  <c r="I225" i="13"/>
  <c r="L225" i="13" s="1"/>
  <c r="H225" i="13"/>
  <c r="J224" i="13"/>
  <c r="I224" i="13"/>
  <c r="H224" i="13"/>
  <c r="L224" i="13" s="1"/>
  <c r="J223" i="13"/>
  <c r="I223" i="13"/>
  <c r="L223" i="13" s="1"/>
  <c r="H223" i="13"/>
  <c r="J222" i="13"/>
  <c r="I222" i="13"/>
  <c r="H222" i="13"/>
  <c r="L222" i="13" s="1"/>
  <c r="J221" i="13"/>
  <c r="I221" i="13"/>
  <c r="L221" i="13" s="1"/>
  <c r="H221" i="13"/>
  <c r="J220" i="13"/>
  <c r="I220" i="13"/>
  <c r="H220" i="13"/>
  <c r="L220" i="13" s="1"/>
  <c r="L219" i="13"/>
  <c r="J219" i="13"/>
  <c r="I219" i="13"/>
  <c r="H219" i="13"/>
  <c r="J218" i="13"/>
  <c r="I218" i="13"/>
  <c r="H218" i="13"/>
  <c r="L218" i="13" s="1"/>
  <c r="L217" i="13"/>
  <c r="J217" i="13"/>
  <c r="I217" i="13"/>
  <c r="H217" i="13"/>
  <c r="H216" i="13"/>
  <c r="L216" i="13" s="1"/>
  <c r="J215" i="13"/>
  <c r="I215" i="13"/>
  <c r="H215" i="13"/>
  <c r="L215" i="13" s="1"/>
  <c r="L214" i="13"/>
  <c r="J214" i="13"/>
  <c r="I214" i="13"/>
  <c r="H214" i="13"/>
  <c r="J213" i="13"/>
  <c r="I213" i="13"/>
  <c r="H213" i="13"/>
  <c r="L213" i="13" s="1"/>
  <c r="L212" i="13"/>
  <c r="J212" i="13"/>
  <c r="I212" i="13"/>
  <c r="H212" i="13"/>
  <c r="J211" i="13"/>
  <c r="I211" i="13"/>
  <c r="H211" i="13"/>
  <c r="L211" i="13" s="1"/>
  <c r="L210" i="13"/>
  <c r="J210" i="13"/>
  <c r="I210" i="13"/>
  <c r="H210" i="13"/>
  <c r="J209" i="13"/>
  <c r="I209" i="13"/>
  <c r="H209" i="13"/>
  <c r="L209" i="13" s="1"/>
  <c r="L208" i="13"/>
  <c r="J208" i="13"/>
  <c r="I208" i="13"/>
  <c r="H208" i="13"/>
  <c r="J207" i="13"/>
  <c r="I207" i="13"/>
  <c r="H207" i="13"/>
  <c r="L206" i="13"/>
  <c r="J206" i="13"/>
  <c r="I206" i="13"/>
  <c r="H206" i="13"/>
  <c r="J205" i="13"/>
  <c r="I205" i="13"/>
  <c r="H205" i="13"/>
  <c r="L204" i="13"/>
  <c r="J204" i="13"/>
  <c r="I204" i="13"/>
  <c r="H204" i="13"/>
  <c r="J203" i="13"/>
  <c r="I203" i="13"/>
  <c r="H203" i="13"/>
  <c r="L202" i="13"/>
  <c r="J202" i="13"/>
  <c r="I202" i="13"/>
  <c r="H202" i="13"/>
  <c r="J201" i="13"/>
  <c r="I201" i="13"/>
  <c r="H201" i="13"/>
  <c r="L201" i="13" s="1"/>
  <c r="L200" i="13"/>
  <c r="H200" i="13"/>
  <c r="J199" i="13"/>
  <c r="I199" i="13"/>
  <c r="H199" i="13"/>
  <c r="L199" i="13" s="1"/>
  <c r="J198" i="13"/>
  <c r="I198" i="13"/>
  <c r="L198" i="13" s="1"/>
  <c r="H198" i="13"/>
  <c r="J197" i="13"/>
  <c r="I197" i="13"/>
  <c r="H197" i="13"/>
  <c r="L197" i="13" s="1"/>
  <c r="J196" i="13"/>
  <c r="I196" i="13"/>
  <c r="L196" i="13" s="1"/>
  <c r="H196" i="13"/>
  <c r="J195" i="13"/>
  <c r="I195" i="13"/>
  <c r="H195" i="13"/>
  <c r="L195" i="13" s="1"/>
  <c r="J194" i="13"/>
  <c r="I194" i="13"/>
  <c r="L194" i="13" s="1"/>
  <c r="H194" i="13"/>
  <c r="J193" i="13"/>
  <c r="I193" i="13"/>
  <c r="H193" i="13"/>
  <c r="L193" i="13" s="1"/>
  <c r="J192" i="13"/>
  <c r="I192" i="13"/>
  <c r="L192" i="13" s="1"/>
  <c r="H192" i="13"/>
  <c r="H191" i="13"/>
  <c r="L191" i="13" s="1"/>
  <c r="J190" i="13"/>
  <c r="I190" i="13"/>
  <c r="H190" i="13"/>
  <c r="L189" i="13"/>
  <c r="J189" i="13"/>
  <c r="I189" i="13"/>
  <c r="H189" i="13"/>
  <c r="J188" i="13"/>
  <c r="I188" i="13"/>
  <c r="H188" i="13"/>
  <c r="L187" i="13"/>
  <c r="J187" i="13"/>
  <c r="I187" i="13"/>
  <c r="H187" i="13"/>
  <c r="J186" i="13"/>
  <c r="I186" i="13"/>
  <c r="H186" i="13"/>
  <c r="L186" i="13" s="1"/>
  <c r="L185" i="13"/>
  <c r="J185" i="13"/>
  <c r="I185" i="13"/>
  <c r="H185" i="13"/>
  <c r="J184" i="13"/>
  <c r="I184" i="13"/>
  <c r="H184" i="13"/>
  <c r="L184" i="13" s="1"/>
  <c r="L183" i="13"/>
  <c r="J183" i="13"/>
  <c r="I183" i="13"/>
  <c r="H183" i="13"/>
  <c r="J182" i="13"/>
  <c r="I182" i="13"/>
  <c r="H182" i="13"/>
  <c r="L182" i="13" s="1"/>
  <c r="L181" i="13"/>
  <c r="J181" i="13"/>
  <c r="I181" i="13"/>
  <c r="H181" i="13"/>
  <c r="J180" i="13"/>
  <c r="I180" i="13"/>
  <c r="H180" i="13"/>
  <c r="L180" i="13" s="1"/>
  <c r="L179" i="13"/>
  <c r="J179" i="13"/>
  <c r="I179" i="13"/>
  <c r="H179" i="13"/>
  <c r="J178" i="13"/>
  <c r="I178" i="13"/>
  <c r="H178" i="13"/>
  <c r="L178" i="13" s="1"/>
  <c r="L177" i="13"/>
  <c r="J177" i="13"/>
  <c r="I177" i="13"/>
  <c r="H177" i="13"/>
  <c r="J176" i="13"/>
  <c r="I176" i="13"/>
  <c r="H176" i="13"/>
  <c r="L175" i="13"/>
  <c r="J175" i="13"/>
  <c r="I175" i="13"/>
  <c r="H175" i="13"/>
  <c r="J174" i="13"/>
  <c r="I174" i="13"/>
  <c r="H174" i="13"/>
  <c r="L173" i="13"/>
  <c r="J173" i="13"/>
  <c r="I173" i="13"/>
  <c r="H173" i="13"/>
  <c r="J172" i="13"/>
  <c r="I172" i="13"/>
  <c r="H172" i="13"/>
  <c r="L171" i="13"/>
  <c r="J171" i="13"/>
  <c r="I171" i="13"/>
  <c r="H171" i="13"/>
  <c r="J170" i="13"/>
  <c r="I170" i="13"/>
  <c r="H170" i="13"/>
  <c r="L170" i="13" s="1"/>
  <c r="L169" i="13"/>
  <c r="J169" i="13"/>
  <c r="I169" i="13"/>
  <c r="H169" i="13"/>
  <c r="H168" i="13"/>
  <c r="L168" i="13" s="1"/>
  <c r="I167" i="13"/>
  <c r="H167" i="13"/>
  <c r="L167" i="13" s="1"/>
  <c r="I166" i="13"/>
  <c r="H166" i="13"/>
  <c r="L166" i="13" s="1"/>
  <c r="I165" i="13"/>
  <c r="H165" i="13"/>
  <c r="L165" i="13" s="1"/>
  <c r="I164" i="13"/>
  <c r="L164" i="13" s="1"/>
  <c r="H164" i="13"/>
  <c r="I163" i="13"/>
  <c r="H163" i="13"/>
  <c r="L163" i="13" s="1"/>
  <c r="I162" i="13"/>
  <c r="H162" i="13"/>
  <c r="L162" i="13" s="1"/>
  <c r="L161" i="13"/>
  <c r="I161" i="13"/>
  <c r="H161" i="13"/>
  <c r="I160" i="13"/>
  <c r="H160" i="13"/>
  <c r="L160" i="13" s="1"/>
  <c r="I159" i="13"/>
  <c r="H159" i="13"/>
  <c r="L159" i="13" s="1"/>
  <c r="I158" i="13"/>
  <c r="H158" i="13"/>
  <c r="L158" i="13" s="1"/>
  <c r="I157" i="13"/>
  <c r="I106" i="13" s="1"/>
  <c r="I105" i="13" s="1"/>
  <c r="I7" i="13" s="1"/>
  <c r="H157" i="13"/>
  <c r="L156" i="13"/>
  <c r="I156" i="13"/>
  <c r="H156" i="13"/>
  <c r="I155" i="13"/>
  <c r="H155" i="13"/>
  <c r="L155" i="13" s="1"/>
  <c r="I154" i="13"/>
  <c r="H154" i="13"/>
  <c r="L154" i="13" s="1"/>
  <c r="L153" i="13"/>
  <c r="I153" i="13"/>
  <c r="H153" i="13"/>
  <c r="I152" i="13"/>
  <c r="H152" i="13"/>
  <c r="L152" i="13" s="1"/>
  <c r="I151" i="13"/>
  <c r="H151" i="13"/>
  <c r="L151" i="13" s="1"/>
  <c r="I150" i="13"/>
  <c r="H150" i="13"/>
  <c r="L150" i="13" s="1"/>
  <c r="I149" i="13"/>
  <c r="H149" i="13"/>
  <c r="L149" i="13" s="1"/>
  <c r="I148" i="13"/>
  <c r="L148" i="13" s="1"/>
  <c r="H148" i="13"/>
  <c r="I147" i="13"/>
  <c r="H147" i="13"/>
  <c r="L147" i="13" s="1"/>
  <c r="I146" i="13"/>
  <c r="H146" i="13"/>
  <c r="L146" i="13" s="1"/>
  <c r="L145" i="13"/>
  <c r="I145" i="13"/>
  <c r="H145" i="13"/>
  <c r="I144" i="13"/>
  <c r="H144" i="13"/>
  <c r="L144" i="13" s="1"/>
  <c r="I143" i="13"/>
  <c r="H143" i="13"/>
  <c r="L143" i="13" s="1"/>
  <c r="I142" i="13"/>
  <c r="H142" i="13"/>
  <c r="L142" i="13" s="1"/>
  <c r="I141" i="13"/>
  <c r="H141" i="13"/>
  <c r="L141" i="13" s="1"/>
  <c r="L140" i="13"/>
  <c r="I140" i="13"/>
  <c r="H140" i="13"/>
  <c r="I139" i="13"/>
  <c r="H139" i="13"/>
  <c r="L139" i="13" s="1"/>
  <c r="I138" i="13"/>
  <c r="H138" i="13"/>
  <c r="L138" i="13" s="1"/>
  <c r="L137" i="13"/>
  <c r="I137" i="13"/>
  <c r="H137" i="13"/>
  <c r="I136" i="13"/>
  <c r="H136" i="13"/>
  <c r="L136" i="13" s="1"/>
  <c r="I135" i="13"/>
  <c r="H135" i="13"/>
  <c r="L135" i="13" s="1"/>
  <c r="I134" i="13"/>
  <c r="H134" i="13"/>
  <c r="L134" i="13" s="1"/>
  <c r="I133" i="13"/>
  <c r="H133" i="13"/>
  <c r="L133" i="13" s="1"/>
  <c r="I132" i="13"/>
  <c r="L132" i="13" s="1"/>
  <c r="H132" i="13"/>
  <c r="I131" i="13"/>
  <c r="H131" i="13"/>
  <c r="L131" i="13" s="1"/>
  <c r="I130" i="13"/>
  <c r="H130" i="13"/>
  <c r="L130" i="13" s="1"/>
  <c r="L129" i="13"/>
  <c r="I129" i="13"/>
  <c r="H129" i="13"/>
  <c r="I128" i="13"/>
  <c r="H128" i="13"/>
  <c r="L128" i="13" s="1"/>
  <c r="I127" i="13"/>
  <c r="H127" i="13"/>
  <c r="L127" i="13" s="1"/>
  <c r="L126" i="13"/>
  <c r="I126" i="13"/>
  <c r="H126" i="13"/>
  <c r="I125" i="13"/>
  <c r="H125" i="13"/>
  <c r="L124" i="13"/>
  <c r="I124" i="13"/>
  <c r="H124" i="13"/>
  <c r="I123" i="13"/>
  <c r="H123" i="13"/>
  <c r="L123" i="13" s="1"/>
  <c r="I122" i="13"/>
  <c r="L122" i="13" s="1"/>
  <c r="H122" i="13"/>
  <c r="L121" i="13"/>
  <c r="I121" i="13"/>
  <c r="H121" i="13"/>
  <c r="I120" i="13"/>
  <c r="H120" i="13"/>
  <c r="L120" i="13" s="1"/>
  <c r="I119" i="13"/>
  <c r="L119" i="13" s="1"/>
  <c r="H119" i="13"/>
  <c r="L118" i="13"/>
  <c r="I118" i="13"/>
  <c r="H118" i="13"/>
  <c r="I117" i="13"/>
  <c r="H117" i="13"/>
  <c r="L117" i="13" s="1"/>
  <c r="I116" i="13"/>
  <c r="L116" i="13" s="1"/>
  <c r="H116" i="13"/>
  <c r="I115" i="13"/>
  <c r="H115" i="13"/>
  <c r="L115" i="13" s="1"/>
  <c r="I114" i="13"/>
  <c r="H114" i="13"/>
  <c r="L114" i="13" s="1"/>
  <c r="L113" i="13"/>
  <c r="I113" i="13"/>
  <c r="H113" i="13"/>
  <c r="I112" i="13"/>
  <c r="H112" i="13"/>
  <c r="L112" i="13" s="1"/>
  <c r="I111" i="13"/>
  <c r="H111" i="13"/>
  <c r="L111" i="13" s="1"/>
  <c r="L110" i="13"/>
  <c r="I110" i="13"/>
  <c r="H110" i="13"/>
  <c r="I109" i="13"/>
  <c r="H109" i="13"/>
  <c r="I108" i="13"/>
  <c r="L108" i="13" s="1"/>
  <c r="H108" i="13"/>
  <c r="H107" i="13"/>
  <c r="L107" i="13" s="1"/>
  <c r="M106" i="13"/>
  <c r="K106" i="13"/>
  <c r="J106" i="13"/>
  <c r="G106" i="13"/>
  <c r="F106" i="13"/>
  <c r="E106" i="13"/>
  <c r="M105" i="13"/>
  <c r="G105" i="13"/>
  <c r="F105" i="13"/>
  <c r="E105" i="13"/>
  <c r="M92" i="13"/>
  <c r="L92" i="13"/>
  <c r="K92" i="13"/>
  <c r="K8" i="13" s="1"/>
  <c r="J92" i="13"/>
  <c r="I92" i="13"/>
  <c r="H92" i="13"/>
  <c r="G92" i="13"/>
  <c r="F92" i="13"/>
  <c r="E92" i="13"/>
  <c r="G90" i="13"/>
  <c r="G89" i="13"/>
  <c r="G88" i="13"/>
  <c r="G87" i="13"/>
  <c r="G86" i="13"/>
  <c r="G85" i="13"/>
  <c r="G84" i="13"/>
  <c r="G83" i="13"/>
  <c r="G82" i="13"/>
  <c r="G81" i="13"/>
  <c r="G80" i="13"/>
  <c r="G79" i="13"/>
  <c r="G78" i="13"/>
  <c r="G77" i="13"/>
  <c r="G76" i="13"/>
  <c r="G75" i="13"/>
  <c r="G74" i="13"/>
  <c r="G73" i="13"/>
  <c r="G72" i="13"/>
  <c r="G71" i="13"/>
  <c r="G70" i="13"/>
  <c r="G69" i="13"/>
  <c r="G68" i="13"/>
  <c r="G67" i="13"/>
  <c r="G66" i="13"/>
  <c r="G65" i="13"/>
  <c r="G64" i="13"/>
  <c r="G63" i="13"/>
  <c r="G62" i="13"/>
  <c r="G61" i="13"/>
  <c r="G60" i="13"/>
  <c r="G59"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s="1"/>
  <c r="G8" i="13" s="1"/>
  <c r="G7" i="13" s="1"/>
  <c r="M9" i="13"/>
  <c r="L9" i="13"/>
  <c r="K9" i="13"/>
  <c r="J9" i="13"/>
  <c r="I9" i="13"/>
  <c r="H9" i="13"/>
  <c r="H8" i="13" s="1"/>
  <c r="F9" i="13"/>
  <c r="F8" i="13" s="1"/>
  <c r="F7" i="13" s="1"/>
  <c r="E9" i="13"/>
  <c r="J8" i="13"/>
  <c r="I8" i="13"/>
  <c r="N441" i="17"/>
  <c r="M441" i="17"/>
  <c r="L441" i="17"/>
  <c r="M438" i="17"/>
  <c r="L438" i="17"/>
  <c r="K438" i="17"/>
  <c r="K441" i="17" s="1"/>
  <c r="U441" i="17" s="1"/>
  <c r="J438" i="17"/>
  <c r="J441" i="17" s="1"/>
  <c r="T441" i="17" s="1"/>
  <c r="S441" i="17" s="1"/>
  <c r="H438" i="17"/>
  <c r="H441" i="17" s="1"/>
  <c r="G438" i="17"/>
  <c r="G441" i="17" s="1"/>
  <c r="F438" i="17"/>
  <c r="F441" i="17" s="1"/>
  <c r="E438" i="17"/>
  <c r="C438" i="17" s="1"/>
  <c r="D438" i="17"/>
  <c r="I437" i="17"/>
  <c r="D437" i="17"/>
  <c r="C437" i="17"/>
  <c r="I436" i="17"/>
  <c r="I435" i="17"/>
  <c r="C435" i="17"/>
  <c r="I434" i="17"/>
  <c r="C434" i="17"/>
  <c r="I433" i="17"/>
  <c r="C433" i="17"/>
  <c r="I432" i="17"/>
  <c r="C432" i="17"/>
  <c r="I431" i="17"/>
  <c r="C431" i="17"/>
  <c r="I430" i="17"/>
  <c r="C430" i="17"/>
  <c r="I429" i="17"/>
  <c r="C429" i="17"/>
  <c r="I428" i="17"/>
  <c r="C428" i="17"/>
  <c r="I427" i="17"/>
  <c r="C427" i="17"/>
  <c r="I426" i="17"/>
  <c r="C426" i="17"/>
  <c r="I425" i="17"/>
  <c r="C425" i="17"/>
  <c r="I424" i="17"/>
  <c r="C424" i="17"/>
  <c r="I423" i="17"/>
  <c r="C423" i="17"/>
  <c r="I422" i="17"/>
  <c r="C422" i="17"/>
  <c r="I421" i="17"/>
  <c r="C421" i="17"/>
  <c r="I420" i="17"/>
  <c r="C420" i="17"/>
  <c r="I419" i="17"/>
  <c r="C419" i="17"/>
  <c r="I418" i="17"/>
  <c r="C418" i="17"/>
  <c r="I417" i="17"/>
  <c r="C417" i="17"/>
  <c r="I416" i="17"/>
  <c r="C416" i="17"/>
  <c r="I415" i="17"/>
  <c r="C415" i="17"/>
  <c r="I414" i="17"/>
  <c r="C414" i="17"/>
  <c r="I413" i="17"/>
  <c r="C413" i="17"/>
  <c r="I412" i="17"/>
  <c r="C412" i="17"/>
  <c r="I411" i="17"/>
  <c r="C411" i="17"/>
  <c r="I410" i="17"/>
  <c r="C410" i="17"/>
  <c r="I409" i="17"/>
  <c r="C409" i="17"/>
  <c r="I408" i="17"/>
  <c r="C408" i="17"/>
  <c r="I407" i="17"/>
  <c r="C407" i="17"/>
  <c r="I406" i="17"/>
  <c r="C406" i="17"/>
  <c r="I405" i="17"/>
  <c r="C405" i="17"/>
  <c r="I404" i="17"/>
  <c r="C404" i="17"/>
  <c r="I403" i="17"/>
  <c r="C403" i="17"/>
  <c r="I402" i="17"/>
  <c r="C402" i="17"/>
  <c r="I401" i="17"/>
  <c r="C401" i="17"/>
  <c r="I400" i="17"/>
  <c r="C400" i="17"/>
  <c r="I399" i="17"/>
  <c r="C399" i="17"/>
  <c r="I398" i="17"/>
  <c r="C398" i="17"/>
  <c r="I397" i="17"/>
  <c r="C397" i="17"/>
  <c r="I396" i="17"/>
  <c r="C396" i="17"/>
  <c r="I395" i="17"/>
  <c r="C395" i="17"/>
  <c r="I394" i="17"/>
  <c r="C394" i="17"/>
  <c r="I393" i="17"/>
  <c r="C393" i="17"/>
  <c r="I392" i="17"/>
  <c r="C392" i="17"/>
  <c r="I391" i="17"/>
  <c r="C391" i="17"/>
  <c r="I390" i="17"/>
  <c r="C390" i="17"/>
  <c r="I389" i="17"/>
  <c r="C389" i="17"/>
  <c r="I388" i="17"/>
  <c r="C388" i="17"/>
  <c r="I387" i="17"/>
  <c r="C387" i="17"/>
  <c r="I386" i="17"/>
  <c r="C386" i="17"/>
  <c r="I385" i="17"/>
  <c r="C385" i="17"/>
  <c r="I384" i="17"/>
  <c r="C384" i="17"/>
  <c r="I383" i="17"/>
  <c r="C383" i="17"/>
  <c r="I382" i="17"/>
  <c r="C382" i="17"/>
  <c r="I381" i="17"/>
  <c r="C381" i="17"/>
  <c r="I380" i="17"/>
  <c r="C380" i="17"/>
  <c r="I379" i="17"/>
  <c r="C379" i="17"/>
  <c r="I378" i="17"/>
  <c r="C378" i="17"/>
  <c r="I377" i="17"/>
  <c r="C377" i="17"/>
  <c r="I376" i="17"/>
  <c r="C376" i="17"/>
  <c r="I375" i="17"/>
  <c r="C375" i="17"/>
  <c r="I374" i="17"/>
  <c r="C374" i="17"/>
  <c r="I373" i="17"/>
  <c r="C373" i="17"/>
  <c r="I372" i="17"/>
  <c r="C372" i="17"/>
  <c r="I371" i="17"/>
  <c r="C371" i="17"/>
  <c r="I370" i="17"/>
  <c r="C370" i="17"/>
  <c r="I369" i="17"/>
  <c r="C369" i="17"/>
  <c r="I368" i="17"/>
  <c r="C368" i="17"/>
  <c r="I367" i="17"/>
  <c r="C367" i="17"/>
  <c r="I366" i="17"/>
  <c r="C366" i="17"/>
  <c r="I365" i="17"/>
  <c r="C365" i="17"/>
  <c r="I364" i="17"/>
  <c r="C364" i="17"/>
  <c r="I363" i="17"/>
  <c r="C363" i="17"/>
  <c r="I362" i="17"/>
  <c r="C362" i="17"/>
  <c r="I361" i="17"/>
  <c r="C361" i="17"/>
  <c r="I360" i="17"/>
  <c r="C360" i="17"/>
  <c r="I359" i="17"/>
  <c r="C359" i="17"/>
  <c r="I358" i="17"/>
  <c r="C358" i="17"/>
  <c r="I357" i="17"/>
  <c r="C357" i="17"/>
  <c r="I356" i="17"/>
  <c r="C356" i="17"/>
  <c r="I355" i="17"/>
  <c r="C355" i="17"/>
  <c r="I354" i="17"/>
  <c r="C354" i="17"/>
  <c r="I353" i="17"/>
  <c r="C353" i="17"/>
  <c r="I352" i="17"/>
  <c r="C352" i="17"/>
  <c r="I351" i="17"/>
  <c r="C351" i="17"/>
  <c r="I350" i="17"/>
  <c r="C350" i="17"/>
  <c r="I349" i="17"/>
  <c r="C349" i="17"/>
  <c r="I348" i="17"/>
  <c r="C348" i="17"/>
  <c r="I347" i="17"/>
  <c r="C347" i="17"/>
  <c r="I346" i="17"/>
  <c r="C346" i="17"/>
  <c r="I345" i="17"/>
  <c r="C345" i="17"/>
  <c r="I344" i="17"/>
  <c r="C344" i="17"/>
  <c r="I343" i="17"/>
  <c r="C343" i="17"/>
  <c r="I342" i="17"/>
  <c r="C342" i="17"/>
  <c r="I341" i="17"/>
  <c r="C341" i="17"/>
  <c r="I340" i="17"/>
  <c r="C340" i="17"/>
  <c r="I339" i="17"/>
  <c r="C339" i="17"/>
  <c r="I338" i="17"/>
  <c r="C338" i="17"/>
  <c r="I337" i="17"/>
  <c r="C337" i="17"/>
  <c r="I336" i="17"/>
  <c r="C336" i="17"/>
  <c r="I335" i="17"/>
  <c r="C335" i="17"/>
  <c r="I334" i="17"/>
  <c r="C334" i="17"/>
  <c r="I333" i="17"/>
  <c r="C333" i="17"/>
  <c r="I332" i="17"/>
  <c r="C332" i="17"/>
  <c r="I331" i="17"/>
  <c r="C331" i="17"/>
  <c r="I330" i="17"/>
  <c r="C330" i="17"/>
  <c r="I329" i="17"/>
  <c r="C329" i="17"/>
  <c r="I328" i="17"/>
  <c r="C328" i="17"/>
  <c r="I327" i="17"/>
  <c r="C327" i="17"/>
  <c r="I326" i="17"/>
  <c r="C326" i="17"/>
  <c r="I325" i="17"/>
  <c r="C325" i="17"/>
  <c r="I324" i="17"/>
  <c r="C324" i="17"/>
  <c r="I323" i="17"/>
  <c r="C323" i="17"/>
  <c r="I322" i="17"/>
  <c r="C322" i="17"/>
  <c r="I321" i="17"/>
  <c r="C321" i="17"/>
  <c r="I320" i="17"/>
  <c r="C320" i="17"/>
  <c r="I319" i="17"/>
  <c r="C319" i="17"/>
  <c r="I318" i="17"/>
  <c r="C318" i="17"/>
  <c r="I317" i="17"/>
  <c r="C317" i="17"/>
  <c r="I316" i="17"/>
  <c r="C316" i="17"/>
  <c r="I315" i="17"/>
  <c r="C315" i="17"/>
  <c r="I314" i="17"/>
  <c r="C314" i="17"/>
  <c r="I313" i="17"/>
  <c r="C313" i="17"/>
  <c r="I312" i="17"/>
  <c r="C312" i="17"/>
  <c r="I311" i="17"/>
  <c r="C311" i="17"/>
  <c r="I310" i="17"/>
  <c r="C310" i="17"/>
  <c r="I309" i="17"/>
  <c r="C309" i="17"/>
  <c r="I308" i="17"/>
  <c r="C308" i="17"/>
  <c r="I307" i="17"/>
  <c r="C307" i="17"/>
  <c r="I306" i="17"/>
  <c r="C306" i="17"/>
  <c r="I305" i="17"/>
  <c r="C305" i="17"/>
  <c r="I304" i="17"/>
  <c r="C304" i="17"/>
  <c r="I303" i="17"/>
  <c r="C303" i="17"/>
  <c r="I302" i="17"/>
  <c r="C302" i="17"/>
  <c r="I301" i="17"/>
  <c r="C301" i="17"/>
  <c r="I300" i="17"/>
  <c r="C300" i="17"/>
  <c r="I299" i="17"/>
  <c r="C299" i="17"/>
  <c r="I298" i="17"/>
  <c r="C298" i="17"/>
  <c r="I297" i="17"/>
  <c r="C297" i="17"/>
  <c r="I296" i="17"/>
  <c r="C296" i="17"/>
  <c r="I295" i="17"/>
  <c r="C295" i="17"/>
  <c r="I294" i="17"/>
  <c r="C294" i="17"/>
  <c r="I293" i="17"/>
  <c r="C293" i="17"/>
  <c r="I292" i="17"/>
  <c r="C292" i="17"/>
  <c r="I291" i="17"/>
  <c r="C291" i="17"/>
  <c r="I290" i="17"/>
  <c r="C290" i="17"/>
  <c r="I289" i="17"/>
  <c r="C289" i="17"/>
  <c r="I288" i="17"/>
  <c r="C288" i="17"/>
  <c r="I287" i="17"/>
  <c r="C287" i="17"/>
  <c r="I286" i="17"/>
  <c r="C286" i="17"/>
  <c r="I285" i="17"/>
  <c r="C285" i="17"/>
  <c r="I284" i="17"/>
  <c r="C284" i="17"/>
  <c r="I283" i="17"/>
  <c r="C283" i="17"/>
  <c r="I282" i="17"/>
  <c r="C282" i="17"/>
  <c r="I281" i="17"/>
  <c r="C281" i="17"/>
  <c r="I280" i="17"/>
  <c r="C280" i="17"/>
  <c r="I279" i="17"/>
  <c r="C279" i="17"/>
  <c r="I278" i="17"/>
  <c r="C278" i="17"/>
  <c r="I277" i="17"/>
  <c r="C277" i="17"/>
  <c r="I276" i="17"/>
  <c r="C276" i="17"/>
  <c r="I275" i="17"/>
  <c r="C275" i="17"/>
  <c r="I274" i="17"/>
  <c r="C274" i="17"/>
  <c r="I273" i="17"/>
  <c r="C273" i="17"/>
  <c r="I272" i="17"/>
  <c r="C272" i="17"/>
  <c r="I271" i="17"/>
  <c r="C271" i="17"/>
  <c r="I270" i="17"/>
  <c r="C270" i="17"/>
  <c r="I269" i="17"/>
  <c r="C269" i="17"/>
  <c r="I268" i="17"/>
  <c r="C268" i="17"/>
  <c r="I267" i="17"/>
  <c r="C267" i="17"/>
  <c r="I266" i="17"/>
  <c r="C266" i="17"/>
  <c r="I265" i="17"/>
  <c r="C265" i="17"/>
  <c r="I264" i="17"/>
  <c r="C264" i="17"/>
  <c r="I263" i="17"/>
  <c r="C263" i="17"/>
  <c r="I262" i="17"/>
  <c r="C262" i="17"/>
  <c r="I261" i="17"/>
  <c r="C261" i="17"/>
  <c r="I260" i="17"/>
  <c r="C260" i="17"/>
  <c r="I259" i="17"/>
  <c r="C259" i="17"/>
  <c r="I258" i="17"/>
  <c r="C258" i="17"/>
  <c r="I257" i="17"/>
  <c r="C257" i="17"/>
  <c r="I256" i="17"/>
  <c r="C256" i="17"/>
  <c r="I255" i="17"/>
  <c r="C255" i="17"/>
  <c r="I254" i="17"/>
  <c r="C254" i="17"/>
  <c r="I253" i="17"/>
  <c r="C253" i="17"/>
  <c r="I252" i="17"/>
  <c r="C252" i="17"/>
  <c r="I251" i="17"/>
  <c r="C251" i="17"/>
  <c r="I250" i="17"/>
  <c r="C250" i="17"/>
  <c r="I249" i="17"/>
  <c r="C249" i="17"/>
  <c r="I248" i="17"/>
  <c r="C248" i="17"/>
  <c r="I247" i="17"/>
  <c r="C247" i="17"/>
  <c r="I246" i="17"/>
  <c r="C246" i="17"/>
  <c r="I245" i="17"/>
  <c r="C245" i="17"/>
  <c r="I244" i="17"/>
  <c r="C244" i="17"/>
  <c r="I243" i="17"/>
  <c r="C243" i="17"/>
  <c r="I242" i="17"/>
  <c r="C242" i="17"/>
  <c r="I241" i="17"/>
  <c r="C241" i="17"/>
  <c r="I240" i="17"/>
  <c r="C240" i="17"/>
  <c r="I239" i="17"/>
  <c r="C239" i="17"/>
  <c r="I238" i="17"/>
  <c r="C238" i="17"/>
  <c r="I237" i="17"/>
  <c r="C237" i="17"/>
  <c r="I236" i="17"/>
  <c r="C236" i="17"/>
  <c r="I235" i="17"/>
  <c r="C235" i="17"/>
  <c r="I234" i="17"/>
  <c r="C234" i="17"/>
  <c r="I233" i="17"/>
  <c r="C233" i="17"/>
  <c r="I232" i="17"/>
  <c r="C232" i="17"/>
  <c r="I231" i="17"/>
  <c r="C231" i="17"/>
  <c r="I230" i="17"/>
  <c r="C230" i="17"/>
  <c r="I229" i="17"/>
  <c r="C229" i="17"/>
  <c r="I228" i="17"/>
  <c r="C228" i="17"/>
  <c r="I227" i="17"/>
  <c r="C227" i="17"/>
  <c r="I226" i="17"/>
  <c r="C226" i="17"/>
  <c r="I225" i="17"/>
  <c r="C225" i="17"/>
  <c r="I224" i="17"/>
  <c r="C224" i="17"/>
  <c r="I223" i="17"/>
  <c r="C223" i="17"/>
  <c r="I222" i="17"/>
  <c r="C222" i="17"/>
  <c r="I221" i="17"/>
  <c r="C221" i="17"/>
  <c r="I220" i="17"/>
  <c r="C220" i="17"/>
  <c r="I219" i="17"/>
  <c r="C219" i="17"/>
  <c r="I218" i="17"/>
  <c r="C218" i="17"/>
  <c r="I217" i="17"/>
  <c r="C217" i="17"/>
  <c r="I216" i="17"/>
  <c r="C216" i="17"/>
  <c r="I215" i="17"/>
  <c r="C215" i="17"/>
  <c r="I214" i="17"/>
  <c r="C214" i="17"/>
  <c r="I213" i="17"/>
  <c r="C213" i="17"/>
  <c r="I212" i="17"/>
  <c r="C212" i="17"/>
  <c r="I211" i="17"/>
  <c r="C211" i="17"/>
  <c r="I210" i="17"/>
  <c r="C210" i="17"/>
  <c r="I209" i="17"/>
  <c r="C209" i="17"/>
  <c r="I208" i="17"/>
  <c r="C208" i="17"/>
  <c r="I207" i="17"/>
  <c r="C207" i="17"/>
  <c r="I206" i="17"/>
  <c r="C206" i="17"/>
  <c r="I205" i="17"/>
  <c r="C205" i="17"/>
  <c r="I204" i="17"/>
  <c r="C204" i="17"/>
  <c r="I203" i="17"/>
  <c r="C203" i="17"/>
  <c r="I202" i="17"/>
  <c r="C202" i="17"/>
  <c r="I201" i="17"/>
  <c r="C201" i="17"/>
  <c r="I200" i="17"/>
  <c r="C200" i="17"/>
  <c r="I199" i="17"/>
  <c r="C199" i="17"/>
  <c r="I198" i="17"/>
  <c r="C198" i="17"/>
  <c r="I197" i="17"/>
  <c r="C197" i="17"/>
  <c r="R193" i="17"/>
  <c r="Q193" i="17"/>
  <c r="L193" i="17"/>
  <c r="V193" i="17" s="1"/>
  <c r="G193" i="17"/>
  <c r="I192" i="17"/>
  <c r="C191" i="17"/>
  <c r="I189" i="17"/>
  <c r="F189" i="17"/>
  <c r="C189" i="17"/>
  <c r="I188" i="17"/>
  <c r="F188" i="17"/>
  <c r="C188" i="17" s="1"/>
  <c r="I187" i="17"/>
  <c r="F187" i="17"/>
  <c r="C187" i="17" s="1"/>
  <c r="I186" i="17"/>
  <c r="F186" i="17"/>
  <c r="C186" i="17"/>
  <c r="I185" i="17"/>
  <c r="F185" i="17"/>
  <c r="C185" i="17" s="1"/>
  <c r="I184" i="17"/>
  <c r="F184" i="17"/>
  <c r="C184" i="17" s="1"/>
  <c r="I183" i="17"/>
  <c r="F183" i="17"/>
  <c r="C183" i="17"/>
  <c r="I182" i="17"/>
  <c r="F182" i="17"/>
  <c r="C182" i="17" s="1"/>
  <c r="I181" i="17"/>
  <c r="F181" i="17"/>
  <c r="C181" i="17"/>
  <c r="I180" i="17"/>
  <c r="F180" i="17"/>
  <c r="C180" i="17"/>
  <c r="I179" i="17"/>
  <c r="I177" i="17" s="1"/>
  <c r="F179" i="17"/>
  <c r="C179" i="17" s="1"/>
  <c r="I178" i="17"/>
  <c r="F178" i="17"/>
  <c r="C178" i="17"/>
  <c r="M177" i="17"/>
  <c r="K177" i="17"/>
  <c r="J177" i="17"/>
  <c r="H177" i="17"/>
  <c r="E177" i="17"/>
  <c r="I176" i="17"/>
  <c r="F176" i="17"/>
  <c r="C176" i="17"/>
  <c r="I175" i="17"/>
  <c r="F175" i="17"/>
  <c r="C175" i="17"/>
  <c r="I174" i="17"/>
  <c r="F174" i="17"/>
  <c r="C174" i="17" s="1"/>
  <c r="I173" i="17"/>
  <c r="F173" i="17"/>
  <c r="C173" i="17" s="1"/>
  <c r="I172" i="17"/>
  <c r="F172" i="17"/>
  <c r="C172" i="17"/>
  <c r="I171" i="17"/>
  <c r="F171" i="17"/>
  <c r="C171" i="17" s="1"/>
  <c r="I170" i="17"/>
  <c r="F170" i="17"/>
  <c r="C170" i="17" s="1"/>
  <c r="I169" i="17"/>
  <c r="F169" i="17"/>
  <c r="C169" i="17"/>
  <c r="I168" i="17"/>
  <c r="I155" i="17" s="1"/>
  <c r="F168" i="17"/>
  <c r="C168" i="17" s="1"/>
  <c r="I167" i="17"/>
  <c r="F167" i="17"/>
  <c r="C167" i="17"/>
  <c r="I166" i="17"/>
  <c r="F166" i="17"/>
  <c r="C166" i="17"/>
  <c r="I165" i="17"/>
  <c r="F165" i="17"/>
  <c r="C165" i="17" s="1"/>
  <c r="I164" i="17"/>
  <c r="F164" i="17"/>
  <c r="C164" i="17"/>
  <c r="I163" i="17"/>
  <c r="F163" i="17"/>
  <c r="C163" i="17"/>
  <c r="I162" i="17"/>
  <c r="F162" i="17"/>
  <c r="C162" i="17" s="1"/>
  <c r="I161" i="17"/>
  <c r="F161" i="17"/>
  <c r="C161" i="17"/>
  <c r="I160" i="17"/>
  <c r="F160" i="17"/>
  <c r="C160" i="17"/>
  <c r="I159" i="17"/>
  <c r="F159" i="17"/>
  <c r="C159" i="17"/>
  <c r="I158" i="17"/>
  <c r="F158" i="17"/>
  <c r="C158" i="17"/>
  <c r="I157" i="17"/>
  <c r="F157" i="17"/>
  <c r="I156" i="17"/>
  <c r="F156" i="17"/>
  <c r="C156" i="17"/>
  <c r="M155" i="17"/>
  <c r="K155" i="17"/>
  <c r="J155" i="17"/>
  <c r="H155" i="17"/>
  <c r="E155" i="17"/>
  <c r="I154" i="17"/>
  <c r="F154" i="17"/>
  <c r="C154" i="17"/>
  <c r="I153" i="17"/>
  <c r="F153" i="17"/>
  <c r="C153" i="17" s="1"/>
  <c r="I152" i="17"/>
  <c r="F152" i="17"/>
  <c r="C152" i="17"/>
  <c r="I151" i="17"/>
  <c r="F151" i="17"/>
  <c r="C151" i="17"/>
  <c r="I150" i="17"/>
  <c r="F150" i="17"/>
  <c r="C150" i="17" s="1"/>
  <c r="I149" i="17"/>
  <c r="F149" i="17"/>
  <c r="C149" i="17" s="1"/>
  <c r="I148" i="17"/>
  <c r="F148" i="17"/>
  <c r="C148" i="17" s="1"/>
  <c r="I147" i="17"/>
  <c r="F147" i="17"/>
  <c r="C147" i="17"/>
  <c r="I146" i="17"/>
  <c r="F146" i="17"/>
  <c r="C146" i="17" s="1"/>
  <c r="I145" i="17"/>
  <c r="F145" i="17"/>
  <c r="C145" i="17" s="1"/>
  <c r="I144" i="17"/>
  <c r="F144" i="17"/>
  <c r="C144" i="17"/>
  <c r="I143" i="17"/>
  <c r="F143" i="17"/>
  <c r="C143" i="17" s="1"/>
  <c r="I142" i="17"/>
  <c r="F142" i="17"/>
  <c r="C142" i="17"/>
  <c r="I141" i="17"/>
  <c r="F141" i="17"/>
  <c r="C141" i="17"/>
  <c r="I140" i="17"/>
  <c r="F140" i="17"/>
  <c r="C140" i="17" s="1"/>
  <c r="I139" i="17"/>
  <c r="F139" i="17"/>
  <c r="C139" i="17"/>
  <c r="I138" i="17"/>
  <c r="F138" i="17"/>
  <c r="C138" i="17"/>
  <c r="I137" i="17"/>
  <c r="F137" i="17"/>
  <c r="C137" i="17" s="1"/>
  <c r="I136" i="17"/>
  <c r="F136" i="17"/>
  <c r="C136" i="17"/>
  <c r="I135" i="17"/>
  <c r="F135" i="17"/>
  <c r="F134" i="17" s="1"/>
  <c r="C135" i="17"/>
  <c r="M134" i="17"/>
  <c r="K134" i="17"/>
  <c r="J134" i="17"/>
  <c r="H134" i="17"/>
  <c r="E134" i="17"/>
  <c r="I133" i="17"/>
  <c r="F133" i="17"/>
  <c r="C133" i="17" s="1"/>
  <c r="I132" i="17"/>
  <c r="F132" i="17"/>
  <c r="C132" i="17" s="1"/>
  <c r="I131" i="17"/>
  <c r="F131" i="17"/>
  <c r="C131" i="17" s="1"/>
  <c r="I130" i="17"/>
  <c r="F130" i="17"/>
  <c r="C130" i="17"/>
  <c r="I129" i="17"/>
  <c r="F129" i="17"/>
  <c r="C129" i="17" s="1"/>
  <c r="I128" i="17"/>
  <c r="F128" i="17"/>
  <c r="C128" i="17" s="1"/>
  <c r="I127" i="17"/>
  <c r="F127" i="17"/>
  <c r="C127" i="17"/>
  <c r="I126" i="17"/>
  <c r="F126" i="17"/>
  <c r="C126" i="17" s="1"/>
  <c r="I125" i="17"/>
  <c r="F125" i="17"/>
  <c r="C125" i="17"/>
  <c r="I124" i="17"/>
  <c r="F124" i="17"/>
  <c r="C124" i="17" s="1"/>
  <c r="I123" i="17"/>
  <c r="F123" i="17"/>
  <c r="C123" i="17" s="1"/>
  <c r="I122" i="17"/>
  <c r="F122" i="17"/>
  <c r="C122" i="17"/>
  <c r="I121" i="17"/>
  <c r="F121" i="17"/>
  <c r="C121" i="17" s="1"/>
  <c r="I120" i="17"/>
  <c r="F120" i="17"/>
  <c r="C120" i="17" s="1"/>
  <c r="I119" i="17"/>
  <c r="F119" i="17"/>
  <c r="C119" i="17"/>
  <c r="I118" i="17"/>
  <c r="F118" i="17"/>
  <c r="C118" i="17" s="1"/>
  <c r="I117" i="17"/>
  <c r="F117" i="17"/>
  <c r="C117" i="17" s="1"/>
  <c r="I116" i="17"/>
  <c r="F116" i="17"/>
  <c r="C116" i="17"/>
  <c r="I115" i="17"/>
  <c r="I114" i="17" s="1"/>
  <c r="F115" i="17"/>
  <c r="C115" i="17" s="1"/>
  <c r="M114" i="17"/>
  <c r="K114" i="17"/>
  <c r="J114" i="17"/>
  <c r="H114" i="17"/>
  <c r="E114" i="17"/>
  <c r="I113" i="17"/>
  <c r="F113" i="17"/>
  <c r="C113" i="17"/>
  <c r="I112" i="17"/>
  <c r="F112" i="17"/>
  <c r="C112" i="17"/>
  <c r="I111" i="17"/>
  <c r="F111" i="17"/>
  <c r="C111" i="17" s="1"/>
  <c r="I110" i="17"/>
  <c r="F110" i="17"/>
  <c r="C110" i="17"/>
  <c r="I109" i="17"/>
  <c r="F109" i="17"/>
  <c r="C109" i="17"/>
  <c r="I108" i="17"/>
  <c r="F108" i="17"/>
  <c r="C108" i="17" s="1"/>
  <c r="I107" i="17"/>
  <c r="F107" i="17"/>
  <c r="C107" i="17" s="1"/>
  <c r="I106" i="17"/>
  <c r="F106" i="17"/>
  <c r="C106" i="17" s="1"/>
  <c r="I105" i="17"/>
  <c r="F105" i="17"/>
  <c r="C105" i="17"/>
  <c r="I104" i="17"/>
  <c r="F104" i="17"/>
  <c r="C104" i="17" s="1"/>
  <c r="I103" i="17"/>
  <c r="F103" i="17"/>
  <c r="C103" i="17" s="1"/>
  <c r="I102" i="17"/>
  <c r="F102" i="17"/>
  <c r="C102" i="17"/>
  <c r="I101" i="17"/>
  <c r="F101" i="17"/>
  <c r="C101" i="17" s="1"/>
  <c r="I100" i="17"/>
  <c r="F100" i="17"/>
  <c r="C100" i="17" s="1"/>
  <c r="I99" i="17"/>
  <c r="F99" i="17"/>
  <c r="C99" i="17"/>
  <c r="I98" i="17"/>
  <c r="I97" i="17" s="1"/>
  <c r="F98" i="17"/>
  <c r="C98" i="17" s="1"/>
  <c r="M97" i="17"/>
  <c r="K97" i="17"/>
  <c r="J97" i="17"/>
  <c r="H97" i="17"/>
  <c r="F97" i="17"/>
  <c r="E97" i="17"/>
  <c r="I96" i="17"/>
  <c r="F96" i="17"/>
  <c r="C96" i="17"/>
  <c r="I95" i="17"/>
  <c r="F95" i="17"/>
  <c r="C95" i="17"/>
  <c r="I94" i="17"/>
  <c r="F94" i="17"/>
  <c r="C94" i="17"/>
  <c r="I93" i="17"/>
  <c r="F93" i="17"/>
  <c r="C93" i="17"/>
  <c r="I92" i="17"/>
  <c r="F92" i="17"/>
  <c r="C92" i="17"/>
  <c r="I91" i="17"/>
  <c r="F91" i="17"/>
  <c r="C91" i="17" s="1"/>
  <c r="I90" i="17"/>
  <c r="F90" i="17"/>
  <c r="C90" i="17"/>
  <c r="I89" i="17"/>
  <c r="F89" i="17"/>
  <c r="C89" i="17" s="1"/>
  <c r="I88" i="17"/>
  <c r="F88" i="17"/>
  <c r="C88" i="17"/>
  <c r="I87" i="17"/>
  <c r="F87" i="17"/>
  <c r="C87" i="17"/>
  <c r="I86" i="17"/>
  <c r="I79" i="17" s="1"/>
  <c r="F86" i="17"/>
  <c r="C86" i="17" s="1"/>
  <c r="I85" i="17"/>
  <c r="F85" i="17"/>
  <c r="C85" i="17"/>
  <c r="I84" i="17"/>
  <c r="F84" i="17"/>
  <c r="C84" i="17"/>
  <c r="I83" i="17"/>
  <c r="F83" i="17"/>
  <c r="C83" i="17" s="1"/>
  <c r="I82" i="17"/>
  <c r="F82" i="17"/>
  <c r="C82" i="17" s="1"/>
  <c r="I81" i="17"/>
  <c r="F81" i="17"/>
  <c r="I80" i="17"/>
  <c r="F80" i="17"/>
  <c r="C80" i="17"/>
  <c r="M79" i="17"/>
  <c r="K79" i="17"/>
  <c r="J79" i="17"/>
  <c r="H79" i="17"/>
  <c r="E79" i="17"/>
  <c r="I78" i="17"/>
  <c r="F78" i="17"/>
  <c r="C78" i="17"/>
  <c r="I77" i="17"/>
  <c r="F77" i="17"/>
  <c r="C77" i="17" s="1"/>
  <c r="I76" i="17"/>
  <c r="F76" i="17"/>
  <c r="C76" i="17"/>
  <c r="I75" i="17"/>
  <c r="F75" i="17"/>
  <c r="C75" i="17"/>
  <c r="I74" i="17"/>
  <c r="F74" i="17"/>
  <c r="C74" i="17" s="1"/>
  <c r="I73" i="17"/>
  <c r="F73" i="17"/>
  <c r="C73" i="17"/>
  <c r="I72" i="17"/>
  <c r="F72" i="17"/>
  <c r="C72" i="17" s="1"/>
  <c r="I71" i="17"/>
  <c r="F71" i="17"/>
  <c r="C71" i="17"/>
  <c r="I70" i="17"/>
  <c r="F70" i="17"/>
  <c r="C70" i="17"/>
  <c r="I69" i="17"/>
  <c r="I68" i="17" s="1"/>
  <c r="F69" i="17"/>
  <c r="C69" i="17"/>
  <c r="M68" i="17"/>
  <c r="K68" i="17"/>
  <c r="J68" i="17"/>
  <c r="H68" i="17"/>
  <c r="E68" i="17"/>
  <c r="I67" i="17"/>
  <c r="F67" i="17"/>
  <c r="C67" i="17"/>
  <c r="I66" i="17"/>
  <c r="F66" i="17"/>
  <c r="C66" i="17"/>
  <c r="I65" i="17"/>
  <c r="F65" i="17"/>
  <c r="C65" i="17" s="1"/>
  <c r="I64" i="17"/>
  <c r="F64" i="17"/>
  <c r="C64" i="17" s="1"/>
  <c r="I63" i="17"/>
  <c r="F63" i="17"/>
  <c r="I62" i="17"/>
  <c r="F62" i="17"/>
  <c r="C62" i="17"/>
  <c r="M61" i="17"/>
  <c r="K61" i="17"/>
  <c r="J61" i="17"/>
  <c r="I61" i="17"/>
  <c r="H61" i="17"/>
  <c r="E61" i="17"/>
  <c r="I60" i="17"/>
  <c r="F60" i="17"/>
  <c r="C60" i="17"/>
  <c r="I59" i="17"/>
  <c r="F59" i="17"/>
  <c r="C59" i="17" s="1"/>
  <c r="I58" i="17"/>
  <c r="F58" i="17"/>
  <c r="C58" i="17"/>
  <c r="I57" i="17"/>
  <c r="F57" i="17"/>
  <c r="C57" i="17"/>
  <c r="I56" i="17"/>
  <c r="F56" i="17"/>
  <c r="C56" i="17" s="1"/>
  <c r="I55" i="17"/>
  <c r="F55" i="17"/>
  <c r="C55" i="17"/>
  <c r="C54" i="17" s="1"/>
  <c r="M54" i="17"/>
  <c r="K54" i="17"/>
  <c r="J54" i="17"/>
  <c r="H54" i="17"/>
  <c r="E54" i="17"/>
  <c r="I53" i="17"/>
  <c r="F53" i="17"/>
  <c r="C53" i="17" s="1"/>
  <c r="I52" i="17"/>
  <c r="F52" i="17"/>
  <c r="C52" i="17"/>
  <c r="I51" i="17"/>
  <c r="F51" i="17"/>
  <c r="C51" i="17" s="1"/>
  <c r="I50" i="17"/>
  <c r="F50" i="17"/>
  <c r="C50" i="17" s="1"/>
  <c r="I49" i="17"/>
  <c r="F49" i="17"/>
  <c r="C49" i="17"/>
  <c r="I48" i="17"/>
  <c r="I46" i="17" s="1"/>
  <c r="F48" i="17"/>
  <c r="F46" i="17" s="1"/>
  <c r="I47" i="17"/>
  <c r="F47" i="17"/>
  <c r="C47" i="17" s="1"/>
  <c r="M46" i="17"/>
  <c r="K46" i="17"/>
  <c r="J46" i="17"/>
  <c r="H46" i="17"/>
  <c r="E46" i="17"/>
  <c r="I45" i="17"/>
  <c r="F45" i="17"/>
  <c r="C45" i="17"/>
  <c r="I44" i="17"/>
  <c r="F44" i="17"/>
  <c r="C44" i="17" s="1"/>
  <c r="I43" i="17"/>
  <c r="F43" i="17"/>
  <c r="C43" i="17"/>
  <c r="I42" i="17"/>
  <c r="F42" i="17"/>
  <c r="C42" i="17"/>
  <c r="I41" i="17"/>
  <c r="I37" i="17" s="1"/>
  <c r="F41" i="17"/>
  <c r="C41" i="17" s="1"/>
  <c r="I40" i="17"/>
  <c r="F40" i="17"/>
  <c r="C40" i="17"/>
  <c r="I39" i="17"/>
  <c r="F39" i="17"/>
  <c r="C39" i="17"/>
  <c r="I38" i="17"/>
  <c r="F38" i="17"/>
  <c r="C38" i="17" s="1"/>
  <c r="C37" i="17" s="1"/>
  <c r="M37" i="17"/>
  <c r="K37" i="17"/>
  <c r="J37" i="17"/>
  <c r="H37" i="17"/>
  <c r="E37" i="17"/>
  <c r="I36" i="17"/>
  <c r="F36" i="17"/>
  <c r="C36" i="17"/>
  <c r="I35" i="17"/>
  <c r="F35" i="17"/>
  <c r="C35" i="17" s="1"/>
  <c r="I34" i="17"/>
  <c r="F34" i="17"/>
  <c r="C34" i="17"/>
  <c r="I33" i="17"/>
  <c r="F33" i="17"/>
  <c r="C33" i="17"/>
  <c r="I32" i="17"/>
  <c r="F32" i="17"/>
  <c r="C32" i="17" s="1"/>
  <c r="I31" i="17"/>
  <c r="F31" i="17"/>
  <c r="C31" i="17"/>
  <c r="I30" i="17"/>
  <c r="I29" i="17" s="1"/>
  <c r="F30" i="17"/>
  <c r="F29" i="17" s="1"/>
  <c r="C30" i="17"/>
  <c r="C29" i="17" s="1"/>
  <c r="M29" i="17"/>
  <c r="K29" i="17"/>
  <c r="J29" i="17"/>
  <c r="H29" i="17"/>
  <c r="E29" i="17"/>
  <c r="I28" i="17"/>
  <c r="F28" i="17"/>
  <c r="C28" i="17" s="1"/>
  <c r="I27" i="17"/>
  <c r="F27" i="17"/>
  <c r="C27" i="17"/>
  <c r="I26" i="17"/>
  <c r="F26" i="17"/>
  <c r="C26" i="17" s="1"/>
  <c r="I25" i="17"/>
  <c r="F25" i="17"/>
  <c r="C25" i="17"/>
  <c r="I24" i="17"/>
  <c r="F24" i="17"/>
  <c r="C24" i="17"/>
  <c r="I23" i="17"/>
  <c r="F23" i="17"/>
  <c r="C23" i="17" s="1"/>
  <c r="I22" i="17"/>
  <c r="F22" i="17"/>
  <c r="C22" i="17"/>
  <c r="I21" i="17"/>
  <c r="F21" i="17"/>
  <c r="C21" i="17"/>
  <c r="C20" i="17" s="1"/>
  <c r="M20" i="17"/>
  <c r="K20" i="17"/>
  <c r="J20" i="17"/>
  <c r="H20" i="17"/>
  <c r="H8" i="17" s="1"/>
  <c r="H193" i="17" s="1"/>
  <c r="E20" i="17"/>
  <c r="I19" i="17"/>
  <c r="F19" i="17"/>
  <c r="C19" i="17" s="1"/>
  <c r="I18" i="17"/>
  <c r="F18" i="17"/>
  <c r="C18" i="17"/>
  <c r="I17" i="17"/>
  <c r="F17" i="17"/>
  <c r="C17" i="17" s="1"/>
  <c r="I16" i="17"/>
  <c r="F16" i="17"/>
  <c r="C16" i="17"/>
  <c r="I15" i="17"/>
  <c r="F15" i="17"/>
  <c r="C15" i="17"/>
  <c r="I14" i="17"/>
  <c r="F14" i="17"/>
  <c r="C14" i="17" s="1"/>
  <c r="I13" i="17"/>
  <c r="F13" i="17"/>
  <c r="C13" i="17"/>
  <c r="I12" i="17"/>
  <c r="F12" i="17"/>
  <c r="C12" i="17"/>
  <c r="I11" i="17"/>
  <c r="F11" i="17"/>
  <c r="C11" i="17" s="1"/>
  <c r="I10" i="17"/>
  <c r="F10" i="17"/>
  <c r="C10" i="17"/>
  <c r="M9" i="17"/>
  <c r="K9" i="17"/>
  <c r="J9" i="17"/>
  <c r="J8" i="17" s="1"/>
  <c r="J193" i="17" s="1"/>
  <c r="T193" i="17" s="1"/>
  <c r="H9" i="17"/>
  <c r="E9" i="17"/>
  <c r="P8" i="17"/>
  <c r="P193" i="17" s="1"/>
  <c r="O8" i="17"/>
  <c r="O193" i="17" s="1"/>
  <c r="N193" i="17" s="1"/>
  <c r="E8" i="17"/>
  <c r="E193" i="17" s="1"/>
  <c r="G14" i="19"/>
  <c r="F14" i="19"/>
  <c r="D14" i="19"/>
  <c r="C14" i="19"/>
  <c r="B14" i="19"/>
  <c r="E13" i="19"/>
  <c r="H12" i="19"/>
  <c r="E12" i="19"/>
  <c r="H11" i="19"/>
  <c r="E11" i="19"/>
  <c r="E10" i="19"/>
  <c r="D7" i="19"/>
  <c r="D6" i="19"/>
  <c r="C6" i="19"/>
  <c r="D4" i="19"/>
  <c r="I461" i="14"/>
  <c r="G461" i="14"/>
  <c r="I458" i="14"/>
  <c r="G458" i="14"/>
  <c r="I452" i="14"/>
  <c r="G452" i="14"/>
  <c r="I447" i="14"/>
  <c r="G447" i="14"/>
  <c r="I443" i="14"/>
  <c r="G443" i="14"/>
  <c r="I439" i="14"/>
  <c r="G439" i="14"/>
  <c r="I436" i="14"/>
  <c r="G436" i="14"/>
  <c r="I433" i="14"/>
  <c r="G433" i="14"/>
  <c r="I429" i="14"/>
  <c r="G429" i="14"/>
  <c r="I426" i="14"/>
  <c r="G426" i="14"/>
  <c r="I423" i="14"/>
  <c r="G423" i="14"/>
  <c r="I420" i="14"/>
  <c r="G420" i="14"/>
  <c r="I417" i="14"/>
  <c r="G417" i="14"/>
  <c r="I413" i="14"/>
  <c r="G413" i="14"/>
  <c r="I409" i="14"/>
  <c r="G409" i="14"/>
  <c r="I406" i="14"/>
  <c r="G406" i="14"/>
  <c r="I403" i="14"/>
  <c r="G403" i="14"/>
  <c r="I399" i="14"/>
  <c r="G399" i="14"/>
  <c r="I394" i="14"/>
  <c r="G394" i="14"/>
  <c r="I390" i="14"/>
  <c r="G390" i="14"/>
  <c r="I384" i="14"/>
  <c r="G384" i="14"/>
  <c r="I376" i="14"/>
  <c r="G376" i="14"/>
  <c r="I373" i="14"/>
  <c r="G373" i="14"/>
  <c r="I368" i="14"/>
  <c r="G368" i="14"/>
  <c r="I360" i="14"/>
  <c r="G360" i="14"/>
  <c r="I355" i="14"/>
  <c r="G355" i="14"/>
  <c r="I350" i="14"/>
  <c r="G350" i="14"/>
  <c r="I346" i="14"/>
  <c r="G346" i="14"/>
  <c r="I342" i="14"/>
  <c r="G342" i="14"/>
  <c r="I339" i="14"/>
  <c r="G339" i="14"/>
  <c r="I336" i="14"/>
  <c r="G336" i="14"/>
  <c r="I333" i="14"/>
  <c r="G333" i="14"/>
  <c r="I330" i="14"/>
  <c r="G330" i="14"/>
  <c r="I325" i="14"/>
  <c r="G325" i="14"/>
  <c r="I322" i="14"/>
  <c r="G322" i="14"/>
  <c r="I319" i="14"/>
  <c r="G319" i="14"/>
  <c r="I316" i="14"/>
  <c r="G316" i="14"/>
  <c r="I313" i="14"/>
  <c r="G313" i="14"/>
  <c r="I310" i="14"/>
  <c r="G310" i="14"/>
  <c r="I307" i="14"/>
  <c r="G307" i="14"/>
  <c r="I304" i="14"/>
  <c r="G304" i="14"/>
  <c r="I301" i="14"/>
  <c r="G301" i="14"/>
  <c r="I295" i="14"/>
  <c r="G295" i="14"/>
  <c r="I291" i="14"/>
  <c r="G291" i="14"/>
  <c r="I288" i="14"/>
  <c r="G288" i="14"/>
  <c r="I284" i="14"/>
  <c r="G284" i="14"/>
  <c r="I281" i="14"/>
  <c r="G281" i="14"/>
  <c r="I278" i="14"/>
  <c r="G278" i="14"/>
  <c r="I275" i="14"/>
  <c r="G275" i="14"/>
  <c r="I272" i="14"/>
  <c r="G272" i="14"/>
  <c r="I269" i="14"/>
  <c r="G269" i="14"/>
  <c r="I266" i="14"/>
  <c r="G266" i="14"/>
  <c r="I263" i="14"/>
  <c r="G263" i="14"/>
  <c r="I260" i="14"/>
  <c r="G260" i="14"/>
  <c r="I254" i="14"/>
  <c r="G254" i="14"/>
  <c r="I251" i="14"/>
  <c r="G251" i="14"/>
  <c r="I248" i="14"/>
  <c r="G248" i="14"/>
  <c r="I244" i="14"/>
  <c r="G244" i="14"/>
  <c r="I240" i="14"/>
  <c r="G240" i="14"/>
  <c r="I238" i="14"/>
  <c r="G238" i="14"/>
  <c r="I234" i="14"/>
  <c r="G234" i="14"/>
  <c r="I230" i="14"/>
  <c r="G230" i="14"/>
  <c r="I226" i="14"/>
  <c r="G226" i="14"/>
  <c r="I222" i="14"/>
  <c r="G222" i="14"/>
  <c r="G177" i="14"/>
  <c r="G173" i="14"/>
  <c r="I160" i="14"/>
  <c r="I156" i="14"/>
  <c r="G156" i="14"/>
  <c r="I153" i="14"/>
  <c r="G153" i="14"/>
  <c r="I148" i="14"/>
  <c r="G148" i="14"/>
  <c r="H142" i="14"/>
  <c r="I142" i="14" s="1"/>
  <c r="G142" i="14"/>
  <c r="I139" i="14"/>
  <c r="G139" i="14"/>
  <c r="I136" i="14"/>
  <c r="G136" i="14"/>
  <c r="I133" i="14"/>
  <c r="G133" i="14"/>
  <c r="I130" i="14"/>
  <c r="G130" i="14"/>
  <c r="I124" i="14"/>
  <c r="G124" i="14"/>
  <c r="I119" i="14"/>
  <c r="G119" i="14"/>
  <c r="I113" i="14"/>
  <c r="G113" i="14"/>
  <c r="H109" i="14"/>
  <c r="I109" i="14" s="1"/>
  <c r="G109" i="14"/>
  <c r="I105" i="14"/>
  <c r="G105" i="14"/>
  <c r="I101" i="14"/>
  <c r="G101" i="14"/>
  <c r="I96" i="14"/>
  <c r="G96" i="14"/>
  <c r="I88" i="14"/>
  <c r="G88" i="14"/>
  <c r="I83" i="14"/>
  <c r="G83" i="14"/>
  <c r="I80" i="14"/>
  <c r="G80" i="14"/>
  <c r="I73" i="14"/>
  <c r="G73" i="14"/>
  <c r="I69" i="14"/>
  <c r="G69" i="14"/>
  <c r="I56" i="14"/>
  <c r="G56" i="14"/>
  <c r="I51" i="14"/>
  <c r="G51" i="14"/>
  <c r="H45" i="14"/>
  <c r="G45" i="14"/>
  <c r="I38" i="14"/>
  <c r="G35" i="14"/>
  <c r="G31" i="14"/>
  <c r="J440" i="11"/>
  <c r="F439" i="11"/>
  <c r="D439" i="11"/>
  <c r="F438" i="11"/>
  <c r="D438" i="11"/>
  <c r="F437" i="11"/>
  <c r="D437" i="11"/>
  <c r="F436" i="11"/>
  <c r="D436" i="11"/>
  <c r="F435" i="11"/>
  <c r="D435" i="11"/>
  <c r="F434" i="11"/>
  <c r="D434" i="11"/>
  <c r="F433" i="11"/>
  <c r="D433" i="11"/>
  <c r="F432" i="11"/>
  <c r="D432" i="11"/>
  <c r="F431" i="11"/>
  <c r="D431" i="11"/>
  <c r="F430" i="11"/>
  <c r="D430" i="11"/>
  <c r="F429" i="11"/>
  <c r="D429" i="11"/>
  <c r="F428" i="11"/>
  <c r="D428" i="11"/>
  <c r="F427" i="11"/>
  <c r="D427" i="11"/>
  <c r="F426" i="11"/>
  <c r="D426" i="11"/>
  <c r="G425" i="11"/>
  <c r="E425" i="11"/>
  <c r="C425" i="11"/>
  <c r="F424" i="11"/>
  <c r="D424" i="11"/>
  <c r="F423" i="11"/>
  <c r="D423" i="11"/>
  <c r="F422" i="11"/>
  <c r="D422" i="11"/>
  <c r="F421" i="11"/>
  <c r="D421" i="11"/>
  <c r="F420" i="11"/>
  <c r="D420" i="11"/>
  <c r="F419" i="11"/>
  <c r="D419" i="11"/>
  <c r="F418" i="11"/>
  <c r="D418" i="11"/>
  <c r="F417" i="11"/>
  <c r="D417" i="11"/>
  <c r="F416" i="11"/>
  <c r="D416" i="11"/>
  <c r="F415" i="11"/>
  <c r="D415" i="11"/>
  <c r="F414" i="11"/>
  <c r="D414" i="11"/>
  <c r="F413" i="11"/>
  <c r="D413" i="11"/>
  <c r="F412" i="11"/>
  <c r="D412" i="11"/>
  <c r="F411" i="11"/>
  <c r="D411" i="11"/>
  <c r="G410" i="11"/>
  <c r="E410" i="11"/>
  <c r="C410" i="11"/>
  <c r="F409" i="11"/>
  <c r="D409" i="11"/>
  <c r="F408" i="11"/>
  <c r="D408" i="11"/>
  <c r="F407" i="11"/>
  <c r="D407" i="11"/>
  <c r="F406" i="11"/>
  <c r="D406" i="11"/>
  <c r="F405" i="11"/>
  <c r="D405" i="11"/>
  <c r="F404" i="11"/>
  <c r="D404" i="11"/>
  <c r="F403" i="11"/>
  <c r="D403" i="11"/>
  <c r="F402" i="11"/>
  <c r="D402" i="11"/>
  <c r="F401" i="11"/>
  <c r="D401" i="11"/>
  <c r="F400" i="11"/>
  <c r="D400" i="11"/>
  <c r="F399" i="11"/>
  <c r="D399" i="11"/>
  <c r="F398" i="11"/>
  <c r="D398" i="11"/>
  <c r="F397" i="11"/>
  <c r="D397" i="11"/>
  <c r="F396" i="11"/>
  <c r="D396" i="11"/>
  <c r="F395" i="11"/>
  <c r="D395" i="11"/>
  <c r="F394" i="11"/>
  <c r="D394" i="11"/>
  <c r="F393" i="11"/>
  <c r="D393" i="11"/>
  <c r="F392" i="11"/>
  <c r="D392" i="11"/>
  <c r="E391" i="11"/>
  <c r="C391" i="11"/>
  <c r="G390" i="11"/>
  <c r="F389" i="11"/>
  <c r="D389" i="11"/>
  <c r="G388" i="11"/>
  <c r="C388" i="11"/>
  <c r="F387" i="11"/>
  <c r="D387" i="11"/>
  <c r="G386" i="11"/>
  <c r="C386" i="11"/>
  <c r="F385" i="11"/>
  <c r="D385" i="11"/>
  <c r="G384" i="11"/>
  <c r="C384" i="11"/>
  <c r="F383" i="11"/>
  <c r="D383" i="11"/>
  <c r="G382" i="11"/>
  <c r="C382" i="11"/>
  <c r="F381" i="11"/>
  <c r="D381" i="11"/>
  <c r="G380" i="11"/>
  <c r="C380" i="11"/>
  <c r="F379" i="11"/>
  <c r="D379" i="11"/>
  <c r="G378" i="11"/>
  <c r="C378" i="11"/>
  <c r="F377" i="11"/>
  <c r="D377" i="11"/>
  <c r="G376" i="11"/>
  <c r="C376" i="11"/>
  <c r="F375" i="11"/>
  <c r="D375" i="11"/>
  <c r="F374" i="11"/>
  <c r="D374" i="11"/>
  <c r="G373" i="11"/>
  <c r="C373" i="11"/>
  <c r="F372" i="11"/>
  <c r="D372" i="11"/>
  <c r="G370" i="11"/>
  <c r="F369" i="11"/>
  <c r="D369" i="11"/>
  <c r="F368" i="11"/>
  <c r="D368" i="11"/>
  <c r="F367" i="11"/>
  <c r="D367" i="11"/>
  <c r="F366" i="11"/>
  <c r="D366" i="11"/>
  <c r="F365" i="11"/>
  <c r="D365" i="11"/>
  <c r="F364" i="11"/>
  <c r="D364" i="11"/>
  <c r="F363" i="11"/>
  <c r="D363" i="11"/>
  <c r="F362" i="11"/>
  <c r="D362" i="11"/>
  <c r="F361" i="11"/>
  <c r="D361" i="11"/>
  <c r="F360" i="11"/>
  <c r="D360" i="11"/>
  <c r="F359" i="11"/>
  <c r="D359" i="11"/>
  <c r="F358" i="11"/>
  <c r="D358" i="11"/>
  <c r="F357" i="11"/>
  <c r="D357" i="11"/>
  <c r="F356" i="11"/>
  <c r="D356" i="11"/>
  <c r="F355" i="11"/>
  <c r="D355" i="11"/>
  <c r="F354" i="11"/>
  <c r="D354" i="11"/>
  <c r="F353" i="11"/>
  <c r="D353" i="11"/>
  <c r="F352" i="11"/>
  <c r="D352" i="11"/>
  <c r="F351" i="11"/>
  <c r="D351" i="11"/>
  <c r="E350" i="11"/>
  <c r="C350" i="11"/>
  <c r="F349" i="11"/>
  <c r="D349" i="11"/>
  <c r="F348" i="11"/>
  <c r="D348" i="11"/>
  <c r="F347" i="11"/>
  <c r="D347" i="11"/>
  <c r="F346" i="11"/>
  <c r="D346" i="11"/>
  <c r="F345" i="11"/>
  <c r="D345" i="11"/>
  <c r="F344" i="11"/>
  <c r="D344" i="11"/>
  <c r="F343" i="11"/>
  <c r="D343" i="11"/>
  <c r="F342" i="11"/>
  <c r="D342" i="11"/>
  <c r="F341" i="11"/>
  <c r="D341" i="11"/>
  <c r="F340" i="11"/>
  <c r="D340" i="11"/>
  <c r="F339" i="11"/>
  <c r="D339" i="11"/>
  <c r="F338" i="11"/>
  <c r="D338" i="11"/>
  <c r="F337" i="11"/>
  <c r="D337" i="11"/>
  <c r="F336" i="11"/>
  <c r="D336" i="11"/>
  <c r="F335" i="11"/>
  <c r="D335" i="11"/>
  <c r="F334" i="11"/>
  <c r="D334" i="11"/>
  <c r="E333" i="11"/>
  <c r="C333" i="11"/>
  <c r="F332" i="11"/>
  <c r="D332" i="11"/>
  <c r="F331" i="11"/>
  <c r="D331" i="11"/>
  <c r="F330" i="11"/>
  <c r="D330" i="11"/>
  <c r="F329" i="11"/>
  <c r="D329" i="11"/>
  <c r="F328" i="11"/>
  <c r="D328" i="11"/>
  <c r="F327" i="11"/>
  <c r="D327" i="11"/>
  <c r="F326" i="11"/>
  <c r="D326" i="11"/>
  <c r="F325" i="11"/>
  <c r="D325" i="11"/>
  <c r="F324" i="11"/>
  <c r="D324" i="11"/>
  <c r="F323" i="11"/>
  <c r="D323" i="11"/>
  <c r="F322" i="11"/>
  <c r="D322" i="11"/>
  <c r="F321" i="11"/>
  <c r="D321" i="11"/>
  <c r="F320" i="11"/>
  <c r="D320" i="11"/>
  <c r="F319" i="11"/>
  <c r="D319" i="11"/>
  <c r="F318" i="11"/>
  <c r="D318" i="11"/>
  <c r="E317" i="11"/>
  <c r="C317" i="11"/>
  <c r="F316" i="11"/>
  <c r="D316" i="11"/>
  <c r="F315" i="11"/>
  <c r="D315" i="11"/>
  <c r="F314" i="11"/>
  <c r="D314" i="11"/>
  <c r="F313" i="11"/>
  <c r="D313" i="11"/>
  <c r="F312" i="11"/>
  <c r="D312" i="11"/>
  <c r="F311" i="11"/>
  <c r="D311" i="11"/>
  <c r="F310" i="11"/>
  <c r="D310" i="11"/>
  <c r="F309" i="11"/>
  <c r="D309" i="11"/>
  <c r="F308" i="11"/>
  <c r="D308" i="11"/>
  <c r="F307" i="11"/>
  <c r="D307" i="11"/>
  <c r="F306" i="11"/>
  <c r="D306" i="11"/>
  <c r="F305" i="11"/>
  <c r="D305" i="11"/>
  <c r="F304" i="11"/>
  <c r="D304" i="11"/>
  <c r="F303" i="11"/>
  <c r="D303" i="11"/>
  <c r="F302" i="11"/>
  <c r="D302" i="11"/>
  <c r="E301" i="11"/>
  <c r="C301" i="11"/>
  <c r="F300" i="11"/>
  <c r="D300" i="11"/>
  <c r="F299" i="11"/>
  <c r="D299" i="11"/>
  <c r="F298" i="11"/>
  <c r="D298" i="11"/>
  <c r="F297" i="11"/>
  <c r="D297" i="11"/>
  <c r="F296" i="11"/>
  <c r="D296" i="11"/>
  <c r="F295" i="11"/>
  <c r="D295" i="11"/>
  <c r="F294" i="11"/>
  <c r="D294" i="11"/>
  <c r="F293" i="11"/>
  <c r="D293" i="11"/>
  <c r="F292" i="11"/>
  <c r="D292" i="11"/>
  <c r="F291" i="11"/>
  <c r="D291" i="11"/>
  <c r="F290" i="11"/>
  <c r="D290" i="11"/>
  <c r="F289" i="11"/>
  <c r="D289" i="11"/>
  <c r="F288" i="11"/>
  <c r="D288" i="11"/>
  <c r="F287" i="11"/>
  <c r="D287" i="11"/>
  <c r="E286" i="11"/>
  <c r="C286" i="11"/>
  <c r="F285" i="11"/>
  <c r="D285" i="11"/>
  <c r="F284" i="11"/>
  <c r="D284" i="11"/>
  <c r="F283" i="11"/>
  <c r="D283" i="11"/>
  <c r="F282" i="11"/>
  <c r="D282" i="11"/>
  <c r="F281" i="11"/>
  <c r="D281" i="11"/>
  <c r="F280" i="11"/>
  <c r="D280" i="11"/>
  <c r="F279" i="11"/>
  <c r="D279" i="11"/>
  <c r="F278" i="11"/>
  <c r="D278" i="11"/>
  <c r="F277" i="11"/>
  <c r="D277" i="11"/>
  <c r="F276" i="11"/>
  <c r="D276" i="11"/>
  <c r="F275" i="11"/>
  <c r="D275" i="11"/>
  <c r="F274" i="11"/>
  <c r="D274" i="11"/>
  <c r="F273" i="11"/>
  <c r="D273" i="11"/>
  <c r="E272" i="11"/>
  <c r="C272" i="11"/>
  <c r="F271" i="11"/>
  <c r="D271" i="11"/>
  <c r="F270" i="11"/>
  <c r="D270" i="11"/>
  <c r="F269" i="11"/>
  <c r="D269" i="11"/>
  <c r="F268" i="11"/>
  <c r="D268" i="11"/>
  <c r="F267" i="11"/>
  <c r="D267" i="11"/>
  <c r="F266" i="11"/>
  <c r="D266" i="11"/>
  <c r="F265" i="11"/>
  <c r="D265" i="11"/>
  <c r="F264" i="11"/>
  <c r="D264" i="11"/>
  <c r="F263" i="11"/>
  <c r="D263" i="11"/>
  <c r="F262" i="11"/>
  <c r="D262" i="11"/>
  <c r="F261" i="11"/>
  <c r="D261" i="11"/>
  <c r="F260" i="11"/>
  <c r="D260" i="11"/>
  <c r="F259" i="11"/>
  <c r="D259" i="11"/>
  <c r="E258" i="11"/>
  <c r="C258" i="11"/>
  <c r="F257" i="11"/>
  <c r="D257" i="11"/>
  <c r="F256" i="11"/>
  <c r="D256" i="11"/>
  <c r="F255" i="11"/>
  <c r="D255" i="11"/>
  <c r="F254" i="11"/>
  <c r="D254" i="11"/>
  <c r="F253" i="11"/>
  <c r="D253" i="11"/>
  <c r="F252" i="11"/>
  <c r="D252" i="11"/>
  <c r="F251" i="11"/>
  <c r="D251" i="11"/>
  <c r="F250" i="11"/>
  <c r="D250" i="11"/>
  <c r="F249" i="11"/>
  <c r="D249" i="11"/>
  <c r="F248" i="11"/>
  <c r="D248" i="11"/>
  <c r="F247" i="11"/>
  <c r="D247" i="11"/>
  <c r="F246" i="11"/>
  <c r="D246" i="11"/>
  <c r="F245" i="11"/>
  <c r="D245" i="11"/>
  <c r="E244" i="11"/>
  <c r="C244" i="11"/>
  <c r="F243" i="11"/>
  <c r="D243" i="11"/>
  <c r="F242" i="11"/>
  <c r="D242" i="11"/>
  <c r="F241" i="11"/>
  <c r="D241" i="11"/>
  <c r="F240" i="11"/>
  <c r="D240" i="11"/>
  <c r="F239" i="11"/>
  <c r="D239" i="11"/>
  <c r="F238" i="11"/>
  <c r="D238" i="11"/>
  <c r="F237" i="11"/>
  <c r="D237" i="11"/>
  <c r="F236" i="11"/>
  <c r="D236" i="11"/>
  <c r="F235" i="11"/>
  <c r="D235" i="11"/>
  <c r="F234" i="11"/>
  <c r="D234" i="11"/>
  <c r="F233" i="11"/>
  <c r="D233" i="11"/>
  <c r="F232" i="11"/>
  <c r="D232" i="11"/>
  <c r="F231" i="11"/>
  <c r="D231" i="11"/>
  <c r="F230" i="11"/>
  <c r="D230" i="11"/>
  <c r="E229" i="11"/>
  <c r="C229" i="11"/>
  <c r="F228" i="11"/>
  <c r="D228" i="11"/>
  <c r="F227" i="11"/>
  <c r="D227" i="11"/>
  <c r="F226" i="11"/>
  <c r="D226" i="11"/>
  <c r="F225" i="11"/>
  <c r="D225" i="11"/>
  <c r="F224" i="11"/>
  <c r="D224" i="11"/>
  <c r="F223" i="11"/>
  <c r="D223" i="11"/>
  <c r="F222" i="11"/>
  <c r="D222" i="11"/>
  <c r="F221" i="11"/>
  <c r="D221" i="11"/>
  <c r="E220" i="11"/>
  <c r="C220" i="11"/>
  <c r="F219" i="11"/>
  <c r="D219" i="11"/>
  <c r="F218" i="11"/>
  <c r="D218" i="11"/>
  <c r="F217" i="11"/>
  <c r="D217" i="11"/>
  <c r="F216" i="11"/>
  <c r="D216" i="11"/>
  <c r="F215" i="11"/>
  <c r="D215" i="11"/>
  <c r="E214" i="11"/>
  <c r="C214" i="11"/>
  <c r="F213" i="11"/>
  <c r="D213" i="11"/>
  <c r="F212" i="11"/>
  <c r="D212" i="11"/>
  <c r="F211" i="11"/>
  <c r="D211" i="11"/>
  <c r="F210" i="11"/>
  <c r="D210" i="11"/>
  <c r="F209" i="11"/>
  <c r="D209" i="11"/>
  <c r="F208" i="11"/>
  <c r="D208" i="11"/>
  <c r="E207" i="11"/>
  <c r="C207" i="11"/>
  <c r="C440" i="11" s="1"/>
  <c r="E203" i="11"/>
  <c r="C203" i="11"/>
  <c r="F202" i="11"/>
  <c r="D202" i="11"/>
  <c r="F201" i="11"/>
  <c r="D201" i="11"/>
  <c r="F200" i="11"/>
  <c r="D200" i="11"/>
  <c r="F199" i="11"/>
  <c r="D199" i="11"/>
  <c r="F198" i="11"/>
  <c r="C198" i="11"/>
  <c r="D198" i="11" s="1"/>
  <c r="F197" i="11"/>
  <c r="D197" i="11"/>
  <c r="F196" i="11"/>
  <c r="D196" i="11"/>
  <c r="F195" i="11"/>
  <c r="D195" i="11"/>
  <c r="F194" i="11"/>
  <c r="D194" i="11"/>
  <c r="F193" i="11"/>
  <c r="C193" i="11"/>
  <c r="D193" i="11" s="1"/>
  <c r="F192" i="11"/>
  <c r="D192" i="11"/>
  <c r="F191" i="11"/>
  <c r="D191" i="11"/>
  <c r="F190" i="11"/>
  <c r="C190" i="11"/>
  <c r="F189" i="11"/>
  <c r="D189" i="11"/>
  <c r="C189" i="11"/>
  <c r="F188" i="11"/>
  <c r="D188" i="11"/>
  <c r="F187" i="11"/>
  <c r="D187" i="11"/>
  <c r="F186" i="11"/>
  <c r="D186" i="11"/>
  <c r="E185" i="11"/>
  <c r="F184" i="11"/>
  <c r="D184" i="11"/>
  <c r="F183" i="11"/>
  <c r="D183" i="11"/>
  <c r="F182" i="11"/>
  <c r="D182" i="11"/>
  <c r="F181" i="11"/>
  <c r="D181" i="11"/>
  <c r="F180" i="11"/>
  <c r="D180" i="11"/>
  <c r="F179" i="11"/>
  <c r="D179" i="11"/>
  <c r="F178" i="11"/>
  <c r="D178" i="11"/>
  <c r="F177" i="11"/>
  <c r="D177" i="11"/>
  <c r="F176" i="11"/>
  <c r="D176" i="11"/>
  <c r="F175" i="11"/>
  <c r="D175" i="11"/>
  <c r="E174" i="11"/>
  <c r="C174" i="11"/>
  <c r="F173" i="11"/>
  <c r="D173" i="11"/>
  <c r="F172" i="11"/>
  <c r="D172" i="11"/>
  <c r="F171" i="11"/>
  <c r="D171" i="11"/>
  <c r="F170" i="11"/>
  <c r="D170" i="11"/>
  <c r="F169" i="11"/>
  <c r="D169" i="11"/>
  <c r="F168" i="11"/>
  <c r="D168" i="11"/>
  <c r="E167" i="11"/>
  <c r="C167" i="11"/>
  <c r="F166" i="11"/>
  <c r="D166" i="11"/>
  <c r="F165" i="11"/>
  <c r="D165" i="11"/>
  <c r="F164" i="11"/>
  <c r="D164" i="11"/>
  <c r="F163" i="11"/>
  <c r="D163" i="11"/>
  <c r="F162" i="11"/>
  <c r="D162" i="11"/>
  <c r="F161" i="11"/>
  <c r="D161" i="11"/>
  <c r="E160" i="11"/>
  <c r="C160" i="11"/>
  <c r="F159" i="11"/>
  <c r="D159" i="11"/>
  <c r="F158" i="11"/>
  <c r="D158" i="11"/>
  <c r="F157" i="11"/>
  <c r="D157" i="11"/>
  <c r="F156" i="11"/>
  <c r="D156" i="11"/>
  <c r="F155" i="11"/>
  <c r="D155" i="11"/>
  <c r="F154" i="11"/>
  <c r="D154" i="11"/>
  <c r="F153" i="11"/>
  <c r="D153" i="11"/>
  <c r="E152" i="11"/>
  <c r="C152" i="11"/>
  <c r="F151" i="11"/>
  <c r="D151" i="11"/>
  <c r="F150" i="11"/>
  <c r="D150" i="11"/>
  <c r="F149" i="11"/>
  <c r="D149" i="11"/>
  <c r="F148" i="11"/>
  <c r="C148" i="11"/>
  <c r="D148" i="11" s="1"/>
  <c r="F147" i="11"/>
  <c r="D147" i="11"/>
  <c r="F146" i="11"/>
  <c r="D146" i="11"/>
  <c r="F145" i="11"/>
  <c r="D145" i="11"/>
  <c r="F144" i="11"/>
  <c r="D144" i="11"/>
  <c r="E143" i="11"/>
  <c r="F142" i="11"/>
  <c r="D142" i="11"/>
  <c r="F141" i="11"/>
  <c r="D141" i="11"/>
  <c r="F140" i="11"/>
  <c r="D140" i="11"/>
  <c r="F139" i="11"/>
  <c r="D139" i="11"/>
  <c r="F138" i="11"/>
  <c r="D138" i="11"/>
  <c r="F137" i="11"/>
  <c r="D137" i="11"/>
  <c r="F136" i="11"/>
  <c r="D136" i="11"/>
  <c r="E135" i="11"/>
  <c r="C135" i="11"/>
  <c r="F134" i="11"/>
  <c r="D134" i="11"/>
  <c r="F133" i="11"/>
  <c r="D133" i="11"/>
  <c r="F132" i="11"/>
  <c r="D132" i="11"/>
  <c r="F131" i="11"/>
  <c r="D131" i="11"/>
  <c r="F130" i="11"/>
  <c r="D130" i="11"/>
  <c r="F129" i="11"/>
  <c r="D129" i="11"/>
  <c r="F128" i="11"/>
  <c r="D128" i="11"/>
  <c r="F127" i="11"/>
  <c r="D127" i="11"/>
  <c r="E126" i="11"/>
  <c r="C126" i="11"/>
  <c r="F125" i="11"/>
  <c r="D125" i="11"/>
  <c r="F124" i="11"/>
  <c r="D124" i="11"/>
  <c r="F123" i="11"/>
  <c r="D123" i="11"/>
  <c r="F122" i="11"/>
  <c r="D122" i="11"/>
  <c r="C122" i="11"/>
  <c r="F121" i="11"/>
  <c r="D121" i="11"/>
  <c r="F120" i="11"/>
  <c r="D120" i="11"/>
  <c r="F119" i="11"/>
  <c r="D119" i="11"/>
  <c r="F118" i="11"/>
  <c r="D118" i="11"/>
  <c r="F117" i="11"/>
  <c r="D117" i="11"/>
  <c r="F116" i="11"/>
  <c r="D116" i="11"/>
  <c r="E115" i="11"/>
  <c r="C115" i="11"/>
  <c r="F113" i="11"/>
  <c r="D113" i="11"/>
  <c r="F112" i="11"/>
  <c r="D112" i="11"/>
  <c r="I111" i="11"/>
  <c r="H111" i="11"/>
  <c r="E111" i="11"/>
  <c r="C111" i="11"/>
  <c r="F110" i="11"/>
  <c r="D110" i="11"/>
  <c r="E109" i="11"/>
  <c r="C109" i="11"/>
  <c r="F108" i="11"/>
  <c r="D108" i="11"/>
  <c r="E107" i="11"/>
  <c r="C107" i="11"/>
  <c r="F106" i="11"/>
  <c r="D106" i="11"/>
  <c r="E105" i="11"/>
  <c r="C105" i="11"/>
  <c r="F104" i="11"/>
  <c r="D104" i="11"/>
  <c r="F103" i="11"/>
  <c r="D103" i="11"/>
  <c r="E102" i="11"/>
  <c r="C102" i="11"/>
  <c r="F100" i="11"/>
  <c r="D100" i="11"/>
  <c r="F99" i="11"/>
  <c r="D99" i="11"/>
  <c r="F98" i="11"/>
  <c r="D98" i="11"/>
  <c r="F97" i="11"/>
  <c r="D97" i="11"/>
  <c r="F96" i="11"/>
  <c r="D96" i="11"/>
  <c r="F95" i="11"/>
  <c r="D95" i="11"/>
  <c r="F94" i="11"/>
  <c r="D94" i="11"/>
  <c r="F93" i="11"/>
  <c r="D93" i="11"/>
  <c r="F92" i="11"/>
  <c r="D92" i="11"/>
  <c r="F91" i="11"/>
  <c r="D91" i="11"/>
  <c r="I90" i="11"/>
  <c r="H90" i="11"/>
  <c r="E90" i="11"/>
  <c r="C90" i="11"/>
  <c r="F89" i="11"/>
  <c r="D89" i="11"/>
  <c r="F88" i="11"/>
  <c r="D88" i="11"/>
  <c r="F87" i="11"/>
  <c r="D87" i="11"/>
  <c r="F86" i="11"/>
  <c r="D86" i="11"/>
  <c r="F85" i="11"/>
  <c r="D85" i="11"/>
  <c r="F84" i="11"/>
  <c r="D84" i="11"/>
  <c r="F83" i="11"/>
  <c r="D83" i="11"/>
  <c r="F82" i="11"/>
  <c r="D82" i="11"/>
  <c r="F81" i="11"/>
  <c r="D81" i="11"/>
  <c r="F80" i="11"/>
  <c r="D80" i="11"/>
  <c r="F79" i="11"/>
  <c r="D79" i="11"/>
  <c r="F78" i="11"/>
  <c r="D78" i="11"/>
  <c r="F77" i="11"/>
  <c r="D77" i="11"/>
  <c r="F76" i="11"/>
  <c r="D76" i="11"/>
  <c r="F75" i="11"/>
  <c r="D75" i="11"/>
  <c r="F74" i="11"/>
  <c r="D74" i="11"/>
  <c r="F73" i="11"/>
  <c r="D73" i="11"/>
  <c r="F72" i="11"/>
  <c r="D72" i="11"/>
  <c r="F71" i="11"/>
  <c r="D71" i="11"/>
  <c r="E70" i="11"/>
  <c r="C70" i="11"/>
  <c r="F69" i="11"/>
  <c r="D69" i="11"/>
  <c r="F68" i="11"/>
  <c r="D68" i="11"/>
  <c r="F67" i="11"/>
  <c r="D67" i="11"/>
  <c r="F66" i="11"/>
  <c r="D66" i="11"/>
  <c r="F65" i="11"/>
  <c r="D65" i="11"/>
  <c r="F64" i="11"/>
  <c r="D64" i="11"/>
  <c r="F63" i="11"/>
  <c r="D63" i="11"/>
  <c r="F62" i="11"/>
  <c r="D62" i="11"/>
  <c r="F61" i="11"/>
  <c r="D61" i="11"/>
  <c r="F60" i="11"/>
  <c r="D60" i="11"/>
  <c r="F59" i="11"/>
  <c r="D59" i="11"/>
  <c r="F58" i="11"/>
  <c r="D58" i="11"/>
  <c r="F57" i="11"/>
  <c r="D57" i="11"/>
  <c r="F56" i="11"/>
  <c r="D56" i="11"/>
  <c r="F55" i="11"/>
  <c r="D55" i="11"/>
  <c r="F54" i="11"/>
  <c r="D54" i="11"/>
  <c r="F53" i="11"/>
  <c r="D53" i="11"/>
  <c r="F52" i="11"/>
  <c r="D52" i="11"/>
  <c r="E51" i="11"/>
  <c r="C51" i="11"/>
  <c r="F50" i="11"/>
  <c r="D50" i="11"/>
  <c r="F49" i="11"/>
  <c r="D49" i="11"/>
  <c r="F48" i="11"/>
  <c r="D48" i="11"/>
  <c r="F47" i="11"/>
  <c r="D47" i="11"/>
  <c r="F46" i="11"/>
  <c r="D46" i="11"/>
  <c r="F45" i="11"/>
  <c r="D45" i="11"/>
  <c r="F44" i="11"/>
  <c r="D44" i="11"/>
  <c r="F43" i="11"/>
  <c r="D43" i="11"/>
  <c r="F42" i="11"/>
  <c r="D42" i="11"/>
  <c r="F41" i="11"/>
  <c r="D41" i="11"/>
  <c r="F40" i="11"/>
  <c r="D40" i="11"/>
  <c r="F39" i="11"/>
  <c r="D39" i="11"/>
  <c r="F38" i="11"/>
  <c r="D38" i="11"/>
  <c r="F37" i="11"/>
  <c r="D37" i="11"/>
  <c r="F36" i="11"/>
  <c r="D36" i="11"/>
  <c r="E35" i="11"/>
  <c r="C35" i="11"/>
  <c r="F34" i="11"/>
  <c r="D34" i="11"/>
  <c r="F33" i="11"/>
  <c r="D33" i="11"/>
  <c r="F32" i="11"/>
  <c r="D32" i="11"/>
  <c r="F31" i="11"/>
  <c r="D31" i="11"/>
  <c r="F30" i="11"/>
  <c r="D30" i="11"/>
  <c r="F29" i="11"/>
  <c r="D29" i="11"/>
  <c r="F28" i="11"/>
  <c r="D28" i="11"/>
  <c r="F27" i="11"/>
  <c r="D27" i="11"/>
  <c r="F26" i="11"/>
  <c r="D26" i="11"/>
  <c r="F25" i="11"/>
  <c r="D25" i="11"/>
  <c r="F24" i="11"/>
  <c r="D24" i="11"/>
  <c r="F23" i="11"/>
  <c r="D23" i="11"/>
  <c r="F22" i="11"/>
  <c r="D22" i="11"/>
  <c r="F21" i="11"/>
  <c r="D21" i="11"/>
  <c r="F20" i="11"/>
  <c r="D20" i="11"/>
  <c r="E19" i="11"/>
  <c r="C19" i="11"/>
  <c r="F18" i="11"/>
  <c r="D18" i="11"/>
  <c r="F17" i="11"/>
  <c r="D17" i="11"/>
  <c r="F16" i="11"/>
  <c r="D16" i="11"/>
  <c r="F15" i="11"/>
  <c r="D15" i="11"/>
  <c r="E14" i="11"/>
  <c r="C14" i="11"/>
  <c r="J12" i="11"/>
  <c r="G12" i="11"/>
  <c r="E12" i="11"/>
  <c r="C177" i="17" l="1"/>
  <c r="C134" i="17"/>
  <c r="E441" i="17"/>
  <c r="F114" i="17"/>
  <c r="E14" i="19"/>
  <c r="H10" i="19"/>
  <c r="F9" i="17"/>
  <c r="F37" i="17"/>
  <c r="C68" i="17"/>
  <c r="H106" i="13"/>
  <c r="H105" i="13" s="1"/>
  <c r="H7" i="13" s="1"/>
  <c r="L157" i="13"/>
  <c r="L106" i="13" s="1"/>
  <c r="L105" i="13" s="1"/>
  <c r="K8" i="17"/>
  <c r="K193" i="17" s="1"/>
  <c r="U193" i="17" s="1"/>
  <c r="S193" i="17" s="1"/>
  <c r="F68" i="17"/>
  <c r="I134" i="17"/>
  <c r="C185" i="11"/>
  <c r="D190" i="11"/>
  <c r="I9" i="17"/>
  <c r="F54" i="17"/>
  <c r="C63" i="17"/>
  <c r="C61" i="17" s="1"/>
  <c r="F61" i="17"/>
  <c r="C81" i="17"/>
  <c r="C79" i="17" s="1"/>
  <c r="F79" i="17"/>
  <c r="L109" i="13"/>
  <c r="L176" i="13"/>
  <c r="L207" i="13"/>
  <c r="L238" i="13"/>
  <c r="C114" i="17"/>
  <c r="C157" i="17"/>
  <c r="C155" i="17" s="1"/>
  <c r="F155" i="17"/>
  <c r="M8" i="17"/>
  <c r="M193" i="17" s="1"/>
  <c r="W193" i="17" s="1"/>
  <c r="H12" i="11"/>
  <c r="C143" i="11"/>
  <c r="C12" i="11" s="1"/>
  <c r="I20" i="17"/>
  <c r="C48" i="17"/>
  <c r="C46" i="17" s="1"/>
  <c r="I54" i="17"/>
  <c r="F177" i="17"/>
  <c r="L8" i="13"/>
  <c r="L174" i="13"/>
  <c r="L190" i="13"/>
  <c r="L205" i="13"/>
  <c r="L358" i="13"/>
  <c r="L366" i="13"/>
  <c r="L374" i="13"/>
  <c r="F20" i="17"/>
  <c r="C97" i="17"/>
  <c r="E8" i="13"/>
  <c r="E7" i="13" s="1"/>
  <c r="M8" i="13"/>
  <c r="M7" i="13" s="1"/>
  <c r="K7" i="13"/>
  <c r="L125" i="13"/>
  <c r="L172" i="13"/>
  <c r="L188" i="13"/>
  <c r="L203" i="13"/>
  <c r="L334" i="13"/>
  <c r="I438" i="17"/>
  <c r="I45" i="14"/>
  <c r="H12" i="14"/>
  <c r="M12" i="14" s="1"/>
  <c r="F8" i="17" l="1"/>
  <c r="F193" i="17" s="1"/>
  <c r="I8" i="17"/>
  <c r="I193" i="17" s="1"/>
  <c r="L7" i="13"/>
  <c r="C9" i="17"/>
  <c r="C8" i="17" s="1"/>
  <c r="C193" i="17" s="1"/>
</calcChain>
</file>

<file path=xl/sharedStrings.xml><?xml version="1.0" encoding="utf-8"?>
<sst xmlns="http://schemas.openxmlformats.org/spreadsheetml/2006/main" count="3256" uniqueCount="1518">
  <si>
    <t>Tiêu chuẩn</t>
  </si>
  <si>
    <t>DT</t>
  </si>
  <si>
    <t>DS</t>
  </si>
  <si>
    <t>Phường thuộc quận</t>
  </si>
  <si>
    <t xml:space="preserve">Phường thuộc TP </t>
  </si>
  <si>
    <t>Tiêu chuẩn xã</t>
  </si>
  <si>
    <t>Tiêu chuẩn thị trấn</t>
  </si>
  <si>
    <t>STT</t>
  </si>
  <si>
    <t>Tên đơn vị hành chính</t>
  </si>
  <si>
    <t>Diện tích tự nhiên</t>
  </si>
  <si>
    <t>Quy mô dân số</t>
  </si>
  <si>
    <t>Khu vực miền núi, vùng cao</t>
  </si>
  <si>
    <t>Khu vực hải đảo</t>
  </si>
  <si>
    <t>Yếu tố đặc thù (nếu có)</t>
  </si>
  <si>
    <t>Diện tích
(Km2)</t>
  </si>
  <si>
    <t>Tỷ lệ %</t>
  </si>
  <si>
    <t>Quy mô dân số 
(Người)</t>
  </si>
  <si>
    <t>1</t>
  </si>
  <si>
    <t>3</t>
  </si>
  <si>
    <t>5</t>
  </si>
  <si>
    <t>7</t>
  </si>
  <si>
    <t>A</t>
  </si>
  <si>
    <t>CÁC XÃ</t>
  </si>
  <si>
    <t>I</t>
  </si>
  <si>
    <t>Thành phố Thuỷ Nguyên</t>
  </si>
  <si>
    <t>1.1</t>
  </si>
  <si>
    <t xml:space="preserve"> Xã Ninh Sơn</t>
  </si>
  <si>
    <t>1.2</t>
  </si>
  <si>
    <t xml:space="preserve"> Xã Quang Trung</t>
  </si>
  <si>
    <t xml:space="preserve">Trọng yếu về QP </t>
  </si>
  <si>
    <t>1.3</t>
  </si>
  <si>
    <t xml:space="preserve"> Xã Bạch Đằng</t>
  </si>
  <si>
    <t>1.4</t>
  </si>
  <si>
    <t xml:space="preserve"> Xã Liên Xuân</t>
  </si>
  <si>
    <t>II</t>
  </si>
  <si>
    <t xml:space="preserve"> Huyện An Lão</t>
  </si>
  <si>
    <t>2.1</t>
  </si>
  <si>
    <t xml:space="preserve"> Xã Trường Thành</t>
  </si>
  <si>
    <t>2.2</t>
  </si>
  <si>
    <t xml:space="preserve"> Xã An Thái</t>
  </si>
  <si>
    <t>2.3</t>
  </si>
  <si>
    <t xml:space="preserve"> Xã An Thọ</t>
  </si>
  <si>
    <t>2.4</t>
  </si>
  <si>
    <t xml:space="preserve"> Xã An Thắng</t>
  </si>
  <si>
    <t>2.5</t>
  </si>
  <si>
    <t xml:space="preserve"> Xã An Tiến</t>
  </si>
  <si>
    <t>2.6</t>
  </si>
  <si>
    <t xml:space="preserve"> Xã Chiến Thắng</t>
  </si>
  <si>
    <t>2.7</t>
  </si>
  <si>
    <t xml:space="preserve"> Xã Mỹ Đức</t>
  </si>
  <si>
    <t>2.8</t>
  </si>
  <si>
    <t xml:space="preserve"> Xã Quang Hưng</t>
  </si>
  <si>
    <t>2.9</t>
  </si>
  <si>
    <t xml:space="preserve"> Xã Quốc Tuấn</t>
  </si>
  <si>
    <t>2.10</t>
  </si>
  <si>
    <t>2.11</t>
  </si>
  <si>
    <t xml:space="preserve"> Xã Tân Viên</t>
  </si>
  <si>
    <t>2.12</t>
  </si>
  <si>
    <t xml:space="preserve"> Xã Tân Dân</t>
  </si>
  <si>
    <t>2.13</t>
  </si>
  <si>
    <t xml:space="preserve"> Xã Thái Sơn</t>
  </si>
  <si>
    <t>2.14</t>
  </si>
  <si>
    <t xml:space="preserve"> Xã Bát Trang</t>
  </si>
  <si>
    <t>2.15</t>
  </si>
  <si>
    <t xml:space="preserve"> Xã Trường Thọ</t>
  </si>
  <si>
    <t>III</t>
  </si>
  <si>
    <t xml:space="preserve"> Huyện Kiến Thụy</t>
  </si>
  <si>
    <t>3.1</t>
  </si>
  <si>
    <t xml:space="preserve"> Xã Hữu Bằng</t>
  </si>
  <si>
    <t>3.2</t>
  </si>
  <si>
    <t xml:space="preserve"> Xã Minh Tân</t>
  </si>
  <si>
    <t>3.3</t>
  </si>
  <si>
    <t xml:space="preserve"> Xã Đại Đồng</t>
  </si>
  <si>
    <t>3.4</t>
  </si>
  <si>
    <t xml:space="preserve"> Xã Đông Phương</t>
  </si>
  <si>
    <t>3.5</t>
  </si>
  <si>
    <t xml:space="preserve"> Xã Kiến Hưng</t>
  </si>
  <si>
    <t>3.6</t>
  </si>
  <si>
    <t xml:space="preserve"> Xã Đại Hợp</t>
  </si>
  <si>
    <t xml:space="preserve">Trọng yếu về QP, khu vực biên giới biển </t>
  </si>
  <si>
    <t>3.7</t>
  </si>
  <si>
    <t xml:space="preserve"> Xã Đoàn Xá</t>
  </si>
  <si>
    <t>3.8</t>
  </si>
  <si>
    <t xml:space="preserve"> Xã Kiến Quốc</t>
  </si>
  <si>
    <t>3.9</t>
  </si>
  <si>
    <t xml:space="preserve"> Xã Ngũ Phúc</t>
  </si>
  <si>
    <t>3.10</t>
  </si>
  <si>
    <t xml:space="preserve"> Xã Tân Trào</t>
  </si>
  <si>
    <t>3.11</t>
  </si>
  <si>
    <t xml:space="preserve"> Xã Thanh Sơn</t>
  </si>
  <si>
    <t>3.12</t>
  </si>
  <si>
    <t xml:space="preserve"> Xã Du Lễ</t>
  </si>
  <si>
    <t>3.13</t>
  </si>
  <si>
    <t xml:space="preserve"> Xã Thuận Thiên</t>
  </si>
  <si>
    <t>3.14</t>
  </si>
  <si>
    <t xml:space="preserve"> Xã Tân Phong</t>
  </si>
  <si>
    <t>3.15</t>
  </si>
  <si>
    <t xml:space="preserve"> Xã Tú Sơn</t>
  </si>
  <si>
    <t>IV</t>
  </si>
  <si>
    <t xml:space="preserve"> Huyện Tiên Lãng</t>
  </si>
  <si>
    <t>4.1</t>
  </si>
  <si>
    <t xml:space="preserve"> Xã Đoàn Lập</t>
  </si>
  <si>
    <t>4.2</t>
  </si>
  <si>
    <t xml:space="preserve"> Xã Cấp Tiến</t>
  </si>
  <si>
    <t>4.3</t>
  </si>
  <si>
    <t xml:space="preserve"> Xã Kiến Thiết</t>
  </si>
  <si>
    <t>4.4</t>
  </si>
  <si>
    <t xml:space="preserve"> Xã Đại Thắng</t>
  </si>
  <si>
    <t>4.5</t>
  </si>
  <si>
    <t xml:space="preserve"> Xã Tiên Cường</t>
  </si>
  <si>
    <t>4.6</t>
  </si>
  <si>
    <t xml:space="preserve"> Xã Khởi Nghĩa</t>
  </si>
  <si>
    <t>4.7</t>
  </si>
  <si>
    <t xml:space="preserve"> Xã Tiên Thanh</t>
  </si>
  <si>
    <t>4.8</t>
  </si>
  <si>
    <t xml:space="preserve"> Xã Quyết Tiến</t>
  </si>
  <si>
    <t>4.9</t>
  </si>
  <si>
    <t xml:space="preserve"> Xã Tự Cường</t>
  </si>
  <si>
    <t>4.10</t>
  </si>
  <si>
    <t xml:space="preserve"> Xã Tân Minh</t>
  </si>
  <si>
    <t>4.11</t>
  </si>
  <si>
    <t xml:space="preserve"> Xã Bắc Hưng</t>
  </si>
  <si>
    <t>4.12</t>
  </si>
  <si>
    <t xml:space="preserve"> Xã Nam Hưng</t>
  </si>
  <si>
    <t>4.13</t>
  </si>
  <si>
    <t xml:space="preserve"> Xã Đông Hưng</t>
  </si>
  <si>
    <t>4.14</t>
  </si>
  <si>
    <t xml:space="preserve"> Xã Tây Hưng</t>
  </si>
  <si>
    <t>4.15</t>
  </si>
  <si>
    <t xml:space="preserve"> Xã Vinh Quang</t>
  </si>
  <si>
    <t>4.16</t>
  </si>
  <si>
    <t xml:space="preserve"> Xã Hùng Thắng</t>
  </si>
  <si>
    <t>4.17</t>
  </si>
  <si>
    <t xml:space="preserve"> Xã Tiên Minh</t>
  </si>
  <si>
    <t>4.18</t>
  </si>
  <si>
    <t xml:space="preserve"> Xã Tiên Thắng</t>
  </si>
  <si>
    <t>V</t>
  </si>
  <si>
    <t xml:space="preserve"> Huyện Vĩnh Bảo</t>
  </si>
  <si>
    <t>5.1</t>
  </si>
  <si>
    <t xml:space="preserve"> Xã Tân Hưng</t>
  </si>
  <si>
    <t>5.2</t>
  </si>
  <si>
    <t xml:space="preserve"> Xã Dũng Tiến</t>
  </si>
  <si>
    <t>5.3</t>
  </si>
  <si>
    <t xml:space="preserve"> Xã Trung Lập</t>
  </si>
  <si>
    <t>5.4</t>
  </si>
  <si>
    <t xml:space="preserve"> Xã Vĩnh Hoà</t>
  </si>
  <si>
    <t>5.5</t>
  </si>
  <si>
    <t xml:space="preserve"> Xã Hùng Tiến</t>
  </si>
  <si>
    <t>5.6</t>
  </si>
  <si>
    <t xml:space="preserve"> Xã Thắng Thuỷ</t>
  </si>
  <si>
    <t>5.7</t>
  </si>
  <si>
    <t xml:space="preserve"> Xã Việt Tiến</t>
  </si>
  <si>
    <t>5.8</t>
  </si>
  <si>
    <t xml:space="preserve"> Xã Tân Liên</t>
  </si>
  <si>
    <t>5.9</t>
  </si>
  <si>
    <t xml:space="preserve"> Xã Vĩnh Hải</t>
  </si>
  <si>
    <t>5.10</t>
  </si>
  <si>
    <t xml:space="preserve"> Xã Giang Biên</t>
  </si>
  <si>
    <t>5.11</t>
  </si>
  <si>
    <t xml:space="preserve"> Xã Vĩnh An</t>
  </si>
  <si>
    <t>5.12</t>
  </si>
  <si>
    <t xml:space="preserve"> Xã Cao Minh</t>
  </si>
  <si>
    <t>5.13</t>
  </si>
  <si>
    <t xml:space="preserve"> Xã Liên Am</t>
  </si>
  <si>
    <t>5.14</t>
  </si>
  <si>
    <t xml:space="preserve"> Xã Hoà Bình</t>
  </si>
  <si>
    <t>5.15</t>
  </si>
  <si>
    <t xml:space="preserve"> Xã Lý Học</t>
  </si>
  <si>
    <t>5.16</t>
  </si>
  <si>
    <t xml:space="preserve"> Xã Tam Cường</t>
  </si>
  <si>
    <t>5.17</t>
  </si>
  <si>
    <t xml:space="preserve"> Xã Trấn Dương</t>
  </si>
  <si>
    <t>5.18</t>
  </si>
  <si>
    <t xml:space="preserve"> Xã Tiền Phong</t>
  </si>
  <si>
    <t>5.19</t>
  </si>
  <si>
    <t xml:space="preserve"> Xã Vĩnh Hưng</t>
  </si>
  <si>
    <t>VI</t>
  </si>
  <si>
    <t xml:space="preserve"> Huyện Cát Hải</t>
  </si>
  <si>
    <t>6.1</t>
  </si>
  <si>
    <t xml:space="preserve"> Xã Hoàng Châu</t>
  </si>
  <si>
    <t xml:space="preserve">Trọng yếu về QP, ANTT, khu vực biên giới biển </t>
  </si>
  <si>
    <t>6.2</t>
  </si>
  <si>
    <t xml:space="preserve"> Xã Nghĩa Lộ</t>
  </si>
  <si>
    <t xml:space="preserve">Trọng yếu về QP, ANTT </t>
  </si>
  <si>
    <t>6.3</t>
  </si>
  <si>
    <t xml:space="preserve"> Xã Đồng Bài</t>
  </si>
  <si>
    <t>6.4</t>
  </si>
  <si>
    <t xml:space="preserve"> Xã Văn Phong</t>
  </si>
  <si>
    <t>6.5</t>
  </si>
  <si>
    <t xml:space="preserve"> Xã Gia Luận</t>
  </si>
  <si>
    <t>6.6</t>
  </si>
  <si>
    <t xml:space="preserve"> Xã Hiền Hào</t>
  </si>
  <si>
    <t>6.7</t>
  </si>
  <si>
    <t xml:space="preserve"> Xã Phù Long</t>
  </si>
  <si>
    <t>6.8</t>
  </si>
  <si>
    <t xml:space="preserve"> Xã Trân Châu</t>
  </si>
  <si>
    <t>6.9</t>
  </si>
  <si>
    <t xml:space="preserve"> Xã Việt Hải</t>
  </si>
  <si>
    <t>6.10</t>
  </si>
  <si>
    <t xml:space="preserve"> Xã Xuân Đám</t>
  </si>
  <si>
    <t>B</t>
  </si>
  <si>
    <t>CÁC THỊ TRẤN</t>
  </si>
  <si>
    <t xml:space="preserve"> Thị trấn Trường Sơn</t>
  </si>
  <si>
    <t xml:space="preserve"> Thị trấn An Lão</t>
  </si>
  <si>
    <t xml:space="preserve"> Thị trấn Núi Đối</t>
  </si>
  <si>
    <t xml:space="preserve"> Thị trấn Tiên Lãng</t>
  </si>
  <si>
    <t xml:space="preserve"> Thị trấn Vĩnh Bảo</t>
  </si>
  <si>
    <t xml:space="preserve"> Thị trấn Cát Bà</t>
  </si>
  <si>
    <t>Khu vực biên giới biển</t>
  </si>
  <si>
    <t xml:space="preserve"> Thị trấn Cát Hải</t>
  </si>
  <si>
    <t>C</t>
  </si>
  <si>
    <t>CÁC PHƯỜNG</t>
  </si>
  <si>
    <t xml:space="preserve"> Quận Hồng Bàng</t>
  </si>
  <si>
    <t xml:space="preserve"> Phường Hoàng Văn Thụ</t>
  </si>
  <si>
    <t xml:space="preserve"> Phường Minh Khai</t>
  </si>
  <si>
    <t xml:space="preserve"> Phường Hùng Vương</t>
  </si>
  <si>
    <t xml:space="preserve"> Phường Quán Toan</t>
  </si>
  <si>
    <t>1.5</t>
  </si>
  <si>
    <t xml:space="preserve"> Phường Phan Bội Châu</t>
  </si>
  <si>
    <t>1.6</t>
  </si>
  <si>
    <t xml:space="preserve"> Phường Sở Dầu</t>
  </si>
  <si>
    <t>1.7</t>
  </si>
  <si>
    <t xml:space="preserve"> Phường Thượng Lý</t>
  </si>
  <si>
    <t>1.8</t>
  </si>
  <si>
    <t xml:space="preserve"> Phường An Hồng</t>
  </si>
  <si>
    <t>1.9</t>
  </si>
  <si>
    <t xml:space="preserve"> Phường An Hưng</t>
  </si>
  <si>
    <t>1.10</t>
  </si>
  <si>
    <t xml:space="preserve"> Phường Đại Bản</t>
  </si>
  <si>
    <t xml:space="preserve"> Quận Ngô Quyền</t>
  </si>
  <si>
    <t xml:space="preserve"> Phường Cầu Đất</t>
  </si>
  <si>
    <t xml:space="preserve"> Phường Cầu Tre</t>
  </si>
  <si>
    <t xml:space="preserve"> Phường Vạn Mỹ</t>
  </si>
  <si>
    <t xml:space="preserve"> Phường Đằng Giang</t>
  </si>
  <si>
    <t xml:space="preserve"> Phường Đông Khê</t>
  </si>
  <si>
    <t xml:space="preserve"> Phường Gia Viên</t>
  </si>
  <si>
    <t xml:space="preserve"> Phường Lạch Tray</t>
  </si>
  <si>
    <t xml:space="preserve"> Phường Máy Chai</t>
  </si>
  <si>
    <t xml:space="preserve"> Quận Lê Chân</t>
  </si>
  <si>
    <t xml:space="preserve"> Phường An Biên</t>
  </si>
  <si>
    <t xml:space="preserve"> Phường An Dương</t>
  </si>
  <si>
    <t xml:space="preserve"> Phường Dư Hàng Kênh</t>
  </si>
  <si>
    <t xml:space="preserve"> Phường Vĩnh Niệm</t>
  </si>
  <si>
    <t xml:space="preserve"> Phường Kênh Dương</t>
  </si>
  <si>
    <t xml:space="preserve"> Phường Hàng Kênh</t>
  </si>
  <si>
    <t xml:space="preserve"> Phường Trần Nguyên Hãn</t>
  </si>
  <si>
    <t xml:space="preserve"> Quận Hải An</t>
  </si>
  <si>
    <t xml:space="preserve"> Phường Cát Bi</t>
  </si>
  <si>
    <t xml:space="preserve"> Phường Đằng Lâm</t>
  </si>
  <si>
    <t xml:space="preserve"> Phường Thành Tô</t>
  </si>
  <si>
    <t xml:space="preserve"> Phường Đằng Hải</t>
  </si>
  <si>
    <t xml:space="preserve"> Phường Đông Hải1</t>
  </si>
  <si>
    <t xml:space="preserve"> Phường Đông Hải 2</t>
  </si>
  <si>
    <t xml:space="preserve"> Phường Nam Hải</t>
  </si>
  <si>
    <t xml:space="preserve"> Phường Tràng Cát</t>
  </si>
  <si>
    <t xml:space="preserve"> Quận Kiến An</t>
  </si>
  <si>
    <t xml:space="preserve"> Phường Bắc Sơn</t>
  </si>
  <si>
    <t xml:space="preserve"> Phường Nam Sơn</t>
  </si>
  <si>
    <t xml:space="preserve"> Phường Đồng Hoà</t>
  </si>
  <si>
    <t xml:space="preserve"> Phường Ngọc Sơn</t>
  </si>
  <si>
    <t xml:space="preserve"> Phường Trần Thành Ngọ</t>
  </si>
  <si>
    <t xml:space="preserve"> Phường Bắc Hà</t>
  </si>
  <si>
    <t xml:space="preserve"> Phường Văn Đẩu</t>
  </si>
  <si>
    <t xml:space="preserve"> Quận Đồ Sơn</t>
  </si>
  <si>
    <t xml:space="preserve"> Phường Bàng La</t>
  </si>
  <si>
    <t xml:space="preserve"> Phường Hợp Đức</t>
  </si>
  <si>
    <t xml:space="preserve"> Phường Minh Đức</t>
  </si>
  <si>
    <t xml:space="preserve"> Phường Ngọc Xuyên</t>
  </si>
  <si>
    <t xml:space="preserve"> Phường Hải Sơn</t>
  </si>
  <si>
    <t xml:space="preserve"> Phường Vạn Hương</t>
  </si>
  <si>
    <t>VII</t>
  </si>
  <si>
    <t xml:space="preserve"> Quận Dương Kinh</t>
  </si>
  <si>
    <t>7.1</t>
  </si>
  <si>
    <t xml:space="preserve"> Phường Anh Dũng</t>
  </si>
  <si>
    <t>7.2</t>
  </si>
  <si>
    <t xml:space="preserve"> Phường Hải Thành</t>
  </si>
  <si>
    <t>7.3</t>
  </si>
  <si>
    <t xml:space="preserve"> Phường Đa Phúc</t>
  </si>
  <si>
    <t>7.4</t>
  </si>
  <si>
    <t xml:space="preserve"> Phường Hưng Đạo</t>
  </si>
  <si>
    <t>7.5</t>
  </si>
  <si>
    <t xml:space="preserve"> Phường Hoà Nghĩa</t>
  </si>
  <si>
    <t>7.6</t>
  </si>
  <si>
    <t xml:space="preserve"> Phường Tân Thành</t>
  </si>
  <si>
    <t>VIII</t>
  </si>
  <si>
    <t xml:space="preserve"> Quận An Dương</t>
  </si>
  <si>
    <t>8.1</t>
  </si>
  <si>
    <t xml:space="preserve"> Phường Lê Lợi</t>
  </si>
  <si>
    <t>8.2</t>
  </si>
  <si>
    <t xml:space="preserve"> Phường An Đồng</t>
  </si>
  <si>
    <t>8.3</t>
  </si>
  <si>
    <t xml:space="preserve"> Phường An Hoà</t>
  </si>
  <si>
    <t>8.4</t>
  </si>
  <si>
    <t xml:space="preserve"> Phường An Hải</t>
  </si>
  <si>
    <t>8.5</t>
  </si>
  <si>
    <t xml:space="preserve"> Phường Đồng Thái</t>
  </si>
  <si>
    <t>8.6</t>
  </si>
  <si>
    <t xml:space="preserve"> Phường Hồng Phong</t>
  </si>
  <si>
    <t>8.7</t>
  </si>
  <si>
    <t xml:space="preserve"> Phường Hồng Thái</t>
  </si>
  <si>
    <t>8.8</t>
  </si>
  <si>
    <t xml:space="preserve"> Phường Lê Thiện</t>
  </si>
  <si>
    <t>8.9</t>
  </si>
  <si>
    <t>8.10</t>
  </si>
  <si>
    <t xml:space="preserve"> Phường Tân Tiến</t>
  </si>
  <si>
    <t xml:space="preserve"> Thành phố Thuỷ Nguyên</t>
  </si>
  <si>
    <t>9.1</t>
  </si>
  <si>
    <t>9.2</t>
  </si>
  <si>
    <t xml:space="preserve"> Phường Thủy Đường</t>
  </si>
  <si>
    <t>9.3</t>
  </si>
  <si>
    <t xml:space="preserve"> Phường An Lư</t>
  </si>
  <si>
    <t>9.4</t>
  </si>
  <si>
    <t xml:space="preserve"> Phường Trần Hưng Đạo</t>
  </si>
  <si>
    <t>9.5</t>
  </si>
  <si>
    <t xml:space="preserve"> Phường Dương Quan</t>
  </si>
  <si>
    <t xml:space="preserve"> Phường Hoa Động</t>
  </si>
  <si>
    <t>9.7</t>
  </si>
  <si>
    <t xml:space="preserve"> Phường Hoà Bình</t>
  </si>
  <si>
    <t>9.8</t>
  </si>
  <si>
    <t xml:space="preserve"> Phường Hoàng Lâm</t>
  </si>
  <si>
    <t>9.9</t>
  </si>
  <si>
    <t xml:space="preserve"> Phường Lê Hồng Phong</t>
  </si>
  <si>
    <t>9.10</t>
  </si>
  <si>
    <t xml:space="preserve"> Phường Lập Lễ</t>
  </si>
  <si>
    <t>9.11</t>
  </si>
  <si>
    <t xml:space="preserve"> Phường Phạm Ngũ Lão</t>
  </si>
  <si>
    <t>9.12</t>
  </si>
  <si>
    <t xml:space="preserve"> Phường Lưu Kiếm</t>
  </si>
  <si>
    <t>9.13</t>
  </si>
  <si>
    <t xml:space="preserve"> Phường Nam Triệu Giang</t>
  </si>
  <si>
    <t>9.14</t>
  </si>
  <si>
    <t xml:space="preserve"> Phường Tam Hưng</t>
  </si>
  <si>
    <t>9.15</t>
  </si>
  <si>
    <t xml:space="preserve"> Phường Quảng Thanh</t>
  </si>
  <si>
    <t>9.16</t>
  </si>
  <si>
    <t xml:space="preserve"> Phường Thiên Hương</t>
  </si>
  <si>
    <t>9.17</t>
  </si>
  <si>
    <t xml:space="preserve"> Phường Thủy Hà</t>
  </si>
  <si>
    <t>IX</t>
  </si>
  <si>
    <t xml:space="preserve"> Huyện Bạch Long Vĩ</t>
  </si>
  <si>
    <t>Ghi chú</t>
  </si>
  <si>
    <t>THỐNG KÊ HIỆN TRẠNG ĐƠN VỊ HÀNH CHÍNH CẤP HUYỆN THÀNH PHỐ HẢI PHÒNG
 TÍNH ĐẾN THÁNG 2/2025</t>
  </si>
  <si>
    <t>Mã huyện</t>
  </si>
  <si>
    <t>Huyện</t>
  </si>
  <si>
    <t>Tỉnh (thành phố)</t>
  </si>
  <si>
    <t>Loại đơn vị hành chính</t>
  </si>
  <si>
    <t>Số xã</t>
  </si>
  <si>
    <t>Số phường</t>
  </si>
  <si>
    <t>Số thị trấn</t>
  </si>
  <si>
    <t xml:space="preserve"> miền núi</t>
  </si>
  <si>
    <t xml:space="preserve"> Vũng Cao</t>
  </si>
  <si>
    <t xml:space="preserve"> Hải đảo</t>
  </si>
  <si>
    <t xml:space="preserve">ATK
</t>
  </si>
  <si>
    <t xml:space="preserve">Nông thôn mới
</t>
  </si>
  <si>
    <t>Dân số 
(người)</t>
  </si>
  <si>
    <t>Tỷ lệ</t>
  </si>
  <si>
    <t>Xã thuộc diện sắp xếp giai đoạn 2026-2030</t>
  </si>
  <si>
    <t>Không sắp xếp gđ 23-25 do có yếu tố đặc thù</t>
  </si>
  <si>
    <t>ĐVHC cấp huyện thuộc diện sắp xếp giai đoạn 2026-2030</t>
  </si>
  <si>
    <t>Thuộc diện sắp xếp</t>
  </si>
  <si>
    <t>THÀNH PHỐ HẢI PHÒNG</t>
  </si>
  <si>
    <t>Tên ĐVHC cấp xã mới</t>
  </si>
  <si>
    <t>Số ĐVHC cấp xã giảm</t>
  </si>
  <si>
    <t>Khu vực miền núi,  Vùng cao</t>
  </si>
  <si>
    <t>Yếu tố đặc thù</t>
  </si>
  <si>
    <t>Km2</t>
  </si>
  <si>
    <t>Người</t>
  </si>
  <si>
    <t>HUYỆN AN LÃO</t>
  </si>
  <si>
    <t>Trọng yếu về quốc phòng</t>
  </si>
  <si>
    <t>Trọng yếu về quốc phòng, khu vực biên giới biển</t>
  </si>
  <si>
    <t>HUYỆN TIÊN LÃNG</t>
  </si>
  <si>
    <t>HUYỆN VĨNH BẢO</t>
  </si>
  <si>
    <t>QUẬN HỒNG BÀNG</t>
  </si>
  <si>
    <t>Các phường</t>
  </si>
  <si>
    <t>QUẬN NGÔ QUYỀN</t>
  </si>
  <si>
    <t>Phường Ngô Quyền</t>
  </si>
  <si>
    <t>Phường Gia Viên</t>
  </si>
  <si>
    <t>QUẬN LÊ CHÂN</t>
  </si>
  <si>
    <t>Phường Lê Chân</t>
  </si>
  <si>
    <t>Phường An Biên</t>
  </si>
  <si>
    <t>QUẬN HẢI AN</t>
  </si>
  <si>
    <t>QUẬN KIẾN AN</t>
  </si>
  <si>
    <t>X</t>
  </si>
  <si>
    <t>QUẬN ĐỒ SƠN</t>
  </si>
  <si>
    <t>Phường Đồ Sơn</t>
  </si>
  <si>
    <t>XI</t>
  </si>
  <si>
    <t>QUẬN DƯƠNG KINH</t>
  </si>
  <si>
    <t>XII</t>
  </si>
  <si>
    <t>QUẬN AN DƯƠNG</t>
  </si>
  <si>
    <t>XIII</t>
  </si>
  <si>
    <t>Các xã</t>
  </si>
  <si>
    <t>XIV</t>
  </si>
  <si>
    <t>HUYỆN CÁT HẢI</t>
  </si>
  <si>
    <t>Đặc khu Cát Hải</t>
  </si>
  <si>
    <t>XV</t>
  </si>
  <si>
    <t>HUYỆN BẠCH LONG VĨ</t>
  </si>
  <si>
    <t>Đặc khu Bạch Long Vĩ</t>
  </si>
  <si>
    <t>Phường Đằng Lâm</t>
  </si>
  <si>
    <t>Phường Đông Hải 1</t>
  </si>
  <si>
    <t>Phường Hưng Đạo</t>
  </si>
  <si>
    <t>Phường Đồng Thái</t>
  </si>
  <si>
    <t>Phường An Hải</t>
  </si>
  <si>
    <t>Xã Vĩnh Hưng</t>
  </si>
  <si>
    <t>Xã Vĩnh Hải</t>
  </si>
  <si>
    <t>Phường Thiên Hương</t>
  </si>
  <si>
    <t>Xã Bạch Đằng</t>
  </si>
  <si>
    <t>Xã Minh Tân</t>
  </si>
  <si>
    <t>Phường Lưu Kiếm</t>
  </si>
  <si>
    <t>Phường Trần Hưng Đạo</t>
  </si>
  <si>
    <t>Xã An Sơn</t>
  </si>
  <si>
    <t>Xã Quang Trung</t>
  </si>
  <si>
    <t>Xã Quốc Tuấn</t>
  </si>
  <si>
    <t xml:space="preserve">Phường Nam Đồ Sơn </t>
  </si>
  <si>
    <t>Phường Dương Kinh</t>
  </si>
  <si>
    <t>Xã An Lão</t>
  </si>
  <si>
    <t>Xã Kiến Thụy</t>
  </si>
  <si>
    <t>Xã Kiến Minh</t>
  </si>
  <si>
    <t>Xã Kiến Hải</t>
  </si>
  <si>
    <t>Xã Kiến Hưng</t>
  </si>
  <si>
    <t>Xã Nghi Dương</t>
  </si>
  <si>
    <t>Xã Quyết Thắng</t>
  </si>
  <si>
    <t>Xã Tiên Lãng</t>
  </si>
  <si>
    <t>Xã Tân Minh</t>
  </si>
  <si>
    <t>Xã Tiên Minh</t>
  </si>
  <si>
    <t>Xã Chấn Hưng</t>
  </si>
  <si>
    <t>Xã Hùng Thắng</t>
  </si>
  <si>
    <t>Xã Vĩnh Bảo</t>
  </si>
  <si>
    <t>Xã Nguyễn Bỉnh Khiêm</t>
  </si>
  <si>
    <t>Xã Vĩnh Am</t>
  </si>
  <si>
    <t>Xã Vĩnh Hòa</t>
  </si>
  <si>
    <t>Xã Vĩnh Thịnh</t>
  </si>
  <si>
    <t>Xã Vĩnh Thuận</t>
  </si>
  <si>
    <t>Phường Thuỷ Nguyên</t>
  </si>
  <si>
    <t>Phường Hoà Bình</t>
  </si>
  <si>
    <t>Phường Nam Triệu</t>
  </si>
  <si>
    <t>Phường Bạch Đằng</t>
  </si>
  <si>
    <t>Phường Lê Ích Mộc</t>
  </si>
  <si>
    <t>Phường Hải An</t>
  </si>
  <si>
    <t>Phường Đông Hải</t>
  </si>
  <si>
    <t>Phường Kiến An</t>
  </si>
  <si>
    <t>Phường Phù Liễn</t>
  </si>
  <si>
    <t>Phường An Dương</t>
  </si>
  <si>
    <t>Phường An Phong</t>
  </si>
  <si>
    <t>TÊN ĐƠN VỊ</t>
  </si>
  <si>
    <t>DIỆN TÍCH KHUÔN VIÊN ĐẤT TRỤ SỞ LÀM VIỆC (m2)</t>
  </si>
  <si>
    <r>
      <t xml:space="preserve">DIỆN TÍCH TRỤ SỞ LÀM VIỆC (m2)
</t>
    </r>
    <r>
      <rPr>
        <b/>
        <i/>
        <sz val="12"/>
        <color theme="1"/>
        <rFont val="Times New Roman"/>
        <family val="1"/>
      </rPr>
      <t>(Tổng tất cả các nhà trên khuôn viên đất trụ sở làm việc và tổng diện tích sàn xây dựng)</t>
    </r>
  </si>
  <si>
    <t>Tổng số lượng trụ sở hiện có</t>
  </si>
  <si>
    <t>Phương án sắp xếp, xử lý trụ sở làm việc sau sắp xếp</t>
  </si>
  <si>
    <t xml:space="preserve">Lộ trình sắp xếp, xử lý trụ sở </t>
  </si>
  <si>
    <t>Tiếp tục sử dụng</t>
  </si>
  <si>
    <t>Không tiếp tục sử dụng</t>
  </si>
  <si>
    <t>Phương án khác (*)</t>
  </si>
  <si>
    <t>TỔNG CỘNG  (A+B)</t>
  </si>
  <si>
    <t>Thành phố Thủy Nguyên</t>
  </si>
  <si>
    <t>UBND thành phố Thủy Nguyên
Địa chỉ: Số 5, Đường Đà Nẵng, Phường Thủy Đường, TP Thủy Nguyên</t>
  </si>
  <si>
    <t>Phòng Tài chính - Kế hoạch TP Thủy Nguyên
Địa chỉ: Số 15 Đường Đà Nẵng, Phường Thủy Đường, TP Thủy Nguyên</t>
  </si>
  <si>
    <t>Phòng Giáo dục và Đào tạo TP Thủy Nguyên
Địa chỉ: Tổ dân phố 5, Phường Thuỷ Đường, Thành phố Thuỷ Nguyên, Thành phố Hải Phòng)</t>
  </si>
  <si>
    <t>Thành ủy Thủy Nguyên (địa chỉ: Số 15, Đường Đà Nẵng, Phường Thủy Đường, TP Thủy Nguyên)</t>
  </si>
  <si>
    <t>MTTQ và các đoàn thể. Địa chỉ: Ngõ 15 Đường Đà Nẵng, phường Thủy Đường, TP Thủy Nguyên</t>
  </si>
  <si>
    <t>Ban chấp hành đoàn TP Thủy Nguyên ( Địa chị: số 31, đường Đà Nẵng, Phường Thủy Đường, thành phố Thủy Nguyên, TP Hải Phòng)</t>
  </si>
  <si>
    <t>Địa chỉ: Số 35 Đường Đà Nẵng, Phường Thủy Đường, TP Thủy Nguyên (Trụ sở Ban chấp hành Hội liên hiệp phụ nữ TP Thủy Nguyên cũ)</t>
  </si>
  <si>
    <t>Quận An Dương</t>
  </si>
  <si>
    <t>Phòng Tài Chính - Kế hoạch Quận An Dương</t>
  </si>
  <si>
    <t>Văn phòng Quận uỷ An Dương</t>
  </si>
  <si>
    <t>Văn Phòng HĐND&amp;UBND quận An  Dương</t>
  </si>
  <si>
    <t>Phòng Giáo dục và Đào tạo Quận An Dương</t>
  </si>
  <si>
    <t>Trung tâm Chính trị Quận An Dương</t>
  </si>
  <si>
    <t>Quận Lê Chân</t>
  </si>
  <si>
    <t>Văn phòng quận uỷ (Số 10H Hồ Sen)</t>
  </si>
  <si>
    <t>Văn phòng HĐND và UBND (Số 10G Hồ Sen)</t>
  </si>
  <si>
    <t>Văn phòng HĐND và UBND (Số 10A Hồ Sen)</t>
  </si>
  <si>
    <t xml:space="preserve">Quận Đồ Sơn </t>
  </si>
  <si>
    <t>Văn phòng Quận ủy Đồ Sơn</t>
  </si>
  <si>
    <t>Ủy ban nhân dân quận Đồ Sơn</t>
  </si>
  <si>
    <t>Địa chỉ số 11 đường Suối rồng, phường Ngọc Xuyên, Đồ Sơn, Hải Phòng</t>
  </si>
  <si>
    <t>Địa chỉ số 242 Lý Thánh Tông, phường Ngọc Xuyên, quận Đồ Sơn, Hải Phòng</t>
  </si>
  <si>
    <t>Địa chỉ số 242A Lý Thánh Tông, phường Ngọc Xuyên, quận Đồ Sơn, Hải Phòng</t>
  </si>
  <si>
    <t xml:space="preserve">Địa chỉ số 250 Lý Thánh Tông, phường Hải Sơn, quận Đồ Sơn, Hải Phòng </t>
  </si>
  <si>
    <t>Địa chỉ số 246 Lý Thánh Tông, phường Hải Sơn, quận Đồ Sơn, Hải Phòng</t>
  </si>
  <si>
    <t>Địa chỉ số 248 Lý Thánh Tông, phường Hải Sơn, Đồ Sơn, Hải Phòng)</t>
  </si>
  <si>
    <t>Địa chỉ Số 195 Lý Thánh Tông, phường Ngọc Xuyên, quận Đồ Sơn, Hải Phòng)</t>
  </si>
  <si>
    <t>Quận Hồng Bàng</t>
  </si>
  <si>
    <t>Quận Ngô Quyền</t>
  </si>
  <si>
    <t>Trung tâm chính trị hành chính quận 
Địa chỉ: Lô 26A Lê Hồng Phong, Đông Khê, Ngô Quyền, Hải Phòng</t>
  </si>
  <si>
    <t>Trụ sở cũ. Địa chỉ: Số 19 Đà Nẵng</t>
  </si>
  <si>
    <t>Quận Hải An</t>
  </si>
  <si>
    <t>Văn phòng quận ủy</t>
  </si>
  <si>
    <t>Văn phòng HĐND và UBND</t>
  </si>
  <si>
    <t>Quận Kiến An</t>
  </si>
  <si>
    <t>Văn phòng Quận uỷ</t>
  </si>
  <si>
    <t>Trụ sở làm việc UBND quận 
Địa chỉ: Số 2 Cao Toàn, phường Trần Thành Ngọ, quận Kiến An, Hải Phòng</t>
  </si>
  <si>
    <t>Quận Dương Kinh</t>
  </si>
  <si>
    <t xml:space="preserve">Văn phòng HĐND và UBND Quận Dương Kinh </t>
  </si>
  <si>
    <t>Huyện Bạch Long Vĩ</t>
  </si>
  <si>
    <t xml:space="preserve">Huyện uỷ Huyện Bạch Long Vĩ </t>
  </si>
  <si>
    <t>Văn phòng HĐND và UBND huyện Bạch Long Vỹ</t>
  </si>
  <si>
    <t>Huyện Vĩnh Bảo</t>
  </si>
  <si>
    <t>Phòng Tài chính - Kế hoạch Huyện Vĩnh Bảo</t>
  </si>
  <si>
    <t>Văn phòng HĐND và UBND huyện Vĩnh Bảo</t>
  </si>
  <si>
    <t>Phòng Giáo dục và Đào tạo Huyện Vĩnh Bảo</t>
  </si>
  <si>
    <t>Phòng Tư pháp Huyện Vĩnh Bảo</t>
  </si>
  <si>
    <t xml:space="preserve">Ban quản lý dự án đầu tư xây dựng huyện </t>
  </si>
  <si>
    <t>Huyện ủy Vĩnh Bảo</t>
  </si>
  <si>
    <t xml:space="preserve">Huyện Đoàn Vĩnh Bảo. </t>
  </si>
  <si>
    <t xml:space="preserve">MTTQ huyện Vĩnh Bảo. </t>
  </si>
  <si>
    <t>Huyện An Lão</t>
  </si>
  <si>
    <t>Trụ sở Ban Quản lý dự án Núi Voi (cũ)- khu 1</t>
  </si>
  <si>
    <t>Trụ sở Ban Quản lý dự án Núi Voi (cũ)- khu 2</t>
  </si>
  <si>
    <t xml:space="preserve">Trụ sở UBND và HĐND huyện </t>
  </si>
  <si>
    <t>Phòng Tài chính - Kế hoạch Huyện An Lão</t>
  </si>
  <si>
    <t>Phòng Văn hoá thông tin và thể thao huyện</t>
  </si>
  <si>
    <t>Phòng Giáo dục và Đào tạo Huyện An Lão</t>
  </si>
  <si>
    <t>Huyện uỷ An Lão</t>
  </si>
  <si>
    <t>Huyện Tiên Lãng</t>
  </si>
  <si>
    <t>Đất uỷ ban nhân dân huyện. Địa chỉ: Khu 2, thị trấn Tiên Lãng, huyện Tiên Lãng, TP Hải Phòng</t>
  </si>
  <si>
    <t>Đất UBND huyện ( Trụ sở Hội người mù) Địa chỉ: Khu 5, thị trấn Tiên Lãng, huyện Tiên Lãng, TP Hải Phòng</t>
  </si>
  <si>
    <t>Phòng Giáo dục và Đào tạo Huyện Tiên Lãng</t>
  </si>
  <si>
    <t>Uỷ ban Mặt trận Tổ quốc Huyện Tiên Lãng</t>
  </si>
  <si>
    <t>Văn phòng Huyện Uỷ Huyện Tiên Lãng</t>
  </si>
  <si>
    <t>Huyện Cát Hải</t>
  </si>
  <si>
    <t>Văn phòng Huyện uỷ Cát Hải</t>
  </si>
  <si>
    <t>UBND Thị trấn Cát Bà
Địa chỉ: Số 71 đường Hà Sen thị trấn Cát Bà, Cát Hải, Hải Phòng</t>
  </si>
  <si>
    <t>Phòng Giáo dục và Đào tạo</t>
  </si>
  <si>
    <t>Phòng Tài chính - Kế hoạch</t>
  </si>
  <si>
    <t>Văn phòng UBND huyện Cát Hải</t>
  </si>
  <si>
    <t>Khuôn viên trụ sở Văn phòng HĐND và UBND</t>
  </si>
  <si>
    <t>Khuôn viên Văn phòng 2 khu A Đôn Lương</t>
  </si>
  <si>
    <t>Khuôn viên Văn phòng 2 khu B Đôn Lương</t>
  </si>
  <si>
    <t>Khuôn viên Văn phòng 2 khu C Đôn Lương (KB)</t>
  </si>
  <si>
    <t>Khuôn viên Nhà Công vụ đa năng UBND huyện</t>
  </si>
  <si>
    <t>Khuôn viên Văn phòng đại diện HP</t>
  </si>
  <si>
    <t>Khuôn viên trụ sở Bảo hiểm xã hội</t>
  </si>
  <si>
    <t>Huyện Kiến Thụy</t>
  </si>
  <si>
    <t>Văn phòng HĐND và UBND huyện Kiến Thụy</t>
  </si>
  <si>
    <t>UBND phường An Lư</t>
  </si>
  <si>
    <t>UBND phường Dương Quan</t>
  </si>
  <si>
    <t>Địa chỉ: Tổ dân phố Đông Nam - Phường Dương Quan - Thành phố Thủy Nguyên</t>
  </si>
  <si>
    <t>Địa chỉ: Tổ dân phố 2 - Phường Dương Quan (trụ sở Tân Dương cũ)</t>
  </si>
  <si>
    <t>UBND phường Hòa Bình (Địa chỉ: Tổ dân phố Lương Đường - phường Hòa Bình, TP Thủy Nguyên, TP Hải Phòng)</t>
  </si>
  <si>
    <t>UBND phường Hoa Động</t>
  </si>
  <si>
    <t>UBND phường Hoàng Lâm</t>
  </si>
  <si>
    <t>Địa chỉ: TDP Sú, phường Hoàng Lâm, TP Thuỷ Nguyên, TP Hải Phòng)</t>
  </si>
  <si>
    <t xml:space="preserve">Địa chỉ: Tổ dân phố 1, Phường Hoàng Lâm, TP Hải Phòng (Trụ sở Hoàng Động cũ) </t>
  </si>
  <si>
    <t>UBND phường Lập Lễ</t>
  </si>
  <si>
    <t>UBND phường Lê Hồng Phong</t>
  </si>
  <si>
    <t>Địa chỉ: TDP số 6, phường Lê Hồng Phong, TP Thủy Nguyên</t>
  </si>
  <si>
    <t>Địa chỉ: TDP số 4, phường Lê Hồng Phong, TP Thủy Nguyên (xã Kiền Bái Cũ)</t>
  </si>
  <si>
    <t>UBND phường Lưu Kiếm</t>
  </si>
  <si>
    <t xml:space="preserve">Địa chỉ: TDP Trung, Phường Lưu Kiếm, TP Thủy Nguyên, TP Hải Phòng </t>
  </si>
  <si>
    <t>Địa chỉ: TDP Lưu Kỳ 2, Phường Lưu Kiếm, TP Thủy Nguyên, TP Hải Phòng (Trụ sở Lưu Kỳ cũ)</t>
  </si>
  <si>
    <t>UBND phường Minh Đức</t>
  </si>
  <si>
    <t>UBND phường Nam Triệu Giang</t>
  </si>
  <si>
    <t>Địa chỉ: Tổ dân phố Trung, phường Nam Triệu Giang,  thành phố Thủy Nguyên</t>
  </si>
  <si>
    <t>Địa chỉ: Tổ dân phố 2 - Phường Nam Triệu Giang (Trụ sở Phả Lễ cũ)</t>
  </si>
  <si>
    <t>UBND phường Phạm Ngũ Lão</t>
  </si>
  <si>
    <t>UBND phường Quảng Thanh</t>
  </si>
  <si>
    <t>UBND phường Tam Hưng</t>
  </si>
  <si>
    <t>UBND phường Thiên Hương</t>
  </si>
  <si>
    <t>UBND phường Thủy Đường</t>
  </si>
  <si>
    <t>Địa chỉ: TDP Mánh, Phường Thủy Đường, TP Thủy Nguyên, TP Hải Phòng (Trụ sở UBND xã Thủy Đường cũ)</t>
  </si>
  <si>
    <t>Địa chỉ:  Số 4, Phường 25/10, Phường Thủy Đường, TP Thủy Nguyên, TP Hải Phòng (trụ sở UBND thị trấn Núi Đèo cũ)</t>
  </si>
  <si>
    <t xml:space="preserve">Địa chỉ: TDP 5, Phường Thủy Đường, TP Thủy Nguyên, TP Hải Phòng </t>
  </si>
  <si>
    <t>UBND phường Thủy Hà</t>
  </si>
  <si>
    <t>Địa chỉ: Tổ dân phố 1- phường Thủy Hà, Thành phố Thủy Nguyên)</t>
  </si>
  <si>
    <t>Địa chỉ: Tổ dân phố Tây Trại, Phường Thủy Hà, Thành phố Thủy Nguyên (Trụ sở Trung Hà cũ)</t>
  </si>
  <si>
    <t>UBND phường Trần Hưng Đạo</t>
  </si>
  <si>
    <t>Địa chỉ: TDP 2,  phường Trần Hưng Đạo -TP Thủy Nguyên ( trụ sở Đông Sơn cũ)</t>
  </si>
  <si>
    <t>Địa chỉ: TDP Trại Trên, Đồng Phản - phường Trần Hưng Đạo -TP Thủy Nguyên</t>
  </si>
  <si>
    <t>UBND xã Bạch Đằng</t>
  </si>
  <si>
    <t>Địa chỉ: Thôn 7 - xã Bạch Đằng, TP Thủy Nguyên, TP HP</t>
  </si>
  <si>
    <t>Địa chỉ: Thôn Thủy Minh - xã Bạch Đằng, TP Thủy Nguyên, TP Hải Phòng ( trụ sở  Gia Minh cũ)</t>
  </si>
  <si>
    <t>Địa chỉ: Thôn 3 - xã Bạch Đằng, TP Thủy Nguyên, TP Hải Phòng (trụ sở Gia Đức cũ)</t>
  </si>
  <si>
    <t>UBND xã Liên Xuân</t>
  </si>
  <si>
    <t>Đất trụ sở làm việc UBND - thôn 8 (Thiểm Khê) xã Liên Xuân, TP Thủy Nguyên, TP Hải Phòng</t>
  </si>
  <si>
    <t>Trụ sở Đảng ủy, HĐND - thôn 8 (Pháp Cổ) xã Liên Xuân, TP Thủy Nguyên, TP Hải Phòng (Trụ sở Lại Xuân cũ)</t>
  </si>
  <si>
    <t>UBND xã Ninh Sơn</t>
  </si>
  <si>
    <t>Thôn 6, xã Ninh Sơn, TP Thủy Nguyên (trụ sở Kỳ Sơn cũ)</t>
  </si>
  <si>
    <t>Thôn Phù Lưu 2,  Xã Ninh Sơn, TP Thuỷ Nguyên, TP HP</t>
  </si>
  <si>
    <t>Thôn 2, Xã Ninh Sơn, TP Thuỷ Nguyên, TP HP (trụ sở An Sơn cũ)</t>
  </si>
  <si>
    <t>UBND xã Quang Trung</t>
  </si>
  <si>
    <t>Địa chỉ: Thôn 4, xã Quang Trung, TP Thuỷ Nguyên</t>
  </si>
  <si>
    <t>Địa chỉ: Thôn 10, xã Quang trung, TP Thủy Nguyên (Trụ sở Chính Mỹ cũ)</t>
  </si>
  <si>
    <t>Địa chỉ: Thôn 6, xã Quang Trung, TP Thủy Nguyên (trụ sở Hợp Thành cũ)</t>
  </si>
  <si>
    <t>Phường An Hoà</t>
  </si>
  <si>
    <t>Phường An Đồng</t>
  </si>
  <si>
    <t>Phường Lê Lợi</t>
  </si>
  <si>
    <t>Phường Tân Tiến</t>
  </si>
  <si>
    <t>Phường Nam Sơn</t>
  </si>
  <si>
    <t>Phường Hồng Thái</t>
  </si>
  <si>
    <t>Phường Hồng Phong</t>
  </si>
  <si>
    <t>Phường Lê Thiện</t>
  </si>
  <si>
    <t>UBND Phường Trần Nguyên Hãn</t>
  </si>
  <si>
    <t>Đất trụ sở làm việc phường Dư Hàng cũ (93 Dư Hàng)</t>
  </si>
  <si>
    <t>Đất trụ sở làm việc trạm y tế phường Dư Hàng cũ (95 Dư Hàng)</t>
  </si>
  <si>
    <t>Trụ sở phường TNH 79 Tôn Đức Thắng</t>
  </si>
  <si>
    <t>Đất trụ sở UBND phường 288 TH</t>
  </si>
  <si>
    <t>Trụ sở đảng đoàn thể phường 5D/40 LT</t>
  </si>
  <si>
    <t>UBND Phường An Biên</t>
  </si>
  <si>
    <t>UBND Phường An Biên (2/233 Nguyễn Đức Cảnh- phường Cát Dài cũ)</t>
  </si>
  <si>
    <t>Trụ sở UBMTTQ VN và các đoàn thể phường (194 Tôn Đức Thắng- phường Lam Sơn cũ)</t>
  </si>
  <si>
    <t>UBND Phường An Biên (58 Cát Cụt- phường An Biên cũ)</t>
  </si>
  <si>
    <t>UBND Phường Kênh Dương</t>
  </si>
  <si>
    <t>UBND Phường Hàng Kênh</t>
  </si>
  <si>
    <t>Đất Trụ sở UBND phường số 152 Hàng Kênh</t>
  </si>
  <si>
    <t>Đất Trụ sở UBND phường số 145/173 Hàng Kênh</t>
  </si>
  <si>
    <t>Đất trụ sở UBND phường Đông Hải cũ</t>
  </si>
  <si>
    <t>Đất trụ sở UBND phường Trại Cau cũ</t>
  </si>
  <si>
    <t>UBND Phường An Dương</t>
  </si>
  <si>
    <t>UBND Phường Dư Hàng Kênh</t>
  </si>
  <si>
    <t>UBND Phường Vĩnh Niệm</t>
  </si>
  <si>
    <t>UBND phường Vạn Hương</t>
  </si>
  <si>
    <t>UBND phường Ngọc Xuyên</t>
  </si>
  <si>
    <t>UBND phường Hợp Đức</t>
  </si>
  <si>
    <t>UBND phường Bàng La</t>
  </si>
  <si>
    <t>UBND phường Hải Sơn</t>
  </si>
  <si>
    <t>Địa chỉ số 17, Nguyễn Hữu Cầu</t>
  </si>
  <si>
    <t>Địa chỉ số 1- Vừng</t>
  </si>
  <si>
    <t>UBND phường Hoàng Văn Thụ</t>
  </si>
  <si>
    <t>UBND phường Hùng Vương</t>
  </si>
  <si>
    <t>UBND phường Minh Khai</t>
  </si>
  <si>
    <t>UBND phường Phan Bội Châu</t>
  </si>
  <si>
    <t>Trụ sở tại số 117 Quang Trung, Phan Bội Châu, Hồng Bàng, Hải Phòng</t>
  </si>
  <si>
    <t>Trụ sở trạm y tế phường tại số 191 Phan Bội Châu, p. Phan Bội Châu, Hồng Bàng, Hải Phòng</t>
  </si>
  <si>
    <t>UBND phường Quán Toan</t>
  </si>
  <si>
    <t>UBND phường Sở Dầu</t>
  </si>
  <si>
    <t>UBND phường Thượng Lý</t>
  </si>
  <si>
    <t>Trụ sở Phường Thượng Lý, số 65 Nguyễn Hồng Quân - Thượng Lý - Hồng Bàng - Hải Phòng</t>
  </si>
  <si>
    <t>Trụ sở làm việc tại số 97 Bạch Đằng, Hạ Lý, Hồng Bàng, Hải Phòng</t>
  </si>
  <si>
    <t>Trụ sở làm việc, Số 6 Núi Voi, Trại Chuối, Hồng Bàng, Hải Phòng</t>
  </si>
  <si>
    <t>UBND phường An Hưng</t>
  </si>
  <si>
    <t>UBND phường Đại Bản</t>
  </si>
  <si>
    <t>UBND Phường An Hồng</t>
  </si>
  <si>
    <t>UBND Phường Cầu Đất</t>
  </si>
  <si>
    <t>Trụ sở UBND phường 120 Cầu Đất</t>
  </si>
  <si>
    <t>Trụ sở phường (115 LKT)</t>
  </si>
  <si>
    <t>UBND Phường Cầu Tre</t>
  </si>
  <si>
    <t>UBND Phường Đằng Giang</t>
  </si>
  <si>
    <t>UBND Phường Đông Khê</t>
  </si>
  <si>
    <t>UBND Phường Gia Viên</t>
  </si>
  <si>
    <t>Trụ sở UBND (5/172 Lê Lợi, phường Gia Viên, Quận Ngô Quyền, HP)</t>
  </si>
  <si>
    <t>Trụ sở, Địa chỉ: Số 01 Điện Biên Phủ, phường Máy Tơ, quận Ngô Quyền</t>
  </si>
  <si>
    <t>Đất trụ sở số 54 Lê Lợi, phường Máy Tơ, quận Ngô Quyền</t>
  </si>
  <si>
    <t>Trụ sở UBND phường, Địa chỉ: Số 46 Lê Lai, phường Lạc Viên quận Ngô Quyền</t>
  </si>
  <si>
    <t>UBND Phường Lạch Tray</t>
  </si>
  <si>
    <t>Trụ sở UBND phường, Địa chỉ: Số 201 Lạch Tray, phường Lạch Tray, quận Ngô Quyền</t>
  </si>
  <si>
    <t>Trụ sở UBND (15 Nguyễn Bình)
Địa chỉ: Số 15 Nguyễn Bình, Phường Đồng Quốc Bình, Quận Ngô Quyền, TP Hải Phòng</t>
  </si>
  <si>
    <t>Trụ sở Đảng ủy (địa chỉ số 297 Lê Lợi, Ngô Quyền, Hải Phòng)</t>
  </si>
  <si>
    <t>Trụ sở UBND (địa chỉ số 389 Lê Lợi, Ngô Quyền, Hải Phòng)</t>
  </si>
  <si>
    <t>Trụ sở Đảng ủy, HDND, UBND (địa chỉ 212 Lê Lợi, Ngô Quyền, Hải Phòng)</t>
  </si>
  <si>
    <t>UBND Phường Máy Chai</t>
  </si>
  <si>
    <t>UBND Phường Vạn Mỹ</t>
  </si>
  <si>
    <t>Văn phòng Quận ủy Ngô Quyền</t>
  </si>
  <si>
    <t>Phường Thành Tô</t>
  </si>
  <si>
    <t>Phường Đông Hải 2</t>
  </si>
  <si>
    <t>Phường Cát Bi</t>
  </si>
  <si>
    <t>số 186 Cát Bi</t>
  </si>
  <si>
    <t>số 188 Cát Bi</t>
  </si>
  <si>
    <t>Phường Đằng Hải</t>
  </si>
  <si>
    <t>số 51 Đoàn Kết</t>
  </si>
  <si>
    <t>TDP số 4 Đằng Hải</t>
  </si>
  <si>
    <t>Phường Tràng Cát</t>
  </si>
  <si>
    <t>Phường Nam Hải</t>
  </si>
  <si>
    <t>Phường Bắc Hà</t>
  </si>
  <si>
    <t>Phường Bắc Sơn</t>
  </si>
  <si>
    <t>Phường Đồng Hòa</t>
  </si>
  <si>
    <t>Phường Ngọc Sơn</t>
  </si>
  <si>
    <t>Phường Trần Thành Ngọ</t>
  </si>
  <si>
    <t>Phường Văn Đẩu</t>
  </si>
  <si>
    <t>UBND Phường Tân Thành</t>
  </si>
  <si>
    <t>UBND Phường Hưng Đạo</t>
  </si>
  <si>
    <t xml:space="preserve">UBND phường Hoà Nghĩa </t>
  </si>
  <si>
    <t xml:space="preserve">UBND phường Hải Thành </t>
  </si>
  <si>
    <t xml:space="preserve">UBND Phường Đa Phúc </t>
  </si>
  <si>
    <t>UBND Phường Anh Dũng</t>
  </si>
  <si>
    <t>UBND thị trấn Vĩnh Bảo</t>
  </si>
  <si>
    <t>Địa chỉ: 194 Đông Thái, TT. Vĩnh Bảo, Vĩnh Bảo, Hải Phòng</t>
  </si>
  <si>
    <t>Địa chỉ: Đường Hoa Duy Thành, KDC Tiền Hải, Thị trấn Vĩnh Bảo, Huyện Vĩnh Bảo</t>
  </si>
  <si>
    <t>UBND xã Cao Minh</t>
  </si>
  <si>
    <t>UBND xã Dũng Tiến</t>
  </si>
  <si>
    <t>UBND xã Giang Biên</t>
  </si>
  <si>
    <t>UBND xã Hòa Bình</t>
  </si>
  <si>
    <t>Địa chỉ: Thôn 3, xã Hòa Bình, huyện Vĩnh Bảo</t>
  </si>
  <si>
    <t>Địa chỉ: thôn Đông Hàm Dương (thôn 6 cũ), xã Hòa Bình, huyện Vĩnh Bảo (Đất HTX cũ)</t>
  </si>
  <si>
    <t>UBND xã Hùng Tiến</t>
  </si>
  <si>
    <t>UBND xã Liên Am</t>
  </si>
  <si>
    <t>Địa chỉ: Thôn Thượng Am, xã Liên Am, huyện Vĩnh Bảo</t>
  </si>
  <si>
    <t>Địa chỉ: Thôn Thượng Am, xã Liên Am, huyện Vĩnh Bảo (Đất HTX cũ)</t>
  </si>
  <si>
    <t>UBND xã Lý Học</t>
  </si>
  <si>
    <t>UBND xã Tam Cường</t>
  </si>
  <si>
    <t>Địa chỉ: Thôn 4, xã Tam Cường, Vĩnh Bảo, HP</t>
  </si>
  <si>
    <t>Địa chỉ: Thôn 2, xã Tam Cường, Vĩnh Bảo, HP (xã Vĩnh Tiến cũ)</t>
  </si>
  <si>
    <t>Địa chỉ: Xóm 2, xã Tam Cường, Vĩnh Bảo, HP (xã Cổ Am cũ)</t>
  </si>
  <si>
    <t>UBND xã Tân Hưng</t>
  </si>
  <si>
    <t>UBND xã Tân Liên</t>
  </si>
  <si>
    <t>UBND xã Thắng Thủy</t>
  </si>
  <si>
    <t>Địa chỉ: Thôn 4 Làng Hà Phương, Xã Thắng Thuỷ, Huyện Vĩnh Bảo</t>
  </si>
  <si>
    <t>Địa chỉ: Thôn 4 Làng Hà Phương, Xã Thắng Thuỷ, Huyện Vĩnh Bảo (Đất HTX cũ)</t>
  </si>
  <si>
    <t>UBND xã Tiền Phong</t>
  </si>
  <si>
    <t>Địa chỉ: Thôn 10 Hạ Am, xã Tiền Phong, Vĩnh Bảo, HP (xã Cộng Hiền cũ - Khu 1)</t>
  </si>
  <si>
    <t>Địa chỉ: Thôn 10 Hạ Am, xã Tiền Phong, Vĩnh Bảo, HP (xã Cộng Hiền cũ - Khu 2)</t>
  </si>
  <si>
    <t>Địa chỉ: Thôn Linh Đông 3, xã Tiền Phong, Vĩnh Bảo, HP</t>
  </si>
  <si>
    <t>Địa chỉ: Xóm 6, thôn Quán Khái, xã Tiền Phong, Vĩnh Bảo, HP (xã Vĩnh Phong cũ)</t>
  </si>
  <si>
    <t>UBND xã Trấn Dương</t>
  </si>
  <si>
    <t>Địa chỉ: Thôn Dương Am, xã Trấn Dương, Vĩnh Bảo, HP</t>
  </si>
  <si>
    <t>Địa chỉ: Thôn Dương Tiền, xã Trấn Dương, Vĩnh Bảo, HP</t>
  </si>
  <si>
    <t>UBND xã Trung Lập</t>
  </si>
  <si>
    <t>UBND xã Vĩnh An</t>
  </si>
  <si>
    <t>Địa chỉ: Cụm dân cư số 7, xã Vĩnh An, Vĩnh Bảo, HP</t>
  </si>
  <si>
    <t>Địa chỉ: Thôn An Cầu, xã Vĩnh An, Vĩnh Bảo, HP</t>
  </si>
  <si>
    <t>UBND xã Vĩnh Hải</t>
  </si>
  <si>
    <t>Địa chỉ: Thôn Thái Hòa, xã Vĩnh Hải, Vĩnh Bảo, HP</t>
  </si>
  <si>
    <t>Địa chỉ: Thôn Đồng Tiến, xã Vĩnh Hải, huyện Vĩnh Bảo, HP (đất Hợp tác xã cũ)</t>
  </si>
  <si>
    <t>Địa chỉ: Thôn An Biên, xã Vĩnh Hải, Vĩnh Bảo, HP (xã Hưng Nhân cũ)</t>
  </si>
  <si>
    <t>Địa chỉ: Thôn Thanh Khê, xã Vĩnh Hải, Vĩnh Bảo, HP (xã Thanh Lương cũ)</t>
  </si>
  <si>
    <t>UBND xã Vĩnh Hòa</t>
  </si>
  <si>
    <t>Địa chỉ: Thôn Trúc Hiệp, xã Vĩnh Hòa, Vĩnh Bảo, HP</t>
  </si>
  <si>
    <t>Địa chỉ: Thôn Hà Hương, xã Vĩnh Hòa, Vĩnh Bảo, HP (xã Vĩnh Long cũ)</t>
  </si>
  <si>
    <t>Địa chỉ: Thôn An Lãng, xã Vĩnh Hòa, Vĩnh Bảo, HP (xã An Hòa cũ)</t>
  </si>
  <si>
    <t>UBND xã Vĩnh Hưng</t>
  </si>
  <si>
    <t>Địa chỉ: KDC Ái Quốc, xã Vĩnh Hưng, Vĩnh Bảo, HP (khối Đoàn thể xã Nhân Hòa cũ)</t>
  </si>
  <si>
    <t>Địa chỉ: KDC Ái Quốc, xã Vĩnh Hưng, Vĩnh Bảo, HP (xã Nhân Hòa cũ)</t>
  </si>
  <si>
    <t>Địa chỉ: Thôn Thượng Điện, xã Vĩnh Hưng, Vĩnh Bảo, HP (xã Vinh Quang cũ)</t>
  </si>
  <si>
    <t>Địa chỉ: Thôn Đông, xã Vĩnh Hưng, Vĩnh Bảo, HP (xã Tam Đa cũ)</t>
  </si>
  <si>
    <t>Địa chỉ: Thôn Cúc Phố, xã Vĩnh Hưng, Vĩnh Bảo, HP (Khu đất Trạm vật tư nông nghiệp cũ)</t>
  </si>
  <si>
    <t>UBND xã Việt Tiến</t>
  </si>
  <si>
    <t>UBND thị trấn An Lão</t>
  </si>
  <si>
    <t>Thị trấn Trường Sơn</t>
  </si>
  <si>
    <t>Số 228 Lương Khánh Thiện, Trường Sơn,An Lão</t>
  </si>
  <si>
    <t>Trụ sở UBND cũ</t>
  </si>
  <si>
    <t>UBND Xã An Thái</t>
  </si>
  <si>
    <t>UBND Xã Bát Trang</t>
  </si>
  <si>
    <t>UBND Xã Tân Viên</t>
  </si>
  <si>
    <t>UBND Xã Chiến Thắng</t>
  </si>
  <si>
    <t>UBND Xã An Thọ</t>
  </si>
  <si>
    <t>UBND Xã Trường Thành</t>
  </si>
  <si>
    <t>Ủy ban nhân dân xã  cũ - Thôn Phương Chử Tây</t>
  </si>
  <si>
    <t>Trụ sở UBND xã hiện tại  - Thôn Phương Chử Đông xã Trường Thành</t>
  </si>
  <si>
    <t>UBND Xã Mỹ Đức</t>
  </si>
  <si>
    <t>UBND Xã Quốc Tuấn</t>
  </si>
  <si>
    <t>UBND Xã An Thắng</t>
  </si>
  <si>
    <t>UBND Xã Tân Dân</t>
  </si>
  <si>
    <t>UBND Xã Trường Thọ</t>
  </si>
  <si>
    <t>UBND Xã Thái Sơn</t>
  </si>
  <si>
    <t>UBND Xã An Tiến</t>
  </si>
  <si>
    <t>Trụ sở UBND xã mới</t>
  </si>
  <si>
    <t>Trụ sở UBND xã cũ</t>
  </si>
  <si>
    <t>UBND Xã Quang Trung</t>
  </si>
  <si>
    <t>UBND Xã Quang Hưng</t>
  </si>
  <si>
    <t>UBND xã Tiên Thắng</t>
  </si>
  <si>
    <t>UBND xã Tiên Minh</t>
  </si>
  <si>
    <t>UBND xã Vinh Quang</t>
  </si>
  <si>
    <t>Đất trụ sở UBND xã Vinh Quang</t>
  </si>
  <si>
    <t>Đất trụ sở UBND xã Tiên Hưng (cũ)</t>
  </si>
  <si>
    <t>UBND xã Hùng Thắng</t>
  </si>
  <si>
    <t>UBND xã Nam Hưng</t>
  </si>
  <si>
    <t>UBND Xã Tân Minh</t>
  </si>
  <si>
    <t>Bưu điện - Quang Phục cũ</t>
  </si>
  <si>
    <t>Hợp tác xã KD và Dịch vụ Nông nghiệp QP</t>
  </si>
  <si>
    <t>Quỹ tín dụng nhân dân - Quang Phục cũ</t>
  </si>
  <si>
    <t>Trụ sở ủy ban nhân dân xã - Quang Phục</t>
  </si>
  <si>
    <t>Đất trụ sở UBND xã Toàn Thắng cũ</t>
  </si>
  <si>
    <t>Đất trụ sở UBND xã  Bạch Đằng cũ</t>
  </si>
  <si>
    <t>UBND xã Cấp Tiến</t>
  </si>
  <si>
    <t>UBND xã Kiến Thiết</t>
  </si>
  <si>
    <t>UBND Thị trấn Tiên Lãng</t>
  </si>
  <si>
    <t>UBND xã Đoàn Lập</t>
  </si>
  <si>
    <t>UBND xã Tây Hưng</t>
  </si>
  <si>
    <t>Đất trụ sở UBND xã</t>
  </si>
  <si>
    <t>Đất bưu điện</t>
  </si>
  <si>
    <t>UBND xã Tự Cường</t>
  </si>
  <si>
    <t>UBND xã Quyết Tiến</t>
  </si>
  <si>
    <t>UBND xã Tiên Tiến (cũ)</t>
  </si>
  <si>
    <t>UBND xã Bắc Hưng</t>
  </si>
  <si>
    <t>UBND xã Đại Thắng</t>
  </si>
  <si>
    <t>UBND xã Đông Hưng</t>
  </si>
  <si>
    <t>UBND xã Khởi Nghĩa</t>
  </si>
  <si>
    <t>UBND xã Tiên Cường</t>
  </si>
  <si>
    <t>UBND xã Tiên Thanh</t>
  </si>
  <si>
    <t>UBND xã Xuân Đám, huyện Cát Hải, TP Hải Phòng</t>
  </si>
  <si>
    <t>UBND Xã Phù Long</t>
  </si>
  <si>
    <t>UBND Xã Văn Phong</t>
  </si>
  <si>
    <t>UBND xã Việt Hải
Địa chỉ: thôn 2 xã Việt Hải, Cát Hải, Hải Phòng</t>
  </si>
  <si>
    <t>UBND thị trấn Cát Hải
Địa chỉ: Tổ dân phố Hòa Hy, thị trấn Cát Hải, huyện Cát Hải.</t>
  </si>
  <si>
    <t>UBND Xã Trân Châu</t>
  </si>
  <si>
    <t>UBND Xã Nghĩa Lộ</t>
  </si>
  <si>
    <t>UBND Xã Hiền Hào</t>
  </si>
  <si>
    <t>UBND xã Gia Luận. Địa chỉ: Thôn 1 xã Gia Luận, huyện Cát Hải, TP. Hải Phòng</t>
  </si>
  <si>
    <t>UBND Xã Hoàng Châu</t>
  </si>
  <si>
    <t>UBND Xã Kiến Quốc</t>
  </si>
  <si>
    <t>UBND Xã Đại Hợp</t>
  </si>
  <si>
    <t>UBND xã Minh Tân</t>
  </si>
  <si>
    <t>UBND Xã Hữu Bằng</t>
  </si>
  <si>
    <t>UBND Xã Tú Sơn</t>
  </si>
  <si>
    <t>UBND Xã Thuận Thiên</t>
  </si>
  <si>
    <t>UBND xã Kiến Hưng</t>
  </si>
  <si>
    <t>Trụ sở UBND xã, thôn Cao Bộ</t>
  </si>
  <si>
    <t>Trụ sở công an xã, thôn Trà Phương</t>
  </si>
  <si>
    <t>Trụ sở quân sự xã, thôn Đại Thắng</t>
  </si>
  <si>
    <t>UBND Xã Tân Trào</t>
  </si>
  <si>
    <t>UBND Xã Đại Đồng</t>
  </si>
  <si>
    <t>UBND Xã Ngũ Phúc</t>
  </si>
  <si>
    <t>Văn phòng huyện uỷ</t>
  </si>
  <si>
    <t>UBND Xã Đoàn Xá</t>
  </si>
  <si>
    <t>UBND Xã Đông Phương</t>
  </si>
  <si>
    <t>Trụ sở UBND xã, thôn Đại Trà Hải</t>
  </si>
  <si>
    <t>Trụ sở công an xã, thôn Đại Trà Sơn</t>
  </si>
  <si>
    <t>UBND Xã Tân Phong</t>
  </si>
  <si>
    <t>UBND Xã Thanh Sơn</t>
  </si>
  <si>
    <t>UBND Xã Du Lễ</t>
  </si>
  <si>
    <t>UBND Thị trấn Núi Đối</t>
  </si>
  <si>
    <t>2</t>
  </si>
  <si>
    <t>4</t>
  </si>
  <si>
    <t>CẤP XÃ</t>
  </si>
  <si>
    <t>Tổng</t>
  </si>
  <si>
    <t>Xã An Hưng</t>
  </si>
  <si>
    <t>Xã An Khánh</t>
  </si>
  <si>
    <t xml:space="preserve">Xã An Quang </t>
  </si>
  <si>
    <t xml:space="preserve">Xã An Trường </t>
  </si>
  <si>
    <t>Xã Việt Khê</t>
  </si>
  <si>
    <t>Phường Hồng Bàng</t>
  </si>
  <si>
    <t>Phường Hồng An</t>
  </si>
  <si>
    <t>CHÍNH PHỦ</t>
  </si>
  <si>
    <t>Phụ lục I</t>
  </si>
  <si>
    <t>Phụ lục II</t>
  </si>
  <si>
    <t>Phụ lục IV</t>
  </si>
  <si>
    <t>Phụ lục V</t>
  </si>
  <si>
    <t>ĐVHC</t>
  </si>
  <si>
    <t xml:space="preserve">Số lượng ĐVHC cấp xã </t>
  </si>
  <si>
    <t>Số lượng ĐVHC đạt tiêu chuẩn không thực hiện sắp xếp</t>
  </si>
  <si>
    <t>Số lượng ĐVHC không thực hiện sắp xếp do có yếu tố đặc thù</t>
  </si>
  <si>
    <t>Số lượng ĐVHC thực hiện sắp xếp</t>
  </si>
  <si>
    <t>6</t>
  </si>
  <si>
    <t>Xã</t>
  </si>
  <si>
    <t>0</t>
  </si>
  <si>
    <t>Phường</t>
  </si>
  <si>
    <t>Thị trấn</t>
  </si>
  <si>
    <t>Đặc khu</t>
  </si>
  <si>
    <t>Tăng 02 đặc khu</t>
  </si>
  <si>
    <t>Phụ lục III</t>
  </si>
  <si>
    <r>
      <t xml:space="preserve">THỐNG KÊ PHƯƠNG ÁN SẮP XẾP ĐVHC CẤP XÃ CỦA THÀNH PHỐ HẢI PHÒNG VÀ TỈNH HẢI DƯƠNG NĂM 2025 
</t>
    </r>
    <r>
      <rPr>
        <i/>
        <sz val="11"/>
        <color rgb="FF0070C0"/>
        <rFont val="Times New Roman"/>
        <family val="1"/>
      </rPr>
      <t>(Kèm theo Đề án số.           /ĐA-CP ngày                     của Chính phủ)</t>
    </r>
  </si>
  <si>
    <r>
      <t xml:space="preserve">THỐNG KÊ ĐVHC CẤP XÃ SAU SẮP XẾP CỦA THÀNH PHỐ HẢI PHÒNG (MỚI)
</t>
    </r>
    <r>
      <rPr>
        <i/>
        <sz val="11"/>
        <color rgb="FF0070C0"/>
        <rFont val="Times New Roman"/>
        <family val="1"/>
      </rPr>
      <t>(Kèm theo Đề án số.           /ĐA-CP ngày                     của Chính phủ)</t>
    </r>
  </si>
  <si>
    <r>
      <t xml:space="preserve">THỐNG KÊ SỐ LƯỢNG CBCC CẤP HUYỆN, CẤP XÃ VÀ PHƯƠNG ÁN SẮP XẾP, BỐ TRÍ 
SAU KHI THỰC HIỆN SẮP XẾP ĐVHC CẤP XÃ CỦA THÀNH PHỐ HẢI PHÒNG (MỚI)
</t>
    </r>
    <r>
      <rPr>
        <i/>
        <sz val="11"/>
        <color rgb="FF0070C0"/>
        <rFont val="Times New Roman"/>
        <family val="1"/>
      </rPr>
      <t>(Kèm theo Đề án số.           /ĐA-CP ngày                     của Chính phủ)</t>
    </r>
  </si>
  <si>
    <t>TỈNH HẢI DƯƠNG</t>
  </si>
  <si>
    <t>Phường Hải Dương</t>
  </si>
  <si>
    <t>Phường Lê Thanh Nghị</t>
  </si>
  <si>
    <t>Phường Việt Hòa</t>
  </si>
  <si>
    <t>Phường Thành Đông</t>
  </si>
  <si>
    <t>Phường Nam Đồng</t>
  </si>
  <si>
    <t>Phường Tân Hưng</t>
  </si>
  <si>
    <t>Phường Thạch Khôi</t>
  </si>
  <si>
    <t>Phường Tứ Minh</t>
  </si>
  <si>
    <t>Phường Ái Quốc</t>
  </si>
  <si>
    <t>Phường Chu Văn An</t>
  </si>
  <si>
    <t xml:space="preserve">Phường Chí Linh </t>
  </si>
  <si>
    <t>Phường Nguyễn Trãi</t>
  </si>
  <si>
    <t>Phường Trần Nhân Tông</t>
  </si>
  <si>
    <t>Phường Lê Đại Hành</t>
  </si>
  <si>
    <t xml:space="preserve">Phường Kinh Môn                      </t>
  </si>
  <si>
    <t>Phường Nguyễn Đại Năng</t>
  </si>
  <si>
    <t>Phường Trần Liễu</t>
  </si>
  <si>
    <t>Phường Bắc An Phụ</t>
  </si>
  <si>
    <t>Phường Phạm Sư Mạnh</t>
  </si>
  <si>
    <t>Phường Nhị Chiểu</t>
  </si>
  <si>
    <t>Xã Nam An Phụ</t>
  </si>
  <si>
    <t>Xã Nam Sách</t>
  </si>
  <si>
    <t>Xã Thái Tân</t>
  </si>
  <si>
    <t>Xã Hợp Tiến</t>
  </si>
  <si>
    <t>Xã Trần Phú</t>
  </si>
  <si>
    <t>Xã An Phú</t>
  </si>
  <si>
    <t xml:space="preserve"> Xã Thanh Hà </t>
  </si>
  <si>
    <t>Xã Hà Tây</t>
  </si>
  <si>
    <t xml:space="preserve"> Xã Hà Bắc</t>
  </si>
  <si>
    <t xml:space="preserve"> Xã Hà Nam</t>
  </si>
  <si>
    <t xml:space="preserve"> Xã Hà Đông</t>
  </si>
  <si>
    <t xml:space="preserve"> Xã Cẩm Giang</t>
  </si>
  <si>
    <t xml:space="preserve"> Xã Tuệ Tĩnh</t>
  </si>
  <si>
    <t xml:space="preserve"> Xã Mao Điền</t>
  </si>
  <si>
    <t xml:space="preserve"> Xã Cẩm Giàng </t>
  </si>
  <si>
    <t xml:space="preserve"> Xã Kẻ Sặt</t>
  </si>
  <si>
    <t xml:space="preserve"> Xã Bình Giang </t>
  </si>
  <si>
    <t>Xã Đường An</t>
  </si>
  <si>
    <t>Xã Thượng Hồng</t>
  </si>
  <si>
    <t>Xã Gia Lộc</t>
  </si>
  <si>
    <t>Xã Yết Kiêu</t>
  </si>
  <si>
    <t>Xã Gia Phúc</t>
  </si>
  <si>
    <t>Xã Trường Tân</t>
  </si>
  <si>
    <t xml:space="preserve">Xã Tứ Kỳ </t>
  </si>
  <si>
    <t>Xã Tân Kỳ</t>
  </si>
  <si>
    <t>Xã Đại Sơn</t>
  </si>
  <si>
    <t>Xã Chí Minh</t>
  </si>
  <si>
    <t>Xã Lạc Phượng</t>
  </si>
  <si>
    <t>Xã Nguyên Giáp</t>
  </si>
  <si>
    <t xml:space="preserve">Xã Ninh Giang </t>
  </si>
  <si>
    <t>Xã Vĩnh Lại</t>
  </si>
  <si>
    <t>Xã Khúc Thừa Dụ</t>
  </si>
  <si>
    <t>Xã Tân An</t>
  </si>
  <si>
    <t>Xã Hồng Châu</t>
  </si>
  <si>
    <t xml:space="preserve">Xã Thanh Miện </t>
  </si>
  <si>
    <t>Xã Bắc Thanh Miện</t>
  </si>
  <si>
    <t>Xã Hải Hưng</t>
  </si>
  <si>
    <t>Xã Nguyễn Lương Bằng</t>
  </si>
  <si>
    <t>Xã Nam Thanh Miện</t>
  </si>
  <si>
    <t>Xã Phú Thái</t>
  </si>
  <si>
    <t>Xã Lai Khê</t>
  </si>
  <si>
    <t>Xã An Thành</t>
  </si>
  <si>
    <t>Xã Kim Thành</t>
  </si>
  <si>
    <t>Thành phố Hải Dương</t>
  </si>
  <si>
    <t>Xã Gia Xuyên</t>
  </si>
  <si>
    <t>x</t>
  </si>
  <si>
    <t>Xã Ngọc Sơn</t>
  </si>
  <si>
    <t>Xã An Thượng</t>
  </si>
  <si>
    <t>Xã Liên Hồng</t>
  </si>
  <si>
    <t>Xã Tiền Tiến</t>
  </si>
  <si>
    <t>Phường Quang Trung</t>
  </si>
  <si>
    <t>Phường Trần Phú</t>
  </si>
  <si>
    <t>Phường Hải Tân</t>
  </si>
  <si>
    <t>Phường Tân Bình</t>
  </si>
  <si>
    <t>Phường Thanh Bình</t>
  </si>
  <si>
    <t>Phường Bình Hàn</t>
  </si>
  <si>
    <t>Phường Cẩm Thượng</t>
  </si>
  <si>
    <t>Phường Ngọc Châu</t>
  </si>
  <si>
    <t>Phường Nhị Châu</t>
  </si>
  <si>
    <t>Thành phố Chí Linh</t>
  </si>
  <si>
    <t>Xã Hưng Đạo</t>
  </si>
  <si>
    <t>Xã Lê Lợi</t>
  </si>
  <si>
    <t>Xã Bắc An</t>
  </si>
  <si>
    <t>Xã Hoàng Hoa Thám</t>
  </si>
  <si>
    <t>Xã Nhân Huệ</t>
  </si>
  <si>
    <t>Phường Sao Đỏ</t>
  </si>
  <si>
    <t>Phường Phả Lại</t>
  </si>
  <si>
    <t>Phường Cộng Hòa</t>
  </si>
  <si>
    <t>Phường Chí Minh</t>
  </si>
  <si>
    <t>Phường Văn An</t>
  </si>
  <si>
    <t>Phường Văn Đức</t>
  </si>
  <si>
    <t>Phường An Lạc</t>
  </si>
  <si>
    <t>Phường Thái Học</t>
  </si>
  <si>
    <t>Phường Đồng Lạc</t>
  </si>
  <si>
    <t>Phường Tân Dân</t>
  </si>
  <si>
    <t>Phường Hoàng Tân</t>
  </si>
  <si>
    <t>Phường Hoàng Tiến</t>
  </si>
  <si>
    <t>Phường Bến Tắm</t>
  </si>
  <si>
    <t>Phường Cổ Thành</t>
  </si>
  <si>
    <t>Thị xã Kinh Môn</t>
  </si>
  <si>
    <t>Xã Minh Hòa</t>
  </si>
  <si>
    <t>Xã Thượng Quận</t>
  </si>
  <si>
    <t>Xã Quang Thành</t>
  </si>
  <si>
    <t>Xã Hiệp Hòa</t>
  </si>
  <si>
    <t>Xã Thăng Long</t>
  </si>
  <si>
    <t>Xã Lạc Long</t>
  </si>
  <si>
    <t>Xã Lê Ninh</t>
  </si>
  <si>
    <t>Phường An Lưu</t>
  </si>
  <si>
    <t>Phường Hiệp An</t>
  </si>
  <si>
    <t>Phường Long Xuyên</t>
  </si>
  <si>
    <t>Phường Hiến Thành</t>
  </si>
  <si>
    <t>Phường Thái Thịnh</t>
  </si>
  <si>
    <t>Phường An Phụ</t>
  </si>
  <si>
    <t>Phường Thất Hùng</t>
  </si>
  <si>
    <t>Phường An Sinh</t>
  </si>
  <si>
    <t>Phường Phạm Thái</t>
  </si>
  <si>
    <t>Phường Hiệp Sơn</t>
  </si>
  <si>
    <t>Phường Minh Tân</t>
  </si>
  <si>
    <t>Phường Phú Thứ</t>
  </si>
  <si>
    <t>Phường Duy Tân</t>
  </si>
  <si>
    <t>Huyện Bình Giang</t>
  </si>
  <si>
    <t>Xã Vĩnh Hồng</t>
  </si>
  <si>
    <t>Xã Tân Việt</t>
  </si>
  <si>
    <t>Xã Long Xuyên</t>
  </si>
  <si>
    <t>Xã Bình Xuyên</t>
  </si>
  <si>
    <t>Xã Nhân Quyền</t>
  </si>
  <si>
    <t>Xã Hồng Khê</t>
  </si>
  <si>
    <t>Xã Cổ Bì</t>
  </si>
  <si>
    <t>Xã Thái Minh</t>
  </si>
  <si>
    <t>Xã Tân Hồng</t>
  </si>
  <si>
    <t>Xã Thái Dương</t>
  </si>
  <si>
    <t>Xã Thái Hòa</t>
  </si>
  <si>
    <t>Xã Thúc Kháng</t>
  </si>
  <si>
    <t>Thị trấn Kẻ Sặt</t>
  </si>
  <si>
    <t>Huyện Cẩm Giàng</t>
  </si>
  <si>
    <t>Xã Tân Trường</t>
  </si>
  <si>
    <t>Xã Cẩm Hưng</t>
  </si>
  <si>
    <t>Xã Lương Điền</t>
  </si>
  <si>
    <t>Xã Cẩm Hoàng</t>
  </si>
  <si>
    <t>Xã Cao An</t>
  </si>
  <si>
    <t>Xã Đức Chính</t>
  </si>
  <si>
    <t>Xã Cẩm Đông</t>
  </si>
  <si>
    <t>Xã Cẩm Văn</t>
  </si>
  <si>
    <t>Xã Cẩm Vũ</t>
  </si>
  <si>
    <t>Xã Phúc Điền</t>
  </si>
  <si>
    <t>Xã Ngọc Liên</t>
  </si>
  <si>
    <t>Xã Cẩm Đoài</t>
  </si>
  <si>
    <t>Xã Định Sơn</t>
  </si>
  <si>
    <t>Thị trấn Lai Cách</t>
  </si>
  <si>
    <t>Thị trấn Cẩm Giang</t>
  </si>
  <si>
    <t>Huyện Gia Lộc</t>
  </si>
  <si>
    <t>Xã Đoàn Thượng</t>
  </si>
  <si>
    <t>Xã Gia Tiến</t>
  </si>
  <si>
    <t>Xã Hoàng Diệu</t>
  </si>
  <si>
    <t>Xã Hồng Hưng</t>
  </si>
  <si>
    <t>Xã Nhật Quang</t>
  </si>
  <si>
    <t>Xã Phạm Trấn</t>
  </si>
  <si>
    <t>Xã Quang Đức</t>
  </si>
  <si>
    <t>Xã Thống Kênh</t>
  </si>
  <si>
    <t>Xã Thống Nhất</t>
  </si>
  <si>
    <t>Xã Toàn Thắng</t>
  </si>
  <si>
    <t>Thị trấn Gia Lộc</t>
  </si>
  <si>
    <t>Huyện Kim Thành</t>
  </si>
  <si>
    <t>Xã Vũ Dũng</t>
  </si>
  <si>
    <t>Xã Tuấn Việt</t>
  </si>
  <si>
    <t>Xã Kim Xuyên</t>
  </si>
  <si>
    <t>Xã Kim Liên</t>
  </si>
  <si>
    <t>Xã Kim Anh</t>
  </si>
  <si>
    <t>Xã Ngũ Phúc</t>
  </si>
  <si>
    <t>Xã Kim Đính</t>
  </si>
  <si>
    <t>Xã Kim Tân</t>
  </si>
  <si>
    <t>Xã Hòa Bình</t>
  </si>
  <si>
    <t>Xã Đồng Cẩm</t>
  </si>
  <si>
    <t>Xã Tam Kỳ</t>
  </si>
  <si>
    <t>Xã Đại Đức</t>
  </si>
  <si>
    <t>Thị trấn Phú Thái</t>
  </si>
  <si>
    <t>Huyện Nam Sách</t>
  </si>
  <si>
    <t>Xã Nam Hưng</t>
  </si>
  <si>
    <t>Xã Nam Tân</t>
  </si>
  <si>
    <t>Xã Hiệp Cát</t>
  </si>
  <si>
    <t>Xã Hồng Phong</t>
  </si>
  <si>
    <t>Xã Đồng Lạc</t>
  </si>
  <si>
    <t>Xã An Bình</t>
  </si>
  <si>
    <t>Xã Cộng Hòa</t>
  </si>
  <si>
    <t>Thị trấn Nam Sách</t>
  </si>
  <si>
    <t>Huyện Ninh Giang</t>
  </si>
  <si>
    <t>Xã An Đức</t>
  </si>
  <si>
    <t>Xã Hiệp Lực</t>
  </si>
  <si>
    <t>Xã Đức Phúc</t>
  </si>
  <si>
    <t>Xã Kiến Phúc</t>
  </si>
  <si>
    <t>Xã Hồng Dụ</t>
  </si>
  <si>
    <t>Xã Tân Phong</t>
  </si>
  <si>
    <t>Xã Hưng Long</t>
  </si>
  <si>
    <t>Xã Văn Hội</t>
  </si>
  <si>
    <t>Xã Nghĩa An</t>
  </si>
  <si>
    <t>Xã Tân Quang</t>
  </si>
  <si>
    <t>Xã Tân Hương</t>
  </si>
  <si>
    <t>Xã Ứng Hòe</t>
  </si>
  <si>
    <t>Thị trấn Ninh Giang</t>
  </si>
  <si>
    <t>Huyện Thanh Hà</t>
  </si>
  <si>
    <t>Xã Hồng Lạc</t>
  </si>
  <si>
    <t>Xã Cẩm Việt</t>
  </si>
  <si>
    <t>Xã Thanh An</t>
  </si>
  <si>
    <t>Xã Thanh Lang</t>
  </si>
  <si>
    <t>Xã Liên Mạc</t>
  </si>
  <si>
    <t>Xã Thanh Hải</t>
  </si>
  <si>
    <t>Xã Thanh Tân</t>
  </si>
  <si>
    <t>Xã Thanh Xuân</t>
  </si>
  <si>
    <t>Xã An Phượng</t>
  </si>
  <si>
    <t>Xã Thanh Sơn</t>
  </si>
  <si>
    <t>Xã Thanh Quang</t>
  </si>
  <si>
    <t>Xã Thanh Hồng</t>
  </si>
  <si>
    <t>Xã Vĩnh Cường</t>
  </si>
  <si>
    <t>Thị trấn Thanh Hà</t>
  </si>
  <si>
    <t>Huyện Thanh Miện</t>
  </si>
  <si>
    <t>Xã Chi Lăng Nam</t>
  </si>
  <si>
    <t>Xã Chi Lăng Bắc</t>
  </si>
  <si>
    <t>Xã Thanh Giang</t>
  </si>
  <si>
    <t>Xã Ngũ Hùng</t>
  </si>
  <si>
    <t>Xã Tứ Cường</t>
  </si>
  <si>
    <t>Xã Cao Thắng</t>
  </si>
  <si>
    <t>Xã Lam Sơn</t>
  </si>
  <si>
    <t>Xã Phạm Kha</t>
  </si>
  <si>
    <t>Xã Thanh Tùng</t>
  </si>
  <si>
    <t>Xã Đoàn Tùng</t>
  </si>
  <si>
    <t>Xã Hồng Quang</t>
  </si>
  <si>
    <t>Xã Tân Trào</t>
  </si>
  <si>
    <t>Xã Ngô Quyền</t>
  </si>
  <si>
    <t>Xã Đoàn Kết</t>
  </si>
  <si>
    <t>Xã Lê Hồng</t>
  </si>
  <si>
    <t>Thị trấn Thanh Miện</t>
  </si>
  <si>
    <t>Huyện Tứ Kỳ</t>
  </si>
  <si>
    <t>Xã Kỳ Sơn</t>
  </si>
  <si>
    <t>Xã Bình Lãng</t>
  </si>
  <si>
    <t>Xã Quang Phục</t>
  </si>
  <si>
    <t>Xã Dân An</t>
  </si>
  <si>
    <t>Xã Đại Hợp</t>
  </si>
  <si>
    <t>Xã An Thanh</t>
  </si>
  <si>
    <t>Xã Quang Khải</t>
  </si>
  <si>
    <t>Xã Minh Đức</t>
  </si>
  <si>
    <t>Xã Văn Tố</t>
  </si>
  <si>
    <t>Xã Tiên Động</t>
  </si>
  <si>
    <t>Xã Hà Kỳ</t>
  </si>
  <si>
    <t>Xã Hà Thanh</t>
  </si>
  <si>
    <t>Thị trấn Tứ Kỳ</t>
  </si>
  <si>
    <t>xã</t>
  </si>
  <si>
    <t>phường tx</t>
  </si>
  <si>
    <t>phường tp</t>
  </si>
  <si>
    <t>6.11</t>
  </si>
  <si>
    <t>6.12</t>
  </si>
  <si>
    <t>6.13</t>
  </si>
  <si>
    <t>7.7</t>
  </si>
  <si>
    <t>7.8</t>
  </si>
  <si>
    <t>7.9</t>
  </si>
  <si>
    <t>7.10</t>
  </si>
  <si>
    <t>7.11</t>
  </si>
  <si>
    <t>7.12</t>
  </si>
  <si>
    <t>7.13</t>
  </si>
  <si>
    <t>8.11</t>
  </si>
  <si>
    <t>8.12</t>
  </si>
  <si>
    <t>8.13</t>
  </si>
  <si>
    <t>8.14</t>
  </si>
  <si>
    <t>9.6</t>
  </si>
  <si>
    <t>10.1</t>
  </si>
  <si>
    <t>10.2</t>
  </si>
  <si>
    <t>10.3</t>
  </si>
  <si>
    <t>10.4</t>
  </si>
  <si>
    <t>10.5</t>
  </si>
  <si>
    <t>10.6</t>
  </si>
  <si>
    <t>10.7</t>
  </si>
  <si>
    <t>10.8</t>
  </si>
  <si>
    <t>10.9</t>
  </si>
  <si>
    <t>10.10</t>
  </si>
  <si>
    <t>10.11</t>
  </si>
  <si>
    <t>10.12</t>
  </si>
  <si>
    <t>10.13</t>
  </si>
  <si>
    <t>10.14</t>
  </si>
  <si>
    <t>10.15</t>
  </si>
  <si>
    <t>11.1</t>
  </si>
  <si>
    <t>11.2</t>
  </si>
  <si>
    <t>11.3</t>
  </si>
  <si>
    <t>11.4</t>
  </si>
  <si>
    <t>11.5</t>
  </si>
  <si>
    <t>11.6</t>
  </si>
  <si>
    <t>11.7</t>
  </si>
  <si>
    <t>11.8</t>
  </si>
  <si>
    <t>11.9</t>
  </si>
  <si>
    <t>11.10</t>
  </si>
  <si>
    <t>11.11</t>
  </si>
  <si>
    <t>11.12</t>
  </si>
  <si>
    <t>11.13</t>
  </si>
  <si>
    <t>11.14</t>
  </si>
  <si>
    <t>11.15</t>
  </si>
  <si>
    <t>11.16</t>
  </si>
  <si>
    <t>12.1</t>
  </si>
  <si>
    <t>12.2</t>
  </si>
  <si>
    <t>12.3</t>
  </si>
  <si>
    <t>12.4</t>
  </si>
  <si>
    <t>12.5</t>
  </si>
  <si>
    <t>12.6</t>
  </si>
  <si>
    <t>12.7</t>
  </si>
  <si>
    <t>12.8</t>
  </si>
  <si>
    <t>12.9</t>
  </si>
  <si>
    <t>12.10</t>
  </si>
  <si>
    <t>12.11</t>
  </si>
  <si>
    <t>12.12</t>
  </si>
  <si>
    <t>12.13</t>
  </si>
  <si>
    <t>12.14</t>
  </si>
  <si>
    <t>12.15</t>
  </si>
  <si>
    <t>12.16</t>
  </si>
  <si>
    <t>12.17</t>
  </si>
  <si>
    <t>12.18</t>
  </si>
  <si>
    <t>12.19</t>
  </si>
  <si>
    <t>Số lượng thực hiện sắp xếp, tinh giản theo quy định hiện hành (Theo Nghị định số 178, Nghị định 67, Nghị định số 29 ... và chính sách của địa phương)</t>
  </si>
  <si>
    <t>Viên chức</t>
  </si>
  <si>
    <r>
      <rPr>
        <b/>
        <i/>
        <sz val="12"/>
        <color theme="1"/>
        <rFont val="Times New Roman"/>
        <family val="1"/>
      </rPr>
      <t>Ghi chú:</t>
    </r>
    <r>
      <rPr>
        <i/>
        <sz val="12"/>
        <color theme="1"/>
        <rFont val="Times New Roman"/>
        <family val="1"/>
      </rPr>
      <t xml:space="preserve"> </t>
    </r>
    <r>
      <rPr>
        <sz val="12"/>
        <color theme="1"/>
        <rFont val="Times New Roman"/>
        <family val="1"/>
      </rPr>
      <t>Đối với 204 trụ sở công dôi dư sau sắp xếp ĐVHC cấp xã, thành phố Hải Phòng (mới) đã giao Sở Tài chính chủ trì, phối hợp với các cơ quan, đơn, vị địa phương rà soát, đề xuất phương án sắp xếp theo quy định.</t>
    </r>
  </si>
  <si>
    <t>TT</t>
  </si>
  <si>
    <t>Tên ĐVHC</t>
  </si>
  <si>
    <t>Tổng CBCC cấp xã</t>
  </si>
  <si>
    <t>Cán bộ cấp xã</t>
  </si>
  <si>
    <t>Công chức cấp xã</t>
  </si>
  <si>
    <t>Người hoạt động  không chuyên trách ở cấp xã</t>
  </si>
  <si>
    <t>Tổng số CBCC cấp xã và NHĐKCT 
ở cấp xã
 dôi dư</t>
  </si>
  <si>
    <t>13 =14+
15+17</t>
  </si>
  <si>
    <t>Phường Hoàng Văn Thụ</t>
  </si>
  <si>
    <t>Phường Minh Khai</t>
  </si>
  <si>
    <t>Phường Phan Bội Châu</t>
  </si>
  <si>
    <t>Phường Thượng Lý</t>
  </si>
  <si>
    <t>Phường Hùng Vương</t>
  </si>
  <si>
    <t>Phường Sở Dầu</t>
  </si>
  <si>
    <t>Phường Quán Toan</t>
  </si>
  <si>
    <t>Phường An Hồng</t>
  </si>
  <si>
    <t>Phường An Hưng</t>
  </si>
  <si>
    <t>Phường Đại Bản</t>
  </si>
  <si>
    <t>Phường Máy Chai</t>
  </si>
  <si>
    <t>Phường Cầu Tre</t>
  </si>
  <si>
    <t>Phường Vạn Mỹ</t>
  </si>
  <si>
    <t>Phường Đông Khê</t>
  </si>
  <si>
    <t>Phường Cầu Đất</t>
  </si>
  <si>
    <t>Phường Lạch Tray</t>
  </si>
  <si>
    <t>Phường Đằng Giang</t>
  </si>
  <si>
    <t xml:space="preserve">Phường An Biên </t>
  </si>
  <si>
    <t xml:space="preserve"> Phường Trần Nguyên Hãn </t>
  </si>
  <si>
    <t>Phường Vĩnh Niệm</t>
  </si>
  <si>
    <t xml:space="preserve"> Phường Đông Hải 1</t>
  </si>
  <si>
    <t xml:space="preserve">Phường Đông Hải 2 </t>
  </si>
  <si>
    <t>Phường Ngọc Xuyên</t>
  </si>
  <si>
    <t>Phường Hải Sơn</t>
  </si>
  <si>
    <t>Phường Vạn Hương</t>
  </si>
  <si>
    <t>Phường Bàng La</t>
  </si>
  <si>
    <t>Phường Minh Đức</t>
  </si>
  <si>
    <t>Phường Hợp Đức</t>
  </si>
  <si>
    <t>Phường Đa Phúc</t>
  </si>
  <si>
    <t>Phường Anh Dũng</t>
  </si>
  <si>
    <t>Phường Hải Thành</t>
  </si>
  <si>
    <t>Phường Hoà Nghĩa</t>
  </si>
  <si>
    <t>Phường Tân Thành</t>
  </si>
  <si>
    <t>Phường An Hòa</t>
  </si>
  <si>
    <t>Thị trấn An Lão</t>
  </si>
  <si>
    <t>Xã Chiến Thắng</t>
  </si>
  <si>
    <t>Xã An Thái</t>
  </si>
  <si>
    <t>Xã An Thọ</t>
  </si>
  <si>
    <t>Xã Mỹ Đức</t>
  </si>
  <si>
    <t>Xã Tân Viên</t>
  </si>
  <si>
    <t>Xã Thái Sơn</t>
  </si>
  <si>
    <t>Xã Quang Hưng</t>
  </si>
  <si>
    <t>Xã Bát Trang</t>
  </si>
  <si>
    <t>Xã Trường Thọ</t>
  </si>
  <si>
    <t>Xã Trường Thành</t>
  </si>
  <si>
    <t>Xã Tân Dân</t>
  </si>
  <si>
    <t>Xã An Thắng</t>
  </si>
  <si>
    <t>Xã An Tiến</t>
  </si>
  <si>
    <t>HUYỆN KIẾN THỤY</t>
  </si>
  <si>
    <t>Thị trấn Núi Đối</t>
  </si>
  <si>
    <t>Xã Thanh Sơn</t>
  </si>
  <si>
    <t>Xã Thuận Thiên</t>
  </si>
  <si>
    <t>Xã Hữu Bằng</t>
  </si>
  <si>
    <t>Xã Đông Phương</t>
  </si>
  <si>
    <t>Xã Đại Đồng</t>
  </si>
  <si>
    <t>Xã Tân Phong</t>
  </si>
  <si>
    <t>Xã Tú Sơn</t>
  </si>
  <si>
    <t>Xã Đoàn Xá</t>
  </si>
  <si>
    <t>Xã Đại Hợp</t>
  </si>
  <si>
    <t>Xã Kiến Hưng</t>
  </si>
  <si>
    <t>Xã Tân Trào</t>
  </si>
  <si>
    <t>Xã Ngũ Phúc</t>
  </si>
  <si>
    <t>Xã Kiến Quốc</t>
  </si>
  <si>
    <t xml:space="preserve"> Du Lễ</t>
  </si>
  <si>
    <t>Thị trấn Tiên Lãng</t>
  </si>
  <si>
    <t>Xã Đại Thắng</t>
  </si>
  <si>
    <t>Xã Tiên Cường</t>
  </si>
  <si>
    <t>Xã Tự Cường</t>
  </si>
  <si>
    <t>Xã Quyết Tiến</t>
  </si>
  <si>
    <t>Xã Khởi Nghĩa</t>
  </si>
  <si>
    <t>Xã Tiên Thanh</t>
  </si>
  <si>
    <t>Xã Cấp Tiến</t>
  </si>
  <si>
    <t>Xã Đoàn Lập</t>
  </si>
  <si>
    <t>Xã Kiến Thiết</t>
  </si>
  <si>
    <t>Xã Tân Minh</t>
  </si>
  <si>
    <t>Xã Tiên Minh</t>
  </si>
  <si>
    <t>Xã Tiên Thắng</t>
  </si>
  <si>
    <t>Xã Bắc Hưng</t>
  </si>
  <si>
    <t>Xã Nam Hưng</t>
  </si>
  <si>
    <t>Xã Đông Hưng</t>
  </si>
  <si>
    <t>Xã Tây Hưng</t>
  </si>
  <si>
    <t>Xã Hùng Thắng</t>
  </si>
  <si>
    <t>Xã Vinh Quang</t>
  </si>
  <si>
    <t>Thị trấn Vĩnh Bảo</t>
  </si>
  <si>
    <t>Xã Tân Hưng</t>
  </si>
  <si>
    <t>Xã Tân Liên</t>
  </si>
  <si>
    <t>Xã Trấn Dương</t>
  </si>
  <si>
    <t>Xã Lý Học</t>
  </si>
  <si>
    <t>Xã Liên Am</t>
  </si>
  <si>
    <t>Xã Tam Cường</t>
  </si>
  <si>
    <t>Xã Cao Minh</t>
  </si>
  <si>
    <t>Xã Tiền Phong</t>
  </si>
  <si>
    <t>Xã Hùng Tiến</t>
  </si>
  <si>
    <t>Xã Thắng Thủy</t>
  </si>
  <si>
    <t>Xã Trung Lập</t>
  </si>
  <si>
    <t>Xã Việt Tiến</t>
  </si>
  <si>
    <t>Xã Vĩnh An</t>
  </si>
  <si>
    <t>Xã Giang Biên</t>
  </si>
  <si>
    <t>Xã Dũng Tiến</t>
  </si>
  <si>
    <t>THÀNH PHỐ THUỶ NGUYÊN</t>
  </si>
  <si>
    <t>Phường Hoa Động</t>
  </si>
  <si>
    <t>Phường Dương Quan</t>
  </si>
  <si>
    <t>Phường Thủy Đường</t>
  </si>
  <si>
    <t>Phường Thủy Hà</t>
  </si>
  <si>
    <t>Phường Hoàng Lâm</t>
  </si>
  <si>
    <t>Phường Lê Hồng Phong</t>
  </si>
  <si>
    <t>Phường Hòa Bình</t>
  </si>
  <si>
    <t>Phường Nam Triệu Giang</t>
  </si>
  <si>
    <t>Phường Lập Lễ</t>
  </si>
  <si>
    <t>Phường Tam Hưng</t>
  </si>
  <si>
    <t>Phường Phạm Ngũ Lão</t>
  </si>
  <si>
    <t>Phường Quảng Thanh</t>
  </si>
  <si>
    <t xml:space="preserve">Xã Liên Xuân </t>
  </si>
  <si>
    <t>Xã Ninh Sơn</t>
  </si>
  <si>
    <t>Thị trấn Cát Bà</t>
  </si>
  <si>
    <t>Thị trấn Cát Hải</t>
  </si>
  <si>
    <t>Xã Trân Châu</t>
  </si>
  <si>
    <t>Xã Xuân Đám</t>
  </si>
  <si>
    <t>Xã Hiền Hào</t>
  </si>
  <si>
    <t>Xã Gia Luận</t>
  </si>
  <si>
    <t>Xã Phù Long</t>
  </si>
  <si>
    <t>Xã Việt Hải</t>
  </si>
  <si>
    <t>Xã Đồng Bài</t>
  </si>
  <si>
    <t>Xã Văn Phong</t>
  </si>
  <si>
    <t>Xã Nghĩa Lộ</t>
  </si>
  <si>
    <t>Xã Hoàng Châu</t>
  </si>
  <si>
    <t xml:space="preserve">CẤP HUYỆN </t>
  </si>
  <si>
    <t>Số lượng cán bộ, công chức, viên chức cấp huyện bố trí về cấp xã</t>
  </si>
  <si>
    <t>TỔNG CẤP HUYỆN, CẤP XÃ</t>
  </si>
  <si>
    <t>TRỤ SỞ ĐVHC CẤP HUYỆN</t>
  </si>
  <si>
    <t>TRỤ SỞ ĐƠN VỊ HÀNH CHÍNH CẤP XÃ</t>
  </si>
  <si>
    <r>
      <t xml:space="preserve">Số lượng ĐVHC sau </t>
    </r>
    <r>
      <rPr>
        <b/>
        <sz val="9"/>
        <color rgb="FF0070C0"/>
        <rFont val="Arial"/>
        <family val="2"/>
      </rPr>
      <t>sắp xếp</t>
    </r>
  </si>
  <si>
    <r>
      <t>Số lượng ĐVHC</t>
    </r>
    <r>
      <rPr>
        <sz val="9"/>
        <color rgb="FF0070C0"/>
        <rFont val="Arial"/>
        <family val="2"/>
      </rPr>
      <t> </t>
    </r>
    <r>
      <rPr>
        <b/>
        <sz val="9"/>
        <color rgb="FF0070C0"/>
        <rFont val="Arial"/>
        <family val="2"/>
      </rPr>
      <t>sau sắp xếp không đạt tiêu chuẩn do có yếu tố đặc thù</t>
    </r>
  </si>
  <si>
    <r>
      <t>Số lượng ĐVHC</t>
    </r>
    <r>
      <rPr>
        <sz val="9"/>
        <color rgb="FF0070C0"/>
        <rFont val="Arial"/>
        <family val="2"/>
      </rPr>
      <t> </t>
    </r>
    <r>
      <rPr>
        <b/>
        <sz val="9"/>
        <color rgb="FF0070C0"/>
        <rFont val="Arial"/>
        <family val="2"/>
      </rPr>
      <t>giảm sau sắp xếp</t>
    </r>
  </si>
  <si>
    <r>
      <rPr>
        <sz val="14"/>
        <color rgb="FF0070C0"/>
        <rFont val="Times New Roman"/>
        <family val="1"/>
      </rPr>
      <t>Trụ sở Quận ủy - HĐND, UBND quận</t>
    </r>
    <r>
      <rPr>
        <i/>
        <sz val="14"/>
        <color rgb="FF0070C0"/>
        <rFont val="Times New Roman"/>
        <family val="1"/>
      </rPr>
      <t xml:space="preserve">
</t>
    </r>
    <r>
      <rPr>
        <sz val="14"/>
        <color rgb="FF0070C0"/>
        <rFont val="Times New Roman"/>
        <family val="1"/>
      </rPr>
      <t>Địa chỉ: Số 06 đường Hồng Bàng, p Sở Dầu, quận HB, HP</t>
    </r>
  </si>
  <si>
    <r>
      <t xml:space="preserve">THỐNG KÊ HIỆN TRẠNG ĐƠN VỊ HÀNH CHÍNH CẤP XÃ THÀNH PHỐ HẢI PHÒNG 
VÀ TỈNH HẢI DƯƠNG HIỆN NAY
</t>
    </r>
    <r>
      <rPr>
        <i/>
        <sz val="12"/>
        <color rgb="FF0070C0"/>
        <rFont val="Times New Roman"/>
        <family val="1"/>
      </rPr>
      <t>(Kèm theo Đề án số.           /ĐA-CP ngày                     của Chính phủ)</t>
    </r>
  </si>
  <si>
    <t xml:space="preserve">Phường Trần Phú </t>
  </si>
  <si>
    <t>2.16</t>
  </si>
  <si>
    <t>2.17</t>
  </si>
  <si>
    <t>2.18</t>
  </si>
  <si>
    <t>1.11</t>
  </si>
  <si>
    <t>1.12</t>
  </si>
  <si>
    <t>1.13</t>
  </si>
  <si>
    <t>1.14</t>
  </si>
  <si>
    <t xml:space="preserve"> Xã Cổ Bì</t>
  </si>
  <si>
    <t>Các thị trấn</t>
  </si>
  <si>
    <t xml:space="preserve">Các thị trấn </t>
  </si>
  <si>
    <t xml:space="preserve"> Thị trấn Lai Cách</t>
  </si>
  <si>
    <t>1.15</t>
  </si>
  <si>
    <t xml:space="preserve">Xã Thanh Hải </t>
  </si>
  <si>
    <t>thị trấn Thanh Hà</t>
  </si>
  <si>
    <t>1.16</t>
  </si>
  <si>
    <t>1.17</t>
  </si>
  <si>
    <t>1.18</t>
  </si>
  <si>
    <t>1.19</t>
  </si>
  <si>
    <t xml:space="preserve">TỔNG CẤP XÃ  </t>
  </si>
  <si>
    <t>CẤP HUYỆN</t>
  </si>
  <si>
    <t>SỐ LƯỢNG CBCCVC CẤP HUYỆN BỐ TRÍ VỀ CẤP XÃ</t>
  </si>
  <si>
    <t>TỔNG CẤP XÃ, CẤP HUYỆN</t>
  </si>
  <si>
    <r>
      <t xml:space="preserve">Biên chế được cơ quan có thẩm quyền giao năm 2025
 </t>
    </r>
    <r>
      <rPr>
        <sz val="12"/>
        <color theme="1"/>
        <rFont val="Times New Roman"/>
        <family val="1"/>
      </rPr>
      <t>(Người/xã (Phường)</t>
    </r>
  </si>
  <si>
    <r>
      <t xml:space="preserve">Số lượng hiện có mặt
 </t>
    </r>
    <r>
      <rPr>
        <sz val="12"/>
        <color theme="1"/>
        <rFont val="Times New Roman"/>
        <family val="1"/>
      </rPr>
      <t>(Người/xã (Phường)</t>
    </r>
  </si>
  <si>
    <r>
      <t xml:space="preserve">Định mức mới theo định hướng của TW
</t>
    </r>
    <r>
      <rPr>
        <i/>
        <sz val="12"/>
        <color theme="1"/>
        <rFont val="Times New Roman"/>
        <family val="1"/>
      </rPr>
      <t>(Dự kiến 59 người/1 ĐVHC cấp xã mới bao gồm cả khối Đảng, đoàn thể, 62 người/01 ĐVHC cấp xã có trung tâm chính trị)</t>
    </r>
  </si>
  <si>
    <t>Tên ĐVHC cũ</t>
  </si>
  <si>
    <t>ĐVHC cấp huyện</t>
  </si>
  <si>
    <t>thị trấn</t>
  </si>
  <si>
    <t xml:space="preserve"> THÀNH PHỐ HẢI PHÒNG</t>
  </si>
  <si>
    <t>3.16</t>
  </si>
  <si>
    <t>3.17</t>
  </si>
  <si>
    <t>3.18</t>
  </si>
  <si>
    <t>Tổng cộng</t>
  </si>
  <si>
    <t>Một phần xã Thái Sơn là (6,28 km², 10.262 người)</t>
  </si>
  <si>
    <t>Phần còn lại của xã Thái Sơn sau khi đã điều chỉnh một phần lớn về xã An Hưng (2,39 km², 4.000 người)</t>
  </si>
  <si>
    <t>Một phần phường Hoa Động (5,27 km², 10.256 người)</t>
  </si>
  <si>
    <t>TP. Thủy Nguyên</t>
  </si>
  <si>
    <t>Một phần phường An Lư (3,67 km2, 4.200 người)</t>
  </si>
  <si>
    <t>Một phần phường Thủy Hà (14,31 km2, 3.150 người)</t>
  </si>
  <si>
    <t>Phần còn lại của phường Hoa Động sau khi đã điều chỉnh phần lớn về phường Thủy Nguyên (0,75 km2, 2.850 người)</t>
  </si>
  <si>
    <t>Phần lớn phường Lê Hồng Phong (4,71 km2, 13.380 người)</t>
  </si>
  <si>
    <t>Phần còn lại của phường An Lư sau khi đã điều chỉnh một phần về Phường Thủy Nguyên (3,57 km², 13.028 người)</t>
  </si>
  <si>
    <t>Phần còn lại của phường Thủy Hà sau khi đã điều chỉnh một phần về phường Thủy Nguyên (8,79 km², 19.659 người)</t>
  </si>
  <si>
    <t>Một phần xã Liên Xuân (14,94 km2, 13.125 người)</t>
  </si>
  <si>
    <t>Một phần xã Quang Trung (0,28 km2)</t>
  </si>
  <si>
    <t>Phần còn lại của xã Quang Trung sau khi điều chỉnh một phần về phường Lưu Kiếm (18,04 km2, 32.557 người)</t>
  </si>
  <si>
    <t xml:space="preserve">Phần còn lại của phường Lê Hồng Phong sau khi điều chỉnh một phần về phường Thiên Hương (3,28 km2,  7.776 người) </t>
  </si>
  <si>
    <t>Một phần Phường Gia Viên (0,12 km²)</t>
  </si>
  <si>
    <t>Một phần phường An Hưng (5,32 km², 16.879 người)</t>
  </si>
  <si>
    <t>Một phần phường Đại Bản (10,85 km²,  20.025 người)</t>
  </si>
  <si>
    <t>Một phần phường Lê Thiện (0,14 km², 160 người)</t>
  </si>
  <si>
    <t>Một phần phường Tân Tiến (0,59 km², 65 người)</t>
  </si>
  <si>
    <t>Một phần phường Gia Viên (1,48 km², 21.900 người)</t>
  </si>
  <si>
    <t xml:space="preserve">Một phần phường Đông Khê (0,38 km², 2.965 người) </t>
  </si>
  <si>
    <t>Phần còn lại của phường Gia Viên sau khi đã điều chỉnh một phần về phường Hồng Bàng và phường Ngô Quyền (0,49 km², 18.938 người)</t>
  </si>
  <si>
    <t>Phần còn lại của phường Đông Khê sau khi đã điều chỉnh một phần về phường Ngô Quyền (1,31 km², 16.387 người)</t>
  </si>
  <si>
    <t>Phần lớn phường Cầu Đất (0,38 km², 12.239 người)</t>
  </si>
  <si>
    <t>Phần lớn phường Lạch Tray (0,95 km², 32.595 người)</t>
  </si>
  <si>
    <t>Phường Hàng Kênh</t>
  </si>
  <si>
    <t>Phường Kênh Dương</t>
  </si>
  <si>
    <t>Phường Dư Hàng Kênh</t>
  </si>
  <si>
    <t>Một phần phường An Biên (0,50 km², 24.702 người)</t>
  </si>
  <si>
    <t>Một phần phường Trần Nguyên Hãn (0,75 km², 34.772 người)</t>
  </si>
  <si>
    <t>Một phần phường Vĩnh Niệm (0,36 km², 2.500 người)</t>
  </si>
  <si>
    <t>Phần còn lại của phường Cầu Đất (0,05 km², 3.200 người)</t>
  </si>
  <si>
    <t>Phần còn lại của phường Lạch Tray (0,21 km², 3.720 người)</t>
  </si>
  <si>
    <t>Phần còn lại của phường An Biên sau khi đã điều chỉnh một phần về phường Lê Chân (0,63 km²,21.177 người)</t>
  </si>
  <si>
    <t>Phần còn lại của phường Trần Nguyên Hãn sau khi điều chỉnh một phần về phường Lê Chân (0,16 km², 9.016 người)</t>
  </si>
  <si>
    <t>Phần còn lại của phường Vĩnh Niệm sau khi điều chỉnh một phần về phường Lê Chân (4,47 km², 32.005 người)</t>
  </si>
  <si>
    <t>Một phần của Phường Đông Hải 2 (1,80 km²)</t>
  </si>
  <si>
    <t>Một phần của phường Nam Hải (1,14 km², 3.300 người)</t>
  </si>
  <si>
    <t>Phần còn lại của phường Đông Hải 2 sau khi đã điều chỉnh một phần về phường Hải An (51,13 km², 13.237 người)</t>
  </si>
  <si>
    <t>Phần còn lại của phường Nam Hải sau khi đã điều chỉnh một phần về phường Hải An (3,90 km², 8.224 người)</t>
  </si>
  <si>
    <t>Phần lớn phường Đồng Hòa (6,64 km², 41.005 người)</t>
  </si>
  <si>
    <t>Phần lớn phường Bắc Sơn (2,16 km², 11.602 người)</t>
  </si>
  <si>
    <t>Phần lớn phường Trần Thành Ngọ (1,08 km², 10.629 người)</t>
  </si>
  <si>
    <t>Một phần phường Nam Sơn (1,15 km², 3.000 người)</t>
  </si>
  <si>
    <t>Một phần phường Văn Đẩu (0,15 km², 1.000 người)</t>
  </si>
  <si>
    <t>Phần còn lại của phường Văn Đẩu sau khi đã điều chỉnh một phần về phường Kiến An (4,48 km², 17.359 người)</t>
  </si>
  <si>
    <t>Phần còn lại của phường Nam Sơn sau khi điều chỉnh một phần về phường Kiến An (2,59 km², 8.943 người)</t>
  </si>
  <si>
    <t>Phần còn lại của phường Đồng Hòa sau khi điều chỉnh phần lớn về phường Kiến An (0,24 km², 500 người)</t>
  </si>
  <si>
    <t>Phần còn lại của phường Bắc Sơn sau khi đã điều chỉnh phần lớn về phường Kiến An (0,1 km², 1.000 người)</t>
  </si>
  <si>
    <t>Phần còn lại của phường Trần Thành Ngọ sau khi đã điều chỉnh phần lớn về phường Kiến An (0,18 km², 3.000 người)</t>
  </si>
  <si>
    <t>Một phần của thị trấn Trường Sơn (0,01 km²)</t>
  </si>
  <si>
    <t>Quận Đồ Sơn</t>
  </si>
  <si>
    <t>Một phần phường Vạn Hương (0,13 km², 600 người)</t>
  </si>
  <si>
    <t>Một phần phường Ngọc Xuyên (0,31 km², 32 người)</t>
  </si>
  <si>
    <t xml:space="preserve">Phần còn lại của phường Vạn Hương sau khi điều chỉnh một phần về phường Nam Đồ Sơn (7,94 km², 10.935 người) </t>
  </si>
  <si>
    <t>Phần còn lại của phường Ngọc Xuyên sau khi điều chỉnh một phần về phường Nam Đồ Sơn (11,78 km², 9.320 người)</t>
  </si>
  <si>
    <t>Một phần của phường Tân Thanh (0,1 km²)</t>
  </si>
  <si>
    <t>Một phần phường Anh Dũng (5,36 km², 8.598 người)</t>
  </si>
  <si>
    <t>Phường Hòa Nghĩa</t>
  </si>
  <si>
    <t>Một phần của phường Hải Thành (0,84 km², 2.360 người)</t>
  </si>
  <si>
    <t>Phần còn lại của phường An Dũng sau khi điều chỉnh một phần về phường Hưng Đạo (1,81 km², 1.687 người)</t>
  </si>
  <si>
    <t>Phần lớn phường An Hải (11,84 km², 18.737 người)</t>
  </si>
  <si>
    <t>Phần lớn phường Lê Lợi (6,83 km², 19.943 người)</t>
  </si>
  <si>
    <t>Phần còn lại của phường Tân Tiến sau khi đã điều chỉnh một phần về phường Hồng An (4,97 km², 15.143 người)</t>
  </si>
  <si>
    <t>Một phần phường Đồng Thái (0,04 km², 379 người)</t>
  </si>
  <si>
    <t>Phần còn lại của phường An Hưng điều chỉnh về từ phường Hồng An (0,16 km², 240 người)</t>
  </si>
  <si>
    <t>Phần còn lại của phường Đồng Thái sau khi điều chỉnh một phần về phường An Dương (5,57 km², 14.705 người)</t>
  </si>
  <si>
    <t>Phần còn lại của phườn An Hải sau khi đã điều chỉnh phần lớn về phường An Dương (0,32 km2, 67 người)</t>
  </si>
  <si>
    <t xml:space="preserve">Phần còn lại của phường Lê Thiện sau khi điều chỉnh một phần về phường Hồng An (6,95 km², 14.935 người) </t>
  </si>
  <si>
    <t xml:space="preserve">Phần còn lại của phường Tân Tiến sau khi điều chỉnh một phần về phường Hồng An (0,56 km²) </t>
  </si>
  <si>
    <t>Một phần của phường Lê Lợi sau khi điều chỉnh phần lớn về phường An Dương (0,03 km², 178 người)</t>
  </si>
  <si>
    <t>Phần còn lại của phường Lê Lợi sau khi điều chỉnh phần lớn về phường An Dương và một phần về phường An Hải (0,75 km2)</t>
  </si>
  <si>
    <t>Phần còn lại của phường Đại Bản sau khi điều chỉnh một phần lớn về phường Hồng An (0,71 km², 66 người)</t>
  </si>
  <si>
    <t>Phần còn lại của thị trấn Trường Sơn sau khi điều chỉnh một phần về phường Phù Liễn (4,05 km², 9.286 người)</t>
  </si>
  <si>
    <t>Thị trấn Núi Đối</t>
  </si>
  <si>
    <t>Huyện Kiến Thuỵ</t>
  </si>
  <si>
    <t>Xã Thuận Thiên</t>
  </si>
  <si>
    <t>Xã Hữu Bằng</t>
  </si>
  <si>
    <t>Một phần của xã Kiến Hưng (3,15 km², 6.193 người)</t>
  </si>
  <si>
    <t>Xã Đại Đồng</t>
  </si>
  <si>
    <t>Xã Tú Sơn</t>
  </si>
  <si>
    <t>Xã Đaị Hợp</t>
  </si>
  <si>
    <t xml:space="preserve">Phần lớn xã Đoàn Xá (7,12 km², 10.860 người) </t>
  </si>
  <si>
    <t>Phần còn lại của xã Đoàn Xá sau khi điều chỉnh phần lớn về xã Kiến Hải (1,16 km²)</t>
  </si>
  <si>
    <t xml:space="preserve">Phần còn lại của xã Kiến Hưng sau khi điều chỉnh một phần về xã Kiến Thụy (10,59 km², 17.797 người) </t>
  </si>
  <si>
    <t>Xã Kiến Quốc</t>
  </si>
  <si>
    <t>Xã Du Lễ</t>
  </si>
  <si>
    <t>Xã Đại Thắng</t>
  </si>
  <si>
    <t>Xã Tiên Cường</t>
  </si>
  <si>
    <t>Xã Tự Cường</t>
  </si>
  <si>
    <t>Xã Quyết Tiến</t>
  </si>
  <si>
    <t>Xã Tiên Thanh</t>
  </si>
  <si>
    <t>Xã Khởi Nghĩa</t>
  </si>
  <si>
    <t>Xã Cấp Tiến</t>
  </si>
  <si>
    <t>Xã Kiến Thiết</t>
  </si>
  <si>
    <t>Xã Đoàn Lập</t>
  </si>
  <si>
    <t>Một phần xã Tân Minh (4,79 km², 6.937 người)</t>
  </si>
  <si>
    <t>Xã Tiên Thắng</t>
  </si>
  <si>
    <t>Phần còn lại của xã Tân Minh sau khi điều chỉnh một phần về xã Tân Minh (15,3 km², 17.410 người)</t>
  </si>
  <si>
    <t>Xã Bắc Hưng</t>
  </si>
  <si>
    <t>Xã Đông Hưng</t>
  </si>
  <si>
    <t>Xã Tây Hưng</t>
  </si>
  <si>
    <t>Xã Vinh Quang</t>
  </si>
  <si>
    <t>Xã Hoà Bình</t>
  </si>
  <si>
    <t>Xã Vĩnh Hoà</t>
  </si>
  <si>
    <t>Xã Thắng Thuỷ</t>
  </si>
  <si>
    <t>Phần còn lại của xã Liên Xuân sau khi điều chỉnh một phần về phường Lưu Kiếm (11,54 km², 12.144 người)</t>
  </si>
  <si>
    <t>9</t>
  </si>
  <si>
    <t>11</t>
  </si>
  <si>
    <t>Phần còn lại của Phường Tứ Minh (gồm 7,08 km²  và 17.445 người) sau khi điều chỉnh 1 phần sang phường Việt Hòa</t>
  </si>
  <si>
    <t>Phần còn lại của phường Cộng Hòa (27,95 km², quy mô dân số là 17.869 người) sau khi điều chỉnh 1 phần sang phường Chu Văn An</t>
  </si>
  <si>
    <t>Phần còn lại của xã Hồng Lạc (gồm 8,27 km² và 11.141 người) sau khi điều chỉnh 1 phần sang xã sang phường Ái Quốc</t>
  </si>
  <si>
    <t xml:space="preserve">Phần còn lại của xã Quang Đức (gồm 9,49 km² và  12.983 người) sau khi điều chỉnh 1 phần sang xã Gia Phúc) </t>
  </si>
  <si>
    <t>Một phần của xã Hưng Đạo (gồm 0,43 km²)</t>
  </si>
  <si>
    <t>Phần còn lại của xã Hưng Đạo (gồm 6,82 km² và 12,418 người) sau khi điều chỉnh 1 phần sang xã Tân Kỳ</t>
  </si>
  <si>
    <t>Phần còn lại của xã Đoàn Tùng (gồm 5,74 km² và 9.696 người) sau khi điều chỉnh 1 phần sang xã Thượng Hồng</t>
  </si>
  <si>
    <t>Phần còn lại của xã Thanh Tùng (gồm 4,76 km² và 6.846 người ) sau khi điều chỉnh 1 phần sang xã Thượng Hồng</t>
  </si>
  <si>
    <t>Phần còn lại của xã Vũ Dũng (gồm 9,26 km² và 15.663 người) sau khi điều chỉnh 1 phần sang xã Nam An Phụ</t>
  </si>
  <si>
    <t xml:space="preserve">Một phần của thị trấn Lai Cách (gồm 4,44 km² và 10.000 người) </t>
  </si>
  <si>
    <t xml:space="preserve">Phần còn lại của thị trấn Lai Cách (gồm 3,07 km² và 6.998 người) sau khi điều chỉnh 1 phần sang phường Việt Hòa </t>
  </si>
  <si>
    <t>Phần còn lại của phường Trần Phú (gồm 0,17 km² và 1.513 người) sau khi điều chỉnh 1 phần sang phường Lê Thanh Nghị</t>
  </si>
  <si>
    <t>Phần còn lại của xã Thống Nhất (gồm 6,05 km² và 10.250 người) sau khi điều chỉnh 1 phần sang phường Thạch Khôi</t>
  </si>
  <si>
    <t>Phần còn lại của xã Thượng Quận (gồm  1,06 km² và 1.430 người) sau khi điều chỉnh 1 phần sang phuường Trần Liễu</t>
  </si>
  <si>
    <t>Một phần của xã Thượng Quận (gồm 5,93 km² và 6.921 người</t>
  </si>
  <si>
    <t>Phần còn lại của xã Cộng Hòa (gồm 0,01 km²) sau khi điều chỉnh 1 phần sang xã Nam An Phụ và 1 phần sang xã An Phú</t>
  </si>
  <si>
    <t xml:space="preserve">Một phần của xã Cộng Hòa (gồm 10,50 km² và 12.059 người) </t>
  </si>
  <si>
    <t xml:space="preserve">Một phần của xã Thanh Hải (gồm 7,30 km² và 14.349 người) </t>
  </si>
  <si>
    <t>Phần còn lại của xã Thanh Hải (gồm 1,84 km²) sau khi điều chỉnh 1 phần sang xã Hà Tây</t>
  </si>
  <si>
    <t>Một phần của phường Văn Đức (gồm 13,75 km² và 10.494 người)</t>
  </si>
  <si>
    <t>Phần còn lại của xã Tuấn Việt (gồm 10,62 km²  và 14.001 người) sau khi điều chỉnh 1 phần sang xã Nam An Phụ</t>
  </si>
  <si>
    <t xml:space="preserve">Một phần của xã Thanh An (gồm 4,95 km² và  6.083 người) </t>
  </si>
  <si>
    <t>Phần còn lại của  Xã Thanh An (gồm 1,22 km²) sau khi điều chỉnh 1 phần sang xã Hà Nam</t>
  </si>
  <si>
    <t>Phần còn lại của xã Hòa Bình (gồm 11,55 km² và 13.472 người) sau khi điều chỉnh 1 phần sang xã Hà Nam</t>
  </si>
  <si>
    <t xml:space="preserve">Một phần của xã Phúc Điền (gồm 8,83 km² và 18.470 người) </t>
  </si>
  <si>
    <t>Phần còn lại của xã Phúc Điền (gồm 1,01 km²) sau khi điều chỉnh 1 phần sang xã Mao Điền</t>
  </si>
  <si>
    <t xml:space="preserve">Một phần của xã Vĩnh Hồng (gồm  8,42 km² và 10.944 người) </t>
  </si>
  <si>
    <t>Phần còn lại của xã Vĩnh Hồng (gồm 0,18 km²) sau khi điều chỉnh 1 phần sang xã Kẻ Sặt</t>
  </si>
  <si>
    <t xml:space="preserve">Một phần của xã Thúc Kháng (gồm 8,08 km² và 8.692 người) </t>
  </si>
  <si>
    <t xml:space="preserve">Một phần của xã Thái Minh (gồm 9,43 km² và 17.062 người) </t>
  </si>
  <si>
    <t xml:space="preserve">Một phần của xã Tân Hồng (gồm 7,08 km², quy mô dân số là 7.362) </t>
  </si>
  <si>
    <t>Phần còn lại của xã Tân Hồng (gồm 0,05 km²) sau khi điều chỉnh 1 phần sang xã Đường An</t>
  </si>
  <si>
    <t>Phần còn lại của xã Thái Minh (gồm  0,96 km²) sau khi điều chỉnh 1 phần sang xã Đường An</t>
  </si>
  <si>
    <t>Một phần của xã Thái Dương (gồm 0,85 km²  và 1.225 người)</t>
  </si>
  <si>
    <t>Phần còn lại của xã Thái Hòa (gồm 7,77 km² và 7.847 người) sau khi điều chỉnh 1 phần sang xã Đường An</t>
  </si>
  <si>
    <t>Phần còn lại của xã Thái Dương (gồm 6,30 km² và 5.071 người) sau khi điều chỉnh 1 phần sang xã Đường An</t>
  </si>
  <si>
    <t>Phần còn lại của xã Thúc Kháng (gồm 0,02 km²) sau khi điều chỉnh 1 phần sang xã Đường An</t>
  </si>
  <si>
    <t xml:space="preserve">Một phần của thị trấn Gia Lộc (gồm 5,78 km² và 20.559 người) </t>
  </si>
  <si>
    <t>Phần còn lại thị trấn Gia Lộc (gồm 1,89 km² và 778 người) sau khi điều chỉnh 1 phần sang xã Gia Lộc</t>
  </si>
  <si>
    <t xml:space="preserve">Một phần của xã Gia Phúc (gồm 7,32 km² và 13.137 người) </t>
  </si>
  <si>
    <t>Phần còn lại của xã Gia Phúc (gồm  0,81 km²) sau khi điều chỉnh 1 phần sang xã Gia Lộc</t>
  </si>
  <si>
    <t xml:space="preserve">Một phần của xã Cẩm Việt (gồm 10,82 km² và 14.239 người) </t>
  </si>
  <si>
    <t>Phần còn lại xã Cẩm Việt (gồm 1,22 km²) sau khi điều chỉnh 1 phần sang xã Hà Bắc</t>
  </si>
  <si>
    <t>Một phần của xã Thái Hòa (gồm 0,09 km²)</t>
  </si>
  <si>
    <t>Phần còn lại của xã Yết Kiêu (gồm 9,28 km² và 15.728 người) sau khi điều chỉnh 1 phần sang xã Gia Lộc</t>
  </si>
  <si>
    <t>Phần còn lại của xã Lê Lợi (gồm 6,20 km² và 7.521 người) sau khi điều chỉnh 1 phần sang xã Gia Lộc</t>
  </si>
  <si>
    <t xml:space="preserve">Một phần của xã Thống Kênh (gồm 5,63 km²  và 7.784 người) </t>
  </si>
  <si>
    <t>Phần còn lại của Xã Thống Kênh (gồm 0,45 km²) sau khi điều chỉnh 1 phần sang xã Gia Phúc</t>
  </si>
  <si>
    <t>Phần còn lại của Xã Đoàn Thượng (gồm 0,14 km²) sau khi điều chỉnh 1 phần sang xã Gia Phúc</t>
  </si>
  <si>
    <t xml:space="preserve">Một phần của xã Tiên Động (gồm 7,21 km² và 8.040 người) </t>
  </si>
  <si>
    <t>Phần còn lại của Xã Tiên Động (gồm 0,28 km² và 89 người) sau khi điều chỉnh 1 phần sang xã Lạc Phượng</t>
  </si>
  <si>
    <t xml:space="preserve">Một phần của phường Trần Phú (gồm 0,54 km² và 7.426 người) </t>
  </si>
  <si>
    <t>Một phần của Phường Tứ Minh (gồm 0,30 km² và 15 người)</t>
  </si>
  <si>
    <t>Một phần của Xã Thống Nhất (gồm 0,08 km²)</t>
  </si>
  <si>
    <t>Một phần của xã Hồng Lạc (gồm 0,28 km²)</t>
  </si>
  <si>
    <t>Một phần của phường Cộng Hòa (gồm 0,18 km² và 800 người)</t>
  </si>
  <si>
    <t>Một phần của Phường Văn Đức (gồm 1,16 km²)</t>
  </si>
  <si>
    <t>Phần còn lại của Phường Văn Đức (gồm 0,51 km² và 71 người) sau khi điều chỉnh 1 phần sang phườngTrần Nhân Tông và 1 phần sang phường Chu Văn An</t>
  </si>
  <si>
    <t>Một phần của xã Tuấn Việt (gồm 0,58 km²  và 179 người)</t>
  </si>
  <si>
    <t>Một phần của xã Vũ Dũng (gồm 0,20 km²)</t>
  </si>
  <si>
    <t>Một phần của xã Cộng Hòa (gồm 0,78 km²)</t>
  </si>
  <si>
    <t>Một phần của xã Hòa Bình (gồm 0,24 km²)</t>
  </si>
  <si>
    <t>Một phần của xã Thanh Tùng (gồm 0,23 km²)</t>
  </si>
  <si>
    <t>Một phần của xã Đoàn Tùng (gồm 0,04 km²)</t>
  </si>
  <si>
    <t>Một phần của xã Yết Kiêu (gồm 2,25 km² và  2.100 người)</t>
  </si>
  <si>
    <t>Một phần của xã Lê Lợi (gồm 0,24 km²)</t>
  </si>
  <si>
    <t>Một phần của xã Quang Đức (gồm 0,04 km²)</t>
  </si>
  <si>
    <t xml:space="preserve">Một phần của xã Đoàn Thượng (gồm 5,43 km²  và 6.588 người) </t>
  </si>
  <si>
    <t>Một phần của thị trấn Thanh Miện (gồm 0,02 km²)</t>
  </si>
  <si>
    <t>Phần còn lại của phường Tân Thành sau khi điều chỉnh một phần về phường Đồ Sơn (10,48 km², quy mô dân số là 5.545 người)</t>
  </si>
  <si>
    <t>Phần còn lại của phường Hải Thành sau khi điều chỉnh một phần về phường Hưng Đạo (4,44 km², 4.796 người)</t>
  </si>
  <si>
    <r>
      <t xml:space="preserve">DỰ KIẾN PHƯƠNG ÁN SỬ DỤNG TRỤ SỞ CÔNG TẠI CÁC ĐVHC CẤP XÃ SAU SẮP XẾP CỦA THÀNH PHỐ HẢI PHÒNG (MỚI)
</t>
    </r>
    <r>
      <rPr>
        <i/>
        <sz val="14"/>
        <color rgb="FF0070C0"/>
        <rFont val="Times New Roman"/>
        <family val="1"/>
      </rPr>
      <t>(Kèm theo Đề án sắp xếp đơn vị hành chính cấp xã của thành phố Hải Phòng (mới) của Chính phủ)</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</si>
</sst>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41" formatCode="_-* #,##0_-;\-* #,##0_-;_-* &quot;-&quot;_-;_-@_-"/>
    <numFmt numFmtId="43" formatCode="_-* #,##0.00_-;\-* #,##0.00_-;_-* &quot;-&quot;??_-;_-@_-"/>
    <numFmt numFmtId="164" formatCode="&quot;$&quot;#,##0_);[Red]\(&quot;$&quot;#,##0\)"/>
    <numFmt numFmtId="165" formatCode="_(&quot;$&quot;* #,##0_);_(&quot;$&quot;* \(#,##0\);_(&quot;$&quot;* &quot;-&quot;_);_(@_)"/>
    <numFmt numFmtId="166" formatCode="_(&quot;$&quot;* #,##0.00_);_(&quot;$&quot;* \(#,##0.00\);_(&quot;$&quot;* &quot;-&quot;??_);_(@_)"/>
    <numFmt numFmtId="167" formatCode="_(* #,##0.00_);_(* \(#,##0.00\);_(* &quot;-&quot;??_);_(@_)"/>
    <numFmt numFmtId="168" formatCode="&quot;\&quot;#,##0.00;[Red]&quot;\&quot;&quot;\&quot;&quot;\&quot;&quot;\&quot;&quot;\&quot;&quot;\&quot;\-#,##0.00"/>
    <numFmt numFmtId="169" formatCode="&quot;\&quot;#,##0;[Red]&quot;\&quot;&quot;\&quot;\-#,##0"/>
    <numFmt numFmtId="170" formatCode="_-* #&quot;$&quot;##0_-;\-* #&quot;$&quot;##0_-;_-* &quot;-&quot;_-;_-@_-"/>
    <numFmt numFmtId="171" formatCode="_-* ###&quot;$&quot;0&quot;.&quot;00_-;\-* ###&quot;$&quot;0&quot;.&quot;00_-;_-* &quot;-&quot;??_-;_-@_-"/>
    <numFmt numFmtId="172" formatCode="&quot;$&quot;#&quot;$&quot;##0_);[Red]\(&quot;$&quot;#&quot;$&quot;##0\)"/>
    <numFmt numFmtId="173" formatCode="_-&quot;$&quot;* #,##0_-;\-&quot;$&quot;* #,##0_-;_-&quot;$&quot;* &quot;-&quot;_-;_-@_-"/>
    <numFmt numFmtId="174" formatCode="_-* #,##0.00\ _D_M_-;\-* #,##0.00\ _D_M_-;_-* &quot;-&quot;??\ _D_M_-;_-@_-"/>
    <numFmt numFmtId="175" formatCode="_-* #,##0\ _D_M_-;\-* #,##0\ _D_M_-;_-* &quot;-&quot;\ _D_M_-;_-@_-"/>
    <numFmt numFmtId="176" formatCode="_-&quot;$&quot;* #,##0.00_-;\-&quot;$&quot;* #,##0.00_-;_-&quot;$&quot;* &quot;-&quot;??_-;_-@_-"/>
    <numFmt numFmtId="177" formatCode="&quot;\&quot;#,##0.00;[Red]&quot;\&quot;\-#,##0.00"/>
    <numFmt numFmtId="178" formatCode="&quot;\&quot;#,##0;[Red]&quot;\&quot;\-#,##0"/>
    <numFmt numFmtId="179" formatCode="_-* #,##0.00\ &quot;FB&quot;_-;\-* #,##0.00\ &quot;FB&quot;_-;_-* &quot;-&quot;??\ &quot;FB&quot;_-;_-@_-"/>
    <numFmt numFmtId="180" formatCode="0.0"/>
    <numFmt numFmtId="181" formatCode="_-* #,##0.00\ _F_B_-;\-* #,##0.00\ _F_B_-;_-* &quot;-&quot;??\ _F_B_-;_-@_-"/>
    <numFmt numFmtId="182" formatCode="0.000"/>
    <numFmt numFmtId="183" formatCode="_ * #,##0.00_)&quot;$&quot;_ ;_ * \(#,##0.00\)&quot;$&quot;_ ;_ * &quot;-&quot;??_)&quot;$&quot;_ ;_ @_ "/>
    <numFmt numFmtId="184" formatCode="#,##0.000000"/>
    <numFmt numFmtId="185" formatCode="#,###"/>
    <numFmt numFmtId="186" formatCode="#,##0\ &quot;$&quot;_);[Red]\(#,##0\ &quot;$&quot;\)"/>
    <numFmt numFmtId="187" formatCode="&quot;$&quot;###,0&quot;.&quot;00_);[Red]\(&quot;$&quot;###,0&quot;.&quot;00\)"/>
    <numFmt numFmtId="188" formatCode="&quot;$&quot;#,##0\ ;\(&quot;$&quot;#,##0\)"/>
    <numFmt numFmtId="189" formatCode="#,##0.00\ &quot;F&quot;;[Red]\-#,##0.00\ &quot;F&quot;"/>
    <numFmt numFmtId="190" formatCode="_-* #,##0\ &quot;F&quot;_-;\-* #,##0\ &quot;F&quot;_-;_-* &quot;-&quot;\ &quot;F&quot;_-;_-@_-"/>
    <numFmt numFmtId="191" formatCode="#,##0\ &quot;F&quot;;[Red]\-#,##0\ &quot;F&quot;"/>
    <numFmt numFmtId="192" formatCode="#,##0.00\ &quot;F&quot;;\-#,##0.00\ &quot;F&quot;"/>
    <numFmt numFmtId="193" formatCode="#,##0\ &quot;DM&quot;;\-#,##0\ &quot;DM&quot;"/>
    <numFmt numFmtId="194" formatCode="0.000%"/>
    <numFmt numFmtId="195" formatCode="_-* #.##0.0000\ _D_M_-;\-* #.##0.0000\ _D_M_-;_-* &quot;-&quot;??\ _D_M_-;_-@_-"/>
    <numFmt numFmtId="196" formatCode="_-* #.##0.000\ _D_M_-;\-* #.##0.000\ _D_M_-;_-* &quot;-&quot;??\ _D_M_-;_-@_-"/>
    <numFmt numFmtId="197" formatCode="_(* #,##0_);_(* \(#,##0\);_(* &quot;-&quot;??_);_(@_)"/>
    <numFmt numFmtId="198" formatCode="_(* #,##0.0_);_(* \(#,##0.0\);_(* &quot;-&quot;??_);_(@_)"/>
    <numFmt numFmtId="199" formatCode="#,##0.0"/>
    <numFmt numFmtId="200" formatCode="0.00_);[Red]\(0.00\)"/>
    <numFmt numFmtId="201" formatCode="0_);[Red]\(0\)"/>
    <numFmt numFmtId="202" formatCode="#,##0.0000"/>
  </numFmts>
  <fonts count="126">
    <font>
      <sz val="10"/>
      <name val="Arial"/>
      <charset val="134"/>
    </font>
    <font>
      <b/>
      <sz val="13"/>
      <name val="Times New Roman"/>
      <family val="1"/>
    </font>
    <font>
      <sz val="14"/>
      <color rgb="FF000000"/>
      <name val="Times New Roman"/>
      <family val="1"/>
    </font>
    <font>
      <sz val="14"/>
      <name val="Times New Roman"/>
      <family val="1"/>
    </font>
    <font>
      <sz val="10"/>
      <color theme="1"/>
      <name val="Arial"/>
      <family val="2"/>
    </font>
    <font>
      <b/>
      <sz val="11"/>
      <color theme="1"/>
      <name val="Times New Roman"/>
      <family val="1"/>
    </font>
    <font>
      <b/>
      <sz val="11"/>
      <color rgb="FFFF0000"/>
      <name val="Times New Roman"/>
      <family val="1"/>
    </font>
    <font>
      <b/>
      <sz val="11"/>
      <name val="Times New Roman"/>
      <family val="1"/>
    </font>
    <font>
      <i/>
      <sz val="11"/>
      <color theme="1"/>
      <name val="Times New Roman"/>
      <family val="1"/>
    </font>
    <font>
      <sz val="11"/>
      <color theme="1"/>
      <name val="Times New Roman"/>
      <family val="1"/>
    </font>
    <font>
      <sz val="11"/>
      <name val="Times New Roman"/>
      <family val="1"/>
    </font>
    <font>
      <sz val="11"/>
      <color theme="1"/>
      <name val="Calibri"/>
      <family val="2"/>
      <scheme val="minor"/>
    </font>
    <font>
      <sz val="12"/>
      <name val="Arial"/>
      <family val="2"/>
    </font>
    <font>
      <sz val="10"/>
      <name val="?? ??"/>
      <charset val="136"/>
    </font>
    <font>
      <sz val="14"/>
      <name val="??"/>
      <charset val="134"/>
    </font>
    <font>
      <sz val="9"/>
      <name val="Arial"/>
      <family val="2"/>
    </font>
    <font>
      <sz val="12"/>
      <name val="Courier"/>
      <family val="1"/>
    </font>
    <font>
      <sz val="14"/>
      <name val="??"/>
      <charset val="129"/>
    </font>
    <font>
      <sz val="10"/>
      <name val="VNI-Times"/>
    </font>
    <font>
      <sz val="12"/>
      <name val="VNI-Times"/>
    </font>
    <font>
      <sz val="12"/>
      <name val="???"/>
      <charset val="129"/>
    </font>
    <font>
      <b/>
      <u/>
      <sz val="14"/>
      <color indexed="8"/>
      <name val=".VnBook-AntiquaH"/>
      <family val="2"/>
    </font>
    <font>
      <sz val="12"/>
      <name val="???"/>
      <charset val="134"/>
    </font>
    <font>
      <sz val="12"/>
      <name val="¹ÙÅÁÃ¼"/>
      <charset val="129"/>
    </font>
    <font>
      <i/>
      <sz val="12"/>
      <color indexed="8"/>
      <name val=".VnBook-AntiquaH"/>
      <family val="2"/>
    </font>
    <font>
      <sz val="12"/>
      <color indexed="8"/>
      <name val="Times New Roman"/>
      <family val="1"/>
    </font>
    <font>
      <b/>
      <sz val="12"/>
      <color indexed="8"/>
      <name val=".VnBook-Antiqua"/>
      <family val="2"/>
    </font>
    <font>
      <i/>
      <sz val="12"/>
      <color indexed="8"/>
      <name val=".VnBook-Antiqua"/>
      <family val="2"/>
    </font>
    <font>
      <sz val="12"/>
      <color indexed="9"/>
      <name val="Times New Roman"/>
      <family val="1"/>
    </font>
    <font>
      <sz val="12"/>
      <name val="¹UAAA¼"/>
      <charset val="129"/>
    </font>
    <font>
      <sz val="12"/>
      <color indexed="20"/>
      <name val="Times New Roman"/>
      <family val="1"/>
    </font>
    <font>
      <sz val="11"/>
      <name val="µ¸¿ò"/>
      <charset val="129"/>
    </font>
    <font>
      <sz val="12"/>
      <name val=".VnTime"/>
      <family val="2"/>
    </font>
    <font>
      <b/>
      <sz val="12"/>
      <color indexed="52"/>
      <name val="Times New Roman"/>
      <family val="1"/>
    </font>
    <font>
      <b/>
      <sz val="10"/>
      <name val="Helv"/>
      <charset val="134"/>
    </font>
    <font>
      <b/>
      <sz val="12"/>
      <color indexed="9"/>
      <name val="Times New Roman"/>
      <family val="1"/>
    </font>
    <font>
      <sz val="11"/>
      <color indexed="8"/>
      <name val="Calibri"/>
      <family val="2"/>
    </font>
    <font>
      <sz val="12"/>
      <color indexed="8"/>
      <name val="Times New Roman"/>
      <family val="1"/>
    </font>
    <font>
      <i/>
      <sz val="12"/>
      <color indexed="23"/>
      <name val="Times New Roman"/>
      <family val="1"/>
    </font>
    <font>
      <sz val="12"/>
      <color indexed="17"/>
      <name val="Times New Roman"/>
      <family val="1"/>
    </font>
    <font>
      <sz val="8"/>
      <name val="Arial"/>
      <family val="2"/>
    </font>
    <font>
      <b/>
      <sz val="12"/>
      <name val="Helv"/>
      <charset val="134"/>
    </font>
    <font>
      <b/>
      <sz val="12"/>
      <name val="Arial"/>
      <family val="2"/>
    </font>
    <font>
      <b/>
      <sz val="15"/>
      <color indexed="56"/>
      <name val="Times New Roman"/>
      <family val="1"/>
    </font>
    <font>
      <b/>
      <sz val="13"/>
      <color indexed="56"/>
      <name val="Times New Roman"/>
      <family val="1"/>
    </font>
    <font>
      <b/>
      <sz val="11"/>
      <color indexed="56"/>
      <name val="Times New Roman"/>
      <family val="1"/>
    </font>
    <font>
      <sz val="12"/>
      <name val="??"/>
      <charset val="129"/>
    </font>
    <font>
      <sz val="12"/>
      <color indexed="62"/>
      <name val="Times New Roman"/>
      <family val="1"/>
    </font>
    <font>
      <sz val="12"/>
      <color indexed="52"/>
      <name val="Times New Roman"/>
      <family val="1"/>
    </font>
    <font>
      <sz val="10"/>
      <name val="MS Sans Serif"/>
      <charset val="134"/>
    </font>
    <font>
      <b/>
      <sz val="11"/>
      <name val="Helv"/>
      <charset val="134"/>
    </font>
    <font>
      <sz val="10"/>
      <name val=".VnAvant"/>
      <family val="2"/>
    </font>
    <font>
      <sz val="12"/>
      <color indexed="60"/>
      <name val="Times New Roman"/>
      <family val="1"/>
    </font>
    <font>
      <sz val="13"/>
      <name val=".VnTime"/>
      <family val="2"/>
    </font>
    <font>
      <sz val="11"/>
      <color indexed="8"/>
      <name val="Calibri"/>
      <family val="2"/>
    </font>
    <font>
      <sz val="11"/>
      <color theme="1"/>
      <name val="Arial"/>
      <family val="2"/>
    </font>
    <font>
      <sz val="12"/>
      <name val="Times New Roman"/>
      <family val="1"/>
    </font>
    <font>
      <b/>
      <sz val="12"/>
      <color indexed="63"/>
      <name val="Times New Roman"/>
      <family val="1"/>
    </font>
    <font>
      <sz val="11"/>
      <name val=".VnTime"/>
      <family val="2"/>
    </font>
    <font>
      <sz val="10"/>
      <name val="3C_Times_T"/>
      <charset val="134"/>
    </font>
    <font>
      <b/>
      <sz val="18"/>
      <name val="Arial"/>
      <family val="2"/>
    </font>
    <font>
      <b/>
      <sz val="18"/>
      <color indexed="56"/>
      <name val="Cambria"/>
      <family val="1"/>
    </font>
    <font>
      <b/>
      <sz val="12"/>
      <color indexed="8"/>
      <name val="Times New Roman"/>
      <family val="1"/>
    </font>
    <font>
      <sz val="8"/>
      <name val=".VnTime"/>
      <family val="2"/>
    </font>
    <font>
      <sz val="12"/>
      <color indexed="10"/>
      <name val="Times New Roman"/>
      <family val="1"/>
    </font>
    <font>
      <sz val="10"/>
      <name val=" "/>
      <charset val="136"/>
    </font>
    <font>
      <sz val="14"/>
      <name val="뼻뮝"/>
      <charset val="134"/>
    </font>
    <font>
      <sz val="12"/>
      <name val="바탕체"/>
      <family val="1"/>
      <charset val="129"/>
    </font>
    <font>
      <sz val="12"/>
      <name val="뼻뮝"/>
      <charset val="134"/>
    </font>
    <font>
      <sz val="11"/>
      <name val="돋움"/>
      <family val="2"/>
      <charset val="129"/>
    </font>
    <font>
      <sz val="10"/>
      <name val="굴림체"/>
      <family val="2"/>
      <charset val="129"/>
    </font>
    <font>
      <sz val="10"/>
      <name val="Arial"/>
      <family val="2"/>
    </font>
    <font>
      <sz val="10"/>
      <name val="Times New Roman"/>
      <family val="1"/>
    </font>
    <font>
      <b/>
      <sz val="12"/>
      <name val="Times New Roman"/>
      <family val="1"/>
    </font>
    <font>
      <i/>
      <sz val="11"/>
      <name val="Times New Roman"/>
      <family val="1"/>
    </font>
    <font>
      <b/>
      <sz val="12"/>
      <color theme="1"/>
      <name val="Times New Roman"/>
      <family val="1"/>
    </font>
    <font>
      <sz val="12"/>
      <color theme="1"/>
      <name val="Times New Roman"/>
      <family val="1"/>
    </font>
    <font>
      <i/>
      <sz val="12"/>
      <color theme="1"/>
      <name val="Times New Roman"/>
      <family val="1"/>
    </font>
    <font>
      <b/>
      <i/>
      <sz val="12"/>
      <color theme="1"/>
      <name val="Times New Roman"/>
      <family val="1"/>
    </font>
    <font>
      <b/>
      <sz val="12"/>
      <color rgb="FF000000"/>
      <name val="Times New Roman"/>
      <family val="1"/>
    </font>
    <font>
      <sz val="12"/>
      <color rgb="FF000000"/>
      <name val="Times New Roman"/>
      <family val="1"/>
    </font>
    <font>
      <b/>
      <sz val="14"/>
      <color theme="1"/>
      <name val="Times New Roman"/>
      <family val="1"/>
    </font>
    <font>
      <sz val="14"/>
      <color theme="1"/>
      <name val="Times New Roman"/>
      <family val="1"/>
    </font>
    <font>
      <i/>
      <sz val="14"/>
      <color theme="1"/>
      <name val="Times New Roman"/>
      <family val="1"/>
    </font>
    <font>
      <i/>
      <sz val="11"/>
      <color theme="1"/>
      <name val="Calibri"/>
      <family val="2"/>
      <scheme val="minor"/>
    </font>
    <font>
      <b/>
      <sz val="12"/>
      <color rgb="FF0070C0"/>
      <name val="Times New Roman"/>
      <family val="1"/>
    </font>
    <font>
      <b/>
      <sz val="10"/>
      <color rgb="FF0070C0"/>
      <name val="Times New Roman"/>
      <family val="1"/>
    </font>
    <font>
      <b/>
      <sz val="11"/>
      <color rgb="FF0070C0"/>
      <name val="Times New Roman"/>
      <family val="1"/>
    </font>
    <font>
      <i/>
      <sz val="11"/>
      <color rgb="FF0070C0"/>
      <name val="Times New Roman"/>
      <family val="1"/>
    </font>
    <font>
      <sz val="10"/>
      <color rgb="FF0070C0"/>
      <name val="Arial"/>
      <family val="2"/>
    </font>
    <font>
      <i/>
      <sz val="12"/>
      <color rgb="FF0070C0"/>
      <name val="Times New Roman"/>
      <family val="1"/>
    </font>
    <font>
      <sz val="10"/>
      <name val="Arial"/>
      <family val="2"/>
      <charset val="163"/>
    </font>
    <font>
      <sz val="14"/>
      <name val="Times New Roman"/>
      <family val="1"/>
      <charset val="163"/>
    </font>
    <font>
      <sz val="8"/>
      <name val="Arial"/>
      <family val="2"/>
      <charset val="163"/>
    </font>
    <font>
      <sz val="8"/>
      <name val="Arial"/>
      <family val="2"/>
    </font>
    <font>
      <b/>
      <sz val="10"/>
      <name val="Arial"/>
      <family val="2"/>
      <charset val="163"/>
    </font>
    <font>
      <b/>
      <sz val="14"/>
      <name val="Times New Roman"/>
      <family val="1"/>
    </font>
    <font>
      <sz val="14"/>
      <name val="Arial"/>
      <family val="2"/>
      <charset val="163"/>
    </font>
    <font>
      <i/>
      <sz val="14"/>
      <color theme="1"/>
      <name val="Calibri"/>
      <family val="2"/>
      <scheme val="minor"/>
    </font>
    <font>
      <b/>
      <sz val="14"/>
      <color theme="1"/>
      <name val="Times New Roman"/>
      <family val="1"/>
      <charset val="163"/>
    </font>
    <font>
      <sz val="14"/>
      <color theme="1"/>
      <name val="Times New Roman"/>
      <family val="1"/>
      <charset val="163"/>
    </font>
    <font>
      <i/>
      <sz val="12"/>
      <name val="Times New Roman"/>
      <family val="1"/>
    </font>
    <font>
      <b/>
      <sz val="14"/>
      <color rgb="FF0070C0"/>
      <name val="Times New Roman"/>
      <family val="1"/>
    </font>
    <font>
      <sz val="11"/>
      <color rgb="FF0070C0"/>
      <name val="Times New Roman"/>
      <family val="1"/>
    </font>
    <font>
      <sz val="12"/>
      <color rgb="FF0070C0"/>
      <name val="Times New Roman"/>
      <family val="1"/>
    </font>
    <font>
      <sz val="10"/>
      <color theme="1"/>
      <name val="Times New Roman"/>
      <family val="1"/>
    </font>
    <font>
      <sz val="10"/>
      <color rgb="FF0070C0"/>
      <name val="Times New Roman"/>
      <family val="1"/>
    </font>
    <font>
      <sz val="9"/>
      <color rgb="FF0070C0"/>
      <name val="Times New Roman"/>
      <family val="1"/>
    </font>
    <font>
      <b/>
      <sz val="9"/>
      <color rgb="FF0070C0"/>
      <name val="Times New Roman"/>
      <family val="1"/>
    </font>
    <font>
      <b/>
      <sz val="9"/>
      <color rgb="FF0070C0"/>
      <name val="Arial"/>
      <family val="2"/>
    </font>
    <font>
      <sz val="9"/>
      <color rgb="FF0070C0"/>
      <name val="Arial"/>
      <family val="2"/>
    </font>
    <font>
      <sz val="14"/>
      <color rgb="FF0070C0"/>
      <name val="Times New Roman"/>
      <family val="1"/>
    </font>
    <font>
      <i/>
      <sz val="14"/>
      <color rgb="FF0070C0"/>
      <name val="Times New Roman"/>
      <family val="1"/>
    </font>
    <font>
      <sz val="14"/>
      <color rgb="FF0070C0"/>
      <name val="Arial"/>
      <family val="2"/>
      <charset val="163"/>
    </font>
    <font>
      <i/>
      <sz val="14"/>
      <color rgb="FF0070C0"/>
      <name val="Calibri"/>
      <family val="2"/>
      <scheme val="minor"/>
    </font>
    <font>
      <b/>
      <sz val="14"/>
      <color theme="1"/>
      <name val="Cambria"/>
      <family val="1"/>
      <charset val="163"/>
      <scheme val="major"/>
    </font>
    <font>
      <b/>
      <sz val="12"/>
      <color theme="1"/>
      <name val="Times New Roman"/>
      <family val="1"/>
      <charset val="163"/>
    </font>
    <font>
      <b/>
      <sz val="12"/>
      <color theme="1"/>
      <name val="Cambria"/>
      <family val="1"/>
      <charset val="163"/>
      <scheme val="major"/>
    </font>
    <font>
      <sz val="12"/>
      <color theme="1"/>
      <name val="Calibri"/>
      <family val="2"/>
      <scheme val="minor"/>
    </font>
    <font>
      <b/>
      <sz val="10"/>
      <color theme="1"/>
      <name val="Arial"/>
      <family val="2"/>
      <charset val="163"/>
    </font>
    <font>
      <b/>
      <sz val="10"/>
      <color theme="1"/>
      <name val="Times New Roman"/>
      <family val="1"/>
      <charset val="163"/>
    </font>
    <font>
      <sz val="11"/>
      <name val="Times New Roman"/>
      <family val="1"/>
      <charset val="163"/>
    </font>
    <font>
      <b/>
      <sz val="13"/>
      <color theme="1"/>
      <name val="Times New Roman"/>
      <family val="1"/>
    </font>
    <font>
      <sz val="11"/>
      <color rgb="FFFF0000"/>
      <name val="Times New Roman"/>
      <family val="1"/>
    </font>
    <font>
      <sz val="12"/>
      <color rgb="FFFF0000"/>
      <name val="Times New Roman"/>
      <family val="1"/>
    </font>
    <font>
      <sz val="12"/>
      <color theme="1"/>
      <name val="Times New Roman"/>
      <family val="1"/>
      <charset val="163"/>
    </font>
  </fonts>
  <fills count="33">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9"/>
        <bgColor indexed="64"/>
      </patternFill>
    </fill>
    <fill>
      <patternFill patternType="solid">
        <fgColor indexed="26"/>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7" tint="0.59999389629810485"/>
        <bgColor indexed="64"/>
      </patternFill>
    </fill>
    <fill>
      <patternFill patternType="solid">
        <fgColor theme="8" tint="0.79995117038483843"/>
        <bgColor indexed="64"/>
      </patternFill>
    </fill>
    <fill>
      <patternFill patternType="solid">
        <fgColor theme="8" tint="0.79998168889431442"/>
        <bgColor indexed="64"/>
      </patternFill>
    </fill>
    <fill>
      <patternFill patternType="solid">
        <fgColor rgb="FFFFFF00"/>
        <bgColor indexed="64"/>
      </patternFill>
    </fill>
  </fills>
  <borders count="41">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bottom/>
      <diagonal/>
    </border>
    <border>
      <left style="thin">
        <color auto="1"/>
      </left>
      <right style="thin">
        <color auto="1"/>
      </right>
      <top style="thin">
        <color auto="1"/>
      </top>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auto="1"/>
      </bottom>
      <diagonal/>
    </border>
    <border>
      <left style="thin">
        <color auto="1"/>
      </left>
      <right style="thin">
        <color auto="1"/>
      </right>
      <top style="thin">
        <color auto="1"/>
      </top>
      <bottom style="hair">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auto="1"/>
      </top>
      <bottom/>
      <diagonal/>
    </border>
    <border>
      <left/>
      <right/>
      <top style="thin">
        <color indexed="62"/>
      </top>
      <bottom style="double">
        <color indexed="62"/>
      </bottom>
      <diagonal/>
    </border>
    <border>
      <left style="medium">
        <color auto="1"/>
      </left>
      <right style="thin">
        <color auto="1"/>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indexed="64"/>
      </right>
      <top/>
      <bottom style="thin">
        <color indexed="64"/>
      </bottom>
      <diagonal/>
    </border>
  </borders>
  <cellStyleXfs count="136">
    <xf numFmtId="0" fontId="0" fillId="0" borderId="0"/>
    <xf numFmtId="167" fontId="71" fillId="0" borderId="0" applyFont="0" applyFill="0" applyBorder="0" applyAlignment="0" applyProtection="0"/>
    <xf numFmtId="41" fontId="71" fillId="0" borderId="0" applyFont="0" applyFill="0" applyBorder="0" applyAlignment="0" applyProtection="0"/>
    <xf numFmtId="0" fontId="12" fillId="0" borderId="0"/>
    <xf numFmtId="168" fontId="71" fillId="0" borderId="0" applyFont="0" applyFill="0" applyBorder="0" applyAlignment="0" applyProtection="0"/>
    <xf numFmtId="0" fontId="13" fillId="0" borderId="0" applyFont="0" applyFill="0" applyBorder="0" applyAlignment="0" applyProtection="0"/>
    <xf numFmtId="169" fontId="71" fillId="0" borderId="0" applyFont="0" applyFill="0" applyBorder="0" applyAlignment="0" applyProtection="0"/>
    <xf numFmtId="40" fontId="14" fillId="0" borderId="0" applyFont="0" applyFill="0" applyBorder="0" applyAlignment="0" applyProtection="0"/>
    <xf numFmtId="38" fontId="14" fillId="0" borderId="0" applyFont="0" applyFill="0" applyBorder="0" applyAlignment="0" applyProtection="0"/>
    <xf numFmtId="170" fontId="15" fillId="0" borderId="0" applyFont="0" applyFill="0" applyBorder="0" applyAlignment="0" applyProtection="0"/>
    <xf numFmtId="171" fontId="15" fillId="0" borderId="0" applyFont="0" applyFill="0" applyBorder="0" applyAlignment="0" applyProtection="0"/>
    <xf numFmtId="172" fontId="16" fillId="0" borderId="0" applyFont="0" applyFill="0" applyBorder="0" applyAlignment="0" applyProtection="0"/>
    <xf numFmtId="40" fontId="17" fillId="0" borderId="0" applyFont="0" applyFill="0" applyBorder="0" applyAlignment="0" applyProtection="0"/>
    <xf numFmtId="38" fontId="17" fillId="0" borderId="0" applyFont="0" applyFill="0" applyBorder="0" applyAlignment="0" applyProtection="0"/>
    <xf numFmtId="165" fontId="18" fillId="0" borderId="0" applyFont="0" applyFill="0" applyBorder="0" applyAlignment="0" applyProtection="0"/>
    <xf numFmtId="173" fontId="18" fillId="0" borderId="0" applyFont="0" applyFill="0" applyBorder="0" applyAlignment="0" applyProtection="0"/>
    <xf numFmtId="173" fontId="19" fillId="0" borderId="0" applyFont="0" applyFill="0" applyBorder="0" applyAlignment="0" applyProtection="0"/>
    <xf numFmtId="43" fontId="19" fillId="0" borderId="0" applyFont="0" applyFill="0" applyBorder="0" applyAlignment="0" applyProtection="0"/>
    <xf numFmtId="174" fontId="18" fillId="0" borderId="0" applyFont="0" applyFill="0" applyBorder="0" applyAlignment="0" applyProtection="0"/>
    <xf numFmtId="41" fontId="19" fillId="0" borderId="0" applyFont="0" applyFill="0" applyBorder="0" applyAlignment="0" applyProtection="0"/>
    <xf numFmtId="175" fontId="18" fillId="0" borderId="0" applyFont="0" applyFill="0" applyBorder="0" applyAlignment="0" applyProtection="0"/>
    <xf numFmtId="173" fontId="15" fillId="0" borderId="0" applyFont="0" applyFill="0" applyBorder="0" applyAlignment="0" applyProtection="0"/>
    <xf numFmtId="164" fontId="16" fillId="0" borderId="0" applyFont="0" applyFill="0" applyBorder="0" applyAlignment="0" applyProtection="0"/>
    <xf numFmtId="176" fontId="15" fillId="0" borderId="0" applyFont="0" applyFill="0" applyBorder="0" applyAlignment="0" applyProtection="0"/>
    <xf numFmtId="177" fontId="20" fillId="0" borderId="0" applyFont="0" applyFill="0" applyBorder="0" applyAlignment="0" applyProtection="0"/>
    <xf numFmtId="178" fontId="20" fillId="0" borderId="0" applyFont="0" applyFill="0" applyBorder="0" applyAlignment="0" applyProtection="0"/>
    <xf numFmtId="0" fontId="21" fillId="5" borderId="0"/>
    <xf numFmtId="9" fontId="22" fillId="0" borderId="0" applyFont="0" applyFill="0" applyBorder="0" applyAlignment="0" applyProtection="0"/>
    <xf numFmtId="9" fontId="23" fillId="0" borderId="0" applyFont="0" applyFill="0" applyBorder="0" applyAlignment="0" applyProtection="0"/>
    <xf numFmtId="0" fontId="24" fillId="5" borderId="0"/>
    <xf numFmtId="0" fontId="25" fillId="6" borderId="0" applyNumberFormat="0" applyBorder="0" applyAlignment="0" applyProtection="0"/>
    <xf numFmtId="0" fontId="25" fillId="4"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6" fillId="5" borderId="0"/>
    <xf numFmtId="0" fontId="27" fillId="0" borderId="0">
      <alignment wrapText="1"/>
    </xf>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8" fillId="15"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17" fillId="0" borderId="0" applyFont="0" applyFill="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179" fontId="18" fillId="0" borderId="0" applyFont="0" applyFill="0" applyBorder="0" applyAlignment="0" applyProtection="0"/>
    <xf numFmtId="0" fontId="29" fillId="0" borderId="0" applyFont="0" applyFill="0" applyBorder="0" applyAlignment="0" applyProtection="0"/>
    <xf numFmtId="180" fontId="71" fillId="0" borderId="0" applyFont="0" applyFill="0" applyBorder="0" applyAlignment="0" applyProtection="0"/>
    <xf numFmtId="181" fontId="18" fillId="0" borderId="0" applyFont="0" applyFill="0" applyBorder="0" applyAlignment="0" applyProtection="0"/>
    <xf numFmtId="182" fontId="71" fillId="0" borderId="0" applyFont="0" applyFill="0" applyBorder="0" applyAlignment="0" applyProtection="0"/>
    <xf numFmtId="0" fontId="30" fillId="4" borderId="0" applyNumberFormat="0" applyBorder="0" applyAlignment="0" applyProtection="0"/>
    <xf numFmtId="0" fontId="29" fillId="0" borderId="0"/>
    <xf numFmtId="0" fontId="31" fillId="0" borderId="0"/>
    <xf numFmtId="183" fontId="32" fillId="0" borderId="0" applyFill="0" applyBorder="0" applyAlignment="0"/>
    <xf numFmtId="0" fontId="33" fillId="5" borderId="11" applyNumberFormat="0" applyAlignment="0" applyProtection="0"/>
    <xf numFmtId="0" fontId="34" fillId="0" borderId="0"/>
    <xf numFmtId="0" fontId="35" fillId="23" borderId="12" applyNumberFormat="0" applyAlignment="0" applyProtection="0"/>
    <xf numFmtId="0" fontId="3" fillId="0" borderId="0" applyFont="0" applyFill="0" applyBorder="0" applyAlignment="0" applyProtection="0"/>
    <xf numFmtId="167" fontId="36" fillId="0" borderId="0" applyFont="0" applyFill="0" applyBorder="0" applyAlignment="0" applyProtection="0"/>
    <xf numFmtId="3" fontId="71"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166" fontId="71" fillId="0" borderId="0" applyFont="0" applyFill="0" applyBorder="0" applyAlignment="0" applyProtection="0"/>
    <xf numFmtId="184" fontId="32" fillId="0" borderId="0" applyFont="0" applyFill="0" applyBorder="0" applyAlignment="0" applyProtection="0"/>
    <xf numFmtId="0" fontId="71" fillId="0" borderId="0" applyFont="0" applyFill="0" applyBorder="0" applyAlignment="0" applyProtection="0"/>
    <xf numFmtId="0" fontId="37" fillId="0" borderId="0"/>
    <xf numFmtId="0" fontId="38" fillId="0" borderId="0" applyNumberFormat="0" applyFill="0" applyBorder="0" applyAlignment="0" applyProtection="0"/>
    <xf numFmtId="2" fontId="71" fillId="0" borderId="0" applyFont="0" applyFill="0" applyBorder="0" applyAlignment="0" applyProtection="0"/>
    <xf numFmtId="0" fontId="39" fillId="7" borderId="0" applyNumberFormat="0" applyBorder="0" applyAlignment="0" applyProtection="0"/>
    <xf numFmtId="38" fontId="40" fillId="24" borderId="0" applyNumberFormat="0" applyBorder="0" applyAlignment="0" applyProtection="0"/>
    <xf numFmtId="0" fontId="41" fillId="0" borderId="0">
      <alignment horizontal="left"/>
    </xf>
    <xf numFmtId="0" fontId="42" fillId="0" borderId="13" applyNumberFormat="0" applyAlignment="0" applyProtection="0">
      <alignment horizontal="left" vertical="center"/>
    </xf>
    <xf numFmtId="0" fontId="42" fillId="0" borderId="9">
      <alignment horizontal="left" vertical="center"/>
    </xf>
    <xf numFmtId="0" fontId="43" fillId="0" borderId="14" applyNumberFormat="0" applyFill="0" applyAlignment="0" applyProtection="0"/>
    <xf numFmtId="0" fontId="44" fillId="0" borderId="15" applyNumberFormat="0" applyFill="0" applyAlignment="0" applyProtection="0"/>
    <xf numFmtId="0" fontId="45" fillId="0" borderId="16" applyNumberFormat="0" applyFill="0" applyAlignment="0" applyProtection="0"/>
    <xf numFmtId="0" fontId="45" fillId="0" borderId="0" applyNumberFormat="0" applyFill="0" applyBorder="0" applyAlignment="0" applyProtection="0"/>
    <xf numFmtId="0" fontId="46" fillId="0" borderId="0"/>
    <xf numFmtId="10" fontId="40" fillId="24" borderId="1" applyNumberFormat="0" applyBorder="0" applyAlignment="0" applyProtection="0"/>
    <xf numFmtId="0" fontId="47" fillId="10" borderId="11" applyNumberFormat="0" applyAlignment="0" applyProtection="0"/>
    <xf numFmtId="0" fontId="48" fillId="0" borderId="17" applyNumberFormat="0" applyFill="0" applyAlignment="0" applyProtection="0"/>
    <xf numFmtId="38" fontId="49" fillId="0" borderId="0" applyFont="0" applyFill="0" applyBorder="0" applyAlignment="0" applyProtection="0"/>
    <xf numFmtId="40" fontId="49" fillId="0" borderId="0" applyFont="0" applyFill="0" applyBorder="0" applyAlignment="0" applyProtection="0"/>
    <xf numFmtId="0" fontId="50" fillId="0" borderId="18"/>
    <xf numFmtId="185" fontId="51" fillId="0" borderId="19"/>
    <xf numFmtId="186" fontId="49" fillId="0" borderId="0" applyFont="0" applyFill="0" applyBorder="0" applyAlignment="0" applyProtection="0"/>
    <xf numFmtId="187" fontId="49" fillId="0" borderId="0" applyFont="0" applyFill="0" applyBorder="0" applyAlignment="0" applyProtection="0"/>
    <xf numFmtId="0" fontId="12" fillId="0" borderId="0" applyNumberFormat="0" applyFont="0" applyFill="0" applyAlignment="0"/>
    <xf numFmtId="0" fontId="52" fillId="3" borderId="0" applyNumberFormat="0" applyBorder="0" applyAlignment="0" applyProtection="0"/>
    <xf numFmtId="0" fontId="53" fillId="0" borderId="1"/>
    <xf numFmtId="0" fontId="53" fillId="0" borderId="0"/>
    <xf numFmtId="0" fontId="54" fillId="0" borderId="0"/>
    <xf numFmtId="0" fontId="55" fillId="0" borderId="0"/>
    <xf numFmtId="0" fontId="56" fillId="0" borderId="0"/>
    <xf numFmtId="0" fontId="32" fillId="0" borderId="0"/>
    <xf numFmtId="0" fontId="11" fillId="0" borderId="0"/>
    <xf numFmtId="0" fontId="36" fillId="25" borderId="20" applyNumberFormat="0" applyFont="0" applyAlignment="0" applyProtection="0"/>
    <xf numFmtId="0" fontId="57" fillId="5" borderId="21" applyNumberFormat="0" applyAlignment="0" applyProtection="0"/>
    <xf numFmtId="10" fontId="71" fillId="0" borderId="0" applyFont="0" applyFill="0" applyBorder="0" applyAlignment="0" applyProtection="0"/>
    <xf numFmtId="9" fontId="71" fillId="0" borderId="0" applyFont="0" applyFill="0" applyBorder="0" applyAlignment="0" applyProtection="0"/>
    <xf numFmtId="0" fontId="56" fillId="0" borderId="0">
      <alignment vertical="center"/>
    </xf>
    <xf numFmtId="0" fontId="58" fillId="0" borderId="0"/>
    <xf numFmtId="0" fontId="59" fillId="0" borderId="0"/>
    <xf numFmtId="0" fontId="71" fillId="0" borderId="22" applyNumberFormat="0" applyFont="0" applyFill="0" applyAlignment="0" applyProtection="0"/>
    <xf numFmtId="188" fontId="71" fillId="0" borderId="0" applyFont="0" applyFill="0" applyBorder="0" applyAlignment="0" applyProtection="0"/>
    <xf numFmtId="0" fontId="42" fillId="0" borderId="0" applyNumberFormat="0" applyFill="0" applyBorder="0" applyAlignment="0" applyProtection="0"/>
    <xf numFmtId="0" fontId="60" fillId="0" borderId="0" applyNumberFormat="0" applyFill="0" applyBorder="0" applyAlignment="0" applyProtection="0"/>
    <xf numFmtId="0" fontId="50" fillId="0" borderId="0"/>
    <xf numFmtId="189" fontId="53" fillId="0" borderId="8">
      <alignment horizontal="right" vertical="center"/>
    </xf>
    <xf numFmtId="190" fontId="53" fillId="0" borderId="8">
      <alignment horizontal="center"/>
    </xf>
    <xf numFmtId="0" fontId="61" fillId="0" borderId="0" applyNumberFormat="0" applyFill="0" applyBorder="0" applyAlignment="0" applyProtection="0"/>
    <xf numFmtId="0" fontId="62" fillId="0" borderId="23" applyNumberFormat="0" applyFill="0" applyAlignment="0" applyProtection="0"/>
    <xf numFmtId="191" fontId="53" fillId="0" borderId="0"/>
    <xf numFmtId="192" fontId="53" fillId="0" borderId="1"/>
    <xf numFmtId="0" fontId="63" fillId="0" borderId="24" applyFill="0" applyBorder="0" applyAlignment="0">
      <alignment horizontal="center"/>
    </xf>
    <xf numFmtId="0" fontId="64" fillId="0" borderId="0" applyNumberFormat="0" applyFill="0" applyBorder="0" applyAlignment="0" applyProtection="0"/>
    <xf numFmtId="0" fontId="65" fillId="0" borderId="0" applyFont="0" applyFill="0" applyBorder="0" applyAlignment="0" applyProtection="0"/>
    <xf numFmtId="40" fontId="66" fillId="0" borderId="0" applyFont="0" applyFill="0" applyBorder="0" applyAlignment="0" applyProtection="0"/>
    <xf numFmtId="38" fontId="66" fillId="0" borderId="0" applyFont="0" applyFill="0" applyBorder="0" applyAlignment="0" applyProtection="0"/>
    <xf numFmtId="0" fontId="66" fillId="0" borderId="0" applyFont="0" applyFill="0" applyBorder="0" applyAlignment="0" applyProtection="0"/>
    <xf numFmtId="9" fontId="67" fillId="0" borderId="0" applyFont="0" applyFill="0" applyBorder="0" applyAlignment="0" applyProtection="0"/>
    <xf numFmtId="0" fontId="68" fillId="0" borderId="0"/>
    <xf numFmtId="193" fontId="69" fillId="0" borderId="0" applyFont="0" applyFill="0" applyBorder="0" applyAlignment="0" applyProtection="0"/>
    <xf numFmtId="194" fontId="69" fillId="0" borderId="0" applyFont="0" applyFill="0" applyBorder="0" applyAlignment="0" applyProtection="0"/>
    <xf numFmtId="195" fontId="32" fillId="0" borderId="0" applyFont="0" applyFill="0" applyBorder="0" applyAlignment="0" applyProtection="0"/>
    <xf numFmtId="196" fontId="32" fillId="0" borderId="0" applyFont="0" applyFill="0" applyBorder="0" applyAlignment="0" applyProtection="0"/>
    <xf numFmtId="0" fontId="70" fillId="0" borderId="0"/>
    <xf numFmtId="0" fontId="91" fillId="0" borderId="0"/>
  </cellStyleXfs>
  <cellXfs count="640">
    <xf numFmtId="0" fontId="0" fillId="0" borderId="0" xfId="0"/>
    <xf numFmtId="49" fontId="1" fillId="0" borderId="1" xfId="0" applyNumberFormat="1" applyFont="1" applyBorder="1" applyAlignment="1">
      <alignment horizontal="center" vertical="center" wrapText="1"/>
    </xf>
    <xf numFmtId="49" fontId="1" fillId="0" borderId="1" xfId="0" applyNumberFormat="1" applyFont="1" applyBorder="1" applyAlignment="1">
      <alignment vertical="center" wrapText="1"/>
    </xf>
    <xf numFmtId="49" fontId="1" fillId="0" borderId="1" xfId="0" applyNumberFormat="1" applyFont="1" applyBorder="1" applyAlignment="1">
      <alignment horizontal="center" vertical="center"/>
    </xf>
    <xf numFmtId="167" fontId="1" fillId="0" borderId="1" xfId="1" applyFont="1" applyFill="1" applyBorder="1" applyAlignment="1">
      <alignment horizontal="center" vertical="center" wrapText="1"/>
    </xf>
    <xf numFmtId="3" fontId="2" fillId="0" borderId="0" xfId="0" applyNumberFormat="1" applyFont="1"/>
    <xf numFmtId="3" fontId="3" fillId="0" borderId="0" xfId="0" applyNumberFormat="1" applyFont="1"/>
    <xf numFmtId="197" fontId="1" fillId="0" borderId="1" xfId="1" applyNumberFormat="1" applyFont="1" applyFill="1" applyBorder="1" applyAlignment="1">
      <alignment horizontal="center" vertical="center" wrapText="1"/>
    </xf>
    <xf numFmtId="1" fontId="1" fillId="0" borderId="1" xfId="1" applyNumberFormat="1" applyFont="1" applyFill="1" applyBorder="1" applyAlignment="1">
      <alignment horizontal="center" vertical="center" wrapText="1"/>
    </xf>
    <xf numFmtId="0" fontId="4" fillId="0" borderId="2" xfId="0" applyFont="1" applyBorder="1" applyAlignment="1">
      <alignment vertical="center"/>
    </xf>
    <xf numFmtId="0" fontId="4" fillId="0" borderId="2" xfId="0" applyFont="1" applyBorder="1" applyAlignment="1">
      <alignment horizontal="center" vertical="center"/>
    </xf>
    <xf numFmtId="0" fontId="4" fillId="0" borderId="0" xfId="0" applyFont="1" applyAlignment="1">
      <alignment horizontal="center" vertical="center"/>
    </xf>
    <xf numFmtId="167" fontId="4" fillId="0" borderId="2" xfId="1" applyFont="1" applyBorder="1" applyAlignment="1">
      <alignment vertical="center"/>
    </xf>
    <xf numFmtId="167" fontId="4" fillId="0" borderId="0" xfId="1" applyFont="1" applyBorder="1" applyAlignment="1">
      <alignment vertical="center"/>
    </xf>
    <xf numFmtId="0" fontId="4" fillId="2" borderId="0" xfId="0" applyFont="1" applyFill="1" applyAlignment="1">
      <alignment vertical="center"/>
    </xf>
    <xf numFmtId="0" fontId="4" fillId="0" borderId="0" xfId="0" applyFont="1" applyAlignment="1">
      <alignment vertical="center"/>
    </xf>
    <xf numFmtId="0" fontId="4" fillId="0" borderId="5" xfId="0" applyFont="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horizontal="center" vertical="center"/>
    </xf>
    <xf numFmtId="167" fontId="4" fillId="0" borderId="6" xfId="1" applyFont="1" applyBorder="1" applyAlignment="1">
      <alignment vertical="center"/>
    </xf>
    <xf numFmtId="0" fontId="5" fillId="0" borderId="0" xfId="0" applyFont="1" applyAlignment="1">
      <alignment horizontal="center" vertical="center" wrapText="1"/>
    </xf>
    <xf numFmtId="197" fontId="80" fillId="0" borderId="25" xfId="0" applyNumberFormat="1" applyFont="1" applyBorder="1" applyAlignment="1">
      <alignment horizontal="center" vertical="center" wrapText="1"/>
    </xf>
    <xf numFmtId="0" fontId="76" fillId="27" borderId="25" xfId="0" applyFont="1" applyFill="1" applyBorder="1" applyAlignment="1">
      <alignment horizontal="center" vertical="center" wrapText="1"/>
    </xf>
    <xf numFmtId="0" fontId="77" fillId="27" borderId="25" xfId="0" applyFont="1" applyFill="1" applyBorder="1" applyAlignment="1">
      <alignment horizontal="center" vertical="center" wrapText="1"/>
    </xf>
    <xf numFmtId="0" fontId="75" fillId="26" borderId="25" xfId="0" applyFont="1" applyFill="1" applyBorder="1" applyAlignment="1">
      <alignment horizontal="center" vertical="center" wrapText="1"/>
    </xf>
    <xf numFmtId="0" fontId="82" fillId="0" borderId="25" xfId="0" applyFont="1" applyBorder="1" applyAlignment="1">
      <alignment horizontal="center" vertical="center" wrapText="1"/>
    </xf>
    <xf numFmtId="0" fontId="0" fillId="0" borderId="25" xfId="0" applyBorder="1"/>
    <xf numFmtId="0" fontId="82" fillId="0" borderId="25" xfId="0" applyFont="1" applyBorder="1" applyAlignment="1">
      <alignment vertical="center" wrapText="1"/>
    </xf>
    <xf numFmtId="0" fontId="83" fillId="0" borderId="25" xfId="0" applyFont="1" applyBorder="1" applyAlignment="1">
      <alignment vertical="center" wrapText="1"/>
    </xf>
    <xf numFmtId="197" fontId="82" fillId="0" borderId="25" xfId="1" applyNumberFormat="1" applyFont="1" applyBorder="1" applyAlignment="1">
      <alignment horizontal="center" vertical="center" wrapText="1"/>
    </xf>
    <xf numFmtId="0" fontId="0" fillId="2" borderId="0" xfId="0" applyFill="1"/>
    <xf numFmtId="0" fontId="0" fillId="27" borderId="0" xfId="0" applyFill="1"/>
    <xf numFmtId="0" fontId="0" fillId="28" borderId="0" xfId="0" applyFill="1"/>
    <xf numFmtId="0" fontId="81" fillId="0" borderId="0" xfId="0" applyFont="1"/>
    <xf numFmtId="0" fontId="84" fillId="0" borderId="0" xfId="0" applyFont="1"/>
    <xf numFmtId="167" fontId="82" fillId="0" borderId="25" xfId="1" applyFont="1" applyBorder="1" applyAlignment="1">
      <alignment horizontal="center" vertical="center" wrapText="1"/>
    </xf>
    <xf numFmtId="167" fontId="83" fillId="0" borderId="25" xfId="1" applyFont="1" applyBorder="1" applyAlignment="1">
      <alignment horizontal="center" vertical="center" wrapText="1"/>
    </xf>
    <xf numFmtId="0" fontId="79" fillId="0" borderId="25" xfId="1" applyNumberFormat="1" applyFont="1" applyBorder="1" applyAlignment="1">
      <alignment horizontal="center" vertical="center" wrapText="1"/>
    </xf>
    <xf numFmtId="0" fontId="71" fillId="0" borderId="0" xfId="0" applyFont="1" applyAlignment="1">
      <alignment vertical="center"/>
    </xf>
    <xf numFmtId="0" fontId="71" fillId="0" borderId="5" xfId="0" applyFont="1" applyBorder="1" applyAlignment="1">
      <alignment vertical="center"/>
    </xf>
    <xf numFmtId="0" fontId="71" fillId="0" borderId="2" xfId="0" applyFont="1" applyBorder="1" applyAlignment="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3" fontId="7" fillId="0" borderId="0" xfId="0" applyNumberFormat="1" applyFont="1" applyAlignment="1">
      <alignment horizontal="center" vertical="center" wrapText="1"/>
    </xf>
    <xf numFmtId="0" fontId="73" fillId="0" borderId="0" xfId="0" applyFont="1" applyAlignment="1">
      <alignment horizontal="center" vertical="center" wrapText="1"/>
    </xf>
    <xf numFmtId="0" fontId="71" fillId="0" borderId="0" xfId="0" applyFont="1" applyAlignment="1">
      <alignment horizontal="center" vertical="center"/>
    </xf>
    <xf numFmtId="0" fontId="71" fillId="0" borderId="2" xfId="0" applyFont="1" applyBorder="1" applyAlignment="1">
      <alignment horizontal="center" vertical="center"/>
    </xf>
    <xf numFmtId="0" fontId="71" fillId="0" borderId="6" xfId="0" applyFont="1" applyBorder="1" applyAlignment="1">
      <alignment horizontal="center" vertical="center"/>
    </xf>
    <xf numFmtId="0" fontId="5" fillId="29" borderId="25" xfId="0" applyFont="1" applyFill="1" applyBorder="1" applyAlignment="1">
      <alignment horizontal="center" vertical="center" wrapText="1"/>
    </xf>
    <xf numFmtId="0" fontId="5" fillId="30" borderId="25" xfId="0" applyFont="1" applyFill="1" applyBorder="1" applyAlignment="1">
      <alignment horizontal="left" vertical="center" wrapText="1"/>
    </xf>
    <xf numFmtId="0" fontId="5" fillId="30" borderId="25" xfId="0" applyFont="1" applyFill="1" applyBorder="1" applyAlignment="1">
      <alignment horizontal="center" vertical="center" wrapText="1"/>
    </xf>
    <xf numFmtId="0" fontId="5" fillId="30" borderId="4" xfId="0" applyFont="1" applyFill="1" applyBorder="1" applyAlignment="1">
      <alignment horizontal="left" vertical="center" wrapText="1"/>
    </xf>
    <xf numFmtId="0" fontId="6" fillId="30" borderId="4" xfId="0" applyFont="1" applyFill="1" applyBorder="1" applyAlignment="1">
      <alignment horizontal="center" vertical="center" wrapText="1"/>
    </xf>
    <xf numFmtId="0" fontId="86" fillId="0" borderId="0" xfId="0" applyFont="1" applyAlignment="1">
      <alignment horizontal="center" vertical="center"/>
    </xf>
    <xf numFmtId="0" fontId="86" fillId="0" borderId="0" xfId="0" applyFont="1" applyAlignment="1">
      <alignment vertical="center"/>
    </xf>
    <xf numFmtId="0" fontId="86" fillId="0" borderId="5" xfId="0" applyFont="1" applyBorder="1" applyAlignment="1">
      <alignment vertical="center"/>
    </xf>
    <xf numFmtId="0" fontId="86" fillId="0" borderId="2" xfId="0" applyFont="1" applyBorder="1" applyAlignment="1">
      <alignment vertical="center"/>
    </xf>
    <xf numFmtId="0" fontId="89" fillId="0" borderId="0" xfId="0" applyFont="1" applyAlignment="1">
      <alignment vertical="center"/>
    </xf>
    <xf numFmtId="0" fontId="89" fillId="0" borderId="5" xfId="0" applyFont="1" applyBorder="1" applyAlignment="1">
      <alignment vertical="center"/>
    </xf>
    <xf numFmtId="0" fontId="89" fillId="0" borderId="2" xfId="0" applyFont="1" applyBorder="1" applyAlignment="1">
      <alignment vertical="center"/>
    </xf>
    <xf numFmtId="0" fontId="89" fillId="2" borderId="0" xfId="0" applyFont="1" applyFill="1" applyAlignment="1">
      <alignment vertical="center"/>
    </xf>
    <xf numFmtId="0" fontId="87" fillId="0" borderId="0" xfId="0" applyFont="1" applyAlignment="1">
      <alignment vertical="center"/>
    </xf>
    <xf numFmtId="0" fontId="89" fillId="0" borderId="0" xfId="0" applyFont="1"/>
    <xf numFmtId="0" fontId="75" fillId="2" borderId="30" xfId="0" applyFont="1" applyFill="1" applyBorder="1" applyAlignment="1">
      <alignment horizontal="center" vertical="center" wrapText="1"/>
    </xf>
    <xf numFmtId="3" fontId="75" fillId="2" borderId="30" xfId="0" applyNumberFormat="1" applyFont="1" applyFill="1" applyBorder="1" applyAlignment="1">
      <alignment horizontal="center" vertical="center" wrapText="1"/>
    </xf>
    <xf numFmtId="0" fontId="75" fillId="2" borderId="30" xfId="0" applyFont="1" applyFill="1" applyBorder="1" applyAlignment="1">
      <alignment vertical="center" wrapText="1"/>
    </xf>
    <xf numFmtId="0" fontId="76" fillId="2" borderId="30" xfId="0" applyFont="1" applyFill="1" applyBorder="1" applyAlignment="1">
      <alignment horizontal="center" vertical="center" wrapText="1"/>
    </xf>
    <xf numFmtId="0" fontId="76" fillId="2" borderId="30" xfId="135" applyFont="1" applyFill="1" applyBorder="1" applyAlignment="1">
      <alignment horizontal="left" vertical="center" wrapText="1"/>
    </xf>
    <xf numFmtId="0" fontId="76" fillId="2" borderId="30" xfId="0" applyFont="1" applyFill="1" applyBorder="1" applyAlignment="1">
      <alignment vertical="center"/>
    </xf>
    <xf numFmtId="0" fontId="76" fillId="2" borderId="30" xfId="0" applyFont="1" applyFill="1" applyBorder="1" applyAlignment="1">
      <alignment horizontal="left" vertical="center"/>
    </xf>
    <xf numFmtId="0" fontId="76" fillId="2" borderId="30" xfId="0" applyFont="1" applyFill="1" applyBorder="1" applyAlignment="1">
      <alignment vertical="center" wrapText="1"/>
    </xf>
    <xf numFmtId="0" fontId="76" fillId="2" borderId="30" xfId="0" applyFont="1" applyFill="1" applyBorder="1" applyAlignment="1">
      <alignment horizontal="left" vertical="center" wrapText="1"/>
    </xf>
    <xf numFmtId="3" fontId="76" fillId="2" borderId="30" xfId="0" applyNumberFormat="1" applyFont="1" applyFill="1" applyBorder="1" applyAlignment="1">
      <alignment horizontal="center" vertical="center" wrapText="1"/>
    </xf>
    <xf numFmtId="0" fontId="92" fillId="0" borderId="0" xfId="0" applyFont="1"/>
    <xf numFmtId="1" fontId="75" fillId="2" borderId="30" xfId="0" applyNumberFormat="1" applyFont="1" applyFill="1" applyBorder="1" applyAlignment="1">
      <alignment horizontal="center" vertical="center" wrapText="1"/>
    </xf>
    <xf numFmtId="0" fontId="95" fillId="0" borderId="0" xfId="0" applyFont="1"/>
    <xf numFmtId="0" fontId="89" fillId="0" borderId="0" xfId="0" applyFont="1" applyAlignment="1">
      <alignment horizontal="right" vertical="center"/>
    </xf>
    <xf numFmtId="0" fontId="0" fillId="0" borderId="0" xfId="0" applyAlignment="1">
      <alignment horizontal="right" vertical="center"/>
    </xf>
    <xf numFmtId="0" fontId="0" fillId="0" borderId="25" xfId="0" applyBorder="1" applyAlignment="1">
      <alignment horizontal="right" vertical="center"/>
    </xf>
    <xf numFmtId="0" fontId="81" fillId="26" borderId="25" xfId="0" applyFont="1" applyFill="1" applyBorder="1" applyAlignment="1">
      <alignment horizontal="center" vertical="center"/>
    </xf>
    <xf numFmtId="0" fontId="97" fillId="0" borderId="25" xfId="0" applyFont="1" applyBorder="1" applyAlignment="1">
      <alignment horizontal="right"/>
    </xf>
    <xf numFmtId="0" fontId="97" fillId="0" borderId="0" xfId="0" applyFont="1"/>
    <xf numFmtId="0" fontId="98" fillId="0" borderId="0" xfId="0" applyFont="1"/>
    <xf numFmtId="0" fontId="97" fillId="0" borderId="25" xfId="0" applyFont="1" applyBorder="1" applyAlignment="1">
      <alignment horizontal="right" vertical="center"/>
    </xf>
    <xf numFmtId="197" fontId="97" fillId="0" borderId="25" xfId="0" applyNumberFormat="1" applyFont="1" applyBorder="1"/>
    <xf numFmtId="0" fontId="97" fillId="0" borderId="25" xfId="0" applyFont="1" applyBorder="1"/>
    <xf numFmtId="167" fontId="97" fillId="0" borderId="25" xfId="0" applyNumberFormat="1" applyFont="1" applyBorder="1"/>
    <xf numFmtId="167" fontId="100" fillId="0" borderId="25" xfId="1" applyFont="1" applyBorder="1" applyAlignment="1">
      <alignment horizontal="center" vertical="center" wrapText="1"/>
    </xf>
    <xf numFmtId="197" fontId="100" fillId="0" borderId="25" xfId="1" applyNumberFormat="1" applyFont="1" applyBorder="1" applyAlignment="1">
      <alignment horizontal="center" vertical="center" wrapText="1"/>
    </xf>
    <xf numFmtId="0" fontId="92" fillId="0" borderId="25" xfId="0" applyFont="1" applyBorder="1" applyAlignment="1">
      <alignment horizontal="right" vertical="center"/>
    </xf>
    <xf numFmtId="197" fontId="92" fillId="0" borderId="25" xfId="0" applyNumberFormat="1" applyFont="1" applyBorder="1"/>
    <xf numFmtId="0" fontId="92" fillId="0" borderId="25" xfId="0" applyFont="1" applyBorder="1"/>
    <xf numFmtId="167" fontId="92" fillId="0" borderId="25" xfId="0" applyNumberFormat="1" applyFont="1" applyBorder="1"/>
    <xf numFmtId="0" fontId="92" fillId="0" borderId="25" xfId="0" applyFont="1" applyBorder="1" applyAlignment="1">
      <alignment horizontal="right"/>
    </xf>
    <xf numFmtId="0" fontId="100" fillId="0" borderId="25" xfId="0" applyFont="1" applyBorder="1" applyAlignment="1">
      <alignment horizontal="center" vertical="center" wrapText="1"/>
    </xf>
    <xf numFmtId="0" fontId="92" fillId="0" borderId="25" xfId="0" applyFont="1" applyBorder="1" applyAlignment="1">
      <alignment horizontal="left" vertical="center" wrapText="1"/>
    </xf>
    <xf numFmtId="0" fontId="100" fillId="0" borderId="25" xfId="0" applyFont="1" applyBorder="1" applyAlignment="1">
      <alignment vertical="center" wrapText="1"/>
    </xf>
    <xf numFmtId="197" fontId="7" fillId="0" borderId="25" xfId="1" applyNumberFormat="1" applyFont="1" applyFill="1" applyBorder="1" applyAlignment="1">
      <alignment horizontal="center" vertical="center" wrapText="1"/>
    </xf>
    <xf numFmtId="0" fontId="56" fillId="0" borderId="0" xfId="0" applyFont="1" applyAlignment="1">
      <alignment horizontal="center" vertical="center"/>
    </xf>
    <xf numFmtId="0" fontId="101" fillId="0" borderId="0" xfId="0" applyFont="1" applyAlignment="1">
      <alignment vertical="center"/>
    </xf>
    <xf numFmtId="0" fontId="73" fillId="0" borderId="0" xfId="0" applyFont="1" applyAlignment="1">
      <alignment vertical="center"/>
    </xf>
    <xf numFmtId="0" fontId="56" fillId="0" borderId="0" xfId="0" applyFont="1" applyAlignment="1">
      <alignment vertical="center"/>
    </xf>
    <xf numFmtId="0" fontId="72" fillId="0" borderId="0" xfId="0" applyFont="1" applyAlignment="1">
      <alignment vertical="center"/>
    </xf>
    <xf numFmtId="0" fontId="72" fillId="0" borderId="5" xfId="0" applyFont="1" applyBorder="1" applyAlignment="1">
      <alignment vertical="center"/>
    </xf>
    <xf numFmtId="0" fontId="72" fillId="0" borderId="2" xfId="0" applyFont="1" applyBorder="1" applyAlignment="1">
      <alignment vertical="center"/>
    </xf>
    <xf numFmtId="0" fontId="103" fillId="2" borderId="0" xfId="0" applyFont="1" applyFill="1" applyAlignment="1">
      <alignment vertical="center"/>
    </xf>
    <xf numFmtId="0" fontId="103" fillId="0" borderId="0" xfId="0" applyFont="1" applyAlignment="1">
      <alignment vertical="center"/>
    </xf>
    <xf numFmtId="0" fontId="103" fillId="0" borderId="5" xfId="0" applyFont="1" applyBorder="1" applyAlignment="1">
      <alignment vertical="center"/>
    </xf>
    <xf numFmtId="0" fontId="103" fillId="0" borderId="2" xfId="0" applyFont="1" applyBorder="1" applyAlignment="1">
      <alignment vertical="center"/>
    </xf>
    <xf numFmtId="0" fontId="104" fillId="2" borderId="0" xfId="0" applyFont="1" applyFill="1" applyAlignment="1">
      <alignment vertical="center"/>
    </xf>
    <xf numFmtId="0" fontId="104" fillId="0" borderId="0" xfId="0" applyFont="1" applyAlignment="1">
      <alignment vertical="center"/>
    </xf>
    <xf numFmtId="0" fontId="104" fillId="0" borderId="5" xfId="0" applyFont="1" applyBorder="1" applyAlignment="1">
      <alignment vertical="center"/>
    </xf>
    <xf numFmtId="0" fontId="104" fillId="0" borderId="2" xfId="0" applyFont="1" applyBorder="1" applyAlignment="1">
      <alignment vertical="center"/>
    </xf>
    <xf numFmtId="3" fontId="9" fillId="0" borderId="0" xfId="0" applyNumberFormat="1" applyFont="1" applyAlignment="1">
      <alignment horizontal="center" vertical="center"/>
    </xf>
    <xf numFmtId="0" fontId="105" fillId="2" borderId="0" xfId="0" applyFont="1" applyFill="1" applyAlignment="1">
      <alignment vertical="center"/>
    </xf>
    <xf numFmtId="0" fontId="105" fillId="0" borderId="0" xfId="0" applyFont="1" applyAlignment="1">
      <alignment vertical="center"/>
    </xf>
    <xf numFmtId="0" fontId="105" fillId="0" borderId="5" xfId="0" applyFont="1" applyBorder="1" applyAlignment="1">
      <alignment vertical="center"/>
    </xf>
    <xf numFmtId="0" fontId="105" fillId="0" borderId="2" xfId="0" applyFont="1" applyBorder="1" applyAlignment="1">
      <alignment vertical="center"/>
    </xf>
    <xf numFmtId="0" fontId="5" fillId="0" borderId="4" xfId="0" applyFont="1" applyBorder="1" applyAlignment="1">
      <alignment horizontal="left" vertical="center" wrapText="1"/>
    </xf>
    <xf numFmtId="3" fontId="9" fillId="0" borderId="25" xfId="0" applyNumberFormat="1" applyFont="1" applyBorder="1" applyAlignment="1">
      <alignment horizontal="center" vertical="center"/>
    </xf>
    <xf numFmtId="0" fontId="105" fillId="0" borderId="0" xfId="0" applyFont="1" applyAlignment="1">
      <alignment horizontal="center" vertical="center"/>
    </xf>
    <xf numFmtId="0" fontId="105" fillId="0" borderId="5" xfId="0" applyFont="1" applyBorder="1" applyAlignment="1">
      <alignment horizontal="center" vertical="center"/>
    </xf>
    <xf numFmtId="0" fontId="105" fillId="0" borderId="2" xfId="0" applyFont="1" applyBorder="1" applyAlignment="1">
      <alignment horizontal="center" vertical="center"/>
    </xf>
    <xf numFmtId="167" fontId="105" fillId="0" borderId="0" xfId="1" applyFont="1" applyBorder="1" applyAlignment="1">
      <alignment horizontal="center" vertical="center"/>
    </xf>
    <xf numFmtId="3" fontId="9" fillId="2" borderId="0" xfId="0" applyNumberFormat="1" applyFont="1" applyFill="1" applyAlignment="1">
      <alignment horizontal="center" vertical="center"/>
    </xf>
    <xf numFmtId="0" fontId="105" fillId="0" borderId="6" xfId="0" applyFont="1" applyBorder="1" applyAlignment="1">
      <alignment vertical="center"/>
    </xf>
    <xf numFmtId="0" fontId="105" fillId="0" borderId="6" xfId="0" applyFont="1" applyBorder="1" applyAlignment="1">
      <alignment horizontal="center" vertical="center"/>
    </xf>
    <xf numFmtId="197" fontId="87" fillId="0" borderId="25" xfId="1" applyNumberFormat="1" applyFont="1" applyFill="1" applyBorder="1" applyAlignment="1">
      <alignment horizontal="center" vertical="center" wrapText="1"/>
    </xf>
    <xf numFmtId="49" fontId="88" fillId="0" borderId="25" xfId="0" applyNumberFormat="1" applyFont="1" applyBorder="1" applyAlignment="1">
      <alignment horizontal="center" vertical="center" wrapText="1"/>
    </xf>
    <xf numFmtId="1" fontId="88" fillId="0" borderId="25" xfId="1" applyNumberFormat="1" applyFont="1" applyFill="1" applyBorder="1" applyAlignment="1">
      <alignment horizontal="center" vertical="center" wrapText="1"/>
    </xf>
    <xf numFmtId="197" fontId="103" fillId="0" borderId="0" xfId="0" applyNumberFormat="1" applyFont="1" applyAlignment="1">
      <alignment horizontal="center" vertical="center"/>
    </xf>
    <xf numFmtId="0" fontId="103" fillId="2" borderId="0" xfId="0" applyFont="1" applyFill="1" applyAlignment="1">
      <alignment horizontal="center" vertical="center"/>
    </xf>
    <xf numFmtId="0" fontId="103" fillId="2" borderId="5" xfId="0" applyFont="1" applyFill="1" applyBorder="1" applyAlignment="1">
      <alignment horizontal="center" vertical="center"/>
    </xf>
    <xf numFmtId="0" fontId="103" fillId="2" borderId="2" xfId="0" applyFont="1" applyFill="1" applyBorder="1" applyAlignment="1">
      <alignment horizontal="center" vertical="center"/>
    </xf>
    <xf numFmtId="0" fontId="87" fillId="0" borderId="1" xfId="0" applyFont="1" applyBorder="1" applyAlignment="1">
      <alignment horizontal="center" vertical="center"/>
    </xf>
    <xf numFmtId="0" fontId="87" fillId="0" borderId="1" xfId="0" applyFont="1" applyBorder="1" applyAlignment="1">
      <alignment horizontal="center" vertical="center" wrapText="1"/>
    </xf>
    <xf numFmtId="0" fontId="87" fillId="2" borderId="0" xfId="0" applyFont="1" applyFill="1" applyAlignment="1">
      <alignment vertical="center"/>
    </xf>
    <xf numFmtId="0" fontId="87" fillId="2" borderId="5" xfId="0" applyFont="1" applyFill="1" applyBorder="1" applyAlignment="1">
      <alignment vertical="center"/>
    </xf>
    <xf numFmtId="0" fontId="87" fillId="2" borderId="2" xfId="0" applyFont="1" applyFill="1" applyBorder="1" applyAlignment="1">
      <alignment vertical="center"/>
    </xf>
    <xf numFmtId="2" fontId="87" fillId="0" borderId="1" xfId="0" applyNumberFormat="1" applyFont="1" applyBorder="1" applyAlignment="1">
      <alignment horizontal="center" vertical="center"/>
    </xf>
    <xf numFmtId="1" fontId="103" fillId="0" borderId="1" xfId="0" applyNumberFormat="1" applyFont="1" applyBorder="1" applyAlignment="1">
      <alignment horizontal="center" vertical="center" wrapText="1"/>
    </xf>
    <xf numFmtId="2" fontId="103" fillId="0" borderId="1" xfId="0" applyNumberFormat="1" applyFont="1" applyBorder="1" applyAlignment="1">
      <alignment horizontal="center" vertical="center" wrapText="1"/>
    </xf>
    <xf numFmtId="2" fontId="103" fillId="2" borderId="0" xfId="0" applyNumberFormat="1" applyFont="1" applyFill="1" applyAlignment="1">
      <alignment vertical="center"/>
    </xf>
    <xf numFmtId="167" fontId="103" fillId="2" borderId="0" xfId="0" applyNumberFormat="1" applyFont="1" applyFill="1" applyAlignment="1">
      <alignment vertical="center"/>
    </xf>
    <xf numFmtId="0" fontId="103" fillId="2" borderId="5" xfId="0" applyFont="1" applyFill="1" applyBorder="1" applyAlignment="1">
      <alignment vertical="center"/>
    </xf>
    <xf numFmtId="0" fontId="103" fillId="2" borderId="2" xfId="0" applyFont="1" applyFill="1" applyBorder="1" applyAlignment="1">
      <alignment vertical="center"/>
    </xf>
    <xf numFmtId="0" fontId="103" fillId="0" borderId="1" xfId="0" applyFont="1" applyBorder="1" applyAlignment="1">
      <alignment vertical="center"/>
    </xf>
    <xf numFmtId="0" fontId="103" fillId="0" borderId="1" xfId="0" applyFont="1" applyBorder="1" applyAlignment="1">
      <alignment horizontal="center" vertical="center" wrapText="1"/>
    </xf>
    <xf numFmtId="2" fontId="103" fillId="0" borderId="1" xfId="0" applyNumberFormat="1" applyFont="1" applyBorder="1" applyAlignment="1">
      <alignment vertical="center"/>
    </xf>
    <xf numFmtId="1" fontId="87" fillId="0" borderId="1" xfId="0" applyNumberFormat="1" applyFont="1" applyBorder="1" applyAlignment="1">
      <alignment horizontal="center" vertical="center"/>
    </xf>
    <xf numFmtId="0" fontId="103" fillId="0" borderId="1" xfId="0" applyFont="1" applyBorder="1" applyAlignment="1">
      <alignment horizontal="center" vertical="center"/>
    </xf>
    <xf numFmtId="49" fontId="87" fillId="26" borderId="1" xfId="0" applyNumberFormat="1" applyFont="1" applyFill="1" applyBorder="1" applyAlignment="1">
      <alignment horizontal="center" vertical="center" wrapText="1"/>
    </xf>
    <xf numFmtId="1" fontId="87" fillId="26" borderId="1" xfId="1" applyNumberFormat="1" applyFont="1" applyFill="1" applyBorder="1" applyAlignment="1">
      <alignment horizontal="center" vertical="center" wrapText="1"/>
    </xf>
    <xf numFmtId="2" fontId="87" fillId="26" borderId="1" xfId="1" applyNumberFormat="1" applyFont="1" applyFill="1" applyBorder="1" applyAlignment="1">
      <alignment horizontal="center" vertical="center" wrapText="1"/>
    </xf>
    <xf numFmtId="197" fontId="87" fillId="26" borderId="1" xfId="1" applyNumberFormat="1" applyFont="1" applyFill="1" applyBorder="1" applyAlignment="1">
      <alignment horizontal="center" vertical="center" wrapText="1"/>
    </xf>
    <xf numFmtId="167" fontId="86" fillId="0" borderId="0" xfId="1" applyFont="1" applyBorder="1" applyAlignment="1">
      <alignment vertical="center"/>
    </xf>
    <xf numFmtId="0" fontId="86" fillId="2" borderId="0" xfId="0" applyFont="1" applyFill="1" applyAlignment="1">
      <alignment vertical="center"/>
    </xf>
    <xf numFmtId="3" fontId="72" fillId="0" borderId="0" xfId="1" applyNumberFormat="1" applyFont="1" applyBorder="1" applyAlignment="1">
      <alignment horizontal="center" vertical="center"/>
    </xf>
    <xf numFmtId="3" fontId="72" fillId="0" borderId="6" xfId="1" applyNumberFormat="1" applyFont="1" applyBorder="1" applyAlignment="1">
      <alignment horizontal="center" vertical="center"/>
    </xf>
    <xf numFmtId="3" fontId="72" fillId="0" borderId="2" xfId="1" applyNumberFormat="1" applyFont="1" applyBorder="1" applyAlignment="1">
      <alignment horizontal="center" vertical="center"/>
    </xf>
    <xf numFmtId="3" fontId="87" fillId="0" borderId="25" xfId="0" applyNumberFormat="1" applyFont="1" applyBorder="1" applyAlignment="1">
      <alignment horizontal="center" vertical="center"/>
    </xf>
    <xf numFmtId="0" fontId="86" fillId="3" borderId="5" xfId="0" applyFont="1" applyFill="1" applyBorder="1" applyAlignment="1">
      <alignment vertical="center"/>
    </xf>
    <xf numFmtId="0" fontId="86" fillId="3" borderId="2" xfId="0" applyFont="1" applyFill="1" applyBorder="1" applyAlignment="1">
      <alignment vertical="center"/>
    </xf>
    <xf numFmtId="0" fontId="86" fillId="2" borderId="5" xfId="0" applyFont="1" applyFill="1" applyBorder="1" applyAlignment="1">
      <alignment vertical="center"/>
    </xf>
    <xf numFmtId="0" fontId="86" fillId="2" borderId="2" xfId="0" applyFont="1" applyFill="1" applyBorder="1" applyAlignment="1">
      <alignment vertical="center"/>
    </xf>
    <xf numFmtId="0" fontId="86" fillId="4" borderId="5" xfId="0" applyFont="1" applyFill="1" applyBorder="1" applyAlignment="1">
      <alignment vertical="center"/>
    </xf>
    <xf numFmtId="0" fontId="86" fillId="4" borderId="2" xfId="0" applyFont="1" applyFill="1" applyBorder="1" applyAlignment="1">
      <alignment vertical="center"/>
    </xf>
    <xf numFmtId="3" fontId="103" fillId="0" borderId="25" xfId="0" applyNumberFormat="1" applyFont="1" applyBorder="1" applyAlignment="1">
      <alignment horizontal="center" vertical="center"/>
    </xf>
    <xf numFmtId="0" fontId="106" fillId="2" borderId="0" xfId="0" applyFont="1" applyFill="1" applyAlignment="1">
      <alignment vertical="center"/>
    </xf>
    <xf numFmtId="0" fontId="106" fillId="2" borderId="5" xfId="0" applyFont="1" applyFill="1" applyBorder="1" applyAlignment="1">
      <alignment vertical="center"/>
    </xf>
    <xf numFmtId="0" fontId="106" fillId="2" borderId="2" xfId="0" applyFont="1" applyFill="1" applyBorder="1" applyAlignment="1">
      <alignment vertical="center"/>
    </xf>
    <xf numFmtId="0" fontId="106" fillId="0" borderId="5" xfId="0" applyFont="1" applyBorder="1" applyAlignment="1">
      <alignment vertical="center"/>
    </xf>
    <xf numFmtId="0" fontId="106" fillId="0" borderId="2" xfId="0" applyFont="1" applyBorder="1" applyAlignment="1">
      <alignment vertical="center"/>
    </xf>
    <xf numFmtId="0" fontId="106" fillId="0" borderId="0" xfId="0" applyFont="1" applyAlignment="1">
      <alignment vertical="center"/>
    </xf>
    <xf numFmtId="49" fontId="87" fillId="0" borderId="25" xfId="0" applyNumberFormat="1" applyFont="1" applyBorder="1" applyAlignment="1">
      <alignment vertical="center" wrapText="1"/>
    </xf>
    <xf numFmtId="49" fontId="87" fillId="0" borderId="25" xfId="0" applyNumberFormat="1" applyFont="1" applyBorder="1" applyAlignment="1">
      <alignment horizontal="center" vertical="center" wrapText="1"/>
    </xf>
    <xf numFmtId="49" fontId="88" fillId="0" borderId="25" xfId="0" applyNumberFormat="1" applyFont="1" applyBorder="1" applyAlignment="1">
      <alignment horizontal="center" vertical="center"/>
    </xf>
    <xf numFmtId="49" fontId="103" fillId="0" borderId="25" xfId="0" applyNumberFormat="1" applyFont="1" applyBorder="1" applyAlignment="1">
      <alignment horizontal="center" vertical="center" wrapText="1"/>
    </xf>
    <xf numFmtId="201" fontId="103" fillId="0" borderId="25" xfId="0" applyNumberFormat="1" applyFont="1" applyBorder="1" applyAlignment="1">
      <alignment horizontal="center" vertical="center"/>
    </xf>
    <xf numFmtId="201" fontId="103" fillId="0" borderId="25" xfId="1" applyNumberFormat="1" applyFont="1" applyFill="1" applyBorder="1" applyAlignment="1">
      <alignment horizontal="center" vertical="center" wrapText="1"/>
    </xf>
    <xf numFmtId="200" fontId="103" fillId="0" borderId="25" xfId="0" applyNumberFormat="1" applyFont="1" applyBorder="1" applyAlignment="1">
      <alignment horizontal="center" vertical="center"/>
    </xf>
    <xf numFmtId="200" fontId="103" fillId="0" borderId="25" xfId="1" applyNumberFormat="1" applyFont="1" applyFill="1" applyBorder="1" applyAlignment="1">
      <alignment horizontal="center" vertical="center" wrapText="1"/>
    </xf>
    <xf numFmtId="200" fontId="103" fillId="0" borderId="25" xfId="0" applyNumberFormat="1" applyFont="1" applyBorder="1" applyAlignment="1">
      <alignment horizontal="center" vertical="center" wrapText="1"/>
    </xf>
    <xf numFmtId="201" fontId="87" fillId="0" borderId="25" xfId="0" applyNumberFormat="1" applyFont="1" applyBorder="1" applyAlignment="1">
      <alignment horizontal="center" vertical="center" wrapText="1"/>
    </xf>
    <xf numFmtId="0" fontId="81" fillId="26" borderId="25" xfId="0" applyFont="1" applyFill="1" applyBorder="1" applyAlignment="1">
      <alignment horizontal="center" vertical="center" wrapText="1"/>
    </xf>
    <xf numFmtId="0" fontId="81" fillId="26" borderId="25" xfId="0" applyFont="1" applyFill="1" applyBorder="1" applyAlignment="1">
      <alignment vertical="center" wrapText="1"/>
    </xf>
    <xf numFmtId="0" fontId="111" fillId="0" borderId="25" xfId="0" applyFont="1" applyBorder="1" applyAlignment="1">
      <alignment horizontal="center" vertical="center" wrapText="1"/>
    </xf>
    <xf numFmtId="0" fontId="102" fillId="27" borderId="25" xfId="0" applyFont="1" applyFill="1" applyBorder="1" applyAlignment="1">
      <alignment vertical="center" wrapText="1"/>
    </xf>
    <xf numFmtId="0" fontId="89" fillId="0" borderId="25" xfId="0" applyFont="1" applyBorder="1"/>
    <xf numFmtId="0" fontId="111" fillId="0" borderId="25" xfId="0" applyFont="1" applyBorder="1" applyAlignment="1">
      <alignment vertical="center" wrapText="1"/>
    </xf>
    <xf numFmtId="198" fontId="111" fillId="0" borderId="25" xfId="1" applyNumberFormat="1" applyFont="1" applyBorder="1" applyAlignment="1">
      <alignment vertical="center" wrapText="1"/>
    </xf>
    <xf numFmtId="197" fontId="89" fillId="0" borderId="25" xfId="0" applyNumberFormat="1" applyFont="1" applyBorder="1" applyAlignment="1">
      <alignment horizontal="right" vertical="center"/>
    </xf>
    <xf numFmtId="167" fontId="102" fillId="27" borderId="25" xfId="1" applyFont="1" applyFill="1" applyBorder="1" applyAlignment="1">
      <alignment vertical="center" wrapText="1"/>
    </xf>
    <xf numFmtId="4" fontId="111" fillId="0" borderId="25" xfId="1" applyNumberFormat="1" applyFont="1" applyBorder="1" applyAlignment="1">
      <alignment horizontal="right" vertical="center" wrapText="1"/>
    </xf>
    <xf numFmtId="167" fontId="102" fillId="27" borderId="25" xfId="1" applyFont="1" applyFill="1" applyBorder="1" applyAlignment="1">
      <alignment horizontal="right" vertical="center" wrapText="1"/>
    </xf>
    <xf numFmtId="0" fontId="111" fillId="0" borderId="25" xfId="0" applyFont="1" applyBorder="1" applyAlignment="1">
      <alignment horizontal="left" vertical="center" wrapText="1"/>
    </xf>
    <xf numFmtId="37" fontId="111" fillId="0" borderId="25" xfId="0" applyNumberFormat="1" applyFont="1" applyBorder="1" applyAlignment="1">
      <alignment horizontal="right" vertical="center"/>
    </xf>
    <xf numFmtId="167" fontId="102" fillId="28" borderId="25" xfId="1" applyFont="1" applyFill="1" applyBorder="1" applyAlignment="1">
      <alignment horizontal="right" vertical="center" wrapText="1"/>
    </xf>
    <xf numFmtId="4" fontId="111" fillId="0" borderId="25" xfId="0" applyNumberFormat="1" applyFont="1" applyBorder="1" applyAlignment="1">
      <alignment horizontal="right" vertical="center" wrapText="1"/>
    </xf>
    <xf numFmtId="0" fontId="112" fillId="0" borderId="25" xfId="0" applyFont="1" applyBorder="1" applyAlignment="1">
      <alignment vertical="center" wrapText="1"/>
    </xf>
    <xf numFmtId="197" fontId="111" fillId="0" borderId="25" xfId="1" applyNumberFormat="1" applyFont="1" applyBorder="1" applyAlignment="1">
      <alignment vertical="center" wrapText="1"/>
    </xf>
    <xf numFmtId="167" fontId="111" fillId="27" borderId="25" xfId="1" applyFont="1" applyFill="1" applyBorder="1" applyAlignment="1">
      <alignment horizontal="center" vertical="center" wrapText="1"/>
    </xf>
    <xf numFmtId="0" fontId="89" fillId="2" borderId="25" xfId="0" applyFont="1" applyFill="1" applyBorder="1"/>
    <xf numFmtId="197" fontId="111" fillId="0" borderId="25" xfId="1" applyNumberFormat="1" applyFont="1" applyBorder="1" applyAlignment="1">
      <alignment horizontal="center" vertical="center" wrapText="1"/>
    </xf>
    <xf numFmtId="4" fontId="111" fillId="2" borderId="25" xfId="1" applyNumberFormat="1" applyFont="1" applyFill="1" applyBorder="1" applyAlignment="1">
      <alignment horizontal="right" vertical="center" wrapText="1"/>
    </xf>
    <xf numFmtId="167" fontId="111" fillId="28" borderId="25" xfId="1" applyFont="1" applyFill="1" applyBorder="1" applyAlignment="1">
      <alignment vertical="center" wrapText="1"/>
    </xf>
    <xf numFmtId="37" fontId="111" fillId="0" borderId="25" xfId="0" applyNumberFormat="1" applyFont="1" applyBorder="1" applyAlignment="1">
      <alignment vertical="center" wrapText="1"/>
    </xf>
    <xf numFmtId="198" fontId="111" fillId="0" borderId="25" xfId="1" applyNumberFormat="1" applyFont="1" applyBorder="1" applyAlignment="1">
      <alignment horizontal="right" vertical="center" wrapText="1"/>
    </xf>
    <xf numFmtId="0" fontId="112" fillId="0" borderId="25" xfId="0" applyFont="1" applyBorder="1" applyAlignment="1">
      <alignment horizontal="left" vertical="center" wrapText="1"/>
    </xf>
    <xf numFmtId="198" fontId="112" fillId="0" borderId="25" xfId="1" applyNumberFormat="1" applyFont="1" applyBorder="1" applyAlignment="1">
      <alignment horizontal="right" vertical="center" wrapText="1"/>
    </xf>
    <xf numFmtId="167" fontId="111" fillId="28" borderId="25" xfId="1" applyFont="1" applyFill="1" applyBorder="1" applyAlignment="1">
      <alignment horizontal="center" vertical="center" wrapText="1"/>
    </xf>
    <xf numFmtId="167" fontId="100" fillId="26" borderId="25" xfId="1" applyFont="1" applyFill="1" applyBorder="1" applyAlignment="1">
      <alignment horizontal="center" vertical="center" wrapText="1"/>
    </xf>
    <xf numFmtId="197" fontId="100" fillId="26" borderId="25" xfId="1" applyNumberFormat="1" applyFont="1" applyFill="1" applyBorder="1" applyAlignment="1">
      <alignment horizontal="center" vertical="center" wrapText="1"/>
    </xf>
    <xf numFmtId="0" fontId="99" fillId="26" borderId="25" xfId="0" applyFont="1" applyFill="1" applyBorder="1" applyAlignment="1">
      <alignment horizontal="center" vertical="center" wrapText="1"/>
    </xf>
    <xf numFmtId="197" fontId="81" fillId="26" borderId="25" xfId="0" applyNumberFormat="1" applyFont="1" applyFill="1" applyBorder="1" applyAlignment="1">
      <alignment horizontal="right" vertical="center"/>
    </xf>
    <xf numFmtId="167" fontId="111" fillId="0" borderId="25" xfId="1" applyFont="1" applyFill="1" applyBorder="1" applyAlignment="1">
      <alignment vertical="center" wrapText="1"/>
    </xf>
    <xf numFmtId="0" fontId="89" fillId="0" borderId="25" xfId="0" applyFont="1" applyBorder="1" applyAlignment="1">
      <alignment horizontal="right"/>
    </xf>
    <xf numFmtId="167" fontId="111" fillId="0" borderId="25" xfId="1" applyFont="1" applyFill="1" applyBorder="1" applyAlignment="1">
      <alignment horizontal="right" vertical="center" wrapText="1"/>
    </xf>
    <xf numFmtId="167" fontId="111" fillId="0" borderId="25" xfId="1" applyFont="1" applyFill="1" applyBorder="1" applyAlignment="1">
      <alignment horizontal="right" vertical="center"/>
    </xf>
    <xf numFmtId="198" fontId="111" fillId="0" borderId="25" xfId="1" applyNumberFormat="1" applyFont="1" applyFill="1" applyBorder="1" applyAlignment="1">
      <alignment horizontal="right" vertical="center"/>
    </xf>
    <xf numFmtId="167" fontId="111" fillId="0" borderId="25" xfId="1" applyFont="1" applyFill="1" applyBorder="1" applyAlignment="1">
      <alignment horizontal="center" vertical="center" wrapText="1"/>
    </xf>
    <xf numFmtId="0" fontId="113" fillId="0" borderId="25" xfId="0" applyFont="1" applyBorder="1" applyAlignment="1">
      <alignment horizontal="right"/>
    </xf>
    <xf numFmtId="167" fontId="112" fillId="0" borderId="25" xfId="1" applyFont="1" applyFill="1" applyBorder="1" applyAlignment="1">
      <alignment horizontal="center" vertical="center" wrapText="1"/>
    </xf>
    <xf numFmtId="0" fontId="112" fillId="0" borderId="25" xfId="0" applyFont="1" applyBorder="1" applyAlignment="1">
      <alignment horizontal="center" vertical="center" wrapText="1"/>
    </xf>
    <xf numFmtId="0" fontId="114" fillId="0" borderId="25" xfId="0" applyFont="1" applyBorder="1" applyAlignment="1">
      <alignment horizontal="right"/>
    </xf>
    <xf numFmtId="167" fontId="112" fillId="0" borderId="25" xfId="1" applyFont="1" applyFill="1" applyBorder="1" applyAlignment="1">
      <alignment horizontal="right" vertical="center" wrapText="1"/>
    </xf>
    <xf numFmtId="167" fontId="87" fillId="0" borderId="0" xfId="1" applyFont="1" applyFill="1" applyBorder="1" applyAlignment="1">
      <alignment vertical="top"/>
    </xf>
    <xf numFmtId="167" fontId="87" fillId="0" borderId="0" xfId="1" applyFont="1" applyFill="1" applyBorder="1" applyAlignment="1">
      <alignment horizontal="center" vertical="center"/>
    </xf>
    <xf numFmtId="0" fontId="76" fillId="31" borderId="25" xfId="0" applyFont="1" applyFill="1" applyBorder="1" applyAlignment="1">
      <alignment horizontal="center" vertical="center" wrapText="1"/>
    </xf>
    <xf numFmtId="0" fontId="75" fillId="31" borderId="25" xfId="0" applyFont="1" applyFill="1" applyBorder="1" applyAlignment="1">
      <alignment horizontal="center" vertical="center" wrapText="1"/>
    </xf>
    <xf numFmtId="197" fontId="73" fillId="31" borderId="25" xfId="0" applyNumberFormat="1" applyFont="1" applyFill="1" applyBorder="1" applyAlignment="1">
      <alignment horizontal="right" vertical="center"/>
    </xf>
    <xf numFmtId="0" fontId="81" fillId="31" borderId="25" xfId="0" applyFont="1" applyFill="1" applyBorder="1" applyAlignment="1">
      <alignment horizontal="center" vertical="center"/>
    </xf>
    <xf numFmtId="197" fontId="81" fillId="31" borderId="25" xfId="0" applyNumberFormat="1" applyFont="1" applyFill="1" applyBorder="1" applyAlignment="1">
      <alignment vertical="center"/>
    </xf>
    <xf numFmtId="0" fontId="4" fillId="0" borderId="25" xfId="0" applyFont="1" applyBorder="1" applyAlignment="1">
      <alignment horizontal="center" vertical="center"/>
    </xf>
    <xf numFmtId="0" fontId="4" fillId="0" borderId="25" xfId="0" applyFont="1" applyBorder="1" applyAlignment="1">
      <alignment vertical="center"/>
    </xf>
    <xf numFmtId="167" fontId="4" fillId="0" borderId="25" xfId="1" applyFont="1" applyBorder="1" applyAlignment="1">
      <alignment vertical="center"/>
    </xf>
    <xf numFmtId="0" fontId="4" fillId="2" borderId="25" xfId="0" applyFont="1" applyFill="1" applyBorder="1" applyAlignment="1">
      <alignment vertical="center"/>
    </xf>
    <xf numFmtId="197" fontId="75" fillId="2" borderId="30" xfId="1" applyNumberFormat="1" applyFont="1" applyFill="1" applyBorder="1" applyAlignment="1">
      <alignment horizontal="center" vertical="center" wrapText="1"/>
    </xf>
    <xf numFmtId="0" fontId="75" fillId="2" borderId="30" xfId="1" applyNumberFormat="1" applyFont="1" applyFill="1" applyBorder="1" applyAlignment="1">
      <alignment vertical="center" wrapText="1"/>
    </xf>
    <xf numFmtId="197" fontId="75" fillId="2" borderId="30" xfId="1" applyNumberFormat="1" applyFont="1" applyFill="1" applyBorder="1" applyAlignment="1">
      <alignment vertical="center" wrapText="1"/>
    </xf>
    <xf numFmtId="3" fontId="75" fillId="2" borderId="30" xfId="0" applyNumberFormat="1" applyFont="1" applyFill="1" applyBorder="1" applyAlignment="1">
      <alignment horizontal="center" vertical="center"/>
    </xf>
    <xf numFmtId="197" fontId="76" fillId="2" borderId="30" xfId="1" applyNumberFormat="1" applyFont="1" applyFill="1" applyBorder="1" applyAlignment="1">
      <alignment horizontal="center" vertical="center" wrapText="1"/>
    </xf>
    <xf numFmtId="197" fontId="76" fillId="2" borderId="30" xfId="1" applyNumberFormat="1" applyFont="1" applyFill="1" applyBorder="1" applyAlignment="1">
      <alignment vertical="center" wrapText="1"/>
    </xf>
    <xf numFmtId="3" fontId="76" fillId="2" borderId="30" xfId="0" applyNumberFormat="1" applyFont="1" applyFill="1" applyBorder="1" applyAlignment="1">
      <alignment horizontal="center" vertical="center"/>
    </xf>
    <xf numFmtId="0" fontId="76" fillId="2" borderId="30" xfId="1" applyNumberFormat="1" applyFont="1" applyFill="1" applyBorder="1" applyAlignment="1">
      <alignment vertical="center" wrapText="1"/>
    </xf>
    <xf numFmtId="3" fontId="75" fillId="2" borderId="30" xfId="0" applyNumberFormat="1" applyFont="1" applyFill="1" applyBorder="1" applyAlignment="1">
      <alignment vertical="center" wrapText="1"/>
    </xf>
    <xf numFmtId="0" fontId="75" fillId="2" borderId="30" xfId="0" applyFont="1" applyFill="1" applyBorder="1" applyAlignment="1">
      <alignment vertical="center"/>
    </xf>
    <xf numFmtId="0" fontId="75" fillId="0" borderId="30" xfId="0" applyFont="1" applyBorder="1" applyAlignment="1">
      <alignment horizontal="center" vertical="center"/>
    </xf>
    <xf numFmtId="3" fontId="76" fillId="2" borderId="30" xfId="0" applyNumberFormat="1" applyFont="1" applyFill="1" applyBorder="1" applyAlignment="1">
      <alignment vertical="center" wrapText="1"/>
    </xf>
    <xf numFmtId="0" fontId="76" fillId="0" borderId="30" xfId="0" applyFont="1" applyBorder="1" applyAlignment="1">
      <alignment horizontal="center" vertical="center"/>
    </xf>
    <xf numFmtId="1" fontId="76" fillId="2" borderId="30" xfId="0" applyNumberFormat="1" applyFont="1" applyFill="1" applyBorder="1" applyAlignment="1">
      <alignment horizontal="center" vertical="center" wrapText="1"/>
    </xf>
    <xf numFmtId="1" fontId="76" fillId="2" borderId="30" xfId="0" applyNumberFormat="1" applyFont="1" applyFill="1" applyBorder="1" applyAlignment="1">
      <alignment vertical="center" wrapText="1"/>
    </xf>
    <xf numFmtId="0" fontId="76" fillId="2" borderId="30" xfId="0" applyFont="1" applyFill="1" applyBorder="1" applyAlignment="1">
      <alignment horizontal="center" vertical="center"/>
    </xf>
    <xf numFmtId="0" fontId="76" fillId="2" borderId="30" xfId="1" applyNumberFormat="1" applyFont="1" applyFill="1" applyBorder="1" applyAlignment="1">
      <alignment horizontal="center" vertical="center" wrapText="1"/>
    </xf>
    <xf numFmtId="1" fontId="75" fillId="2" borderId="30" xfId="0" applyNumberFormat="1" applyFont="1" applyFill="1" applyBorder="1" applyAlignment="1">
      <alignment vertical="center" wrapText="1"/>
    </xf>
    <xf numFmtId="0" fontId="75" fillId="2" borderId="30" xfId="0" applyFont="1" applyFill="1" applyBorder="1" applyAlignment="1">
      <alignment horizontal="center" vertical="center"/>
    </xf>
    <xf numFmtId="1" fontId="76" fillId="0" borderId="30" xfId="0" applyNumberFormat="1" applyFont="1" applyBorder="1" applyAlignment="1">
      <alignment horizontal="center" vertical="center" wrapText="1"/>
    </xf>
    <xf numFmtId="1" fontId="76" fillId="2" borderId="35" xfId="0" applyNumberFormat="1" applyFont="1" applyFill="1" applyBorder="1" applyAlignment="1">
      <alignment vertical="center" wrapText="1"/>
    </xf>
    <xf numFmtId="0" fontId="76" fillId="2" borderId="30" xfId="0" applyFont="1" applyFill="1" applyBorder="1" applyAlignment="1" applyProtection="1">
      <alignment vertical="center" wrapText="1"/>
      <protection locked="0"/>
    </xf>
    <xf numFmtId="0" fontId="116" fillId="2" borderId="30" xfId="0" applyFont="1" applyFill="1" applyBorder="1" applyAlignment="1">
      <alignment vertical="center"/>
    </xf>
    <xf numFmtId="0" fontId="116" fillId="2" borderId="30" xfId="0" applyFont="1" applyFill="1" applyBorder="1" applyAlignment="1">
      <alignment horizontal="center" vertical="center" wrapText="1"/>
    </xf>
    <xf numFmtId="0" fontId="116" fillId="2" borderId="30" xfId="0" applyFont="1" applyFill="1" applyBorder="1" applyAlignment="1">
      <alignment vertical="center" wrapText="1"/>
    </xf>
    <xf numFmtId="0" fontId="76" fillId="2" borderId="30" xfId="135" applyFont="1" applyFill="1" applyBorder="1" applyAlignment="1">
      <alignment vertical="center" wrapText="1"/>
    </xf>
    <xf numFmtId="0" fontId="76" fillId="0" borderId="30" xfId="0" applyFont="1" applyBorder="1" applyAlignment="1">
      <alignment horizontal="center" vertical="center" wrapText="1"/>
    </xf>
    <xf numFmtId="49" fontId="76" fillId="2" borderId="30" xfId="0" applyNumberFormat="1" applyFont="1" applyFill="1" applyBorder="1" applyAlignment="1">
      <alignment horizontal="center" vertical="center" wrapText="1"/>
    </xf>
    <xf numFmtId="1" fontId="76" fillId="2" borderId="36" xfId="0" applyNumberFormat="1" applyFont="1" applyFill="1" applyBorder="1" applyAlignment="1">
      <alignment vertical="center" wrapText="1"/>
    </xf>
    <xf numFmtId="49" fontId="76" fillId="2" borderId="37" xfId="0" applyNumberFormat="1" applyFont="1" applyFill="1" applyBorder="1" applyAlignment="1">
      <alignment horizontal="center" vertical="center" wrapText="1"/>
    </xf>
    <xf numFmtId="0" fontId="76" fillId="2" borderId="37" xfId="0" applyFont="1" applyFill="1" applyBorder="1" applyAlignment="1">
      <alignment horizontal="center" vertical="center" wrapText="1"/>
    </xf>
    <xf numFmtId="0" fontId="76" fillId="2" borderId="31" xfId="0" applyFont="1" applyFill="1" applyBorder="1" applyAlignment="1">
      <alignment horizontal="center" vertical="center" wrapText="1"/>
    </xf>
    <xf numFmtId="3" fontId="75" fillId="2" borderId="38" xfId="0" applyNumberFormat="1" applyFont="1" applyFill="1" applyBorder="1" applyAlignment="1">
      <alignment horizontal="center" vertical="center"/>
    </xf>
    <xf numFmtId="197" fontId="117" fillId="0" borderId="25" xfId="1" applyNumberFormat="1" applyFont="1" applyFill="1" applyBorder="1" applyAlignment="1">
      <alignment horizontal="center" vertical="center"/>
    </xf>
    <xf numFmtId="197" fontId="117" fillId="0" borderId="25" xfId="1" applyNumberFormat="1" applyFont="1" applyFill="1" applyBorder="1" applyAlignment="1">
      <alignment horizontal="right" vertical="center"/>
    </xf>
    <xf numFmtId="197" fontId="117" fillId="0" borderId="25" xfId="1" applyNumberFormat="1" applyFont="1" applyFill="1" applyBorder="1" applyAlignment="1">
      <alignment vertical="center"/>
    </xf>
    <xf numFmtId="0" fontId="76" fillId="0" borderId="25" xfId="0" applyFont="1" applyBorder="1" applyAlignment="1">
      <alignment vertical="center"/>
    </xf>
    <xf numFmtId="0" fontId="118" fillId="0" borderId="25" xfId="0" applyFont="1" applyBorder="1"/>
    <xf numFmtId="197" fontId="116" fillId="0" borderId="25" xfId="0" applyNumberFormat="1" applyFont="1" applyBorder="1" applyAlignment="1">
      <alignment vertical="center"/>
    </xf>
    <xf numFmtId="197" fontId="76" fillId="2" borderId="30" xfId="0" applyNumberFormat="1" applyFont="1" applyFill="1" applyBorder="1" applyAlignment="1">
      <alignment vertical="center" wrapText="1"/>
    </xf>
    <xf numFmtId="0" fontId="76" fillId="0" borderId="0" xfId="0" applyFont="1" applyAlignment="1">
      <alignment vertical="center"/>
    </xf>
    <xf numFmtId="0" fontId="76" fillId="0" borderId="0" xfId="0" applyFont="1"/>
    <xf numFmtId="49" fontId="76" fillId="0" borderId="0" xfId="0" quotePrefix="1" applyNumberFormat="1" applyFont="1" applyAlignment="1">
      <alignment horizontal="center" vertical="center" wrapText="1"/>
    </xf>
    <xf numFmtId="0" fontId="118" fillId="0" borderId="0" xfId="0" applyFont="1"/>
    <xf numFmtId="49" fontId="76" fillId="0" borderId="0" xfId="0" applyNumberFormat="1" applyFont="1" applyAlignment="1">
      <alignment horizontal="center" vertical="center" wrapText="1"/>
    </xf>
    <xf numFmtId="0" fontId="118" fillId="2" borderId="0" xfId="0" applyFont="1" applyFill="1"/>
    <xf numFmtId="0" fontId="118" fillId="0" borderId="0" xfId="0" applyFont="1" applyAlignment="1">
      <alignment horizontal="center" vertical="center"/>
    </xf>
    <xf numFmtId="0" fontId="118" fillId="0" borderId="0" xfId="0" applyFont="1" applyAlignment="1">
      <alignment horizontal="center"/>
    </xf>
    <xf numFmtId="0" fontId="118" fillId="2" borderId="0" xfId="0" applyFont="1" applyFill="1" applyAlignment="1">
      <alignment horizontal="center" vertical="center"/>
    </xf>
    <xf numFmtId="0" fontId="118" fillId="2" borderId="0" xfId="0" applyFont="1" applyFill="1" applyAlignment="1">
      <alignment horizontal="center"/>
    </xf>
    <xf numFmtId="0" fontId="4" fillId="2" borderId="32" xfId="0" applyFont="1" applyFill="1" applyBorder="1" applyAlignment="1">
      <alignment vertical="center"/>
    </xf>
    <xf numFmtId="0" fontId="75" fillId="2" borderId="36" xfId="0" applyFont="1" applyFill="1" applyBorder="1" applyAlignment="1">
      <alignment horizontal="center" vertical="center" wrapText="1"/>
    </xf>
    <xf numFmtId="3" fontId="75" fillId="2" borderId="36" xfId="0" applyNumberFormat="1" applyFont="1" applyFill="1" applyBorder="1" applyAlignment="1">
      <alignment horizontal="center" vertical="center"/>
    </xf>
    <xf numFmtId="3" fontId="76" fillId="2" borderId="36" xfId="0" applyNumberFormat="1" applyFont="1" applyFill="1" applyBorder="1" applyAlignment="1">
      <alignment horizontal="center" vertical="center"/>
    </xf>
    <xf numFmtId="0" fontId="75" fillId="0" borderId="36" xfId="0" applyFont="1" applyBorder="1" applyAlignment="1">
      <alignment horizontal="center" vertical="center"/>
    </xf>
    <xf numFmtId="0" fontId="76" fillId="0" borderId="36" xfId="0" applyFont="1" applyBorder="1" applyAlignment="1">
      <alignment horizontal="center" vertical="center"/>
    </xf>
    <xf numFmtId="0" fontId="76" fillId="2" borderId="36" xfId="0" applyFont="1" applyFill="1" applyBorder="1" applyAlignment="1">
      <alignment horizontal="center" vertical="center"/>
    </xf>
    <xf numFmtId="0" fontId="76" fillId="2" borderId="36" xfId="1" applyNumberFormat="1" applyFont="1" applyFill="1" applyBorder="1" applyAlignment="1">
      <alignment horizontal="center" vertical="center" wrapText="1"/>
    </xf>
    <xf numFmtId="0" fontId="76" fillId="2" borderId="36" xfId="0" applyFont="1" applyFill="1" applyBorder="1" applyAlignment="1">
      <alignment horizontal="center" vertical="center" wrapText="1"/>
    </xf>
    <xf numFmtId="0" fontId="75" fillId="2" borderId="36" xfId="0" applyFont="1" applyFill="1" applyBorder="1" applyAlignment="1">
      <alignment horizontal="center" vertical="center"/>
    </xf>
    <xf numFmtId="1" fontId="76" fillId="2" borderId="36" xfId="0" applyNumberFormat="1" applyFont="1" applyFill="1" applyBorder="1" applyAlignment="1">
      <alignment horizontal="center" vertical="center" wrapText="1"/>
    </xf>
    <xf numFmtId="1" fontId="76" fillId="0" borderId="36" xfId="0" applyNumberFormat="1" applyFont="1" applyBorder="1" applyAlignment="1">
      <alignment horizontal="center" vertical="center" wrapText="1"/>
    </xf>
    <xf numFmtId="0" fontId="76" fillId="0" borderId="36" xfId="0" applyFont="1" applyBorder="1" applyAlignment="1">
      <alignment horizontal="center" vertical="center" wrapText="1"/>
    </xf>
    <xf numFmtId="49" fontId="76" fillId="2" borderId="36" xfId="0" applyNumberFormat="1" applyFont="1" applyFill="1" applyBorder="1" applyAlignment="1">
      <alignment horizontal="center" vertical="center" wrapText="1"/>
    </xf>
    <xf numFmtId="3" fontId="75" fillId="2" borderId="39" xfId="0" applyNumberFormat="1" applyFont="1" applyFill="1" applyBorder="1" applyAlignment="1">
      <alignment horizontal="center" vertical="center"/>
    </xf>
    <xf numFmtId="0" fontId="118" fillId="0" borderId="32" xfId="0" applyFont="1" applyBorder="1" applyAlignment="1">
      <alignment horizontal="center"/>
    </xf>
    <xf numFmtId="197" fontId="116" fillId="0" borderId="32" xfId="0" applyNumberFormat="1" applyFont="1" applyBorder="1" applyAlignment="1">
      <alignment vertical="center"/>
    </xf>
    <xf numFmtId="197" fontId="116" fillId="0" borderId="25" xfId="1" applyNumberFormat="1" applyFont="1" applyFill="1" applyBorder="1" applyAlignment="1">
      <alignment horizontal="right" vertical="center"/>
    </xf>
    <xf numFmtId="197" fontId="119" fillId="2" borderId="25" xfId="0" applyNumberFormat="1" applyFont="1" applyFill="1" applyBorder="1" applyAlignment="1">
      <alignment vertical="center"/>
    </xf>
    <xf numFmtId="0" fontId="75" fillId="0" borderId="1" xfId="0" applyFont="1" applyBorder="1" applyAlignment="1">
      <alignment horizontal="center" vertical="center" wrapText="1"/>
    </xf>
    <xf numFmtId="0" fontId="76" fillId="0" borderId="1" xfId="0" applyFont="1" applyBorder="1" applyAlignment="1">
      <alignment horizontal="center" vertical="center" wrapText="1"/>
    </xf>
    <xf numFmtId="0" fontId="77" fillId="0" borderId="1" xfId="0" applyFont="1" applyBorder="1" applyAlignment="1">
      <alignment horizontal="center" vertical="center" wrapText="1"/>
    </xf>
    <xf numFmtId="0" fontId="77" fillId="0" borderId="1" xfId="0" applyFont="1" applyBorder="1" applyAlignment="1">
      <alignment horizontal="center" vertical="center"/>
    </xf>
    <xf numFmtId="0" fontId="77" fillId="26" borderId="1" xfId="0" applyFont="1" applyFill="1" applyBorder="1" applyAlignment="1">
      <alignment horizontal="center" vertical="center"/>
    </xf>
    <xf numFmtId="0" fontId="75" fillId="26" borderId="1" xfId="0" applyFont="1" applyFill="1" applyBorder="1" applyAlignment="1">
      <alignment horizontal="left" vertical="center"/>
    </xf>
    <xf numFmtId="0" fontId="77" fillId="26" borderId="1" xfId="0" applyFont="1" applyFill="1" applyBorder="1" applyAlignment="1">
      <alignment horizontal="center" vertical="center" wrapText="1"/>
    </xf>
    <xf numFmtId="0" fontId="75" fillId="0" borderId="1" xfId="0" applyFont="1" applyBorder="1" applyAlignment="1">
      <alignment horizontal="center" vertical="center"/>
    </xf>
    <xf numFmtId="0" fontId="75" fillId="0" borderId="1" xfId="0" applyFont="1" applyBorder="1" applyAlignment="1">
      <alignment horizontal="left" vertical="center" wrapText="1"/>
    </xf>
    <xf numFmtId="3" fontId="75" fillId="0" borderId="1" xfId="0" applyNumberFormat="1" applyFont="1" applyBorder="1" applyAlignment="1">
      <alignment horizontal="center" vertical="center"/>
    </xf>
    <xf numFmtId="0" fontId="75" fillId="0" borderId="1" xfId="0" applyFont="1" applyBorder="1" applyAlignment="1">
      <alignment horizontal="left" vertical="center"/>
    </xf>
    <xf numFmtId="0" fontId="76" fillId="0" borderId="1" xfId="0" applyFont="1" applyBorder="1" applyAlignment="1">
      <alignment horizontal="center" vertical="center"/>
    </xf>
    <xf numFmtId="0" fontId="76" fillId="0" borderId="1" xfId="0" applyFont="1" applyBorder="1" applyAlignment="1">
      <alignment horizontal="left" vertical="center" wrapText="1"/>
    </xf>
    <xf numFmtId="0" fontId="76" fillId="0" borderId="1" xfId="0" applyFont="1" applyBorder="1" applyAlignment="1">
      <alignment vertical="center"/>
    </xf>
    <xf numFmtId="0" fontId="76" fillId="0" borderId="1" xfId="0" applyFont="1" applyBorder="1" applyAlignment="1">
      <alignment vertical="center" wrapText="1"/>
    </xf>
    <xf numFmtId="49" fontId="76" fillId="0" borderId="1" xfId="0" applyNumberFormat="1" applyFont="1" applyBorder="1" applyAlignment="1">
      <alignment horizontal="left" vertical="center" wrapText="1"/>
    </xf>
    <xf numFmtId="0" fontId="76" fillId="0" borderId="27" xfId="0" applyFont="1" applyBorder="1" applyAlignment="1">
      <alignment horizontal="center" vertical="center"/>
    </xf>
    <xf numFmtId="49" fontId="76" fillId="0" borderId="1" xfId="0" applyNumberFormat="1" applyFont="1" applyBorder="1" applyAlignment="1">
      <alignment horizontal="left" vertical="center"/>
    </xf>
    <xf numFmtId="0" fontId="76" fillId="0" borderId="4" xfId="0" applyFont="1" applyBorder="1" applyAlignment="1">
      <alignment horizontal="center" vertical="center" wrapText="1"/>
    </xf>
    <xf numFmtId="0" fontId="76" fillId="0" borderId="4" xfId="0" applyFont="1" applyBorder="1" applyAlignment="1">
      <alignment horizontal="center" vertical="center"/>
    </xf>
    <xf numFmtId="0" fontId="75" fillId="0" borderId="0" xfId="0" applyFont="1" applyAlignment="1">
      <alignment vertical="center"/>
    </xf>
    <xf numFmtId="0" fontId="75" fillId="0" borderId="0" xfId="0" applyFont="1" applyAlignment="1">
      <alignment vertical="center" wrapText="1"/>
    </xf>
    <xf numFmtId="0" fontId="76" fillId="0" borderId="27" xfId="0" applyFont="1" applyBorder="1" applyAlignment="1">
      <alignment horizontal="left" vertical="center" wrapText="1"/>
    </xf>
    <xf numFmtId="3" fontId="76" fillId="0" borderId="1" xfId="0" applyNumberFormat="1" applyFont="1" applyBorder="1" applyAlignment="1">
      <alignment horizontal="center" vertical="center" wrapText="1"/>
    </xf>
    <xf numFmtId="3" fontId="76" fillId="0" borderId="1" xfId="0" applyNumberFormat="1" applyFont="1" applyBorder="1" applyAlignment="1">
      <alignment horizontal="left" vertical="center" wrapText="1"/>
    </xf>
    <xf numFmtId="0" fontId="75" fillId="0" borderId="1" xfId="0" applyFont="1" applyBorder="1" applyAlignment="1">
      <alignment vertical="center" wrapText="1"/>
    </xf>
    <xf numFmtId="3" fontId="75" fillId="0" borderId="1" xfId="0" applyNumberFormat="1" applyFont="1" applyBorder="1" applyAlignment="1">
      <alignment horizontal="center" vertical="center" wrapText="1"/>
    </xf>
    <xf numFmtId="0" fontId="75" fillId="0" borderId="1" xfId="0" applyFont="1" applyBorder="1" applyAlignment="1">
      <alignment vertical="center"/>
    </xf>
    <xf numFmtId="197" fontId="75" fillId="0" borderId="1" xfId="1" applyNumberFormat="1" applyFont="1" applyFill="1" applyBorder="1" applyAlignment="1">
      <alignment horizontal="right" vertical="center"/>
    </xf>
    <xf numFmtId="197" fontId="75" fillId="0" borderId="1" xfId="0" applyNumberFormat="1" applyFont="1" applyBorder="1" applyAlignment="1">
      <alignment horizontal="center" vertical="center"/>
    </xf>
    <xf numFmtId="3" fontId="76" fillId="0" borderId="25" xfId="0" applyNumberFormat="1" applyFont="1" applyBorder="1" applyAlignment="1">
      <alignment vertical="center"/>
    </xf>
    <xf numFmtId="3" fontId="76" fillId="0" borderId="25" xfId="0" applyNumberFormat="1" applyFont="1" applyBorder="1" applyAlignment="1">
      <alignment vertical="center" wrapText="1"/>
    </xf>
    <xf numFmtId="3" fontId="76" fillId="0" borderId="25" xfId="0" applyNumberFormat="1" applyFont="1" applyBorder="1" applyAlignment="1">
      <alignment horizontal="center" vertical="center"/>
    </xf>
    <xf numFmtId="0" fontId="76" fillId="0" borderId="25" xfId="0" applyFont="1" applyBorder="1" applyAlignment="1">
      <alignment horizontal="center" vertical="center" wrapText="1"/>
    </xf>
    <xf numFmtId="0" fontId="75" fillId="0" borderId="25" xfId="0" applyFont="1" applyBorder="1" applyAlignment="1">
      <alignment vertical="center" wrapText="1"/>
    </xf>
    <xf numFmtId="197" fontId="75" fillId="0" borderId="0" xfId="0" applyNumberFormat="1" applyFont="1" applyAlignment="1">
      <alignment vertical="center" wrapText="1"/>
    </xf>
    <xf numFmtId="0" fontId="75" fillId="0" borderId="25" xfId="0" applyFont="1" applyBorder="1" applyAlignment="1">
      <alignment horizontal="center" vertical="center" wrapText="1"/>
    </xf>
    <xf numFmtId="0" fontId="75" fillId="0" borderId="25" xfId="0" applyFont="1" applyBorder="1" applyAlignment="1">
      <alignment vertical="center"/>
    </xf>
    <xf numFmtId="0" fontId="120" fillId="0" borderId="25" xfId="0" applyFont="1" applyBorder="1"/>
    <xf numFmtId="0" fontId="120" fillId="0" borderId="32" xfId="0" applyFont="1" applyBorder="1" applyAlignment="1">
      <alignment horizontal="center"/>
    </xf>
    <xf numFmtId="167" fontId="7" fillId="26" borderId="25" xfId="1" applyFont="1" applyFill="1" applyBorder="1" applyAlignment="1">
      <alignment vertical="center" wrapText="1"/>
    </xf>
    <xf numFmtId="3" fontId="7" fillId="26" borderId="25" xfId="0" applyNumberFormat="1" applyFont="1" applyFill="1" applyBorder="1" applyAlignment="1">
      <alignment horizontal="center" vertical="center"/>
    </xf>
    <xf numFmtId="4" fontId="7" fillId="26" borderId="25" xfId="0" applyNumberFormat="1" applyFont="1" applyFill="1" applyBorder="1" applyAlignment="1">
      <alignment horizontal="center" vertical="center"/>
    </xf>
    <xf numFmtId="0" fontId="10" fillId="26" borderId="25" xfId="0" applyFont="1" applyFill="1" applyBorder="1" applyAlignment="1">
      <alignment horizontal="left" vertical="center"/>
    </xf>
    <xf numFmtId="197" fontId="119" fillId="26" borderId="25" xfId="0" applyNumberFormat="1" applyFont="1" applyFill="1" applyBorder="1" applyAlignment="1">
      <alignment vertical="center"/>
    </xf>
    <xf numFmtId="0" fontId="56" fillId="0" borderId="25" xfId="0" applyFont="1" applyBorder="1" applyAlignment="1">
      <alignment vertical="center"/>
    </xf>
    <xf numFmtId="197" fontId="75" fillId="26" borderId="1" xfId="0" applyNumberFormat="1" applyFont="1" applyFill="1" applyBorder="1" applyAlignment="1">
      <alignment vertical="center"/>
    </xf>
    <xf numFmtId="0" fontId="75" fillId="26" borderId="1" xfId="0" applyFont="1" applyFill="1" applyBorder="1" applyAlignment="1">
      <alignment horizontal="center" vertical="center"/>
    </xf>
    <xf numFmtId="197" fontId="75" fillId="26" borderId="1" xfId="1" applyNumberFormat="1" applyFont="1" applyFill="1" applyBorder="1" applyAlignment="1">
      <alignment horizontal="right" vertical="center"/>
    </xf>
    <xf numFmtId="0" fontId="96" fillId="26" borderId="25" xfId="0" applyFont="1" applyFill="1" applyBorder="1" applyAlignment="1">
      <alignment horizontal="right" vertical="center"/>
    </xf>
    <xf numFmtId="0" fontId="85" fillId="0" borderId="0" xfId="0" applyFont="1" applyAlignment="1">
      <alignment vertical="center"/>
    </xf>
    <xf numFmtId="197" fontId="5" fillId="0" borderId="25" xfId="1" applyNumberFormat="1" applyFont="1" applyFill="1" applyBorder="1" applyAlignment="1">
      <alignment horizontal="center" vertical="center" wrapText="1"/>
    </xf>
    <xf numFmtId="3" fontId="7" fillId="0" borderId="25" xfId="1" applyNumberFormat="1" applyFont="1" applyFill="1" applyBorder="1" applyAlignment="1">
      <alignment horizontal="center" vertical="center" wrapText="1"/>
    </xf>
    <xf numFmtId="1" fontId="103" fillId="26" borderId="25" xfId="1" applyNumberFormat="1" applyFont="1" applyFill="1" applyBorder="1" applyAlignment="1">
      <alignment horizontal="center" vertical="center" wrapText="1"/>
    </xf>
    <xf numFmtId="0" fontId="87" fillId="0" borderId="25" xfId="0" applyFont="1" applyBorder="1" applyAlignment="1">
      <alignment horizontal="center" vertical="center"/>
    </xf>
    <xf numFmtId="0" fontId="87" fillId="0" borderId="25" xfId="0" applyFont="1" applyBorder="1" applyAlignment="1">
      <alignment horizontal="center" vertical="center" wrapText="1"/>
    </xf>
    <xf numFmtId="0" fontId="87" fillId="0" borderId="33" xfId="0" applyFont="1" applyBorder="1" applyAlignment="1">
      <alignment vertical="center" wrapText="1"/>
    </xf>
    <xf numFmtId="0" fontId="56" fillId="2" borderId="25" xfId="0" applyFont="1" applyFill="1" applyBorder="1" applyAlignment="1">
      <alignment horizontal="left" vertical="center" wrapText="1"/>
    </xf>
    <xf numFmtId="0" fontId="56" fillId="2" borderId="25" xfId="1" applyNumberFormat="1" applyFont="1" applyFill="1" applyBorder="1" applyAlignment="1">
      <alignment horizontal="left" vertical="center" wrapText="1"/>
    </xf>
    <xf numFmtId="0" fontId="56" fillId="2" borderId="25" xfId="0" applyFont="1" applyFill="1" applyBorder="1" applyAlignment="1">
      <alignment horizontal="left" vertical="center"/>
    </xf>
    <xf numFmtId="0" fontId="56" fillId="2" borderId="25" xfId="0" applyFont="1" applyFill="1" applyBorder="1" applyAlignment="1" applyProtection="1">
      <alignment horizontal="left" vertical="center" wrapText="1"/>
      <protection locked="0"/>
    </xf>
    <xf numFmtId="0" fontId="10" fillId="2" borderId="25" xfId="0" applyFont="1" applyFill="1" applyBorder="1" applyAlignment="1">
      <alignment horizontal="left" vertical="center" wrapText="1"/>
    </xf>
    <xf numFmtId="0" fontId="56" fillId="2" borderId="25" xfId="135" applyFont="1" applyFill="1" applyBorder="1" applyAlignment="1">
      <alignment horizontal="left" vertical="center" wrapText="1"/>
    </xf>
    <xf numFmtId="0" fontId="10" fillId="2" borderId="25" xfId="0" applyFont="1" applyFill="1" applyBorder="1" applyAlignment="1">
      <alignment horizontal="left" vertical="center"/>
    </xf>
    <xf numFmtId="0" fontId="7" fillId="0" borderId="0" xfId="0" applyFont="1" applyAlignment="1">
      <alignment vertical="center"/>
    </xf>
    <xf numFmtId="0" fontId="73" fillId="0" borderId="0" xfId="0" applyFont="1" applyAlignment="1">
      <alignment vertical="center" wrapText="1"/>
    </xf>
    <xf numFmtId="1" fontId="103" fillId="26" borderId="25" xfId="1" applyNumberFormat="1" applyFont="1" applyFill="1" applyBorder="1" applyAlignment="1">
      <alignment vertical="center" wrapText="1"/>
    </xf>
    <xf numFmtId="0" fontId="7" fillId="26" borderId="10" xfId="0" applyFont="1" applyFill="1" applyBorder="1" applyAlignment="1">
      <alignment vertical="center"/>
    </xf>
    <xf numFmtId="197" fontId="10" fillId="0" borderId="25" xfId="1" applyNumberFormat="1" applyFont="1" applyFill="1" applyBorder="1" applyAlignment="1">
      <alignment vertical="center" wrapText="1"/>
    </xf>
    <xf numFmtId="0" fontId="121" fillId="2" borderId="25" xfId="0" applyFont="1" applyFill="1" applyBorder="1" applyAlignment="1">
      <alignment vertical="center"/>
    </xf>
    <xf numFmtId="197" fontId="10" fillId="2" borderId="25" xfId="1" applyNumberFormat="1" applyFont="1" applyFill="1" applyBorder="1" applyAlignment="1">
      <alignment vertical="center" wrapText="1"/>
    </xf>
    <xf numFmtId="1" fontId="10" fillId="2" borderId="25" xfId="0" applyNumberFormat="1" applyFont="1" applyFill="1" applyBorder="1" applyAlignment="1">
      <alignment vertical="center" wrapText="1"/>
    </xf>
    <xf numFmtId="3" fontId="103" fillId="0" borderId="2" xfId="0" applyNumberFormat="1" applyFont="1" applyBorder="1" applyAlignment="1">
      <alignment vertical="center"/>
    </xf>
    <xf numFmtId="0" fontId="5" fillId="0" borderId="25" xfId="0" applyFont="1" applyBorder="1" applyAlignment="1">
      <alignment horizontal="center" vertical="center" wrapText="1"/>
    </xf>
    <xf numFmtId="0" fontId="5" fillId="0" borderId="25" xfId="0" applyFont="1" applyBorder="1" applyAlignment="1">
      <alignment horizontal="left" vertical="center" wrapText="1"/>
    </xf>
    <xf numFmtId="0" fontId="6" fillId="0" borderId="4" xfId="0" applyFont="1" applyBorder="1" applyAlignment="1">
      <alignment horizontal="center" vertical="center" wrapText="1"/>
    </xf>
    <xf numFmtId="3" fontId="7" fillId="0" borderId="4" xfId="0" applyNumberFormat="1" applyFont="1" applyBorder="1" applyAlignment="1">
      <alignment horizontal="center" vertical="center" wrapText="1"/>
    </xf>
    <xf numFmtId="49" fontId="8" fillId="0" borderId="25" xfId="0" applyNumberFormat="1" applyFont="1" applyBorder="1" applyAlignment="1">
      <alignment horizontal="center" vertical="center" wrapText="1"/>
    </xf>
    <xf numFmtId="49" fontId="8" fillId="0" borderId="25" xfId="0" applyNumberFormat="1" applyFont="1" applyBorder="1" applyAlignment="1">
      <alignment horizontal="center" vertical="center"/>
    </xf>
    <xf numFmtId="1" fontId="8" fillId="0" borderId="25" xfId="1" applyNumberFormat="1" applyFont="1" applyFill="1" applyBorder="1" applyAlignment="1">
      <alignment horizontal="center" vertical="center" wrapText="1"/>
    </xf>
    <xf numFmtId="3" fontId="74" fillId="0" borderId="25" xfId="1" applyNumberFormat="1" applyFont="1" applyFill="1" applyBorder="1" applyAlignment="1">
      <alignment horizontal="center" vertical="center" wrapText="1"/>
    </xf>
    <xf numFmtId="2" fontId="87" fillId="0" borderId="25" xfId="0" applyNumberFormat="1" applyFont="1" applyBorder="1" applyAlignment="1">
      <alignment horizontal="center" vertical="center"/>
    </xf>
    <xf numFmtId="3" fontId="87" fillId="0" borderId="25" xfId="1" applyNumberFormat="1" applyFont="1" applyFill="1" applyBorder="1" applyAlignment="1">
      <alignment horizontal="center" vertical="center"/>
    </xf>
    <xf numFmtId="2" fontId="87" fillId="0" borderId="25" xfId="0" applyNumberFormat="1" applyFont="1" applyBorder="1" applyAlignment="1">
      <alignment horizontal="left" vertical="center"/>
    </xf>
    <xf numFmtId="49" fontId="87" fillId="0" borderId="25" xfId="0" applyNumberFormat="1" applyFont="1" applyBorder="1" applyAlignment="1">
      <alignment vertical="center"/>
    </xf>
    <xf numFmtId="2" fontId="87" fillId="0" borderId="25" xfId="1" applyNumberFormat="1" applyFont="1" applyFill="1" applyBorder="1" applyAlignment="1">
      <alignment horizontal="center" vertical="center"/>
    </xf>
    <xf numFmtId="0" fontId="103" fillId="0" borderId="25" xfId="0" applyFont="1" applyBorder="1" applyAlignment="1">
      <alignment horizontal="center" vertical="center"/>
    </xf>
    <xf numFmtId="49" fontId="103" fillId="0" borderId="25" xfId="0" applyNumberFormat="1" applyFont="1" applyBorder="1" applyAlignment="1">
      <alignment horizontal="left" vertical="center"/>
    </xf>
    <xf numFmtId="2" fontId="103" fillId="0" borderId="25" xfId="1" applyNumberFormat="1" applyFont="1" applyFill="1" applyBorder="1" applyAlignment="1">
      <alignment horizontal="center" vertical="center"/>
    </xf>
    <xf numFmtId="3" fontId="103" fillId="2" borderId="25" xfId="1" applyNumberFormat="1" applyFont="1" applyFill="1" applyBorder="1" applyAlignment="1">
      <alignment horizontal="center" vertical="center"/>
    </xf>
    <xf numFmtId="4" fontId="103" fillId="0" borderId="25" xfId="1" applyNumberFormat="1" applyFont="1" applyFill="1" applyBorder="1" applyAlignment="1">
      <alignment horizontal="center" vertical="center"/>
    </xf>
    <xf numFmtId="4" fontId="107" fillId="0" borderId="25" xfId="1" applyNumberFormat="1" applyFont="1" applyFill="1" applyBorder="1" applyAlignment="1">
      <alignment horizontal="center" vertical="center" wrapText="1"/>
    </xf>
    <xf numFmtId="49" fontId="87" fillId="0" borderId="25" xfId="0" applyNumberFormat="1" applyFont="1" applyBorder="1" applyAlignment="1">
      <alignment horizontal="left" vertical="center"/>
    </xf>
    <xf numFmtId="3" fontId="87" fillId="0" borderId="25" xfId="2" applyNumberFormat="1" applyFont="1" applyFill="1" applyBorder="1" applyAlignment="1">
      <alignment horizontal="center" vertical="center"/>
    </xf>
    <xf numFmtId="2" fontId="108" fillId="0" borderId="25" xfId="1" applyNumberFormat="1" applyFont="1" applyFill="1" applyBorder="1" applyAlignment="1">
      <alignment horizontal="center" vertical="center"/>
    </xf>
    <xf numFmtId="2" fontId="103" fillId="0" borderId="25" xfId="0" applyNumberFormat="1" applyFont="1" applyBorder="1" applyAlignment="1">
      <alignment horizontal="center" vertical="center"/>
    </xf>
    <xf numFmtId="3" fontId="103" fillId="0" borderId="25" xfId="1" applyNumberFormat="1" applyFont="1" applyFill="1" applyBorder="1" applyAlignment="1">
      <alignment horizontal="center" vertical="center"/>
    </xf>
    <xf numFmtId="49" fontId="87" fillId="0" borderId="25" xfId="0" applyNumberFormat="1" applyFont="1" applyBorder="1" applyAlignment="1">
      <alignment horizontal="center" vertical="center"/>
    </xf>
    <xf numFmtId="1" fontId="87" fillId="0" borderId="25" xfId="0" applyNumberFormat="1" applyFont="1" applyBorder="1" applyAlignment="1">
      <alignment horizontal="center" vertical="center"/>
    </xf>
    <xf numFmtId="0" fontId="107" fillId="0" borderId="25" xfId="0" applyFont="1" applyBorder="1" applyAlignment="1">
      <alignment horizontal="center" vertical="center" wrapText="1"/>
    </xf>
    <xf numFmtId="3" fontId="103" fillId="0" borderId="25" xfId="1" applyNumberFormat="1" applyFont="1" applyFill="1" applyBorder="1" applyAlignment="1">
      <alignment horizontal="center"/>
    </xf>
    <xf numFmtId="3" fontId="103" fillId="0" borderId="25" xfId="1" applyNumberFormat="1" applyFont="1" applyBorder="1" applyAlignment="1">
      <alignment horizontal="center" vertical="center"/>
    </xf>
    <xf numFmtId="1" fontId="87" fillId="0" borderId="25" xfId="1" applyNumberFormat="1" applyFont="1" applyFill="1" applyBorder="1" applyAlignment="1">
      <alignment horizontal="center" vertical="center"/>
    </xf>
    <xf numFmtId="1" fontId="103" fillId="0" borderId="25" xfId="0" applyNumberFormat="1" applyFont="1" applyBorder="1" applyAlignment="1">
      <alignment horizontal="center" vertical="center"/>
    </xf>
    <xf numFmtId="3" fontId="9" fillId="2" borderId="25" xfId="0" applyNumberFormat="1" applyFont="1" applyFill="1" applyBorder="1" applyAlignment="1">
      <alignment horizontal="center" vertical="center"/>
    </xf>
    <xf numFmtId="2" fontId="75" fillId="2" borderId="30" xfId="0" applyNumberFormat="1" applyFont="1" applyFill="1" applyBorder="1" applyAlignment="1">
      <alignment horizontal="center" vertical="center" wrapText="1"/>
    </xf>
    <xf numFmtId="3" fontId="73" fillId="2" borderId="30" xfId="0" applyNumberFormat="1" applyFont="1" applyFill="1" applyBorder="1" applyAlignment="1">
      <alignment horizontal="center" vertical="center" wrapText="1"/>
    </xf>
    <xf numFmtId="3" fontId="75" fillId="2" borderId="31" xfId="0" applyNumberFormat="1" applyFont="1" applyFill="1" applyBorder="1" applyAlignment="1">
      <alignment horizontal="center" vertical="center" wrapText="1"/>
    </xf>
    <xf numFmtId="0" fontId="75" fillId="2" borderId="30" xfId="0" applyFont="1" applyFill="1" applyBorder="1" applyAlignment="1">
      <alignment horizontal="left" vertical="center" wrapText="1"/>
    </xf>
    <xf numFmtId="2" fontId="76" fillId="2" borderId="30" xfId="1" applyNumberFormat="1" applyFont="1" applyFill="1" applyBorder="1" applyAlignment="1">
      <alignment horizontal="center" vertical="center" wrapText="1"/>
    </xf>
    <xf numFmtId="2" fontId="76" fillId="2" borderId="30" xfId="0" applyNumberFormat="1" applyFont="1" applyFill="1" applyBorder="1" applyAlignment="1">
      <alignment horizontal="center" vertical="center" wrapText="1"/>
    </xf>
    <xf numFmtId="3" fontId="56" fillId="2" borderId="30" xfId="0" applyNumberFormat="1" applyFont="1" applyFill="1" applyBorder="1" applyAlignment="1">
      <alignment horizontal="center" vertical="center" wrapText="1"/>
    </xf>
    <xf numFmtId="0" fontId="76" fillId="2" borderId="30" xfId="135" applyFont="1" applyFill="1" applyBorder="1" applyAlignment="1">
      <alignment horizontal="left" vertical="center"/>
    </xf>
    <xf numFmtId="0" fontId="76" fillId="2" borderId="30" xfId="0" quotePrefix="1" applyFont="1" applyFill="1" applyBorder="1" applyAlignment="1">
      <alignment vertical="center"/>
    </xf>
    <xf numFmtId="2" fontId="75" fillId="2" borderId="30" xfId="0" applyNumberFormat="1" applyFont="1" applyFill="1" applyBorder="1" applyAlignment="1">
      <alignment horizontal="center" wrapText="1"/>
    </xf>
    <xf numFmtId="2" fontId="76" fillId="2" borderId="30" xfId="1" applyNumberFormat="1" applyFont="1" applyFill="1" applyBorder="1" applyAlignment="1">
      <alignment horizontal="center" vertical="center"/>
    </xf>
    <xf numFmtId="0" fontId="76" fillId="2" borderId="30" xfId="0" quotePrefix="1" applyFont="1" applyFill="1" applyBorder="1" applyAlignment="1">
      <alignment horizontal="left" vertical="center"/>
    </xf>
    <xf numFmtId="0" fontId="76" fillId="2" borderId="30" xfId="100" applyFont="1" applyFill="1" applyBorder="1" applyAlignment="1">
      <alignment horizontal="left" vertical="center"/>
    </xf>
    <xf numFmtId="0" fontId="76" fillId="2" borderId="30" xfId="100" applyFont="1" applyFill="1" applyBorder="1" applyAlignment="1">
      <alignment vertical="center"/>
    </xf>
    <xf numFmtId="0" fontId="76" fillId="2" borderId="30" xfId="0" quotePrefix="1" applyFont="1" applyFill="1" applyBorder="1" applyAlignment="1">
      <alignment horizontal="left" vertical="center" wrapText="1"/>
    </xf>
    <xf numFmtId="2" fontId="75" fillId="2" borderId="30" xfId="1" applyNumberFormat="1" applyFont="1" applyFill="1" applyBorder="1" applyAlignment="1">
      <alignment horizontal="center" vertical="center"/>
    </xf>
    <xf numFmtId="0" fontId="122" fillId="2" borderId="30" xfId="0" applyFont="1" applyFill="1" applyBorder="1"/>
    <xf numFmtId="167" fontId="75" fillId="2" borderId="30" xfId="0" applyNumberFormat="1" applyFont="1" applyFill="1" applyBorder="1" applyAlignment="1">
      <alignment horizontal="center"/>
    </xf>
    <xf numFmtId="0" fontId="122" fillId="2" borderId="30" xfId="0" applyFont="1" applyFill="1" applyBorder="1" applyAlignment="1">
      <alignment horizontal="center"/>
    </xf>
    <xf numFmtId="3" fontId="1" fillId="2" borderId="30" xfId="0" applyNumberFormat="1" applyFont="1" applyFill="1" applyBorder="1" applyAlignment="1">
      <alignment horizontal="center"/>
    </xf>
    <xf numFmtId="3" fontId="122" fillId="2" borderId="30" xfId="0" applyNumberFormat="1" applyFont="1" applyFill="1" applyBorder="1" applyAlignment="1">
      <alignment horizontal="center"/>
    </xf>
    <xf numFmtId="197" fontId="10" fillId="2" borderId="25" xfId="1" applyNumberFormat="1" applyFont="1" applyFill="1" applyBorder="1" applyAlignment="1">
      <alignment horizontal="left" vertical="center" wrapText="1"/>
    </xf>
    <xf numFmtId="0" fontId="103" fillId="0" borderId="33" xfId="0" applyFont="1" applyBorder="1" applyAlignment="1">
      <alignment horizontal="left" vertical="center" wrapText="1"/>
    </xf>
    <xf numFmtId="0" fontId="103" fillId="0" borderId="28" xfId="0" applyFont="1" applyBorder="1" applyAlignment="1">
      <alignment horizontal="left" vertical="center" wrapText="1"/>
    </xf>
    <xf numFmtId="0" fontId="103" fillId="0" borderId="33" xfId="0" applyFont="1" applyBorder="1" applyAlignment="1">
      <alignment vertical="center" wrapText="1"/>
    </xf>
    <xf numFmtId="1" fontId="87" fillId="26" borderId="1" xfId="1" applyNumberFormat="1" applyFont="1" applyFill="1" applyBorder="1" applyAlignment="1">
      <alignment horizontal="left" vertical="center"/>
    </xf>
    <xf numFmtId="0" fontId="103" fillId="0" borderId="25" xfId="0" applyFont="1" applyBorder="1" applyAlignment="1">
      <alignment vertical="center"/>
    </xf>
    <xf numFmtId="0" fontId="103" fillId="0" borderId="25" xfId="0" applyFont="1" applyBorder="1" applyAlignment="1">
      <alignment horizontal="center" vertical="center" wrapText="1"/>
    </xf>
    <xf numFmtId="0" fontId="103" fillId="0" borderId="40" xfId="0" applyFont="1" applyBorder="1" applyAlignment="1">
      <alignment vertical="center" wrapText="1"/>
    </xf>
    <xf numFmtId="0" fontId="103" fillId="0" borderId="28" xfId="0" applyFont="1" applyBorder="1" applyAlignment="1">
      <alignment vertical="center" wrapText="1"/>
    </xf>
    <xf numFmtId="2" fontId="103" fillId="0" borderId="25" xfId="0" applyNumberFormat="1" applyFont="1" applyBorder="1" applyAlignment="1">
      <alignment vertical="center"/>
    </xf>
    <xf numFmtId="0" fontId="103" fillId="0" borderId="25" xfId="0" applyFont="1" applyBorder="1" applyAlignment="1">
      <alignment horizontal="left" vertical="center" wrapText="1"/>
    </xf>
    <xf numFmtId="0" fontId="103" fillId="0" borderId="25" xfId="0" applyFont="1" applyBorder="1" applyAlignment="1">
      <alignment vertical="center" wrapText="1"/>
    </xf>
    <xf numFmtId="0" fontId="103" fillId="32" borderId="28" xfId="0" applyFont="1" applyFill="1" applyBorder="1" applyAlignment="1">
      <alignment vertical="center" wrapText="1"/>
    </xf>
    <xf numFmtId="0" fontId="103" fillId="0" borderId="40" xfId="0" applyFont="1" applyBorder="1" applyAlignment="1">
      <alignment horizontal="left" vertical="center" wrapText="1"/>
    </xf>
    <xf numFmtId="167" fontId="87" fillId="26" borderId="1" xfId="1" applyFont="1" applyFill="1" applyBorder="1" applyAlignment="1">
      <alignment horizontal="center" vertical="center" wrapText="1"/>
    </xf>
    <xf numFmtId="197" fontId="86" fillId="0" borderId="0" xfId="1" applyNumberFormat="1" applyFont="1" applyAlignment="1">
      <alignment vertical="center"/>
    </xf>
    <xf numFmtId="197" fontId="71" fillId="0" borderId="0" xfId="1" applyNumberFormat="1" applyFont="1" applyAlignment="1">
      <alignment vertical="center"/>
    </xf>
    <xf numFmtId="197" fontId="103" fillId="0" borderId="1" xfId="1" applyNumberFormat="1" applyFont="1" applyBorder="1" applyAlignment="1">
      <alignment vertical="center"/>
    </xf>
    <xf numFmtId="197" fontId="103" fillId="0" borderId="25" xfId="1" applyNumberFormat="1" applyFont="1" applyBorder="1" applyAlignment="1">
      <alignment vertical="center"/>
    </xf>
    <xf numFmtId="197" fontId="7" fillId="26" borderId="25" xfId="1" applyNumberFormat="1" applyFont="1" applyFill="1" applyBorder="1" applyAlignment="1">
      <alignment horizontal="center" vertical="center"/>
    </xf>
    <xf numFmtId="197" fontId="103" fillId="0" borderId="1" xfId="1" applyNumberFormat="1" applyFont="1" applyBorder="1" applyAlignment="1">
      <alignment horizontal="center" vertical="center" wrapText="1"/>
    </xf>
    <xf numFmtId="0" fontId="103" fillId="32" borderId="25" xfId="0" applyFont="1" applyFill="1" applyBorder="1" applyAlignment="1">
      <alignment horizontal="left" vertical="center" wrapText="1"/>
    </xf>
    <xf numFmtId="0" fontId="123" fillId="0" borderId="28" xfId="0" applyFont="1" applyBorder="1" applyAlignment="1">
      <alignment vertical="center" wrapText="1"/>
    </xf>
    <xf numFmtId="0" fontId="88" fillId="0" borderId="0" xfId="0" applyFont="1" applyAlignment="1">
      <alignment horizontal="center" vertical="center"/>
    </xf>
    <xf numFmtId="0" fontId="88" fillId="0" borderId="5" xfId="0" applyFont="1" applyBorder="1" applyAlignment="1">
      <alignment horizontal="center" vertical="center"/>
    </xf>
    <xf numFmtId="0" fontId="88" fillId="0" borderId="2" xfId="0" applyFont="1" applyBorder="1" applyAlignment="1">
      <alignment horizontal="center" vertical="center"/>
    </xf>
    <xf numFmtId="0" fontId="124" fillId="2" borderId="25" xfId="0" applyFont="1" applyFill="1" applyBorder="1" applyAlignment="1">
      <alignment horizontal="left" vertical="center" wrapText="1"/>
    </xf>
    <xf numFmtId="0" fontId="76" fillId="2" borderId="25" xfId="0" applyFont="1" applyFill="1" applyBorder="1" applyAlignment="1">
      <alignment horizontal="left" vertical="center" wrapText="1"/>
    </xf>
    <xf numFmtId="1" fontId="9" fillId="2" borderId="25" xfId="0" applyNumberFormat="1" applyFont="1" applyFill="1" applyBorder="1" applyAlignment="1">
      <alignment vertical="center" wrapText="1"/>
    </xf>
    <xf numFmtId="0" fontId="125" fillId="2" borderId="25" xfId="0" applyFont="1" applyFill="1" applyBorder="1" applyAlignment="1">
      <alignment horizontal="left" vertical="center" wrapText="1"/>
    </xf>
    <xf numFmtId="197" fontId="9" fillId="0" borderId="25" xfId="1" applyNumberFormat="1" applyFont="1" applyFill="1" applyBorder="1" applyAlignment="1">
      <alignment vertical="center" wrapText="1"/>
    </xf>
    <xf numFmtId="0" fontId="123" fillId="0" borderId="25" xfId="0" applyFont="1" applyFill="1" applyBorder="1" applyAlignment="1">
      <alignment horizontal="left" vertical="center" wrapText="1"/>
    </xf>
    <xf numFmtId="0" fontId="123" fillId="0" borderId="25" xfId="0" applyFont="1" applyBorder="1" applyAlignment="1">
      <alignment horizontal="left" vertical="center" wrapText="1"/>
    </xf>
    <xf numFmtId="0" fontId="77" fillId="27" borderId="25" xfId="0" applyFont="1" applyFill="1" applyBorder="1" applyAlignment="1">
      <alignment horizontal="right" vertical="center" wrapText="1"/>
    </xf>
    <xf numFmtId="0" fontId="77" fillId="31" borderId="25" xfId="0" applyFont="1" applyFill="1" applyBorder="1" applyAlignment="1">
      <alignment horizontal="center" vertical="center" wrapText="1"/>
    </xf>
    <xf numFmtId="197" fontId="75" fillId="31" borderId="25" xfId="0" applyNumberFormat="1" applyFont="1" applyFill="1" applyBorder="1" applyAlignment="1">
      <alignment horizontal="right" vertical="center" wrapText="1"/>
    </xf>
    <xf numFmtId="0" fontId="75" fillId="31" borderId="25" xfId="0" applyFont="1" applyFill="1" applyBorder="1" applyAlignment="1">
      <alignment horizontal="left" vertical="center" wrapText="1"/>
    </xf>
    <xf numFmtId="167" fontId="75" fillId="31" borderId="25" xfId="1" applyFont="1" applyFill="1" applyBorder="1" applyAlignment="1">
      <alignment horizontal="center" vertical="center" wrapText="1"/>
    </xf>
    <xf numFmtId="0" fontId="75" fillId="26" borderId="25" xfId="0" applyFont="1" applyFill="1" applyBorder="1" applyAlignment="1">
      <alignment horizontal="left" vertical="center" wrapText="1"/>
    </xf>
    <xf numFmtId="167" fontId="75" fillId="26" borderId="25" xfId="1" applyFont="1" applyFill="1" applyBorder="1" applyAlignment="1">
      <alignment horizontal="center" vertical="center" wrapText="1"/>
    </xf>
    <xf numFmtId="197" fontId="81" fillId="26" borderId="25" xfId="1" applyNumberFormat="1" applyFont="1" applyFill="1" applyBorder="1" applyAlignment="1">
      <alignment horizontal="right" vertical="center" wrapText="1"/>
    </xf>
    <xf numFmtId="197" fontId="111" fillId="0" borderId="25" xfId="1" applyNumberFormat="1" applyFont="1" applyBorder="1" applyAlignment="1">
      <alignment horizontal="right" vertical="center" wrapText="1"/>
    </xf>
    <xf numFmtId="4" fontId="102" fillId="27" borderId="25" xfId="0" applyNumberFormat="1" applyFont="1" applyFill="1" applyBorder="1" applyAlignment="1">
      <alignment horizontal="right" vertical="center" wrapText="1"/>
    </xf>
    <xf numFmtId="4" fontId="102" fillId="28" borderId="25" xfId="0" applyNumberFormat="1" applyFont="1" applyFill="1" applyBorder="1" applyAlignment="1">
      <alignment horizontal="right" vertical="center" wrapText="1"/>
    </xf>
    <xf numFmtId="197" fontId="102" fillId="27" borderId="25" xfId="1" applyNumberFormat="1" applyFont="1" applyFill="1" applyBorder="1" applyAlignment="1">
      <alignment vertical="center" wrapText="1"/>
    </xf>
    <xf numFmtId="0" fontId="111" fillId="27" borderId="25" xfId="0" applyFont="1" applyFill="1" applyBorder="1" applyAlignment="1">
      <alignment horizontal="center" vertical="center" wrapText="1"/>
    </xf>
    <xf numFmtId="4" fontId="102" fillId="27" borderId="25" xfId="1" applyNumberFormat="1" applyFont="1" applyFill="1" applyBorder="1" applyAlignment="1">
      <alignment horizontal="right" vertical="center" wrapText="1"/>
    </xf>
    <xf numFmtId="0" fontId="111" fillId="28" borderId="25" xfId="0" applyFont="1" applyFill="1" applyBorder="1" applyAlignment="1">
      <alignment vertical="center" wrapText="1"/>
    </xf>
    <xf numFmtId="198" fontId="102" fillId="28" borderId="25" xfId="1" applyNumberFormat="1" applyFont="1" applyFill="1" applyBorder="1" applyAlignment="1">
      <alignment horizontal="right" vertical="center" wrapText="1"/>
    </xf>
    <xf numFmtId="0" fontId="111" fillId="28" borderId="25" xfId="0" applyFont="1" applyFill="1" applyBorder="1" applyAlignment="1">
      <alignment horizontal="center" vertical="center" wrapText="1"/>
    </xf>
    <xf numFmtId="197" fontId="81" fillId="26" borderId="25" xfId="1" applyNumberFormat="1" applyFont="1" applyFill="1" applyBorder="1" applyAlignment="1">
      <alignment horizontal="center" vertical="center" wrapText="1"/>
    </xf>
    <xf numFmtId="0" fontId="73" fillId="26" borderId="25" xfId="0" applyFont="1" applyFill="1" applyBorder="1" applyAlignment="1">
      <alignment horizontal="right" vertical="center"/>
    </xf>
    <xf numFmtId="0" fontId="56" fillId="0" borderId="25" xfId="0" applyFont="1" applyBorder="1" applyAlignment="1">
      <alignment horizontal="right" vertical="center"/>
    </xf>
    <xf numFmtId="0" fontId="56" fillId="0" borderId="25" xfId="0" applyFont="1" applyBorder="1"/>
    <xf numFmtId="0" fontId="81" fillId="26" borderId="25" xfId="0" applyFont="1" applyFill="1" applyBorder="1" applyAlignment="1">
      <alignment horizontal="left" vertical="center" wrapText="1"/>
    </xf>
    <xf numFmtId="4" fontId="111" fillId="0" borderId="25" xfId="1" applyNumberFormat="1" applyFont="1" applyFill="1" applyBorder="1" applyAlignment="1">
      <alignment horizontal="right" vertical="center" wrapText="1"/>
    </xf>
    <xf numFmtId="199" fontId="111" fillId="0" borderId="25" xfId="1" applyNumberFormat="1" applyFont="1" applyFill="1" applyBorder="1" applyAlignment="1">
      <alignment horizontal="right" vertical="center" wrapText="1"/>
    </xf>
    <xf numFmtId="197" fontId="111" fillId="0" borderId="25" xfId="1" applyNumberFormat="1" applyFont="1" applyFill="1" applyBorder="1" applyAlignment="1">
      <alignment vertical="center" wrapText="1"/>
    </xf>
    <xf numFmtId="198" fontId="111" fillId="0" borderId="25" xfId="1" applyNumberFormat="1" applyFont="1" applyFill="1" applyBorder="1" applyAlignment="1">
      <alignment horizontal="center" vertical="center" wrapText="1"/>
    </xf>
    <xf numFmtId="197" fontId="111" fillId="0" borderId="25" xfId="1" applyNumberFormat="1" applyFont="1" applyFill="1" applyBorder="1" applyAlignment="1">
      <alignment horizontal="center" vertical="center" wrapText="1"/>
    </xf>
    <xf numFmtId="197" fontId="112" fillId="0" borderId="25" xfId="1" applyNumberFormat="1" applyFont="1" applyFill="1" applyBorder="1" applyAlignment="1">
      <alignment horizontal="center" vertical="center" wrapText="1"/>
    </xf>
    <xf numFmtId="198" fontId="111" fillId="0" borderId="25" xfId="1" applyNumberFormat="1" applyFont="1" applyFill="1" applyBorder="1" applyAlignment="1">
      <alignment horizontal="right" vertical="center" wrapText="1"/>
    </xf>
    <xf numFmtId="198" fontId="112" fillId="0" borderId="25" xfId="1" applyNumberFormat="1" applyFont="1" applyFill="1" applyBorder="1" applyAlignment="1">
      <alignment horizontal="right" vertical="center" wrapText="1"/>
    </xf>
    <xf numFmtId="197" fontId="83" fillId="0" borderId="25" xfId="1" applyNumberFormat="1" applyFont="1" applyBorder="1" applyAlignment="1">
      <alignment horizontal="center" vertical="center" wrapText="1"/>
    </xf>
    <xf numFmtId="0" fontId="99" fillId="26" borderId="25" xfId="0" applyFont="1" applyFill="1" applyBorder="1" applyAlignment="1">
      <alignment vertical="center" wrapText="1"/>
    </xf>
    <xf numFmtId="49" fontId="87" fillId="0" borderId="32" xfId="0" applyNumberFormat="1" applyFont="1" applyBorder="1" applyAlignment="1">
      <alignment horizontal="center" vertical="center"/>
    </xf>
    <xf numFmtId="49" fontId="87" fillId="0" borderId="33" xfId="0" applyNumberFormat="1" applyFont="1" applyBorder="1" applyAlignment="1">
      <alignment horizontal="center" vertical="center"/>
    </xf>
    <xf numFmtId="0" fontId="75" fillId="0" borderId="10" xfId="0" applyFont="1" applyBorder="1" applyAlignment="1">
      <alignment horizontal="center" vertical="center"/>
    </xf>
    <xf numFmtId="0" fontId="5" fillId="0" borderId="26" xfId="0" applyFont="1" applyBorder="1" applyAlignment="1">
      <alignment horizontal="center" vertical="center" wrapText="1"/>
    </xf>
    <xf numFmtId="0" fontId="102" fillId="0" borderId="3" xfId="0" applyFont="1" applyBorder="1" applyAlignment="1">
      <alignment horizontal="center" vertical="center" wrapText="1"/>
    </xf>
    <xf numFmtId="0" fontId="102" fillId="0" borderId="0" xfId="0" applyFont="1" applyAlignment="1">
      <alignment horizontal="center" vertical="center"/>
    </xf>
    <xf numFmtId="197" fontId="5" fillId="0" borderId="25" xfId="1" applyNumberFormat="1" applyFont="1" applyFill="1" applyBorder="1" applyAlignment="1">
      <alignment horizontal="center" vertical="center" wrapText="1"/>
    </xf>
    <xf numFmtId="167" fontId="5" fillId="0" borderId="25" xfId="1" applyFont="1" applyFill="1" applyBorder="1" applyAlignment="1">
      <alignment horizontal="center" vertical="center" wrapText="1"/>
    </xf>
    <xf numFmtId="3" fontId="5" fillId="0" borderId="4" xfId="0" applyNumberFormat="1" applyFont="1" applyBorder="1" applyAlignment="1">
      <alignment horizontal="center" vertical="center" wrapText="1"/>
    </xf>
    <xf numFmtId="3" fontId="5" fillId="0" borderId="7" xfId="0" applyNumberFormat="1" applyFont="1" applyBorder="1" applyAlignment="1">
      <alignment horizontal="center" vertical="center" wrapText="1"/>
    </xf>
    <xf numFmtId="0" fontId="85" fillId="0" borderId="3" xfId="0" applyFont="1" applyBorder="1" applyAlignment="1">
      <alignment horizontal="center" vertical="center" wrapText="1"/>
    </xf>
    <xf numFmtId="0" fontId="85" fillId="0" borderId="0" xfId="0" applyFont="1" applyAlignment="1">
      <alignment horizontal="center" vertical="center" wrapText="1"/>
    </xf>
    <xf numFmtId="49" fontId="5" fillId="0" borderId="25" xfId="0" applyNumberFormat="1" applyFont="1" applyBorder="1" applyAlignment="1">
      <alignment horizontal="center" vertical="center" wrapText="1"/>
    </xf>
    <xf numFmtId="49" fontId="5" fillId="0" borderId="25" xfId="0" applyNumberFormat="1" applyFont="1" applyBorder="1" applyAlignment="1">
      <alignment horizontal="center" vertical="center"/>
    </xf>
    <xf numFmtId="167" fontId="5" fillId="0" borderId="4" xfId="1" applyFont="1" applyFill="1" applyBorder="1" applyAlignment="1">
      <alignment horizontal="center" vertical="center" wrapText="1"/>
    </xf>
    <xf numFmtId="167" fontId="5" fillId="0" borderId="7" xfId="1" applyFont="1" applyFill="1" applyBorder="1" applyAlignment="1">
      <alignment horizontal="center" vertical="center" wrapText="1"/>
    </xf>
    <xf numFmtId="167" fontId="7" fillId="0" borderId="4" xfId="1" applyFont="1" applyFill="1" applyBorder="1" applyAlignment="1">
      <alignment horizontal="center" vertical="center" wrapText="1"/>
    </xf>
    <xf numFmtId="167" fontId="7" fillId="0" borderId="7" xfId="1" applyFont="1" applyFill="1" applyBorder="1" applyAlignment="1">
      <alignment horizontal="center" vertical="center" wrapText="1"/>
    </xf>
    <xf numFmtId="0" fontId="87" fillId="0" borderId="4" xfId="0" applyFont="1" applyBorder="1" applyAlignment="1">
      <alignment horizontal="center" vertical="center" wrapText="1"/>
    </xf>
    <xf numFmtId="0" fontId="87" fillId="0" borderId="29" xfId="0" applyFont="1" applyBorder="1" applyAlignment="1">
      <alignment horizontal="center" vertical="center" wrapText="1"/>
    </xf>
    <xf numFmtId="0" fontId="87" fillId="0" borderId="7" xfId="0" applyFont="1" applyBorder="1" applyAlignment="1">
      <alignment horizontal="center" vertical="center" wrapText="1"/>
    </xf>
    <xf numFmtId="0" fontId="87" fillId="0" borderId="4" xfId="0" applyFont="1" applyBorder="1" applyAlignment="1">
      <alignment horizontal="center" vertical="center"/>
    </xf>
    <xf numFmtId="0" fontId="87" fillId="0" borderId="29" xfId="0" applyFont="1" applyBorder="1" applyAlignment="1">
      <alignment horizontal="center" vertical="center"/>
    </xf>
    <xf numFmtId="0" fontId="87" fillId="0" borderId="7" xfId="0" applyFont="1" applyBorder="1" applyAlignment="1">
      <alignment horizontal="center" vertical="center"/>
    </xf>
    <xf numFmtId="1" fontId="103" fillId="0" borderId="4" xfId="0" applyNumberFormat="1" applyFont="1" applyBorder="1" applyAlignment="1">
      <alignment horizontal="center" vertical="center" wrapText="1"/>
    </xf>
    <xf numFmtId="1" fontId="103" fillId="0" borderId="29" xfId="0" applyNumberFormat="1" applyFont="1" applyBorder="1" applyAlignment="1">
      <alignment horizontal="center" vertical="center" wrapText="1"/>
    </xf>
    <xf numFmtId="1" fontId="103" fillId="0" borderId="7" xfId="0" applyNumberFormat="1" applyFont="1" applyBorder="1" applyAlignment="1">
      <alignment horizontal="center" vertical="center" wrapText="1"/>
    </xf>
    <xf numFmtId="2" fontId="103" fillId="0" borderId="4" xfId="0" applyNumberFormat="1" applyFont="1" applyBorder="1" applyAlignment="1">
      <alignment horizontal="center" vertical="center" wrapText="1"/>
    </xf>
    <xf numFmtId="2" fontId="103" fillId="0" borderId="29" xfId="0" applyNumberFormat="1" applyFont="1" applyBorder="1" applyAlignment="1">
      <alignment horizontal="center" vertical="center" wrapText="1"/>
    </xf>
    <xf numFmtId="2" fontId="103" fillId="0" borderId="7" xfId="0" applyNumberFormat="1" applyFont="1" applyBorder="1" applyAlignment="1">
      <alignment horizontal="center" vertical="center" wrapText="1"/>
    </xf>
    <xf numFmtId="197" fontId="103" fillId="0" borderId="4" xfId="1" applyNumberFormat="1" applyFont="1" applyBorder="1" applyAlignment="1">
      <alignment horizontal="center" vertical="center" wrapText="1"/>
    </xf>
    <xf numFmtId="197" fontId="103" fillId="0" borderId="29" xfId="1" applyNumberFormat="1" applyFont="1" applyBorder="1" applyAlignment="1">
      <alignment horizontal="center" vertical="center" wrapText="1"/>
    </xf>
    <xf numFmtId="197" fontId="103" fillId="0" borderId="7" xfId="1" applyNumberFormat="1" applyFont="1" applyBorder="1" applyAlignment="1">
      <alignment horizontal="center" vertical="center" wrapText="1"/>
    </xf>
    <xf numFmtId="0" fontId="103" fillId="0" borderId="4" xfId="0" applyFont="1" applyBorder="1" applyAlignment="1">
      <alignment horizontal="center" vertical="center"/>
    </xf>
    <xf numFmtId="0" fontId="103" fillId="0" borderId="29" xfId="0" applyFont="1" applyBorder="1" applyAlignment="1">
      <alignment horizontal="center" vertical="center"/>
    </xf>
    <xf numFmtId="0" fontId="103" fillId="0" borderId="7" xfId="0" applyFont="1" applyBorder="1" applyAlignment="1">
      <alignment horizontal="center" vertical="center"/>
    </xf>
    <xf numFmtId="1" fontId="103" fillId="0" borderId="4" xfId="0" applyNumberFormat="1" applyFont="1" applyBorder="1" applyAlignment="1">
      <alignment horizontal="center" vertical="center"/>
    </xf>
    <xf numFmtId="1" fontId="103" fillId="0" borderId="29" xfId="0" applyNumberFormat="1" applyFont="1" applyBorder="1" applyAlignment="1">
      <alignment horizontal="center" vertical="center"/>
    </xf>
    <xf numFmtId="1" fontId="103" fillId="0" borderId="7" xfId="0" applyNumberFormat="1" applyFont="1" applyBorder="1" applyAlignment="1">
      <alignment horizontal="center" vertical="center"/>
    </xf>
    <xf numFmtId="2" fontId="103" fillId="0" borderId="4" xfId="0" applyNumberFormat="1" applyFont="1" applyBorder="1" applyAlignment="1">
      <alignment horizontal="center" vertical="center"/>
    </xf>
    <xf numFmtId="2" fontId="103" fillId="0" borderId="29" xfId="0" applyNumberFormat="1" applyFont="1" applyBorder="1" applyAlignment="1">
      <alignment horizontal="center" vertical="center"/>
    </xf>
    <xf numFmtId="2" fontId="103" fillId="0" borderId="7" xfId="0" applyNumberFormat="1" applyFont="1" applyBorder="1" applyAlignment="1">
      <alignment horizontal="center" vertical="center"/>
    </xf>
    <xf numFmtId="197" fontId="103" fillId="0" borderId="4" xfId="1" applyNumberFormat="1" applyFont="1" applyBorder="1" applyAlignment="1">
      <alignment horizontal="center" vertical="center"/>
    </xf>
    <xf numFmtId="197" fontId="103" fillId="0" borderId="29" xfId="1" applyNumberFormat="1" applyFont="1" applyBorder="1" applyAlignment="1">
      <alignment horizontal="center" vertical="center"/>
    </xf>
    <xf numFmtId="197" fontId="103" fillId="0" borderId="7" xfId="1" applyNumberFormat="1" applyFont="1" applyBorder="1" applyAlignment="1">
      <alignment horizontal="center" vertical="center"/>
    </xf>
    <xf numFmtId="0" fontId="87" fillId="0" borderId="25" xfId="0" applyFont="1" applyBorder="1" applyAlignment="1">
      <alignment horizontal="center" vertical="center" wrapText="1"/>
    </xf>
    <xf numFmtId="0" fontId="103" fillId="0" borderId="25" xfId="0" applyFont="1" applyBorder="1" applyAlignment="1">
      <alignment horizontal="center" vertical="center"/>
    </xf>
    <xf numFmtId="1" fontId="103" fillId="0" borderId="25" xfId="0" applyNumberFormat="1" applyFont="1" applyBorder="1" applyAlignment="1">
      <alignment horizontal="center" vertical="center"/>
    </xf>
    <xf numFmtId="2" fontId="103" fillId="0" borderId="25" xfId="0" applyNumberFormat="1" applyFont="1" applyBorder="1" applyAlignment="1">
      <alignment horizontal="center" vertical="center"/>
    </xf>
    <xf numFmtId="197" fontId="103" fillId="0" borderId="25" xfId="1" applyNumberFormat="1" applyFont="1" applyBorder="1" applyAlignment="1">
      <alignment horizontal="center" vertical="center"/>
    </xf>
    <xf numFmtId="167" fontId="10" fillId="2" borderId="25" xfId="1" applyFont="1" applyFill="1" applyBorder="1" applyAlignment="1">
      <alignment horizontal="center" vertical="center"/>
    </xf>
    <xf numFmtId="197" fontId="10" fillId="2" borderId="25" xfId="1" applyNumberFormat="1" applyFont="1" applyFill="1" applyBorder="1" applyAlignment="1">
      <alignment horizontal="center" vertical="center"/>
    </xf>
    <xf numFmtId="3" fontId="10" fillId="2" borderId="25" xfId="0" applyNumberFormat="1" applyFont="1" applyFill="1" applyBorder="1" applyAlignment="1">
      <alignment horizontal="center" vertical="center" wrapText="1"/>
    </xf>
    <xf numFmtId="0" fontId="10" fillId="2" borderId="25" xfId="0" applyFont="1" applyFill="1" applyBorder="1" applyAlignment="1">
      <alignment horizontal="center" vertical="center"/>
    </xf>
    <xf numFmtId="197" fontId="10" fillId="2" borderId="25" xfId="1" applyNumberFormat="1" applyFont="1" applyFill="1" applyBorder="1" applyAlignment="1">
      <alignment horizontal="center" vertical="center" wrapText="1"/>
    </xf>
    <xf numFmtId="1" fontId="10" fillId="2" borderId="4" xfId="0" applyNumberFormat="1" applyFont="1" applyFill="1" applyBorder="1" applyAlignment="1">
      <alignment horizontal="center" vertical="center"/>
    </xf>
    <xf numFmtId="1" fontId="10" fillId="2" borderId="29" xfId="0" applyNumberFormat="1" applyFont="1" applyFill="1" applyBorder="1" applyAlignment="1">
      <alignment horizontal="center" vertical="center"/>
    </xf>
    <xf numFmtId="1" fontId="10" fillId="2" borderId="7" xfId="0" applyNumberFormat="1" applyFont="1" applyFill="1" applyBorder="1" applyAlignment="1">
      <alignment horizontal="center" vertical="center"/>
    </xf>
    <xf numFmtId="1" fontId="10" fillId="2" borderId="25" xfId="0" applyNumberFormat="1" applyFont="1" applyFill="1" applyBorder="1" applyAlignment="1">
      <alignment horizontal="center" vertical="center" wrapText="1"/>
    </xf>
    <xf numFmtId="202" fontId="10" fillId="2" borderId="25" xfId="0" applyNumberFormat="1" applyFont="1" applyFill="1" applyBorder="1" applyAlignment="1">
      <alignment horizontal="center" vertical="center" wrapText="1"/>
    </xf>
    <xf numFmtId="1" fontId="10" fillId="2" borderId="4" xfId="0" applyNumberFormat="1" applyFont="1" applyFill="1" applyBorder="1" applyAlignment="1">
      <alignment horizontal="center" vertical="center" wrapText="1"/>
    </xf>
    <xf numFmtId="1" fontId="10" fillId="2" borderId="29"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67" fontId="10" fillId="2" borderId="25" xfId="1" applyFont="1" applyFill="1" applyBorder="1" applyAlignment="1">
      <alignment horizontal="center" vertical="center" wrapText="1"/>
    </xf>
    <xf numFmtId="1" fontId="10" fillId="2" borderId="25" xfId="0" applyNumberFormat="1" applyFont="1" applyFill="1" applyBorder="1" applyAlignment="1">
      <alignment horizontal="center" vertical="center"/>
    </xf>
    <xf numFmtId="167" fontId="10" fillId="2" borderId="4" xfId="1" applyFont="1" applyFill="1" applyBorder="1" applyAlignment="1">
      <alignment horizontal="center" vertical="center"/>
    </xf>
    <xf numFmtId="167" fontId="10" fillId="2" borderId="29" xfId="1" applyFont="1" applyFill="1" applyBorder="1" applyAlignment="1">
      <alignment horizontal="center" vertical="center"/>
    </xf>
    <xf numFmtId="167" fontId="10" fillId="2" borderId="7" xfId="1" applyFont="1" applyFill="1" applyBorder="1" applyAlignment="1">
      <alignment horizontal="center" vertical="center"/>
    </xf>
    <xf numFmtId="0" fontId="10" fillId="2" borderId="25" xfId="0" applyFont="1" applyFill="1" applyBorder="1" applyAlignment="1">
      <alignment horizontal="center" vertical="center" wrapText="1"/>
    </xf>
    <xf numFmtId="1" fontId="10" fillId="0" borderId="25" xfId="0" applyNumberFormat="1" applyFont="1" applyBorder="1" applyAlignment="1">
      <alignment horizontal="center" vertical="center"/>
    </xf>
    <xf numFmtId="167" fontId="10" fillId="0" borderId="4" xfId="1" applyFont="1" applyFill="1" applyBorder="1" applyAlignment="1">
      <alignment horizontal="center" vertical="center"/>
    </xf>
    <xf numFmtId="167" fontId="10" fillId="0" borderId="29" xfId="1" applyFont="1" applyFill="1" applyBorder="1" applyAlignment="1">
      <alignment horizontal="center" vertical="center"/>
    </xf>
    <xf numFmtId="167" fontId="10" fillId="0" borderId="7" xfId="1" applyFont="1" applyFill="1" applyBorder="1" applyAlignment="1">
      <alignment horizontal="center" vertical="center"/>
    </xf>
    <xf numFmtId="197" fontId="10" fillId="0" borderId="25" xfId="1" applyNumberFormat="1" applyFont="1" applyFill="1" applyBorder="1" applyAlignment="1">
      <alignment horizontal="center" vertical="center"/>
    </xf>
    <xf numFmtId="167" fontId="10" fillId="0" borderId="25" xfId="1" applyFont="1" applyFill="1" applyBorder="1" applyAlignment="1">
      <alignment horizontal="center" vertical="center"/>
    </xf>
    <xf numFmtId="0" fontId="10" fillId="0" borderId="25" xfId="0" applyFont="1" applyBorder="1" applyAlignment="1">
      <alignment horizontal="center" vertical="center"/>
    </xf>
    <xf numFmtId="197" fontId="10" fillId="0" borderId="25" xfId="1" applyNumberFormat="1" applyFont="1" applyFill="1" applyBorder="1" applyAlignment="1">
      <alignment horizontal="center" vertical="center" wrapText="1"/>
    </xf>
    <xf numFmtId="1" fontId="10" fillId="0" borderId="4" xfId="0" applyNumberFormat="1" applyFont="1" applyBorder="1" applyAlignment="1">
      <alignment horizontal="center" vertical="center"/>
    </xf>
    <xf numFmtId="1" fontId="10" fillId="0" borderId="29" xfId="0" applyNumberFormat="1" applyFont="1" applyBorder="1" applyAlignment="1">
      <alignment horizontal="center" vertical="center"/>
    </xf>
    <xf numFmtId="1" fontId="10" fillId="0" borderId="7" xfId="0" applyNumberFormat="1" applyFont="1" applyBorder="1" applyAlignment="1">
      <alignment horizontal="center" vertical="center"/>
    </xf>
    <xf numFmtId="3" fontId="10" fillId="0" borderId="25"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3" fontId="10" fillId="0" borderId="29" xfId="0" applyNumberFormat="1" applyFont="1" applyBorder="1" applyAlignment="1">
      <alignment horizontal="center" vertical="center" wrapText="1"/>
    </xf>
    <xf numFmtId="3" fontId="10" fillId="0" borderId="7" xfId="0" applyNumberFormat="1" applyFont="1" applyBorder="1" applyAlignment="1">
      <alignment horizontal="center" vertical="center" wrapText="1"/>
    </xf>
    <xf numFmtId="2" fontId="10" fillId="0" borderId="25" xfId="0" applyNumberFormat="1" applyFont="1" applyBorder="1" applyAlignment="1">
      <alignment horizontal="center" vertical="center"/>
    </xf>
    <xf numFmtId="0" fontId="73" fillId="2" borderId="25" xfId="0" applyFont="1" applyFill="1" applyBorder="1" applyAlignment="1">
      <alignment horizontal="center" vertical="center"/>
    </xf>
    <xf numFmtId="0" fontId="73" fillId="0" borderId="25" xfId="0" applyFont="1" applyBorder="1" applyAlignment="1">
      <alignment vertical="center"/>
    </xf>
    <xf numFmtId="0" fontId="87" fillId="0" borderId="4" xfId="1" applyNumberFormat="1" applyFont="1" applyFill="1" applyBorder="1" applyAlignment="1">
      <alignment horizontal="center" vertical="center" wrapText="1"/>
    </xf>
    <xf numFmtId="0" fontId="87" fillId="0" borderId="7" xfId="1" applyNumberFormat="1" applyFont="1" applyFill="1" applyBorder="1" applyAlignment="1">
      <alignment horizontal="center" vertical="center" wrapText="1"/>
    </xf>
    <xf numFmtId="0" fontId="86" fillId="0" borderId="0" xfId="0" applyFont="1" applyAlignment="1">
      <alignment horizontal="center" vertical="center"/>
    </xf>
    <xf numFmtId="0" fontId="87" fillId="0" borderId="3" xfId="0" applyFont="1" applyBorder="1" applyAlignment="1">
      <alignment horizontal="center" vertical="center" wrapText="1"/>
    </xf>
    <xf numFmtId="0" fontId="87" fillId="0" borderId="0" xfId="0" applyFont="1" applyAlignment="1">
      <alignment horizontal="center" vertical="center" wrapText="1"/>
    </xf>
    <xf numFmtId="0" fontId="73" fillId="0" borderId="0" xfId="0" applyFont="1" applyAlignment="1">
      <alignment horizontal="center" vertical="center" wrapText="1"/>
    </xf>
    <xf numFmtId="49" fontId="87" fillId="0" borderId="4" xfId="0" applyNumberFormat="1" applyFont="1" applyBorder="1" applyAlignment="1">
      <alignment horizontal="center" vertical="center" wrapText="1"/>
    </xf>
    <xf numFmtId="49" fontId="87" fillId="0" borderId="7" xfId="0" applyNumberFormat="1" applyFont="1" applyBorder="1" applyAlignment="1">
      <alignment horizontal="center" vertical="center" wrapText="1"/>
    </xf>
    <xf numFmtId="1" fontId="87" fillId="0" borderId="25" xfId="1" applyNumberFormat="1" applyFont="1" applyFill="1" applyBorder="1" applyAlignment="1">
      <alignment horizontal="center" vertical="center" wrapText="1"/>
    </xf>
    <xf numFmtId="1" fontId="87" fillId="0" borderId="4" xfId="1" applyNumberFormat="1" applyFont="1" applyFill="1" applyBorder="1" applyAlignment="1">
      <alignment horizontal="center" vertical="center" wrapText="1"/>
    </xf>
    <xf numFmtId="1" fontId="87" fillId="0" borderId="7" xfId="1" applyNumberFormat="1" applyFont="1" applyFill="1" applyBorder="1" applyAlignment="1">
      <alignment horizontal="center" vertical="center" wrapText="1"/>
    </xf>
    <xf numFmtId="197" fontId="87" fillId="0" borderId="25" xfId="1" applyNumberFormat="1" applyFont="1" applyFill="1" applyBorder="1" applyAlignment="1">
      <alignment horizontal="center" vertical="center" wrapText="1"/>
    </xf>
    <xf numFmtId="0" fontId="87" fillId="0" borderId="25" xfId="1" applyNumberFormat="1" applyFont="1" applyFill="1" applyBorder="1" applyAlignment="1">
      <alignment horizontal="center" vertical="center" wrapText="1"/>
    </xf>
    <xf numFmtId="0" fontId="7" fillId="26" borderId="10" xfId="0" applyFont="1" applyFill="1" applyBorder="1" applyAlignment="1">
      <alignment horizontal="center" vertical="center"/>
    </xf>
    <xf numFmtId="0" fontId="103" fillId="0" borderId="4" xfId="0" applyFont="1" applyBorder="1" applyAlignment="1">
      <alignment horizontal="center" vertical="center" wrapText="1"/>
    </xf>
    <xf numFmtId="0" fontId="103" fillId="0" borderId="29" xfId="0" applyFont="1" applyBorder="1" applyAlignment="1">
      <alignment horizontal="center" vertical="center" wrapText="1"/>
    </xf>
    <xf numFmtId="0" fontId="103" fillId="0" borderId="7" xfId="0" applyFont="1" applyBorder="1" applyAlignment="1">
      <alignment horizontal="center" vertical="center" wrapText="1"/>
    </xf>
    <xf numFmtId="0" fontId="103" fillId="0" borderId="4" xfId="1" applyNumberFormat="1" applyFont="1" applyFill="1" applyBorder="1" applyAlignment="1">
      <alignment horizontal="center" vertical="center" wrapText="1"/>
    </xf>
    <xf numFmtId="0" fontId="103" fillId="0" borderId="29" xfId="1" applyNumberFormat="1" applyFont="1" applyFill="1" applyBorder="1" applyAlignment="1">
      <alignment horizontal="center" vertical="center" wrapText="1"/>
    </xf>
    <xf numFmtId="0" fontId="103" fillId="0" borderId="7" xfId="1" applyNumberFormat="1" applyFont="1" applyFill="1" applyBorder="1" applyAlignment="1">
      <alignment horizontal="center" vertical="center" wrapText="1"/>
    </xf>
    <xf numFmtId="0" fontId="87" fillId="0" borderId="29" xfId="1" applyNumberFormat="1" applyFont="1" applyFill="1" applyBorder="1" applyAlignment="1">
      <alignment horizontal="center" vertical="center" wrapText="1"/>
    </xf>
    <xf numFmtId="1" fontId="103" fillId="0" borderId="4" xfId="1" applyNumberFormat="1" applyFont="1" applyFill="1" applyBorder="1" applyAlignment="1">
      <alignment horizontal="center" vertical="center"/>
    </xf>
    <xf numFmtId="1" fontId="103" fillId="0" borderId="29" xfId="1" applyNumberFormat="1" applyFont="1" applyFill="1" applyBorder="1" applyAlignment="1">
      <alignment horizontal="center" vertical="center"/>
    </xf>
    <xf numFmtId="1" fontId="103" fillId="0" borderId="7" xfId="1" applyNumberFormat="1" applyFont="1" applyFill="1" applyBorder="1" applyAlignment="1">
      <alignment horizontal="center" vertical="center"/>
    </xf>
    <xf numFmtId="2" fontId="103" fillId="0" borderId="4" xfId="1" applyNumberFormat="1" applyFont="1" applyFill="1" applyBorder="1" applyAlignment="1">
      <alignment horizontal="center" vertical="center"/>
    </xf>
    <xf numFmtId="2" fontId="103" fillId="0" borderId="29" xfId="1" applyNumberFormat="1" applyFont="1" applyFill="1" applyBorder="1" applyAlignment="1">
      <alignment horizontal="center" vertical="center"/>
    </xf>
    <xf numFmtId="2" fontId="103" fillId="0" borderId="7" xfId="1" applyNumberFormat="1" applyFont="1" applyFill="1" applyBorder="1" applyAlignment="1">
      <alignment horizontal="center" vertical="center"/>
    </xf>
    <xf numFmtId="197" fontId="103" fillId="0" borderId="4" xfId="1" applyNumberFormat="1" applyFont="1" applyFill="1" applyBorder="1" applyAlignment="1">
      <alignment horizontal="center" vertical="center"/>
    </xf>
    <xf numFmtId="197" fontId="103" fillId="0" borderId="29" xfId="1" applyNumberFormat="1" applyFont="1" applyFill="1" applyBorder="1" applyAlignment="1">
      <alignment horizontal="center" vertical="center"/>
    </xf>
    <xf numFmtId="197" fontId="103" fillId="0" borderId="7" xfId="1" applyNumberFormat="1" applyFont="1" applyFill="1" applyBorder="1" applyAlignment="1">
      <alignment horizontal="center" vertical="center"/>
    </xf>
    <xf numFmtId="0" fontId="86" fillId="0" borderId="0" xfId="0" applyFont="1" applyAlignment="1">
      <alignment horizontal="center" vertical="center" wrapText="1"/>
    </xf>
    <xf numFmtId="167" fontId="86" fillId="0" borderId="0" xfId="1" applyFont="1" applyFill="1" applyBorder="1" applyAlignment="1">
      <alignment horizontal="right" vertical="top"/>
    </xf>
    <xf numFmtId="0" fontId="115" fillId="0" borderId="25" xfId="0" applyFont="1" applyBorder="1" applyAlignment="1">
      <alignment horizontal="center" vertical="center"/>
    </xf>
    <xf numFmtId="0" fontId="75" fillId="0" borderId="27" xfId="0" applyFont="1" applyBorder="1" applyAlignment="1">
      <alignment horizontal="center" vertical="center" wrapText="1"/>
    </xf>
    <xf numFmtId="0" fontId="75" fillId="0" borderId="9" xfId="0" applyFont="1" applyBorder="1" applyAlignment="1">
      <alignment horizontal="center" vertical="center" wrapText="1"/>
    </xf>
    <xf numFmtId="0" fontId="75" fillId="0" borderId="28" xfId="0" applyFont="1" applyBorder="1" applyAlignment="1">
      <alignment horizontal="center" vertical="center" wrapText="1"/>
    </xf>
    <xf numFmtId="0" fontId="87" fillId="0" borderId="34" xfId="0" applyFont="1" applyBorder="1" applyAlignment="1">
      <alignment horizontal="center" vertical="center" wrapText="1"/>
    </xf>
    <xf numFmtId="0" fontId="75" fillId="0" borderId="4" xfId="0" applyFont="1" applyBorder="1" applyAlignment="1">
      <alignment horizontal="center" vertical="center"/>
    </xf>
    <xf numFmtId="0" fontId="75" fillId="0" borderId="7" xfId="0" applyFont="1" applyBorder="1" applyAlignment="1">
      <alignment horizontal="center" vertical="center"/>
    </xf>
    <xf numFmtId="0" fontId="75" fillId="0" borderId="4" xfId="0" applyFont="1" applyBorder="1" applyAlignment="1">
      <alignment horizontal="center" vertical="center" wrapText="1"/>
    </xf>
    <xf numFmtId="0" fontId="75" fillId="0" borderId="7" xfId="0" applyFont="1" applyBorder="1" applyAlignment="1">
      <alignment horizontal="center" vertical="center" wrapText="1"/>
    </xf>
    <xf numFmtId="0" fontId="81" fillId="31" borderId="25" xfId="0" applyFont="1" applyFill="1" applyBorder="1" applyAlignment="1">
      <alignment horizontal="left" vertical="center" wrapText="1"/>
    </xf>
    <xf numFmtId="0" fontId="77" fillId="0" borderId="25" xfId="0" applyFont="1" applyBorder="1" applyAlignment="1">
      <alignment horizontal="left" vertical="center" wrapText="1"/>
    </xf>
    <xf numFmtId="0" fontId="87" fillId="0" borderId="0" xfId="0" applyFont="1" applyAlignment="1">
      <alignment horizontal="center" vertical="center"/>
    </xf>
    <xf numFmtId="0" fontId="102" fillId="0" borderId="0" xfId="0" applyFont="1" applyAlignment="1">
      <alignment horizontal="center" vertical="center" wrapText="1"/>
    </xf>
    <xf numFmtId="0" fontId="75" fillId="27" borderId="25" xfId="0" applyFont="1" applyFill="1" applyBorder="1" applyAlignment="1">
      <alignment horizontal="center" vertical="center" wrapText="1"/>
    </xf>
    <xf numFmtId="197" fontId="75" fillId="27" borderId="25" xfId="1" applyNumberFormat="1" applyFont="1" applyFill="1" applyBorder="1" applyAlignment="1">
      <alignment horizontal="center" vertical="center" wrapText="1"/>
    </xf>
    <xf numFmtId="197" fontId="75" fillId="27" borderId="25" xfId="0" applyNumberFormat="1" applyFont="1" applyFill="1" applyBorder="1" applyAlignment="1">
      <alignment horizontal="center" vertical="center" wrapText="1"/>
    </xf>
    <xf numFmtId="197" fontId="79" fillId="0" borderId="25" xfId="0" applyNumberFormat="1" applyFont="1" applyBorder="1" applyAlignment="1">
      <alignment horizontal="center" vertical="center" wrapText="1"/>
    </xf>
    <xf numFmtId="197" fontId="75" fillId="0" borderId="25" xfId="0" applyNumberFormat="1" applyFont="1" applyBorder="1" applyAlignment="1">
      <alignment horizontal="center" vertical="center" wrapText="1"/>
    </xf>
    <xf numFmtId="197" fontId="75" fillId="0" borderId="25" xfId="0" applyNumberFormat="1" applyFont="1" applyBorder="1" applyAlignment="1">
      <alignment horizontal="center" vertical="center"/>
    </xf>
    <xf numFmtId="0" fontId="0" fillId="0" borderId="0" xfId="0" applyAlignment="1">
      <alignment horizontal="center" wrapText="1"/>
    </xf>
    <xf numFmtId="197" fontId="81" fillId="0" borderId="0" xfId="0" applyNumberFormat="1" applyFont="1"/>
  </cellXfs>
  <cellStyles count="136">
    <cellStyle name="_x0001_" xfId="3"/>
    <cellStyle name="??" xfId="4"/>
    <cellStyle name="?? [0.00]_ Att. 1- Cover" xfId="5"/>
    <cellStyle name="?? [0]" xfId="6"/>
    <cellStyle name="???? [0.00]_PRODUCT DETAIL Q1" xfId="7"/>
    <cellStyle name="????_PRODUCT DETAIL Q1" xfId="8"/>
    <cellStyle name="???[0]_00Q3902REV.1" xfId="9"/>
    <cellStyle name="???_00Q3902REV.1" xfId="10"/>
    <cellStyle name="??[0]_BRE" xfId="11"/>
    <cellStyle name="_x0001_?¶æµ_x001b_ºß­ " xfId="12"/>
    <cellStyle name="_x0001_?¶æµ_x001b_ºß­_" xfId="13"/>
    <cellStyle name="_KLPS §Z 500kV PM" xfId="14"/>
    <cellStyle name="_KT (2)" xfId="15"/>
    <cellStyle name="_KT (2)_1" xfId="16"/>
    <cellStyle name="_KT (2)_2" xfId="17"/>
    <cellStyle name="_KT (2)_2_TG-TH" xfId="18"/>
    <cellStyle name="_KT (2)_3" xfId="19"/>
    <cellStyle name="_KT (2)_5" xfId="20"/>
    <cellStyle name="_x0001_¨Œc^ " xfId="21"/>
    <cellStyle name="_x0001_¨Œc^[" xfId="22"/>
    <cellStyle name="_x0001_¨Œc^_" xfId="23"/>
    <cellStyle name="_x0001_µÑTÖ " xfId="24"/>
    <cellStyle name="_x0001_µÑTÖ_" xfId="25"/>
    <cellStyle name="1" xfId="26"/>
    <cellStyle name="_x0001_1¼„½(" xfId="27"/>
    <cellStyle name="¹éºÐÀ²_±âÅ¸" xfId="28"/>
    <cellStyle name="2" xfId="29"/>
    <cellStyle name="20% - Accent1 2" xfId="30"/>
    <cellStyle name="20% - Accent2 2" xfId="31"/>
    <cellStyle name="20% - Accent3 2" xfId="32"/>
    <cellStyle name="20% - Accent4 2" xfId="33"/>
    <cellStyle name="20% - Accent5 2" xfId="34"/>
    <cellStyle name="20% - Accent6 2" xfId="35"/>
    <cellStyle name="3" xfId="36"/>
    <cellStyle name="4" xfId="37"/>
    <cellStyle name="40% - Accent1 2" xfId="38"/>
    <cellStyle name="40% - Accent2 2" xfId="39"/>
    <cellStyle name="40% - Accent3 2" xfId="40"/>
    <cellStyle name="40% - Accent6 2" xfId="41"/>
    <cellStyle name="60% - Accent1 2" xfId="42"/>
    <cellStyle name="60% - Accent2 2" xfId="43"/>
    <cellStyle name="60% - Accent3 2" xfId="44"/>
    <cellStyle name="60% - Accent4 2" xfId="45"/>
    <cellStyle name="60% - Accent5 2" xfId="46"/>
    <cellStyle name="60% - Accent6 2" xfId="47"/>
    <cellStyle name="_x0001_Å»_x001e_´ " xfId="48"/>
    <cellStyle name="Accent1 2" xfId="49"/>
    <cellStyle name="Accent2 2" xfId="50"/>
    <cellStyle name="Accent3 2" xfId="51"/>
    <cellStyle name="Accent6 2" xfId="52"/>
    <cellStyle name="ÅëÈ­ [0]_±âÅ¸" xfId="53"/>
    <cellStyle name="AeE­ [0]_INQUIRY ¿μ¾÷AßAø " xfId="54"/>
    <cellStyle name="ÅëÈ­_±âÅ¸" xfId="55"/>
    <cellStyle name="ÄÞ¸¶ [0]_±âÅ¸" xfId="56"/>
    <cellStyle name="ÄÞ¸¶_±âÅ¸" xfId="57"/>
    <cellStyle name="Bad 2" xfId="58"/>
    <cellStyle name="C?AØ_¿?¾÷CoE² " xfId="59"/>
    <cellStyle name="Ç¥ÁØ_#2(M17)_1" xfId="60"/>
    <cellStyle name="Calc Currency (0)" xfId="61"/>
    <cellStyle name="Calculation 2" xfId="62"/>
    <cellStyle name="category" xfId="63"/>
    <cellStyle name="Check Cell 2" xfId="64"/>
    <cellStyle name="Comma" xfId="1" builtinId="3"/>
    <cellStyle name="Comma [0]" xfId="2" builtinId="6"/>
    <cellStyle name="Comma 26" xfId="65"/>
    <cellStyle name="Comma 5" xfId="66"/>
    <cellStyle name="Comma0" xfId="67"/>
    <cellStyle name="_x0001_CS_x0006_RMO[" xfId="68"/>
    <cellStyle name="_x0001_CS_x0006_RMO_" xfId="69"/>
    <cellStyle name="Currency 2" xfId="70"/>
    <cellStyle name="Currency0" xfId="71"/>
    <cellStyle name="Date" xfId="72"/>
    <cellStyle name="Excel Built-in Normal" xfId="73"/>
    <cellStyle name="Explanatory Text 2" xfId="74"/>
    <cellStyle name="Fixed" xfId="75"/>
    <cellStyle name="Good 2" xfId="76"/>
    <cellStyle name="Grey" xfId="77"/>
    <cellStyle name="HEADER" xfId="78"/>
    <cellStyle name="Header1" xfId="79"/>
    <cellStyle name="Header2" xfId="80"/>
    <cellStyle name="Heading 1 2" xfId="81"/>
    <cellStyle name="Heading 2 2" xfId="82"/>
    <cellStyle name="Heading 3 2" xfId="83"/>
    <cellStyle name="Heading 4 2" xfId="84"/>
    <cellStyle name="_x0001_í½?" xfId="85"/>
    <cellStyle name="Input [yellow]" xfId="86"/>
    <cellStyle name="Input 2" xfId="87"/>
    <cellStyle name="Linked Cell 2" xfId="88"/>
    <cellStyle name="Millares [0]_Well Timing" xfId="89"/>
    <cellStyle name="Millares_Well Timing" xfId="90"/>
    <cellStyle name="Model" xfId="91"/>
    <cellStyle name="moi" xfId="92"/>
    <cellStyle name="Moneda [0]_Well Timing" xfId="93"/>
    <cellStyle name="Moneda_Well Timing" xfId="94"/>
    <cellStyle name="n" xfId="95"/>
    <cellStyle name="Neutral 2" xfId="96"/>
    <cellStyle name="New" xfId="97"/>
    <cellStyle name="Normal" xfId="0" builtinId="0"/>
    <cellStyle name="Normal - Style1" xfId="98"/>
    <cellStyle name="Normal 12" xfId="99"/>
    <cellStyle name="Normal 2" xfId="100"/>
    <cellStyle name="Normal 2 14" xfId="101"/>
    <cellStyle name="Normal 2 2" xfId="102"/>
    <cellStyle name="Normal 23" xfId="103"/>
    <cellStyle name="Normal 3" xfId="135"/>
    <cellStyle name="Note 2" xfId="104"/>
    <cellStyle name="Output 2" xfId="105"/>
    <cellStyle name="Percent [2]" xfId="106"/>
    <cellStyle name="Percent 2" xfId="107"/>
    <cellStyle name="_x0001_sç?" xfId="108"/>
    <cellStyle name="Style 10" xfId="109"/>
    <cellStyle name="Style 11" xfId="110"/>
    <cellStyle name="Style 14" xfId="111"/>
    <cellStyle name="Style 3" xfId="112"/>
    <cellStyle name="Style 8" xfId="113"/>
    <cellStyle name="Style 9" xfId="114"/>
    <cellStyle name="subhead" xfId="115"/>
    <cellStyle name="T" xfId="116"/>
    <cellStyle name="th" xfId="117"/>
    <cellStyle name="Title 2" xfId="118"/>
    <cellStyle name="Total 2" xfId="119"/>
    <cellStyle name="viet" xfId="120"/>
    <cellStyle name="viet2" xfId="121"/>
    <cellStyle name="vn_time" xfId="122"/>
    <cellStyle name="Warning Text 2" xfId="123"/>
    <cellStyle name=" [0.00]_ Att. 1- Cover" xfId="124"/>
    <cellStyle name="똿뗦먛귟 [0.00]_PRODUCT DETAIL Q1" xfId="125"/>
    <cellStyle name="똿뗦먛귟_PRODUCT DETAIL Q1" xfId="126"/>
    <cellStyle name="믅됞 [0.00]_PRODUCT DETAIL Q1" xfId="127"/>
    <cellStyle name="백분율_95" xfId="128"/>
    <cellStyle name="뷭?_BOOKSHIP" xfId="129"/>
    <cellStyle name="콤마 [0]_1202" xfId="130"/>
    <cellStyle name="콤마_1202" xfId="131"/>
    <cellStyle name="통화 [0]_1202" xfId="132"/>
    <cellStyle name="통화_1202" xfId="133"/>
    <cellStyle name="표준_(정보부문)월별인원계획" xfId="134"/>
  </cellStyles>
  <dxfs count="0"/>
  <tableStyles count="0" defaultTableStyle="TableStyleMedium9" defaultPivotStyle="PivotStyleLight16"/>
  <colors>
    <mruColors>
      <color rgb="FFFF99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styles" Target="styles.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8"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1090706</xdr:colOff>
      <xdr:row>0</xdr:row>
      <xdr:rowOff>375478</xdr:rowOff>
    </xdr:from>
    <xdr:to>
      <xdr:col>1</xdr:col>
      <xdr:colOff>1555636</xdr:colOff>
      <xdr:row>0</xdr:row>
      <xdr:rowOff>375478</xdr:rowOff>
    </xdr:to>
    <xdr:cxnSp macro="">
      <xdr:nvCxnSpPr>
        <xdr:cNvPr id="2" name="Straight Connector 1">
          <a:extLst>
            <a:ext uri="{FF2B5EF4-FFF2-40B4-BE49-F238E27FC236}">
              <a16:creationId xmlns:a16="http://schemas.microsoft.com/office/drawing/2014/main" id="{133F4073-737E-4492-A61B-E56DC18A09A3}"/>
            </a:ext>
          </a:extLst>
        </xdr:cNvPr>
        <xdr:cNvCxnSpPr/>
      </xdr:nvCxnSpPr>
      <xdr:spPr>
        <a:xfrm>
          <a:off x="1532666" y="375478"/>
          <a:ext cx="46493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684871</xdr:colOff>
      <xdr:row>0</xdr:row>
      <xdr:rowOff>329640</xdr:rowOff>
    </xdr:from>
    <xdr:to>
      <xdr:col>2</xdr:col>
      <xdr:colOff>1284946</xdr:colOff>
      <xdr:row>0</xdr:row>
      <xdr:rowOff>329640</xdr:rowOff>
    </xdr:to>
    <xdr:cxnSp macro="">
      <xdr:nvCxnSpPr>
        <xdr:cNvPr id="5" name="Straight Connector 4">
          <a:extLst>
            <a:ext uri="{FF2B5EF4-FFF2-40B4-BE49-F238E27FC236}">
              <a16:creationId xmlns:a16="http://schemas.microsoft.com/office/drawing/2014/main" id="{00000000-0008-0000-0200-000005000000}"/>
            </a:ext>
          </a:extLst>
        </xdr:cNvPr>
        <xdr:cNvCxnSpPr/>
      </xdr:nvCxnSpPr>
      <xdr:spPr>
        <a:xfrm>
          <a:off x="2280589" y="329640"/>
          <a:ext cx="600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482600</xdr:colOff>
      <xdr:row>0</xdr:row>
      <xdr:rowOff>330200</xdr:rowOff>
    </xdr:from>
    <xdr:to>
      <xdr:col>2</xdr:col>
      <xdr:colOff>241300</xdr:colOff>
      <xdr:row>0</xdr:row>
      <xdr:rowOff>330200</xdr:rowOff>
    </xdr:to>
    <xdr:cxnSp macro="">
      <xdr:nvCxnSpPr>
        <xdr:cNvPr id="2" name="Straight Connector 1">
          <a:extLst>
            <a:ext uri="{FF2B5EF4-FFF2-40B4-BE49-F238E27FC236}">
              <a16:creationId xmlns:a16="http://schemas.microsoft.com/office/drawing/2014/main" id="{1918DE5C-204B-3149-93BD-8BB4B64EBB0A}"/>
            </a:ext>
          </a:extLst>
        </xdr:cNvPr>
        <xdr:cNvCxnSpPr/>
      </xdr:nvCxnSpPr>
      <xdr:spPr>
        <a:xfrm>
          <a:off x="1358900" y="330200"/>
          <a:ext cx="584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403711</xdr:colOff>
      <xdr:row>0</xdr:row>
      <xdr:rowOff>287144</xdr:rowOff>
    </xdr:from>
    <xdr:to>
      <xdr:col>1</xdr:col>
      <xdr:colOff>973012</xdr:colOff>
      <xdr:row>0</xdr:row>
      <xdr:rowOff>287144</xdr:rowOff>
    </xdr:to>
    <xdr:cxnSp macro="">
      <xdr:nvCxnSpPr>
        <xdr:cNvPr id="3" name="Straight Connector 2">
          <a:extLst>
            <a:ext uri="{FF2B5EF4-FFF2-40B4-BE49-F238E27FC236}">
              <a16:creationId xmlns:a16="http://schemas.microsoft.com/office/drawing/2014/main" id="{00000000-0008-0000-0300-000003000000}"/>
            </a:ext>
          </a:extLst>
        </xdr:cNvPr>
        <xdr:cNvCxnSpPr/>
      </xdr:nvCxnSpPr>
      <xdr:spPr>
        <a:xfrm>
          <a:off x="708511" y="287144"/>
          <a:ext cx="56930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Dung%20Quat\Goi3\PNT-P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inh/SongOngTKKT/Documents%20and%20Settings/Phuong%20Lan/My%20Documents/Phuong%20Lan/Tong%20muc%20Dau%20tu/TD%20Ta%20thang/Dung%20Quat/Nhom%20GC/New%20Folder/My%20Documents/3533/99Q/99Q3657/99Q3299(RE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hi_kh/huong_xl1/Congviec/Tam.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tTKKT-98-106.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UNGQUAT-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HP/Documents/Zalo%20Received%20Files/Lam/Du%20toan/DT/Luu/500KV/DN-TBINH.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inh/SongOngTKKT/Documents%20and%20Settings/Phuong%20Lan/My%20Documents/Phuong%20Lan/Tong%20muc%20Dau%20tu/TD%20Ta%20thang/Dung%20Quat/Nhom%20GC/New%20Folder/My%20Documents/3533/99Q/99Q3657/99Q3299(REV.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qu8yokglqq/F/My%20Documents/C&#171;%20chuy&#170;n/C&#199;u%205%20Th&#168;ng%20Long/C&#199;u%20Ch&#238;%20G&#23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uong_kh/dung_chung/My%20Documents/TAMKY/tantt/tantt/tantt/BSQ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uong_kh/dung_chung/My%20Documents/tantt/tantt/tantt/BSQ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Sonla\DTOAN\phong%20nen\DT-THL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s.yen/c/H-YEN/LUU%20XA/DUYET/DZ110K~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inh/SongOngTKKT/CopChiOanh/QHOA/Sonla/DTOAN/phong%20nen/DT-THL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qu8yokglqq/F/HUYQNAM/Dinh%20muc/DMUC.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May11/c/PH99/BACNAM/BVTCMOI/dutoan/500-507/PHUTRO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May11/c/PH99/BACNAM/TKKT/DTOAN/dtk48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inh/SongOngTKKT/Documents%20and%20Settings/Phuong%20Lan/My%20Documents/Phuong%20Lan/Tong%20muc%20Dau%20tu/TD%20Ta%20thang/Dung%20Quat/Nhom%20GC/New%20Folder/My%20Documents/3533/96Q/96q2588/PANE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Mai/c/@-Lien/DT-T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Lu_thanh_binh/d/Luu_Tru/Ltb_ktkh/DZ220KV_Dau_Noi_sau_tram_500kV_Ha_Tinh/Gia_thau.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Presario/c/My%20Documents/HSMAU/KHUTE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WINDOWS\TEMP\IBASE2.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RP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Suong_kh/dung_chung/My%20Documents/QTCNVHHK.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Suong_kh/dung_chung/My%20Documents/CTNTTH.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KHONGNEN.LUU\CHIHANH\DIA2\B-CAOQ~1.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Q3-01-duye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Presario/c/My%20Documents/XUANHA/tantt/QTCNVHHK.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KHOI\NAHANG\THUYEMIN\Dutoan\Khu%20phu%20tro%20Se%20San\DO-HUONG\GT-BO\TKTC10-8\phong%20nen\DT-THL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NT-QUOT-#3"/>
      <sheetName val="COAT&amp;WRAP-QIOT-#3"/>
      <sheetName val="XL4Poppy"/>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Sheet1"/>
      <sheetName val="CV den trong tong"/>
      <sheetName val="Sheet2"/>
      <sheetName val="00000000"/>
      <sheetName val="So Do"/>
      <sheetName val="KTTSCD - DLNA"/>
      <sheetName val="quÝ1"/>
      <sheetName val="10000000"/>
      <sheetName val="20000000"/>
      <sheetName val="30000000"/>
      <sheetName val="40000000"/>
      <sheetName val="50000000"/>
      <sheetName val="60000000"/>
      <sheetName val="Sheet3"/>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T4"/>
      <sheetName val="T5"/>
      <sheetName val="T6"/>
      <sheetName val="T.7"/>
      <sheetName val="T.8"/>
      <sheetName val="T8 (2)"/>
      <sheetName val="T.9"/>
      <sheetName val="T.10"/>
      <sheetName val="T.11"/>
      <sheetName val="T.12"/>
      <sheetName val="T10"/>
      <sheetName val="T11 "/>
      <sheetName val="5 nam (tach)"/>
      <sheetName val="5 nam (tach) (2)"/>
      <sheetName val="KH 2003"/>
      <sheetName val="tong hop"/>
      <sheetName val="phan tich DG"/>
      <sheetName val="gia vat lieu"/>
      <sheetName val="gia xe may"/>
      <sheetName val="gia nhan cong"/>
      <sheetName val="XL4Test5"/>
      <sheetName val="Tuongchan"/>
      <sheetName val="Matduong"/>
      <sheetName val="Km274"/>
      <sheetName val="Km275"/>
      <sheetName val="Km276"/>
      <sheetName val="Km277 "/>
      <sheetName val="Km278"/>
      <sheetName val="Km279"/>
      <sheetName val="Km280"/>
      <sheetName val="Km281"/>
      <sheetName val="Km282"/>
      <sheetName val="Km283"/>
      <sheetName val="Km284"/>
      <sheetName val="Op mai 274"/>
      <sheetName val="Op mai 275"/>
      <sheetName val="Op mai 276"/>
      <sheetName val="Op mai 277"/>
      <sheetName val="Op mai 278"/>
      <sheetName val="Op mai 279"/>
      <sheetName val="Op mai 280"/>
      <sheetName val="Op mai 281"/>
      <sheetName val="Op mai 282"/>
      <sheetName val="Op mai 283"/>
      <sheetName val="Op mai 284"/>
      <sheetName val="Op mai"/>
      <sheetName val="XXXXXXXX"/>
      <sheetName val="LuongT1"/>
      <sheetName val="LuongT2"/>
      <sheetName val="luongthang12"/>
      <sheetName val="LuongT11"/>
      <sheetName val="thang5"/>
      <sheetName val="T7"/>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TK 154"/>
      <sheetName val="TK 632"/>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tæng hîp"/>
      <sheetName val="GS01-chi TM"/>
      <sheetName val="GS02-thu TM"/>
      <sheetName val="GS03-thu TGNH"/>
      <sheetName val="GS04-chi TGNH"/>
      <sheetName val="GS05-l­¬ng"/>
      <sheetName val="GS06-X.kho"/>
      <sheetName val="06"/>
      <sheetName val="GS08-B.hµng"/>
      <sheetName val="GS09-k.c VAT DV"/>
      <sheetName val="GS10-lai tien vay"/>
      <sheetName val="GS11- tÝnh KHTSC§"/>
      <sheetName val="Sheet16"/>
      <sheetName val="PTH"/>
      <sheetName val="Bia"/>
      <sheetName val="Tm"/>
      <sheetName val="THKP"/>
      <sheetName val="DGi"/>
      <sheetName val="Cong"/>
      <sheetName val="Cong cu"/>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Dinhhinh"/>
      <sheetName val="Cot thep"/>
      <sheetName val="Tong hop (2)"/>
      <sheetName val="Km274 - Km275"/>
      <sheetName val="Km275 - Km276"/>
      <sheetName val="Km276 - Km277"/>
      <sheetName val="Km277 - Km278"/>
      <sheetName val="Km278 - Km279"/>
      <sheetName val="Km279 - Km280"/>
      <sheetName val="Km280 - Km281"/>
      <sheetName val="Km281 - Km282"/>
      <sheetName val="Km282 - Km283"/>
      <sheetName val="Km283 - Km284"/>
      <sheetName val="Km284 - Km285"/>
      <sheetName val="Tong hop Op mai"/>
      <sheetName val="Km277 - Km278 "/>
      <sheetName val="Tong hop Matduong"/>
      <sheetName val="Kluong phu"/>
      <sheetName val="Lan can"/>
      <sheetName val="Ho lan"/>
      <sheetName val="Coc tieu"/>
      <sheetName val="Bien bao"/>
      <sheetName val="Ranh"/>
      <sheetName val="TH Ky Anh"/>
      <sheetName val="Sheet2 (2)"/>
      <sheetName val="t1"/>
      <sheetName val="T11"/>
      <sheetName val="PNT_QUOT__3"/>
      <sheetName val="COAT_WRAP_QIOT__3"/>
      <sheetName val="fOOD"/>
      <sheetName val="FORM hc"/>
      <sheetName val="FORM pc"/>
      <sheetName val="CamPha"/>
      <sheetName val="MongCai"/>
      <sheetName val="70000000"/>
      <sheetName val="TH  goi 4-x"/>
      <sheetName val="tmt4"/>
      <sheetName val="t3-01"/>
      <sheetName val="t4-01"/>
      <sheetName val="t5-01"/>
      <sheetName val="t6-01"/>
      <sheetName val="t7-01"/>
      <sheetName val="t8-01"/>
      <sheetName val="t9-01"/>
      <sheetName val="t10-01"/>
      <sheetName val="t11-01"/>
      <sheetName val="t12-"/>
      <sheetName val="t2"/>
      <sheetName val="t3"/>
      <sheetName val="t06"/>
      <sheetName val="t07"/>
      <sheetName val="t08"/>
      <sheetName val="t09"/>
      <sheetName val="t12"/>
      <sheetName val="0103"/>
      <sheetName val="0203"/>
      <sheetName val="th-nop"/>
      <sheetName val="th"/>
      <sheetName val="CV den trong to聮g"/>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kl m m d"/>
      <sheetName val="kl vt tho"/>
      <sheetName val="kl dat"/>
      <sheetName val="Sheet4"/>
      <sheetName val="xin kinh phi"/>
      <sheetName val="lan trai"/>
      <sheetName val="thuoc no"/>
      <sheetName val="so thuc pham"/>
      <sheetName val="ȴ0000000"/>
      <sheetName val="Coc 6"/>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BangTH"/>
      <sheetName val="Xaylap "/>
      <sheetName val="Nhan cong"/>
      <sheetName val="Thietbi"/>
      <sheetName val="Diengiai"/>
      <sheetName val="Vanchuyen"/>
      <sheetName val="T_x000b_331"/>
      <sheetName val="XLÇ_x0015_oppy"/>
      <sheetName val="Shedt1"/>
      <sheetName val="_x0012_0000000"/>
      <sheetName val="PNT-QUOT-D150#3"/>
      <sheetName val="PNT-QUOT-H153#3"/>
      <sheetName val="PNT-QUOT-K152#3"/>
      <sheetName val="PNT-QUOT-H146#3"/>
      <sheetName val="XNT1MC"/>
      <sheetName val="XNT2MC"/>
      <sheetName val="XNT3MC"/>
      <sheetName val="XNT4MC"/>
      <sheetName val="xnt 1 CP"/>
      <sheetName val="xnt 2 cp"/>
      <sheetName val="xnt 3 CP"/>
      <sheetName val="xnt 4 CP"/>
      <sheetName val="BC tuan1"/>
      <sheetName val="BC tuan2"/>
      <sheetName val="BC tuan3"/>
      <sheetName val="BC tuan4"/>
      <sheetName val="DSo NVBH"/>
      <sheetName val="Km27' - Km278"/>
      <sheetName val="Oð mai 279"/>
      <sheetName val="mau kiem ke"/>
      <sheetName val="quyet toan HD 2000"/>
      <sheetName val="quyet toan hoa don 2001"/>
      <sheetName val="kiem ke hoa don 2001"/>
      <sheetName val="QUY III 02"/>
      <sheetName val="QUY IV 02"/>
      <sheetName val="QUYET TOAN 02"/>
      <sheetName val="Sheet15"/>
      <sheetName val="DGTL"/>
      <sheetName val="XN 1"/>
      <sheetName val="CT.XN1"/>
      <sheetName val="XCK"/>
      <sheetName val="CT.XNCK"/>
      <sheetName val="Hoasen"/>
      <sheetName val="S.hai"/>
      <sheetName val="HPC1"/>
      <sheetName val="No2"/>
      <sheetName val="CT N02"/>
      <sheetName val="C.Sap CT3"/>
      <sheetName val="CT.Csap.CT3"/>
      <sheetName val="CTVPCP"/>
      <sheetName val="Quan trac"/>
      <sheetName val="CS LB"/>
      <sheetName val="88 HBT"/>
      <sheetName val="69II"/>
      <sheetName val="CT 69II"/>
      <sheetName val="37 HV"/>
      <sheetName val="VPCP"/>
      <sheetName val="CT VPCP 6tang"/>
      <sheetName val="Son nha kinh VPCP"/>
      <sheetName val="CT VPCP son"/>
      <sheetName val="HMVPCP"/>
      <sheetName val="CT.HMVPCP"/>
      <sheetName val="Bao cao KQTH quy hoach 135"/>
      <sheetName val="Sheet5"/>
      <sheetName val="Sheet6"/>
      <sheetName val="Sheet7"/>
      <sheetName val="Sheet8"/>
      <sheetName val="Sheet9"/>
      <sheetName val="Sheet10"/>
      <sheetName val="cocB40 5B"/>
      <sheetName val="cocD50 9A"/>
      <sheetName val="cocD75 16"/>
      <sheetName val="coc B80 TD25"/>
      <sheetName val="P27 B80"/>
      <sheetName val="Coc23 B80"/>
      <sheetName val="cong B80 C4"/>
      <sheetName val="Thang06-2002"/>
      <sheetName val="Thang07-2002"/>
      <sheetName val="Thang08-2002"/>
      <sheetName val="Thang09-2002"/>
      <sheetName val="Thang10-2002 "/>
      <sheetName val="Thang11-2002"/>
      <sheetName val="Thang12-2002"/>
      <sheetName val="Sheet1 (3)"/>
      <sheetName val="SOLIEU"/>
      <sheetName val="TINHTOAN"/>
      <sheetName val="Song ban 0,7x0,7"/>
      <sheetName val="Cong ban 0,8x ,8"/>
      <sheetName val="Khac DP"/>
      <sheetName val="Khoi than "/>
      <sheetName val="B3_208_than"/>
      <sheetName val="B3_208_TU"/>
      <sheetName val="B3_208_TW"/>
      <sheetName val="B3_208_DP"/>
      <sheetName val="B3_208_khac"/>
      <sheetName val="Sheet11"/>
      <sheetName val="Sheet12"/>
      <sheetName val="Sheet13"/>
      <sheetName val="Sheet14"/>
      <sheetName val="Macro1"/>
      <sheetName val="Macro2"/>
      <sheetName val="Macro3"/>
      <sheetName val="Km283 - Jm284"/>
      <sheetName val="Cong ban 1,5_x0013__x0000_"/>
      <sheetName val="Baocao"/>
      <sheetName val="UT"/>
      <sheetName val="TongHopHD"/>
      <sheetName val="XXXXX\XX"/>
      <sheetName val="Áo"/>
      <sheetName val="Kѭ284"/>
      <sheetName val="30100000"/>
      <sheetName val="Ton 31.1"/>
      <sheetName val="NhapT.2"/>
      <sheetName val="Xuat T.2"/>
      <sheetName val="Ton 28.2"/>
      <sheetName val="H.Tra"/>
      <sheetName val="Hang CTY TRA LAI"/>
      <sheetName val="Hang NV Tra Lai"/>
      <sheetName val="0304"/>
      <sheetName val="0904"/>
      <sheetName val="1204"/>
      <sheetName val="80000000"/>
      <sheetName val="90000000"/>
      <sheetName val="a0000000"/>
      <sheetName val="b0000000"/>
      <sheetName val="c0000000"/>
      <sheetName val="BKLBD"/>
      <sheetName val="PTDG"/>
      <sheetName val="DTCT"/>
      <sheetName val="vlct"/>
      <sheetName val="p0000000"/>
      <sheetName val=""/>
      <sheetName val="xdcb 01-2003"/>
      <sheetName val="ADKT"/>
      <sheetName val="TNghiªm T_x0002_ "/>
      <sheetName val="tt-_x0014_BA"/>
      <sheetName val="TD_x0014_"/>
      <sheetName val="_x0014_.12"/>
      <sheetName val="QD c5a HDQT (2)"/>
      <sheetName val="_x0003_hart1"/>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PN1"/>
      <sheetName val="PN2"/>
      <sheetName val="PG1"/>
      <sheetName val="PG2"/>
      <sheetName val="TT"/>
      <sheetName val="HFO"/>
      <sheetName val="HFA"/>
      <sheetName val="FA2"/>
      <sheetName val="T_pn1"/>
      <sheetName val="T_pn2"/>
      <sheetName val="T_pg1"/>
      <sheetName val="T_pg2"/>
      <sheetName val="T_tt"/>
      <sheetName val="T_hfo"/>
      <sheetName val="T_p2"/>
      <sheetName val="T_hfa"/>
      <sheetName val="tong"/>
      <sheetName val="dt1,2,10"/>
      <sheetName val="13b"/>
      <sheetName val="pn1_TT"/>
      <sheetName val="pn2_TT"/>
      <sheetName val="PG1_TT"/>
      <sheetName val="PG2_TT"/>
      <sheetName val="tuathang"/>
      <sheetName val="hpho_TT"/>
      <sheetName val="Ban pha 2"/>
      <sheetName val="Huoipha"/>
      <sheetName val="chieudayvo"/>
      <sheetName val="So lieu"/>
      <sheetName val="Input"/>
      <sheetName val="tt chu dong"/>
      <sheetName val="Tinh j+cvi"/>
      <sheetName val="Tinh MoP"/>
      <sheetName val="giaihe1"/>
      <sheetName val="Mp,Np"/>
      <sheetName val="khangluc"/>
      <sheetName val="Ms,Ns"/>
      <sheetName val="MoS"/>
      <sheetName val="giai he 2"/>
      <sheetName val="OK"/>
      <sheetName val="Dhp+dhs"/>
      <sheetName val="ktra"/>
      <sheetName val="ct luong "/>
      <sheetName val="Nhap 6T"/>
      <sheetName val="baocaochinh(qui1.05) (DC)"/>
      <sheetName val="Ctuluongq.1.05"/>
      <sheetName val="BANG PHAN BO qui1.05(DC)"/>
      <sheetName val="BANG PHAN BO quiII.05"/>
      <sheetName val="bao cac cinh Qui II-2005"/>
      <sheetName val="Km&quot;80"/>
      <sheetName val="Lap ®at ®hÖn"/>
      <sheetName val="XNxlva sxthanKCIÉ"/>
      <sheetName val="Thang 07"/>
      <sheetName val="T10-05"/>
      <sheetName val="T9-05"/>
      <sheetName val="t805"/>
      <sheetName val="11T"/>
      <sheetName val="9T"/>
      <sheetName val="TAU"/>
      <sheetName val="KHACH"/>
      <sheetName val="BC1"/>
      <sheetName val="BC2"/>
      <sheetName val="BAO CAO AN"/>
      <sheetName val="BANGKEKHACH"/>
      <sheetName val="Km266"/>
      <sheetName val="ESTI."/>
      <sheetName val="DI-ESTI"/>
      <sheetName val="TDT-TBࡁ"/>
      <sheetName val="Op mai 2_x000c__x0000_"/>
      <sheetName val="_x0000_bÑi_x0003__x0000__x0000__x0000__x0000_²r_x0013__x0000_"/>
      <sheetName val="Km_x0012_77 "/>
      <sheetName val="k, vt tho"/>
      <sheetName val="Km280 ࠭ Km281"/>
      <sheetName val="mua vao"/>
      <sheetName val="chi phi "/>
      <sheetName val="ban ra 10%"/>
      <sheetName val="[PNT-P3.xlsUTong hop (2)"/>
      <sheetName val="Km276 - Ke277"/>
      <sheetName val="[PNT-P3.xlsUKm279 - Km280"/>
      <sheetName val="gVL"/>
      <sheetName val="??-BLDG"/>
      <sheetName val="gìIÏÝ_x001c_Ã_x0008_ç¾{è"/>
      <sheetName val="BCDSPS"/>
      <sheetName val="BCDKT"/>
      <sheetName val="Mix-Tarpaulin"/>
      <sheetName val="Tarpaulin"/>
      <sheetName val="Price"/>
      <sheetName val="Monthly"/>
      <sheetName val="For Summary"/>
      <sheetName val="For Summary(KG)"/>
      <sheetName val="PP Cloth"/>
      <sheetName val="Mix-PP Cloth"/>
      <sheetName val="Material Price-PP"/>
      <sheetName val="TL33-13.14"/>
      <sheetName val="tlđm190337,8"/>
      <sheetName val="GC190337,8"/>
      <sheetName val="033,7,8"/>
      <sheetName val="TL033 ,2,4"/>
      <sheetName val="TL 0331,2"/>
      <sheetName val="033-1,4"/>
      <sheetName val="TL033,19,5"/>
      <sheetName val="Don gia"/>
      <sheetName val="Nhap du lieu"/>
      <sheetName val="7000 000"/>
      <sheetName val="thaß26"/>
      <sheetName val="Tong (op"/>
      <sheetName val="Coc 4ieu"/>
      <sheetName val="_x0000__x000d__x0000__x0000__x0000_âO"/>
      <sheetName val="_x0000__x000f__x0000__x0000__x0000_½"/>
      <sheetName val="_x0000__x0000_²r"/>
      <sheetName val="_x0000__x0000__x0000__x0000__x0000_M pc_x0006__x0000__x0000_CamPh_x0000__x0000_"/>
      <sheetName val="Cong ban 1,5„—_x0013__x0000_"/>
      <sheetName val="K43"/>
      <sheetName val="THKL"/>
      <sheetName val="PL43"/>
      <sheetName val="K43+0.00 - 338 Trai"/>
      <sheetName val="Du tnan chi tiet coc nuoc"/>
      <sheetName val="Giao nhiem fu"/>
      <sheetName val="QDcea TGD (2)"/>
      <sheetName val="DG "/>
      <sheetName val="Package1"/>
      <sheetName val="ၔong hop QL48 - 2"/>
      <sheetName val="CV den trong to?g"/>
      <sheetName val="?0000000"/>
      <sheetName val="K?284"/>
      <sheetName val="Thang8-02"/>
      <sheetName val="Thang9-02"/>
      <sheetName val="Thang10-02"/>
      <sheetName val="Thang11-02"/>
      <sheetName val="Thang12-02"/>
      <sheetName val="Thang01-03"/>
      <sheetName val="Thang02-03"/>
      <sheetName val="ADKTKT02"/>
      <sheetName val="GS08)B.hµng"/>
      <sheetName val="_x000b_luong phu"/>
      <sheetName val="Sÿÿÿÿ"/>
      <sheetName val="quÿÿ"/>
      <sheetName val="GS02-thu0TM"/>
      <sheetName val="Dong$bac"/>
      <sheetName val="So TSCD"/>
      <sheetName val="Bang phan bo KH TSCD"/>
      <sheetName val="The TSCD"/>
      <sheetName val="BTH- P.Chi "/>
      <sheetName val="BTH NVL"/>
      <sheetName val="NK-SC"/>
      <sheetName val="NK SO CAI"/>
      <sheetName val="The tinh Z"/>
      <sheetName val="So CFSXKD"/>
      <sheetName val="So TGNH 2002"/>
      <sheetName val="So quy TM 2002"/>
      <sheetName val="SCT NVL"/>
      <sheetName val="SCT TK 131"/>
      <sheetName val="So theo doi thue GTGT 2002"/>
      <sheetName val="BTH- P.Thu"/>
      <sheetName val="Mp mai 275"/>
      <sheetName val="120"/>
      <sheetName val="IFAD"/>
      <sheetName val="CVHN"/>
      <sheetName val="TCVM"/>
      <sheetName val="RIDP"/>
      <sheetName val="LDNN"/>
      <sheetName val="Dimu"/>
      <sheetName val="Klct"/>
      <sheetName val="Covi"/>
      <sheetName val="Nlvt"/>
      <sheetName val="Innl"/>
      <sheetName val="Invt"/>
      <sheetName val="Chon"/>
      <sheetName val="Qtnv"/>
      <sheetName val="Bqtn"/>
      <sheetName val="Bqtv"/>
      <sheetName val="Giao"/>
      <sheetName val="Dcap"/>
      <sheetName val="Nlie"/>
      <sheetName val="Mnli"/>
      <sheetName val="K-280 - Km281"/>
      <sheetName val="CDKTJT03"/>
      <sheetName val="Tong hnp QL47"/>
      <sheetName val="Km27%"/>
      <sheetName val="O0 mai 279"/>
      <sheetName val="Op_x0000_mai 280"/>
      <sheetName val="Op mai 28_x0011_"/>
      <sheetName val="5 nam (tac`) (2)"/>
      <sheetName val="D%o nai"/>
      <sheetName val="CTT cao so."/>
      <sheetName val="XNxlva sxdhanKCII"/>
      <sheetName val="CTxay lap mo C_x0010_"/>
      <sheetName val="VÃt liÖu"/>
      <sheetName val="Thue NK"/>
      <sheetName val="Hang NK"/>
      <sheetName val="Jet1- CP 32"/>
      <sheetName val="Jet2- Binh Minh 01"/>
      <sheetName val="Jet3"/>
      <sheetName val="Jet4"/>
      <sheetName val="Jet5"/>
      <sheetName val="Jet6"/>
      <sheetName val="Jet7"/>
      <sheetName val="Jet8"/>
      <sheetName val="Jet9"/>
      <sheetName val="Jet10"/>
      <sheetName val="Jet11"/>
      <sheetName val="Diesel1"/>
      <sheetName val="Diesel2"/>
      <sheetName val="Diezel3"/>
      <sheetName val="Mogas1"/>
      <sheetName val="Mogas2"/>
      <sheetName val="Mogas3"/>
      <sheetName val="Xa9lap "/>
      <sheetName val="bc"/>
      <sheetName val="K.O"/>
      <sheetName val="xang _clc"/>
      <sheetName val="X¡NG_td"/>
      <sheetName val="MaZUT"/>
      <sheetName val="DIESEL"/>
      <sheetName val="_x0003_har"/>
      <sheetName val="Shaet13"/>
      <sheetName val="tuong"/>
      <sheetName val="MTL$-INTER"/>
      <sheetName val="PNT-P3"/>
      <sheetName val="t01.06"/>
      <sheetName val="CVden nw8ai TCT (1)"/>
      <sheetName val="TNghiÖ- VL"/>
      <sheetName val="_x000c__x0000__x0000__x0000__x0000__x0000__x0000__x0000__x000d__x0000__x0000__x0000_"/>
      <sheetName val="_x0000__x000f__x0000__x0000__x0000_‚ž½"/>
      <sheetName val="_x0000__x000d__x0000__x0000__x0000_âOŽ"/>
      <sheetName val="QD cua HDQ²_x0000__x0000_)"/>
      <sheetName val="P210-TP20"/>
      <sheetName val="CB32"/>
      <sheetName val="CTT NuiC_x000f_eo"/>
      <sheetName val="TDT-TB?"/>
      <sheetName val="Km280 ? Km281"/>
      <sheetName val="Kluo-_x0008_ phu"/>
      <sheetName val="QD cua HDQ²_x0000__x0000_€)"/>
      <sheetName val="Diem mon hoc"/>
      <sheetName val="Tong hop diem"/>
      <sheetName val="HoTen-khong duoc xoa"/>
      <sheetName val="Ho la "/>
      <sheetName val="Cong baj 2x1,5"/>
      <sheetName val="Cac cang UT mua thal Dong bac"/>
      <sheetName val="gìIÏÝ_x001c_齘_x0013_龜_x0013_ꗃ〒"/>
      <sheetName val="tt chu don"/>
      <sheetName val="chie԰_x0000__x0000__x0000_Ȁ_x0000_"/>
      <sheetName val="CT.XF1"/>
      <sheetName val="Khach iang le "/>
      <sheetName val="[PNT-P3.xlsѝKQKDKT'04-1"/>
      <sheetName val="Cong ban 1,5_x0013_"/>
      <sheetName val="Op mai 2_x000c_"/>
      <sheetName val="bÑi_x0003_²r_x0013_"/>
      <sheetName val="_x000d_âO"/>
      <sheetName val="_x000f_½"/>
      <sheetName val="M pc_x0006_CamPh"/>
      <sheetName val="Cong ban 1,5„—_x0013_"/>
      <sheetName val="Opmai 280"/>
      <sheetName val="_x000c__x000d_"/>
      <sheetName val="_x000f_‚ž½"/>
      <sheetName val="_x000d_âOŽ"/>
      <sheetName val="chieud_x0005_"/>
      <sheetName val="L_x0010_V ®at ®iÖn"/>
      <sheetName val="Cong ban 0,7p0,7"/>
      <sheetName val="Km275 - Ke276"/>
      <sheetName val="Km280 - Km2(1"/>
      <sheetName val="Km282 - Kl283"/>
      <sheetName val="Tong hop Op m!i"/>
      <sheetName val="Giao nhie- vu"/>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CT cong"/>
      <sheetName val="dg cong"/>
      <sheetName val="gia x may"/>
      <sheetName val="FORM jc"/>
      <sheetName val="CDPS3"/>
      <sheetName val="tldm190337,8"/>
      <sheetName val="?ong hop QL48 - 2"/>
      <sheetName val="Giao nhÿÿÿÿvu"/>
      <sheetName val="⁋㌱Ա䭔㌱س䭔ㄠㄴ_x0006_牴湯⁧琠湯౧杮楨搠湩⵨偃_x0006_匀敨瑥"/>
      <sheetName val="CV di ngoai to~g"/>
      <sheetName val="I"/>
      <sheetName val="DGþ"/>
      <sheetName val="_x0014_M01"/>
      <sheetName val="QD cua "/>
      <sheetName val="T[ 131"/>
      <sheetName val="XL4Toppy"/>
      <sheetName val="DŃ02"/>
      <sheetName val="GS11- tÝnh KH_x0014_SC§"/>
      <sheetName val="nghi dinhmCP"/>
      <sheetName val="CVpden trong tong"/>
      <sheetName val="5 nam (tach) x2)"/>
      <sheetName val="FUONDER TAN UYEN T12"/>
      <sheetName val=" CHIEU XA  T01"/>
      <sheetName val="ANH KHANH DONG NAI T12 (2)"/>
      <sheetName val="XANG DAU K5"/>
      <sheetName val="ANH HAI T01"/>
      <sheetName val="NAVITRAN T1"/>
      <sheetName val="VAN PHU T01"/>
      <sheetName val="TO 141"/>
      <sheetName val="Cong ban 1,5_x0013_?"/>
      <sheetName val="Op?mai 280"/>
      <sheetName val="chieud_x0005_???"/>
      <sheetName val="Op mai 2_x000c_?"/>
      <sheetName val="?bÑi_x0003_????²r_x0013_?"/>
      <sheetName val="?_x000f_???½"/>
      <sheetName val="??²r"/>
      <sheetName val="?????M pc_x0006_??CamPh??"/>
      <sheetName val="?_x000d_???âO"/>
      <sheetName val="Cong ban 1,5„—_x0013_?"/>
      <sheetName val="??"/>
      <sheetName val="gia x? may"/>
      <sheetName val="⁋㌱Ա?䭔㌱س?䭔ㄠㄴ_x0006_牴湯⁧琠湯౧?杮楨搠湩⵨偃_x0006_匀敨瑥"/>
      <sheetName val="DUONG BDT 11  823282ms Hao"/>
      <sheetName val="CKTANDINHT1 782346 Huong (2)"/>
      <sheetName val="UNZAT01743972- Phuong(vp) (2)"/>
      <sheetName val="LONGVANT12 759469 Ms Van (2)"/>
      <sheetName val="K,uon' ph5"/>
      <sheetName val="_x000c_an #an"/>
      <sheetName val="C/c t)eu"/>
      <sheetName val="Bi%n bao"/>
      <sheetName val="Ran("/>
      <sheetName val="_x0014_ong hop_x0011_48-1"/>
      <sheetName val="Cong &quot;an 0,7x0,7"/>
      <sheetName val="Co.g b!n 0,8x0,8"/>
      <sheetName val="Con' ba. 1x1"/>
      <sheetName val="_x0003_ong ban 1x1,2"/>
      <sheetName val="baocaochi.h(q5i1.05) (DC)"/>
      <sheetName val="C4ulu/ngq.1.05"/>
      <sheetName val="_x0002_ANG PHA_x000e_ BO qui1.05(DC)"/>
      <sheetName val="B_x0001_NG PHAN BO quiII.05"/>
      <sheetName val="⁋㌱Ա䭔㌱س䭔ㄠㄴ_x0006_牴湯⁧琠湯౧杮楨搠湩⵨偃_x0006_匀頀ᎆ"/>
      <sheetName val="_x000d_â_x0005_"/>
      <sheetName val="_x000a_âO"/>
      <sheetName val="_x000c__x000a_"/>
      <sheetName val="_x000a_âOŽ"/>
      <sheetName val="HNI"/>
      <sheetName val="DC2@ï4"/>
      <sheetName val="Tong hop$Op mai"/>
      <sheetName val="bÑi_x0003_"/>
      <sheetName val="???????-BLDG"/>
      <sheetName val="⁋㌱Ա䭔㌱س䭔ㄠㄴ_x0006_牴湯⁧琠湯౧杮楨搠湩⵨偃_x0006_匀䈀ᅪ"/>
      <sheetName val="Temp"/>
      <sheetName val="⁋㌱Ա䭔㌱س䭔ㄠㄴ_x0006_牴湯⁧琠湯౧杮楨搠湩⵨偃_x0006_匀렀቟"/>
      <sheetName val="I_x0005_"/>
      <sheetName val="Tong hopQ48­1"/>
      <sheetName val="nam2004"/>
      <sheetName val="⁋㌱Ա䭔㌱س䭔ㄠㄴ_x0006_牴湯⁧琠湯౧杮楨搠湩⵨偃_x0006_匀︀ᇕ"/>
      <sheetName val="XXXXX_XX"/>
      <sheetName val="PNT_QUO"/>
      <sheetName val="PNghiÖm VL"/>
      <sheetName val="Tong hop xuat kho nvl"/>
      <sheetName val="Xuat kho"/>
      <sheetName val="Tong hop so lieu tai nhap kho"/>
      <sheetName val="tai nhap kho"/>
      <sheetName val="Nhap kho"/>
      <sheetName val="Tong ket nhap kho"/>
      <sheetName val="Tong ket"/>
      <sheetName val="cac ma can huy"/>
      <sheetName val="Hang hong"/>
      <sheetName val="Tham khao"/>
      <sheetName val="hang khong co packing"/>
      <sheetName val="01"/>
      <sheetName val="02"/>
      <sheetName val="03"/>
      <sheetName val="04"/>
      <sheetName val="05"/>
      <sheetName val="07"/>
      <sheetName val="08"/>
      <sheetName val="Dhp+d"/>
      <sheetName val="DC0#"/>
      <sheetName val="_x000f_p m!i 284"/>
      <sheetName val="AA"/>
      <sheetName val="chieud"/>
      <sheetName val="Tong hop ၑL48 - 2"/>
      <sheetName val="_x000f__x0005_"/>
      <sheetName val="۸ܪ࢈ܪ"/>
      <sheetName val="Chi tiet"/>
      <sheetName val="HHQ2"/>
      <sheetName val="Quy I"/>
      <sheetName val="PTPQIII"/>
      <sheetName val="QuyIII"/>
      <sheetName val="Quy II"/>
      <sheetName val="Q.IV"/>
      <sheetName val="PTPQIV"/>
      <sheetName val="6TDN"/>
      <sheetName val="PTP"/>
      <sheetName val="PTPQII"/>
      <sheetName val="S21"/>
      <sheetName val="DGh"/>
      <sheetName val="tra-vat-lieu"/>
      <sheetName val="DG("/>
      <sheetName val="bÑi_x0003_?²r_x0013_?"/>
      <sheetName val="09"/>
      <sheetName val="PHEPNAM"/>
      <sheetName val="KHONGLUONG"/>
      <sheetName val="d0000000"/>
      <sheetName val="e0000000"/>
      <sheetName val="f0000000"/>
      <sheetName val="g0000000"/>
      <sheetName val="h0000000"/>
      <sheetName val="i0000000"/>
      <sheetName val="XXXXXXX0"/>
      <sheetName val="XXXXXXX1"/>
      <sheetName val="XXXXXXX2"/>
      <sheetName val="XXXXXXX3"/>
      <sheetName val="XXXXXXX4"/>
      <sheetName val="XXXXXXX5"/>
      <sheetName val="XXXXXXX6"/>
      <sheetName val="XXXXXXX7"/>
      <sheetName val="XXXXXXX8"/>
      <sheetName val="XXXXXXX9"/>
      <sheetName val="XXXXXXXA"/>
      <sheetName val="XXXXXXXB"/>
      <sheetName val="XXXXXXXC"/>
      <sheetName val="XXXXXXXD"/>
      <sheetName val="XXXXXXXE"/>
      <sheetName val="XXXXXXXF"/>
      <sheetName val="XXXXXXXG"/>
      <sheetName val="XXXXXXXH"/>
      <sheetName val="XXXXXXXI"/>
      <sheetName val="XXXXXXXJ"/>
      <sheetName val="XXXXXXXK"/>
      <sheetName val="XXXXXXXL"/>
      <sheetName val="XXXXXXXM"/>
      <sheetName val="XXXXXXXN"/>
      <sheetName val="XXXXXXXO"/>
      <sheetName val="XXXXXXXP"/>
      <sheetName val="XXXXXXXQ"/>
      <sheetName val="XXXXXXXR"/>
      <sheetName val="XXXXXXXS"/>
      <sheetName val="XXXXXXXT"/>
      <sheetName val="XXXXXXXU"/>
      <sheetName val="XXXXXXXV"/>
      <sheetName val="XXXXXXXW"/>
      <sheetName val="XXXXXXXY"/>
      <sheetName val="XXXXXXXZ"/>
      <sheetName val="XXXXXX0X"/>
      <sheetName val="XXXXXX00"/>
      <sheetName val="XXXXXX01"/>
      <sheetName val="XXXXXX02"/>
      <sheetName val="XXXXXX03"/>
      <sheetName val="XXXXXX04"/>
      <sheetName val="XXXXXX05"/>
      <sheetName val="XXXXXX06"/>
      <sheetName val="XXXXXX07"/>
      <sheetName val="Du lich"/>
      <sheetName val="XXXXXX08"/>
      <sheetName val="XXXXXX09"/>
      <sheetName val="XXXXXX0A"/>
      <sheetName val="XXXXXX0B"/>
      <sheetName val="XXXXXX0C"/>
      <sheetName val="XXXXXX0D"/>
      <sheetName val="XXXXXX0E"/>
      <sheetName val="XXXXXX0F"/>
      <sheetName val="XXXXXX0G"/>
      <sheetName val="TH Ky Afh"/>
      <sheetName val="KHTS_x000d_2"/>
      <sheetName val="_x000f_‚竈_x0013_"/>
      <sheetName val="⁋㌱Ա䭔㌱س䭔ㄠㄴ_x0006_牴湯⁧琠湯౧杮楨搠湩⵨偃_x0006_匀저፺"/>
      <sheetName val="⁋㌱Ա䭔㌱س䭔ㄠㄴ_x0006_牴湯⁧琠湯౧杮楨搠湩⵨偃_x0006_匀㠀ᎍ"/>
      <sheetName val="_x000f_‚헾】"/>
      <sheetName val="⁋㌱Ա䭔㌱س䭔ㄠㄴ_x0006_牴湯⁧琠湯౧杮楨搠湩⵨偃_x0006_匀栀▆"/>
      <sheetName val="⁋㌱Ա䭔㌱س䭔ㄠㄴ_x0006_牴湯⁧琠湯౧杮楨搠湩⵨偃_x0006_匀╿"/>
      <sheetName val="bÑi_x0003_²r_x0013_("/>
      <sheetName val="_x000f_‚眨,"/>
      <sheetName val="_x000f_‚禈."/>
      <sheetName val="gìIÏÝ_x001c_齘_x0013_龜저ងఀ"/>
      <sheetName val="_x000f_‚稸1"/>
      <sheetName val="gìIÏÝ_x001c_齘_x0013_龜저ᥲఀ"/>
      <sheetName val="CDÕTKT2002"/>
      <sheetName val="⁋㌱Ա䭔㌱س䭔ㄠㄴ_x0006_牴湯⁧琠湯౧杮楨搠湩⵨偃_x0006_匀԰"/>
      <sheetName val="⁋㌱Ա䭔㌱س䭔ㄠㄴ_x0006_牴湯⁧琠湯౧杮楨搠湩⵨偃_x0006_匀ࠀ╵"/>
      <sheetName val="⁋㌱Ա䭔㌱س䭔ㄠㄴ_x0006_牴湯⁧琠湯౧杮楨搠湩⵨偃_x0006_匀렀፶"/>
      <sheetName val="⁋㌱Ա䭔㌱س䭔ㄠㄴ_x0006_牴湯⁧琠湯౧杮楨搠湩⵨偃_x0006_匀㠀Ẅ"/>
      <sheetName val="⁋㌱Ա䭔㌱س䭔ㄠㄴ_x0006_牴湯⁧琠湯౧杮楨搠湩⵨偃_x0006_匀᥸"/>
      <sheetName val="⁋㌱Ա䭔㌱س䭔ㄠㄴ_x0006_牴湯⁧琠湯౧杮楨搠湩⵨偃_x0006_匀栀ṵ"/>
      <sheetName val="⁋㌱Ա䭔㌱س䭔ㄠㄴ_x0006_牴湯⁧琠湯౧杮楨搠湩⵨偃_x0006_匀︀㗕"/>
      <sheetName val="⁋㌱Ա䭔㌱س䭔ㄠㄴ_x0006_牴湯⁧琠湯౧杮楨搠湩⵨偃_x0006_匀렀⪈"/>
      <sheetName val="⁋㌱Ա䭔㌱س䭔ㄠㄴ_x0006_牴湯⁧琠湯౧杮楨搠湩⵨偃_x0006_匀⠀⩶"/>
      <sheetName val="⁋㌱Ա䭔㌱س䭔ㄠㄴ_x0006_牴湯⁧琠湯౧杮楨搠湩⵨偃_x0006_匀⎅"/>
      <sheetName val="⁋㌱Ա䭔㌱س䭔ㄠㄴ_x0006_牴湯⁧琠湯౧杮楨搠湩⵨偃_x0006_匀᠀⍺"/>
      <sheetName val="⁋㌱Ա䭔㌱س䭔ㄠㄴ_x0006_牴湯⁧琠湯౧杮楨搠湩⵨偃_x0006_匀ࠀ⩷"/>
      <sheetName val="[PNT-P3.xls]XXXXX\XX"/>
      <sheetName val="[PNT-P3.xls]C/c t)eu"/>
      <sheetName val="[PNT-P3.xls]C4ulu/ngq.1.05"/>
      <sheetName val="T±1 "/>
      <sheetName val="411"/>
      <sheetName val="632"/>
      <sheetName val="333"/>
      <sheetName val="1uÝ1"/>
      <sheetName val="LuÞ_x0016_gT2"/>
      <sheetName val="luongtang12"/>
      <sheetName val="FORM (c"/>
      <sheetName val="02.05.07"/>
      <sheetName val="03.05.07"/>
      <sheetName val="04.05.07"/>
      <sheetName val="05.05.07"/>
      <sheetName val="06.05.07"/>
      <sheetName val="07.05.07"/>
      <sheetName val="08.05.07"/>
      <sheetName val="09.05.07"/>
      <sheetName val="Ther cao "/>
      <sheetName val="152"/>
      <sheetName val="111"/>
      <sheetName val="156"/>
      <sheetName val="So NVL"/>
      <sheetName val="511"/>
      <sheetName val="Nhat ký chung"/>
      <sheetName val="So 131"/>
      <sheetName val="So 331"/>
      <sheetName val="So 133"/>
      <sheetName val="So 3331"/>
      <sheetName val="So 334"/>
      <sheetName val="So 911"/>
      <sheetName val="So 421"/>
      <sheetName val="241"/>
      <sheetName val="642"/>
      <sheetName val="[PNT-P3.xls?KQKDKT'04-1"/>
      <sheetName val="CV di ngoai tone (2)"/>
      <sheetName val="[PNT-P3.xlsMMatduong"/>
      <sheetName val="?????????_x0006_????????????_x0006_???"/>
      <sheetName val="_x000f_︀ᇕ԰缀"/>
      <sheetName val="[PNT-P3.xlsѝKQKDKTﴀ셅u淪洂"/>
      <sheetName val="GS09-chi TM"/>
      <sheetName val="TK33313"/>
      <sheetName val="UK 911"/>
      <sheetName val="CEPS1"/>
      <sheetName val="Km285"/>
      <sheetName val="p"/>
      <sheetName val="KHTS"/>
      <sheetName val="co_x0005_"/>
      <sheetName val="Tong hop Mctduong"/>
      <sheetName val="KHTS?_x000d_2"/>
      <sheetName val="GO THUAN AN T 01 784026 (2)"/>
      <sheetName val="COMPOSIITE SAI SON T 1(2)"/>
      <sheetName val="PEMARAT01 (2)"/>
      <sheetName val="SoCaiT"/>
      <sheetName val="KATE"/>
      <sheetName val="KHAC"/>
      <sheetName val="pHIN"/>
      <sheetName val="TONHOP"/>
      <sheetName val="CHEO"/>
      <sheetName val="bÑi_x0003_²r_x0013_"/>
      <sheetName val="chieud_x0005__x0000__x0000__x0000_"/>
      <sheetName val="gia x_x0000_ may"/>
      <sheetName val="_x000d_â_x0005__x0000_"/>
      <sheetName val="_x0000__x000a__x0000__x0000__x0000_âO"/>
      <sheetName val="_x000c__x0000__x0000__x0000__x0000__x0000__x0000__x0000__x000a__x0000__x0000__x0000_"/>
      <sheetName val="_x0000__x000a__x0000__x0000__x0000_âOŽ"/>
      <sheetName val="I_x0005__x0000__x0000_"/>
      <sheetName val="_x0000__x000f__x0000__x0000__x0000__x0005__x0000__x0000_"/>
      <sheetName val="KHTS_x0000__x000d_2"/>
      <sheetName val="_x0000__x000f__x0000__x0000__x0000_‚竈_x0013_"/>
      <sheetName val="_x0000__x000f__x0000__x0000__x0000_‚헾】"/>
      <sheetName val="_x0000__x000f__x0000__x0000__x0000_‚眨,"/>
      <sheetName val="_x0000__x000f__x0000__x0000__x0000_‚禈."/>
      <sheetName val="_x0000__x000f__x0000__x0000__x0000_‚稸1"/>
      <sheetName val="luongt_x0000_ang12"/>
      <sheetName val="???_x0000_???_x0000_???_x0006_??????_x0000_??????_x0006_???"/>
      <sheetName val="_x0000__x000f__x0000_︀ᇕ԰_x0000_缀"/>
      <sheetName val="co_x0005__x0000__x0000__x0000_"/>
      <sheetName val="SoCaiT_x0000_"/>
      <sheetName val="_x0000__x0000_"/>
      <sheetName val="M pc_x0006__x0000_CamPh_x0000_"/>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refreshError="1"/>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sheetData sheetId="203"/>
      <sheetData sheetId="204"/>
      <sheetData sheetId="205"/>
      <sheetData sheetId="206"/>
      <sheetData sheetId="207"/>
      <sheetData sheetId="208" refreshError="1"/>
      <sheetData sheetId="209" refreshError="1"/>
      <sheetData sheetId="210" refreshError="1"/>
      <sheetData sheetId="211" refreshError="1"/>
      <sheetData sheetId="212" refreshError="1"/>
      <sheetData sheetId="213" refreshError="1"/>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refreshError="1"/>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sheetData sheetId="288"/>
      <sheetData sheetId="289"/>
      <sheetData sheetId="290"/>
      <sheetData sheetId="291"/>
      <sheetData sheetId="292"/>
      <sheetData sheetId="293" refreshError="1"/>
      <sheetData sheetId="294" refreshError="1"/>
      <sheetData sheetId="295"/>
      <sheetData sheetId="296"/>
      <sheetData sheetId="297" refreshError="1"/>
      <sheetData sheetId="298" refreshError="1"/>
      <sheetData sheetId="299" refreshError="1"/>
      <sheetData sheetId="300" refreshError="1"/>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refreshError="1"/>
      <sheetData sheetId="315" refreshError="1"/>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refreshError="1"/>
      <sheetData sheetId="350" refreshError="1"/>
      <sheetData sheetId="351" refreshError="1"/>
      <sheetData sheetId="352" refreshError="1"/>
      <sheetData sheetId="353" refreshError="1"/>
      <sheetData sheetId="354" refreshError="1"/>
      <sheetData sheetId="355" refreshError="1"/>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refreshError="1"/>
      <sheetData sheetId="391"/>
      <sheetData sheetId="392"/>
      <sheetData sheetId="393"/>
      <sheetData sheetId="394" refreshError="1"/>
      <sheetData sheetId="395"/>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refreshError="1"/>
      <sheetData sheetId="418" refreshError="1"/>
      <sheetData sheetId="419"/>
      <sheetData sheetId="420" refreshError="1"/>
      <sheetData sheetId="421" refreshError="1"/>
      <sheetData sheetId="422" refreshError="1"/>
      <sheetData sheetId="423" refreshError="1"/>
      <sheetData sheetId="424" refreshError="1"/>
      <sheetData sheetId="425" refreshError="1"/>
      <sheetData sheetId="426" refreshError="1"/>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refreshError="1"/>
      <sheetData sheetId="515" refreshError="1"/>
      <sheetData sheetId="516" refreshError="1"/>
      <sheetData sheetId="517"/>
      <sheetData sheetId="518"/>
      <sheetData sheetId="519"/>
      <sheetData sheetId="520"/>
      <sheetData sheetId="521"/>
      <sheetData sheetId="522"/>
      <sheetData sheetId="523"/>
      <sheetData sheetId="524"/>
      <sheetData sheetId="525"/>
      <sheetData sheetId="526"/>
      <sheetData sheetId="527"/>
      <sheetData sheetId="528"/>
      <sheetData sheetId="529" refreshError="1"/>
      <sheetData sheetId="530" refreshError="1"/>
      <sheetData sheetId="531" refreshError="1"/>
      <sheetData sheetId="532"/>
      <sheetData sheetId="533" refreshError="1"/>
      <sheetData sheetId="534" refreshError="1"/>
      <sheetData sheetId="535" refreshError="1"/>
      <sheetData sheetId="536"/>
      <sheetData sheetId="537" refreshError="1"/>
      <sheetData sheetId="538"/>
      <sheetData sheetId="539"/>
      <sheetData sheetId="540"/>
      <sheetData sheetId="541" refreshError="1"/>
      <sheetData sheetId="542" refreshError="1"/>
      <sheetData sheetId="543" refreshError="1"/>
      <sheetData sheetId="544" refreshError="1"/>
      <sheetData sheetId="545" refreshError="1"/>
      <sheetData sheetId="546" refreshError="1"/>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refreshError="1"/>
      <sheetData sheetId="571" refreshError="1"/>
      <sheetData sheetId="572" refreshError="1"/>
      <sheetData sheetId="573" refreshError="1"/>
      <sheetData sheetId="574" refreshError="1"/>
      <sheetData sheetId="575" refreshError="1"/>
      <sheetData sheetId="576" refreshError="1"/>
      <sheetData sheetId="577"/>
      <sheetData sheetId="578"/>
      <sheetData sheetId="579"/>
      <sheetData sheetId="580"/>
      <sheetData sheetId="581"/>
      <sheetData sheetId="582" refreshError="1"/>
      <sheetData sheetId="583" refreshError="1"/>
      <sheetData sheetId="584" refreshError="1"/>
      <sheetData sheetId="585" refreshError="1"/>
      <sheetData sheetId="586"/>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sheetData sheetId="598"/>
      <sheetData sheetId="599" refreshError="1"/>
      <sheetData sheetId="600"/>
      <sheetData sheetId="601"/>
      <sheetData sheetId="602"/>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refreshError="1"/>
      <sheetData sheetId="637" refreshError="1"/>
      <sheetData sheetId="638" refreshError="1"/>
      <sheetData sheetId="639" refreshError="1"/>
      <sheetData sheetId="640" refreshError="1"/>
      <sheetData sheetId="641"/>
      <sheetData sheetId="642"/>
      <sheetData sheetId="643" refreshError="1"/>
      <sheetData sheetId="644" refreshError="1"/>
      <sheetData sheetId="645" refreshError="1"/>
      <sheetData sheetId="646" refreshError="1"/>
      <sheetData sheetId="647"/>
      <sheetData sheetId="648" refreshError="1"/>
      <sheetData sheetId="649" refreshError="1"/>
      <sheetData sheetId="650" refreshError="1"/>
      <sheetData sheetId="651" refreshError="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refreshError="1"/>
      <sheetData sheetId="680" refreshError="1"/>
      <sheetData sheetId="681" refreshError="1"/>
      <sheetData sheetId="682" refreshError="1"/>
      <sheetData sheetId="683" refreshError="1"/>
      <sheetData sheetId="684" refreshError="1"/>
      <sheetData sheetId="685"/>
      <sheetData sheetId="686"/>
      <sheetData sheetId="687" refreshError="1"/>
      <sheetData sheetId="688" refreshError="1"/>
      <sheetData sheetId="689" refreshError="1"/>
      <sheetData sheetId="690"/>
      <sheetData sheetId="691" refreshError="1"/>
      <sheetData sheetId="692" refreshError="1"/>
      <sheetData sheetId="693" refreshError="1"/>
      <sheetData sheetId="694" refreshError="1"/>
      <sheetData sheetId="695" refreshError="1"/>
      <sheetData sheetId="696" refreshError="1"/>
      <sheetData sheetId="697"/>
      <sheetData sheetId="698"/>
      <sheetData sheetId="699"/>
      <sheetData sheetId="700"/>
      <sheetData sheetId="701" refreshError="1"/>
      <sheetData sheetId="702"/>
      <sheetData sheetId="703" refreshError="1"/>
      <sheetData sheetId="704" refreshError="1"/>
      <sheetData sheetId="705" refreshError="1"/>
      <sheetData sheetId="706" refreshError="1"/>
      <sheetData sheetId="707"/>
      <sheetData sheetId="708"/>
      <sheetData sheetId="709"/>
      <sheetData sheetId="710"/>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sheetData sheetId="723"/>
      <sheetData sheetId="724" refreshError="1"/>
      <sheetData sheetId="725" refreshError="1"/>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sheetData sheetId="1009"/>
      <sheetData sheetId="1010"/>
      <sheetData sheetId="1011"/>
      <sheetData sheetId="1012"/>
      <sheetData sheetId="1013" refreshError="1"/>
      <sheetData sheetId="1014" refreshError="1"/>
      <sheetData sheetId="1015"/>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O REV.2(ARMOR)"/>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mc"/>
      <sheetName val="dongia (2)"/>
      <sheetName val="LKVL-CK-HT-GD1"/>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cong"/>
      <sheetName val="vua"/>
      <sheetName val="rph"/>
      <sheetName val="gVL"/>
      <sheetName val="dtoan"/>
      <sheetName val="dtoan -ctiet"/>
      <sheetName val="dt-kphi"/>
      <sheetName val="dt-kphi (2)"/>
      <sheetName val="dt-kphi-ctiet"/>
      <sheetName val="bth-kphi"/>
      <sheetName val="XL4Poppy"/>
      <sheetName val="Congty"/>
      <sheetName val="VPPN"/>
      <sheetName val="XN74"/>
      <sheetName val="XN54"/>
      <sheetName val="XN33"/>
      <sheetName val="NK96"/>
      <sheetName val="XL4Test5"/>
      <sheetName val="XN79"/>
      <sheetName val="CTMT"/>
      <sheetName val="KluongKm2,4"/>
      <sheetName val="B.cao"/>
      <sheetName val="T.tiet"/>
      <sheetName val="T.N"/>
      <sheetName val="00000000"/>
      <sheetName val="TSCD DUNG CHUNG "/>
      <sheetName val="KHKHAUHAOTSCHUNG"/>
      <sheetName val="TSCDTOAN NHA MAY"/>
      <sheetName val="CPSXTOAN BO SP"/>
      <sheetName val="PBCPCHUNG CHO CAC DTUONG"/>
      <sheetName val="UNIT"/>
      <sheetName val="Piers of Main Flyover (1)"/>
      <sheetName val="Cot Tru1"/>
      <sheetName val="P3-TanAn-Factored"/>
      <sheetName val="P4-TanAn-Factored"/>
      <sheetName val="COC KHOAN M1"/>
      <sheetName val="COC KHOAN M2"/>
      <sheetName val="COC KHOAN T1"/>
      <sheetName val="COC KHOAN T5"/>
      <sheetName val="COC KHOAN T4"/>
      <sheetName val="COC DONG"/>
      <sheetName val="BANG"/>
      <sheetName val="THKL"/>
      <sheetName val="DPHOIDAT"/>
      <sheetName val="BGVL_03"/>
      <sheetName val="CPVUA_03"/>
      <sheetName val="DGCT_03"/>
      <sheetName val="DT1_03"/>
      <sheetName val="BGVL"/>
      <sheetName val="CPVUA"/>
      <sheetName val="DGCT_02"/>
      <sheetName val="DGCONG_02"/>
      <sheetName val="DGKE_02"/>
      <sheetName val="CTCONG_02"/>
      <sheetName val="DT1_02"/>
      <sheetName val="DTCT_02 _2595"/>
      <sheetName val="DTCT_02"/>
      <sheetName val="00000001"/>
      <sheetName val="00000002"/>
      <sheetName val="solieu"/>
      <sheetName val="VL"/>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10000000"/>
      <sheetName val="XXXXXXX1"/>
      <sheetName val="20000000"/>
      <sheetName val="30000000"/>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YEU TO CONG"/>
      <sheetName val="TD 3DIEM"/>
      <sheetName val="TD 2DIEM"/>
      <sheetName val="dn"/>
      <sheetName val="DU TOAN"/>
      <sheetName val="CHI TIET"/>
      <sheetName val="KLnt"/>
      <sheetName val="PHAN TICH"/>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TO HUNG"/>
      <sheetName val="CONGNHAN NE"/>
      <sheetName val="XINGUYEP"/>
      <sheetName val="TH331"/>
      <sheetName val="may"/>
      <sheetName val="Vatlieu cau"/>
      <sheetName val="cau DS11"/>
      <sheetName val="cau DS12"/>
      <sheetName val="THCDS12"/>
      <sheetName val="dgcau"/>
      <sheetName val="THCDS11"/>
      <sheetName val="DGCT"/>
      <sheetName val="DGCong"/>
      <sheetName val="Vatlieu"/>
      <sheetName val="nhancong"/>
      <sheetName val="KL"/>
      <sheetName val="Kluong"/>
      <sheetName val="Giatri"/>
      <sheetName val=""/>
      <sheetName val="ptvl0-1"/>
      <sheetName val="0-1"/>
      <sheetName val="ptvl4-5"/>
      <sheetName val="4-5"/>
      <sheetName val="ptvl3-4"/>
      <sheetName val="3-4"/>
      <sheetName val="ptvl2-3"/>
      <sheetName val="2-3"/>
      <sheetName val="vlcong"/>
      <sheetName val="ptvl1-2"/>
      <sheetName val="1-2"/>
      <sheetName val="dt-iphi"/>
      <sheetName val="Don gia chi tiet"/>
      <sheetName val="Du thau"/>
      <sheetName val="Tro giup"/>
      <sheetName val="YEUCAU"/>
      <sheetName val="IN_PHIEU"/>
      <sheetName val="BANGKE"/>
      <sheetName val="IN_NX"/>
      <sheetName val="NK_CHUNG"/>
      <sheetName val="DL_KH"/>
      <sheetName val="TH_CNO"/>
      <sheetName val="CD_PSINH"/>
      <sheetName val="CDKT"/>
      <sheetName val="soctiettk"/>
      <sheetName val="Ctietkhach"/>
      <sheetName val="thue_DR"/>
      <sheetName val="thue_DV"/>
      <sheetName val="thue_05"/>
      <sheetName val="tokhai"/>
      <sheetName val="Inthkhach"/>
      <sheetName val="vattu"/>
      <sheetName val="THEKHO"/>
      <sheetName val="cphi"/>
      <sheetName val="GThanh"/>
      <sheetName val="B02"/>
      <sheetName val="B03_LCTT"/>
      <sheetName val="TM_BCTC"/>
      <sheetName val="MVT"/>
      <sheetName val="KHAO_TSCD"/>
      <sheetName val="tam"/>
      <sheetName val="BIA"/>
      <sheetName val="Module1"/>
      <sheetName val="Module2"/>
      <sheetName val="Sheet3 (2)"/>
      <sheetName val="rph (2)"/>
      <sheetName val="dap"/>
      <sheetName val="gpmb"/>
      <sheetName val="dt-kphi-iso-tong"/>
      <sheetName val="dt-kphi-iso-ctiet"/>
      <sheetName val="gia"/>
      <sheetName val="PTDG"/>
      <sheetName val="sut&lt;100"/>
      <sheetName val="sut duong"/>
      <sheetName val="sut am"/>
      <sheetName val="bu lun"/>
      <sheetName val="xoi lo chan ke"/>
      <sheetName val="GTXL"/>
      <sheetName val="TDT"/>
      <sheetName val="gvt"/>
      <sheetName val="ATGT"/>
      <sheetName val="DG-TH"/>
      <sheetName val="Tuong-chan"/>
      <sheetName val="Dau-cong"/>
      <sheetName val="dtoan (4)"/>
      <sheetName val="tmdtu"/>
      <sheetName val="CRC"/>
      <sheetName val="GIATRI-DAILY"/>
      <sheetName val="NVBH KHAC"/>
      <sheetName val="NVBH HOAN"/>
      <sheetName val="TONKHODAILY"/>
      <sheetName val="ìtoan"/>
      <sheetName val="tra-vat-lieu"/>
      <sheetName val="d-dap47-48"/>
      <sheetName val="md47-48"/>
      <sheetName val="THop47-48"/>
      <sheetName val="d-dap48-49"/>
      <sheetName val="md48-49"/>
      <sheetName val="THop48-49"/>
      <sheetName val="d-dap49-50"/>
      <sheetName val="md49-50"/>
      <sheetName val="THop49-50"/>
      <sheetName val="d-dap50-51"/>
      <sheetName val="md50-51"/>
      <sheetName val="THop50-51"/>
      <sheetName val="d-dap51-52"/>
      <sheetName val="md51-52"/>
      <sheetName val="THop51-52"/>
      <sheetName val="d-dap52-53"/>
      <sheetName val="md52-53"/>
      <sheetName val="THop52-53"/>
      <sheetName val="d-dap53-54"/>
      <sheetName val="md53-54"/>
      <sheetName val="THop53-54"/>
      <sheetName val="d-dap54-55"/>
      <sheetName val="md54-55"/>
      <sheetName val="THop54-55"/>
      <sheetName val="d-dap55-56"/>
      <sheetName val="md55-56"/>
      <sheetName val="THop55-56"/>
      <sheetName val="d-dap56-57"/>
      <sheetName val="md56-57"/>
      <sheetName val="THop56-57"/>
      <sheetName val="d-dap57-58"/>
      <sheetName val="md57-58"/>
      <sheetName val="THop57-58"/>
      <sheetName val="d-dap58-DC"/>
      <sheetName val="md58-DC"/>
      <sheetName val="THop58-DC"/>
      <sheetName val="NHANHRE1"/>
      <sheetName val="NHANHRE2"/>
      <sheetName val="NHANHRE3"/>
      <sheetName val="NHANHRE4"/>
      <sheetName val="NHANHRE5"/>
      <sheetName val="NHANHRE6"/>
      <sheetName val="NHANHRE7"/>
      <sheetName val="mdNHANHRE8"/>
      <sheetName val="PL tham dinh"/>
      <sheetName val="THDT"/>
      <sheetName val="KSTK"/>
      <sheetName val="DTCT"/>
      <sheetName val="PTVL"/>
      <sheetName val="Bu VC"/>
      <sheetName val="luong"/>
      <sheetName val="40000000"/>
      <sheetName val="50000000"/>
      <sheetName val="60000000"/>
      <sheetName val="70000000"/>
      <sheetName val="80000000"/>
      <sheetName val="90000000"/>
      <sheetName val="a0000000"/>
      <sheetName val="NhapSl"/>
      <sheetName val="Nluc"/>
      <sheetName val="Tohop"/>
      <sheetName val="KT_Tthan"/>
      <sheetName val="Tra_TTTD"/>
      <sheetName val="DGCT_x0006_"/>
      <sheetName val="P3-PanAn-Factored"/>
      <sheetName val="Nhap don gia VL dia _x0003__x0000_uong"/>
      <sheetName val="Sheet_x0001_1"/>
      <sheetName val="FPPN"/>
      <sheetName val="CHI_x0000_TIET"/>
      <sheetName val="ESTI."/>
      <sheetName val="DI-ESTI"/>
      <sheetName val="LO 65+41B"/>
      <sheetName val="LO 48"/>
      <sheetName val="LO 47A"/>
      <sheetName val="LO 46B"/>
      <sheetName val="LO 45"/>
      <sheetName val="LO 44"/>
      <sheetName val="LO 46A"/>
      <sheetName val="LO 41A"/>
      <sheetName val="LO 66"/>
      <sheetName val="LO 42"/>
      <sheetName val="LO 47B"/>
      <sheetName val="LO 43"/>
      <sheetName val="LO 64"/>
      <sheetName val="LO 50"/>
      <sheetName val="LO 49 B "/>
      <sheetName val="LO 63"/>
      <sheetName val="LO 62"/>
      <sheetName val="LO 49 A"/>
      <sheetName val="LO 61"/>
      <sheetName val="Phan tich don gia chi Uet"/>
      <sheetName val="HK1"/>
      <sheetName val="HK2"/>
      <sheetName val="CANAM"/>
      <sheetName val="dam"/>
      <sheetName val="Mocantho"/>
      <sheetName val="MoQL91"/>
      <sheetName val="tru"/>
      <sheetName val="dg"/>
      <sheetName val="10mduongsaumo"/>
      <sheetName val="ctt"/>
      <sheetName val="thanmkhao"/>
      <sheetName val="monho"/>
      <sheetName val="T1"/>
      <sheetName val="T2"/>
      <sheetName val="T3"/>
      <sheetName val="T4"/>
      <sheetName val="T5"/>
      <sheetName val="T6"/>
      <sheetName val="T7"/>
      <sheetName val="T8"/>
      <sheetName val="T9"/>
      <sheetName val="T10"/>
      <sheetName val="T11"/>
      <sheetName val="T12"/>
      <sheetName val="t1.3"/>
      <sheetName val="bao cao ngay 13-02"/>
      <sheetName val="CBG"/>
      <sheetName val="GiaVL"/>
      <sheetName val="_x0000_Ё_x0000__x0000__x0000__x0000_䀤_x0001__x0000__x0000__x0000__x0000_䀶_x0001__x0000_晦晦晦䀙_x0001__x0000__x0000__x0000__x0000_㿰_x0001_H-_x0000_ਈ_x0000_"/>
      <sheetName val="PTCT"/>
      <sheetName val="ctTBA"/>
      <sheetName val="`u lun"/>
      <sheetName val="tuong"/>
      <sheetName val="Thuc thanh"/>
      <sheetName val="TT_35NH"/>
      <sheetName val="SPL4"/>
      <sheetName val="TN"/>
      <sheetName val="ND"/>
      <sheetName val="tai"/>
      <sheetName val="hoang"/>
      <sheetName val="hoang (2)"/>
      <sheetName val="hoang (3)"/>
      <sheetName val="ktduong"/>
      <sheetName val="cu"/>
      <sheetName val="KTcau2004"/>
      <sheetName val="KT2004XL#moi"/>
      <sheetName val="denbu"/>
      <sheetName val="thop"/>
      <sheetName val="nhan cong"/>
      <sheetName val="Khu xu ly nuoc THiep-XD"/>
      <sheetName val="sut&lt;1 0"/>
      <sheetName val="ma-pt"/>
      <sheetName val="Du_lieu"/>
      <sheetName val="_x0000_????_x0001__x0000__x0000__x0000__x0000_?_x0001_H-_x0000_?_x0000_????_x0001__x0000_????_x0001__x0000__x0000__x0000_"/>
      <sheetName val="DGduong"/>
      <sheetName val="Pier"/>
      <sheetName val="Pile"/>
      <sheetName val="dv-kphi-cviet"/>
      <sheetName val="bvh-kphi"/>
      <sheetName val="PCCPCHUNG CHO CAC DTUONG"/>
      <sheetName val="Piers of Main Flyower (1)"/>
      <sheetName val="NHAP"/>
      <sheetName val="vua_x0000__x0000__x0000__x0000__x0000__x0000__x0000__x0000__x0000__x0000__x0000_韘࿊_x0000__x0004__x0000__x0000__x0000__x0000__x0000__x0000_酐࿊_x0000__x0000__x0000__x0000__x0000_"/>
      <sheetName val="She_x0000_t9"/>
      <sheetName val="coc duc"/>
      <sheetName val="He so"/>
      <sheetName val="PL Vua"/>
      <sheetName val="DPD"/>
      <sheetName val="dgmo-tru"/>
      <sheetName val="dgdam"/>
      <sheetName val="Dam-Mo-Tru"/>
      <sheetName val="DTDuong"/>
      <sheetName val="GTXLc"/>
      <sheetName val="CPXLk"/>
      <sheetName val="KPTH"/>
      <sheetName val="Bang KL ket cau"/>
      <sheetName val="IBASE"/>
      <sheetName val="CTC_x000f_NG_02"/>
      <sheetName val="_x0004_GCong"/>
      <sheetName val="Du toan chi tiet_x0000_coc nuoc"/>
      <sheetName val="CDPS"/>
      <sheetName val="Box-Girder"/>
      <sheetName val="Dbþgia"/>
      <sheetName val="0_x0000__x0000_ﱸ͕_x0000__x0004__x0000__x0000__x0000__x0000__x0000__x0000_͕_x0000__x0000__x0000__x0000__x0000__x0000__x0000__x0000_列͕_x0000__x0000__x0013__x0000__x0000__x0000_"/>
      <sheetName val="CHI"/>
      <sheetName val="Nhap don gia VL dia _x0003_"/>
      <sheetName val="Ё_x0000_䀤_x0001__x0000_䀶_x0001__x0000_晦晦晦䀙_x0001__x0000_㿰_x0001_H-_x0000_ਈ_x0000_ꏗ㵰휊䀁_x0001__x0000_尩슏⣵䀂"/>
      <sheetName val="Ё"/>
      <sheetName val="?_x0000_?_x0001__x0000_?_x0001__x0000_????_x0001__x0000_?_x0001_H-_x0000_?_x0000_????_x0001__x0000_????"/>
      <sheetName val="Phan tich don gia chi ˆUet"/>
      <sheetName val="?"/>
      <sheetName val="????_x0001_"/>
      <sheetName val="CHI?TIET"/>
      <sheetName val="Nhap don gia VL dia _x0003_?uong"/>
      <sheetName val="?Ё????䀤_x0001_????䀶_x0001_?晦晦晦䀙_x0001_????㿰_x0001_H-?ਈ?"/>
      <sheetName val="Ё?䀤_x0001_?䀶_x0001_?晦晦晦䀙_x0001_?㿰_x0001_H-?ਈ?ꏗ㵰휊䀁_x0001_?尩슏⣵䀂"/>
      <sheetName val="?????_x0001_?????_x0001_H-???????_x0001_?????_x0001_???"/>
      <sheetName val="???_x0001_??_x0001_?????_x0001_??_x0001_H-???????_x0001_?????"/>
      <sheetName val="????_x0001_??_x0001_H-???????_x0001_?????_x0001_?"/>
      <sheetName val="3cau"/>
      <sheetName val="266+623"/>
      <sheetName val="TXL(266+623"/>
      <sheetName val="DDCT"/>
      <sheetName val="M"/>
      <sheetName val="vln"/>
      <sheetName val="IN__x000e_X"/>
      <sheetName val="Giai trinh"/>
      <sheetName val="GTGT"/>
      <sheetName val="Mua vao TT"/>
      <sheetName val="Mua vao GTGT"/>
      <sheetName val="Bra"/>
      <sheetName val="BC HDon"/>
      <sheetName val="BC HDon Qui"/>
      <sheetName val="KE KHAI HDONG"/>
      <sheetName val="Recovered_Sheet1"/>
      <sheetName val="Recovered_Sheet2"/>
      <sheetName val="PBCPCHUNG CHO CAC _x0007_{WÑNG"/>
      <sheetName val="NKC"/>
      <sheetName val="SoCaiT"/>
      <sheetName val="THDU"/>
      <sheetName val="MTO REV.2(ARMOR)"/>
      <sheetName val="Nhatkychung"/>
      <sheetName val="Số liệu"/>
      <sheetName val="TKKYI"/>
      <sheetName val="TKKYII"/>
      <sheetName val="Tổng hợp theo học sinh"/>
      <sheetName val="XL4Test5 (2)"/>
      <sheetName val="_x0000_?_x0000__x0000__x0000__x0000_?_x0001__x0000__x0000__x0000__x0000_?_x0001__x0000_????_x0001__x0000__x0000__x0000__x0000_?_x0001_H-_x0000_?_x0000_"/>
      <sheetName val="rph_(2)"/>
      <sheetName val="dtoan_-ctiet"/>
      <sheetName val="NVBH_KHAC"/>
      <sheetName val="NVBH_HOAN"/>
      <sheetName val="sut_duong"/>
      <sheetName val="sut_am"/>
      <sheetName val="bu_lun"/>
      <sheetName val="xoi_lo_chan_ke"/>
      <sheetName val="dtoan_(4)"/>
      <sheetName val="dt-kphi_(2)"/>
      <sheetName val="B_cao"/>
      <sheetName val="T_tiet"/>
      <sheetName val="T_N"/>
      <sheetName val="Piers_of_Main_Flyover_(1)"/>
      <sheetName val="Cot_Tru1"/>
      <sheetName val="COC_KHOAN_M1"/>
      <sheetName val="COC_KHOAN_M2"/>
      <sheetName val="COC_KHOAN_T1"/>
      <sheetName val="COC_KHOAN_T5"/>
      <sheetName val="COC_KHOAN_T4"/>
      <sheetName val="COC_DONG"/>
      <sheetName val="DTCT_02__2595"/>
      <sheetName val="DU_TOAN"/>
      <sheetName val="CHI_TIET"/>
      <sheetName val="PHAN_TICH"/>
      <sheetName val="YEU_TO_CONG"/>
      <sheetName val="TD_3DIEM"/>
      <sheetName val="TD_2DIEM"/>
      <sheetName val="TSCD_DUNG_CHUNG_"/>
      <sheetName val="TSCDTOAN_NHA_MAY"/>
      <sheetName val="CPSXTOAN_BO_SP"/>
      <sheetName val="PBCPCHUNG_CHO_CAC_DTUONG"/>
      <sheetName val="THKL_nghiemthu"/>
      <sheetName val="DTCTtaluy_(2)"/>
      <sheetName val="KLDGTT&lt;120%_(2)"/>
      <sheetName val="TH_(2)"/>
      <sheetName val="nhan_cong"/>
      <sheetName val="Sheet3_(2)"/>
      <sheetName val="`u_lun"/>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TO_HUNG"/>
      <sheetName val="CONGNHAN_NE"/>
      <sheetName val="Vatlieu_cau"/>
      <sheetName val="cau_DS11"/>
      <sheetName val="cau_DS12"/>
      <sheetName val="sut&lt;1_0"/>
      <sheetName val="Khu_xu_ly_nuoc_THiep-XD"/>
      <sheetName val="PL_tham_dinh"/>
      <sheetName val="Bu_VC"/>
      <sheetName val="NHTN"/>
      <sheetName val="QLDD"/>
      <sheetName val="Moi truong"/>
      <sheetName val="KHĐ"/>
      <sheetName val="Don gia"/>
      <sheetName val="Giathanh1m3BT"/>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tonghop"/>
      <sheetName val="Sheet19"/>
      <sheetName val="Sheet18"/>
      <sheetName val="dtct cong"/>
      <sheetName val="[dtTKKT-98-106.xlsၝTHCDS11"/>
      <sheetName val="[dtTKKT-98-106.xls?THCDS11"/>
      <sheetName val="_x0000__x0000__x0000__x0000__x0000__x0000_??_x0000__x0000__x0013__x0000__x0000__x0000__x0000__x0000__x0000__x0000__x0000__x0000__x0000__x0000__x0000__x0000__x0000__x0000__x001f_[dtT"/>
      <sheetName val="Luong_x0000_mot ngay cong xay lap"/>
      <sheetName val="TD &quot;DIEM"/>
      <sheetName val="fej"/>
      <sheetName val="DT1__x0010_3"/>
      <sheetName val="DGKE_00"/>
      <sheetName val="P4-T`nAn-Factored"/>
      <sheetName val="TinhToan"/>
      <sheetName val="coctuatrenda"/>
      <sheetName val="dt-kphi-ÿÿo-ctiet"/>
      <sheetName val="Du toan chi tiet coc juoc"/>
      <sheetName val="Du toan_x0000_chi tiet coc"/>
      <sheetName val="T_x0004_ 3DIEM"/>
      <sheetName val="Rheet10"/>
      <sheetName val="She?t9"/>
      <sheetName val="Du toan chi tiet?coc nuoc"/>
      <sheetName val="???????_x0001_?????_x0001_?????_x0001_?????_x0001_H-???"/>
      <sheetName val="10mduongsa{ío"/>
      <sheetName val="ptvì0-1"/>
      <sheetName val="_"/>
      <sheetName val="_____x0001_"/>
      <sheetName val="Nhap don gia VL dia _x0003__uong"/>
      <sheetName val="_Ё____䀤_x0001_____䀶_x0001__晦晦晦䀙_x0001_____㿰_x0001_H-_ਈ_"/>
      <sheetName val="Ё_䀤_x0001__䀶_x0001__晦晦晦䀙_x0001__㿰_x0001_H-_ਈ_ꏗ㵰휊䀁_x0001__尩슏⣵䀂"/>
      <sheetName val="______x0001_______x0001_H-________x0001_______x0001____"/>
      <sheetName val="____x0001____x0001_______x0001____x0001_H-________x0001______"/>
      <sheetName val="_____x0001____x0001_H-________x0001_______x0001__"/>
      <sheetName val="She"/>
      <sheetName val="________x0001_______x0001_______x0001_______x0001_H-___"/>
      <sheetName val="She_t9"/>
      <sheetName val="She%t11"/>
      <sheetName val="Nhap don gia VL dia áhuong"/>
      <sheetName val="uong mot ngay cong xay lap"/>
      <sheetName val="Du toan chi tiet"/>
      <sheetName val="md5!-52"/>
      <sheetName val="Piers of Main Flylyer (1)"/>
      <sheetName val="Sheet1 (3)"/>
      <sheetName val="Sheet1 (2)"/>
      <sheetName val="YE2_x0000__x0000_ CONG"/>
      <sheetName val="CHI TI_x0000__x0000_"/>
      <sheetName val="CPVUE_03"/>
      <sheetName val="0"/>
      <sheetName val="Sheet3ٺ_x0001_2)"/>
      <sheetName val="DEF"/>
      <sheetName val="NVBH(HOAN"/>
      <sheetName val="dt-cphi-ctieT"/>
      <sheetName val="KLD_x0007_TT&lt;120%"/>
      <sheetName val="dt-k0hi (2)"/>
      <sheetName val="DT_x0003_T_02"/>
      <sheetName val="COC KHOAN0T5"/>
      <sheetName val="S? li?u"/>
      <sheetName val="T?ng h?p theo h?c sinh"/>
      <sheetName val="0_x0000__x0000_??_x0000__x0004__x0000__x0000__x0000__x0000__x0000__x0000_??_x0000__x0000__x0000__x0000__x0000__x0000__x0000__x0000_??_x0000__x0000__x0013__x0000__x0000__x0000_"/>
      <sheetName val="KHÐ"/>
      <sheetName val="Tuong-ٺ_x0001_an"/>
      <sheetName val="Nhap don gia VL dia _x0003_uong"/>
      <sheetName val="CHITIET"/>
      <sheetName val="????_x0001_?_x0001_H-?????_x0001_????_x0001_"/>
      <sheetName val="Shet9"/>
      <sheetName val="Du toan chi tietcoc nuoc"/>
      <sheetName val="??_x0001_?_x0001_????_x0001_?_x0001_H-?????_x0001_????"/>
      <sheetName val="??_x0001_?_x0001_????_x0001_?_x0001_H-?"/>
      <sheetName val="??_x0013__x001f_[dtT"/>
      <sheetName val="Luongmot ngay cong xay lap"/>
      <sheetName val="Du toanchi tiet coc"/>
      <sheetName val="CHI TI"/>
      <sheetName val="0??_x0004_????_x0013_"/>
      <sheetName val="NC"/>
      <sheetName val="S²2"/>
      <sheetName val="dt-kphi_x0010_øÿet"/>
      <sheetName val="INV"/>
      <sheetName val="XXXXXXX2"/>
      <sheetName val="XXXXXXX3"/>
      <sheetName val="XXXXXXX4"/>
      <sheetName val="T²8-49"/>
      <sheetName val="LO 5 "/>
      <sheetName val="Eodule1"/>
      <sheetName val="Load"/>
      <sheetName val="???_x0001_??_x0001_?????_x0001_??_x0001_H-???"/>
      <sheetName val="____x0001____x0001_______x0001____x0001_H-___"/>
      <sheetName val="Gca may Buu dien"/>
      <sheetName val="882"/>
      <sheetName val="Giamay"/>
      <sheetName val="DM_GVT"/>
      <sheetName val="May chuyen nganh"/>
      <sheetName val="TT06"/>
      <sheetName val="tra±@Z"/>
      <sheetName val="DG೼�_02"/>
      <sheetName val="Quantity"/>
      <sheetName val="S²"/>
      <sheetName val="tra"/>
      <sheetName val="__________________________H___2"/>
      <sheetName val="0_____________________________2"/>
      <sheetName val="__________________________H___3"/>
      <sheetName val="TH_11"/>
      <sheetName val="CUAHANG"/>
      <sheetName val="MAKHACH"/>
      <sheetName val="[_x001e__x001e__x001e__x001e__x001e__x001e__x001e__x001e__x001e__x001e__x001e__x001e__x001e__x001e__x001e__x001e__x001e__x001e__x001e__x001e__x001e__x001e__x001e__x001e__x001e__x001e__x001e__x001e__x001e_"/>
      <sheetName val="_x001e__x001e__x001e__x001e__x001e__x001e__x001e__x001e__x001e__x001e__x001e__x001e__x001e__x001e__x001e__x001e__x001e__x001e__x001e__x001e__x001e__x001e__x001e__x001e__x001e__x001e__x001e__x001e__x001e__x001e_"/>
      <sheetName val="KLDGTT&lt;1ü_x000c_(2)"/>
      <sheetName val="vua韘࿊_x0004_酐࿊須࿊_x0004__x0016_[dtTKKT-98-10"/>
      <sheetName val="0??ﱸ͕?_x0004_??????͕????????列͕??_x0013_???"/>
      <sheetName val="TM_JCTC"/>
      <sheetName val="KLDGTT&lt;1ü_x000c_??(2)"/>
      <sheetName val="bth-kpha"/>
      <sheetName val="ma_pt"/>
      <sheetName val="Klu_x0016_4DÀÀFN"/>
      <sheetName val="t1_3"/>
      <sheetName val="Don_gia_chi_tiet"/>
      <sheetName val="Du_thau"/>
      <sheetName val="Tro_giup"/>
      <sheetName val="sat"/>
      <sheetName val="ptvt"/>
      <sheetName val="DGAT_02"/>
      <sheetName val="Piers of Mai. Flyover (1)"/>
      <sheetName val="dt-kphi-isoiendo"/>
      <sheetName val="ULIT"/>
      <sheetName val="THNVVNN"/>
      <sheetName val="DSTTGTGT"/>
      <sheetName val="KET CHUYEN GIA VON 2005"/>
      <sheetName val="TMTC"/>
      <sheetName val="CHI TIEU"/>
      <sheetName val="KQKD"/>
      <sheetName val="BCDKT"/>
      <sheetName val="T.H CPCT"/>
      <sheetName val="THGÝaT"/>
      <sheetName val="khai  thue"/>
      <sheetName val="C§PS"/>
      <sheetName val="TRUONG "/>
      <sheetName val="KON LONG"/>
      <sheetName val="THUY DIEN"/>
      <sheetName val="NGO MAY"/>
      <sheetName val="NGOC HOI"/>
      <sheetName val="cau 2"/>
      <sheetName val="CAU DAK PSI"/>
      <sheetName val="BT gi¸ thµnh"/>
      <sheetName val="Ё䀤_x0001_䀶_x0001_晦晦晦䀙_x0001_"/>
      <sheetName val="PC-summary"/>
      <sheetName val="0000000!"/>
      <sheetName val="YE2"/>
      <sheetName val="khluong"/>
      <sheetName val="CtVKdamƦ"/>
      <sheetName val="S_ li_u"/>
      <sheetName val="T_ng h_p theo h_c sinh"/>
      <sheetName val="TT"/>
      <sheetName val="Du toan c`i tiet coc nuoc"/>
      <sheetName val="DothiP1"/>
      <sheetName val="LO 5_x0009_"/>
      <sheetName val="KLDGTT&lt;1ü_x000c__x0000__x0000_(2)"/>
      <sheetName val="Klu_x0016_4_x0000_DÀÀFN"/>
      <sheetName val="????_x0001__x0000_?_x0001_H-_x0000_?_x0000_????_x0001__x0000_????_x0001__x0000_"/>
      <sheetName val="?_x0000_?_x0001__x0000_?_x0001__x0000_????_x0001__x0000_?_x0001_H-_x0000_?_x0000_"/>
      <sheetName val="T²"/>
    </sheetNames>
    <sheetDataSet>
      <sheetData sheetId="0" refreshError="1"/>
      <sheetData sheetId="1" refreshError="1"/>
      <sheetData sheetId="2" refreshError="1"/>
      <sheetData sheetId="3"/>
      <sheetData sheetId="4" refreshError="1"/>
      <sheetData sheetId="5" refreshError="1">
        <row r="10">
          <cell r="Q10">
            <v>58000</v>
          </cell>
        </row>
        <row r="12">
          <cell r="Q12">
            <v>54000</v>
          </cell>
        </row>
        <row r="15">
          <cell r="Q15">
            <v>164</v>
          </cell>
        </row>
        <row r="20">
          <cell r="Q20">
            <v>18000</v>
          </cell>
        </row>
        <row r="21">
          <cell r="Q21">
            <v>50000</v>
          </cell>
        </row>
        <row r="23">
          <cell r="Q23">
            <v>4340</v>
          </cell>
        </row>
        <row r="28">
          <cell r="Q28">
            <v>1364000</v>
          </cell>
        </row>
        <row r="29">
          <cell r="Q29">
            <v>6091</v>
          </cell>
        </row>
        <row r="30">
          <cell r="Q30">
            <v>3500</v>
          </cell>
        </row>
        <row r="37">
          <cell r="Q37">
            <v>30000</v>
          </cell>
        </row>
        <row r="40">
          <cell r="Q40">
            <v>4500</v>
          </cell>
        </row>
        <row r="45">
          <cell r="Q45">
            <v>4300</v>
          </cell>
        </row>
        <row r="47">
          <cell r="Q47">
            <v>10500</v>
          </cell>
        </row>
        <row r="48">
          <cell r="Q48">
            <v>2000</v>
          </cell>
        </row>
        <row r="49">
          <cell r="Q49">
            <v>3000</v>
          </cell>
        </row>
        <row r="50">
          <cell r="Q50">
            <v>1200</v>
          </cell>
        </row>
        <row r="51">
          <cell r="Q51">
            <v>1370</v>
          </cell>
        </row>
        <row r="55">
          <cell r="Q55">
            <v>8636.363636363636</v>
          </cell>
        </row>
      </sheetData>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refreshError="1"/>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efreshError="1"/>
      <sheetData sheetId="207" refreshError="1"/>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sheetData sheetId="267"/>
      <sheetData sheetId="268"/>
      <sheetData sheetId="269"/>
      <sheetData sheetId="270"/>
      <sheetData sheetId="271" refreshError="1"/>
      <sheetData sheetId="272"/>
      <sheetData sheetId="273"/>
      <sheetData sheetId="274"/>
      <sheetData sheetId="275"/>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sheetData sheetId="359"/>
      <sheetData sheetId="360" refreshError="1"/>
      <sheetData sheetId="361"/>
      <sheetData sheetId="362" refreshError="1"/>
      <sheetData sheetId="363"/>
      <sheetData sheetId="364"/>
      <sheetData sheetId="365"/>
      <sheetData sheetId="366"/>
      <sheetData sheetId="367"/>
      <sheetData sheetId="368"/>
      <sheetData sheetId="369"/>
      <sheetData sheetId="370"/>
      <sheetData sheetId="371"/>
      <sheetData sheetId="372"/>
      <sheetData sheetId="373"/>
      <sheetData sheetId="374"/>
      <sheetData sheetId="375" refreshError="1"/>
      <sheetData sheetId="376"/>
      <sheetData sheetId="377" refreshError="1"/>
      <sheetData sheetId="378"/>
      <sheetData sheetId="379" refreshError="1"/>
      <sheetData sheetId="380" refreshError="1"/>
      <sheetData sheetId="381"/>
      <sheetData sheetId="382" refreshError="1"/>
      <sheetData sheetId="383"/>
      <sheetData sheetId="384"/>
      <sheetData sheetId="385" refreshError="1"/>
      <sheetData sheetId="386"/>
      <sheetData sheetId="387" refreshError="1"/>
      <sheetData sheetId="388"/>
      <sheetData sheetId="389" refreshError="1"/>
      <sheetData sheetId="390"/>
      <sheetData sheetId="391"/>
      <sheetData sheetId="392"/>
      <sheetData sheetId="393" refreshError="1"/>
      <sheetData sheetId="394"/>
      <sheetData sheetId="395"/>
      <sheetData sheetId="396"/>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sheetData sheetId="490" refreshError="1"/>
      <sheetData sheetId="491" refreshError="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refreshError="1"/>
      <sheetData sheetId="511" refreshError="1"/>
      <sheetData sheetId="512" refreshError="1"/>
      <sheetData sheetId="513" refreshError="1"/>
      <sheetData sheetId="514"/>
      <sheetData sheetId="515" refreshError="1"/>
      <sheetData sheetId="516" refreshError="1"/>
      <sheetData sheetId="517"/>
      <sheetData sheetId="518"/>
      <sheetData sheetId="519"/>
      <sheetData sheetId="520" refreshError="1"/>
      <sheetData sheetId="521" refreshError="1"/>
      <sheetData sheetId="522" refreshError="1"/>
      <sheetData sheetId="523"/>
      <sheetData sheetId="524"/>
      <sheetData sheetId="525" refreshError="1"/>
      <sheetData sheetId="526"/>
      <sheetData sheetId="527"/>
      <sheetData sheetId="528"/>
      <sheetData sheetId="529"/>
      <sheetData sheetId="530"/>
      <sheetData sheetId="53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sheetData sheetId="551" refreshError="1"/>
      <sheetData sheetId="552"/>
      <sheetData sheetId="553"/>
      <sheetData sheetId="554" refreshError="1"/>
      <sheetData sheetId="555" refreshError="1"/>
      <sheetData sheetId="556" refreshError="1"/>
      <sheetData sheetId="557"/>
      <sheetData sheetId="558" refreshError="1"/>
      <sheetData sheetId="559"/>
      <sheetData sheetId="560" refreshError="1"/>
      <sheetData sheetId="561"/>
      <sheetData sheetId="562"/>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sheetData sheetId="577" refreshError="1"/>
      <sheetData sheetId="578" refreshError="1"/>
      <sheetData sheetId="579" refreshError="1"/>
      <sheetData sheetId="580" refreshError="1"/>
      <sheetData sheetId="581"/>
      <sheetData sheetId="582" refreshError="1"/>
      <sheetData sheetId="583" refreshError="1"/>
      <sheetData sheetId="584" refreshError="1"/>
      <sheetData sheetId="585" refreshError="1"/>
      <sheetData sheetId="586" refreshError="1"/>
      <sheetData sheetId="587"/>
      <sheetData sheetId="588" refreshError="1"/>
      <sheetData sheetId="589"/>
      <sheetData sheetId="590" refreshError="1"/>
      <sheetData sheetId="59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sheetData sheetId="601" refreshError="1"/>
      <sheetData sheetId="602" refreshError="1"/>
      <sheetData sheetId="603" refreshError="1"/>
      <sheetData sheetId="604" refreshError="1"/>
      <sheetData sheetId="605" refreshError="1"/>
      <sheetData sheetId="606"/>
      <sheetData sheetId="607"/>
      <sheetData sheetId="608"/>
      <sheetData sheetId="609"/>
      <sheetData sheetId="610" refreshError="1"/>
      <sheetData sheetId="611" refreshError="1"/>
      <sheetData sheetId="612"/>
      <sheetData sheetId="613"/>
      <sheetData sheetId="614"/>
      <sheetData sheetId="615" refreshError="1"/>
      <sheetData sheetId="616"/>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sheetData sheetId="627" refreshError="1"/>
      <sheetData sheetId="628" refreshError="1"/>
      <sheetData sheetId="629" refreshError="1"/>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refreshError="1"/>
      <sheetData sheetId="650" refreshError="1"/>
      <sheetData sheetId="651" refreshError="1"/>
      <sheetData sheetId="652" refreshError="1"/>
      <sheetData sheetId="653" refreshError="1"/>
      <sheetData sheetId="654"/>
      <sheetData sheetId="655" refreshError="1"/>
      <sheetData sheetId="656" refreshError="1"/>
      <sheetData sheetId="657" refreshError="1"/>
      <sheetData sheetId="658"/>
      <sheetData sheetId="659" refreshError="1"/>
      <sheetData sheetId="660" refreshError="1"/>
      <sheetData sheetId="661"/>
      <sheetData sheetId="662" refreshError="1"/>
      <sheetData sheetId="663" refreshError="1"/>
      <sheetData sheetId="664" refreshError="1"/>
      <sheetData sheetId="66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INTER"/>
      <sheetName val="MTL$-TRUNCK-AG"/>
      <sheetName val="MTL$-PRODTANK-UG"/>
      <sheetName val="MTL$-PRODTANK-AG"/>
      <sheetName val="MTL$-JETTY"/>
      <sheetName val="MTL$-TRUNCK-UG"/>
      <sheetName val="XL4Poppy"/>
      <sheetName val="Cong cu dung cu"/>
      <sheetName val="Kiem ke Quy"/>
      <sheetName val="Kiem ke TSCD"/>
      <sheetName val="vat tu"/>
      <sheetName val="Cong trinh do dang 2002"/>
      <sheetName val="Sheet6"/>
      <sheetName val="Sheet7"/>
      <sheetName val="Sheet8"/>
      <sheetName val="Sheet9"/>
      <sheetName val="Sheet10"/>
      <sheetName val="NC10"/>
      <sheetName val="VL10"/>
      <sheetName val="CFmay10"/>
      <sheetName val="627(10)"/>
      <sheetName val="T1"/>
      <sheetName val="Sheet2"/>
      <sheetName val="Sheet3"/>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XL4Test5"/>
      <sheetName val="QTNC-2002"/>
      <sheetName val="QTNC2003"/>
      <sheetName val="QTNC-Tong hop"/>
      <sheetName val="QTVT-Tong hop"/>
      <sheetName val="GTQT-Tong hop"/>
      <sheetName val="QT - Duet"/>
      <sheetName val="Sheet11"/>
      <sheetName val="Sheet12"/>
      <sheetName val="Sheet13"/>
      <sheetName val="Sheet14"/>
      <sheetName val="Sheet15"/>
      <sheetName val="Sheet16"/>
      <sheetName val="Sheet1"/>
      <sheetName val="Sheet4"/>
      <sheetName val="Sheet5"/>
      <sheetName val="Gia VL"/>
      <sheetName val="Bang gia ca may"/>
      <sheetName val="Bang luong CB"/>
      <sheetName val="Bang P.tich CT"/>
      <sheetName val="D.toan chi tiet"/>
      <sheetName val="Bang TH Dtoan"/>
      <sheetName val="XXXXXXXX"/>
      <sheetName val="CN"/>
      <sheetName val="Capphoivua"/>
      <sheetName val="cau"/>
      <sheetName val="cong"/>
      <sheetName val="nhua"/>
      <sheetName val="chitiet"/>
      <sheetName val="DuThauSuaLoi"/>
      <sheetName val="TongHopSuaLoi"/>
      <sheetName val="GT"/>
      <sheetName val="TH"/>
      <sheetName val="tienluong"/>
      <sheetName val="00000000"/>
      <sheetName val="KL DUONG DC L = 90m"/>
      <sheetName val="T.hop -T1"/>
      <sheetName val="T.Hop-T2"/>
      <sheetName val="T.Hop-T3"/>
      <sheetName val="SD1"/>
      <sheetName val="SD2"/>
      <sheetName val="SD7"/>
      <sheetName val="SD8"/>
      <sheetName val="SD9"/>
      <sheetName val="SD11"/>
      <sheetName val="SD12"/>
      <sheetName val="TVSD"/>
      <sheetName val="km338+00-km338+100(2)"/>
      <sheetName val="km337+136-km337-350"/>
      <sheetName val="km346+600-km346+820 (2)"/>
      <sheetName val="km346+330-km346+600 (2)"/>
      <sheetName val="km346+00-km346+240 (2)"/>
      <sheetName val="km345+661-km345+0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45+400-km345+500 (3) (2)"/>
      <sheetName val="km345+400-km345+500 (6')"/>
      <sheetName val="km345+400-km345+500 (4)"/>
      <sheetName val="km345+400-km345+500 (9)"/>
      <sheetName val="km345+400-km345+500 (6)"/>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Duong cong vu hcm (10)"/>
      <sheetName val="Duong cong vu hcm (67)"/>
      <sheetName val="Duong cong vu hcm (11)"/>
      <sheetName val="Duong cong vu hcm (12)"/>
      <sheetName val="Duong cong vu hcm"/>
      <sheetName val="tong hop"/>
      <sheetName val="phan tich DG"/>
      <sheetName val="gia vat lieu"/>
      <sheetName val="gia xe may"/>
      <sheetName val="gia nhan c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Sua (2)"/>
      <sheetName val="Sua"/>
      <sheetName val="DGKSDA"/>
      <sheetName val="TH_BVTC"/>
      <sheetName val="BVTC"/>
      <sheetName val="CTY CAU THANH THUY"/>
      <sheetName val="VINACONEX 15 A"/>
      <sheetName val="NNGT-XMHM2"/>
      <sheetName val="NNGT-XMNS CTXDSO 6(6)"/>
      <sheetName val="892"/>
      <sheetName val="NNGT-XMNS (2)"/>
      <sheetName val="NNGT-XMNS (3)"/>
      <sheetName val="NNGT-XMNS (4)"/>
      <sheetName val="NNGT-XMNS (5)"/>
      <sheetName val="NNGT-XMBS (2)"/>
      <sheetName val="NNGT-XMHM"/>
      <sheetName val="da-1x2 ru muout Tong thuy"/>
      <sheetName val="cat nam dan (4)"/>
      <sheetName val="cat nam dan (5)"/>
      <sheetName val="cat nghia dan(3)"/>
      <sheetName val="KLMAY"/>
      <sheetName val="long-xe"/>
      <sheetName val="hoa"/>
      <sheetName val="viet"/>
      <sheetName val="hung"/>
      <sheetName val="tuan"/>
      <sheetName val="dai"/>
      <sheetName val="truong"/>
      <sheetName val="cuong"/>
      <sheetName val="thanh-bx"/>
      <sheetName val="minh-bl"/>
      <sheetName val="kh-hd"/>
      <sheetName val="binh"/>
      <sheetName val="cung"/>
      <sheetName val="chien"/>
      <sheetName val="chien (2)"/>
      <sheetName val="chien (3)"/>
      <sheetName val="xa"/>
      <sheetName val="huy"/>
      <sheetName val="thuan"/>
      <sheetName val="thang"/>
      <sheetName val="dong"/>
      <sheetName val="thai"/>
      <sheetName val="ngoc"/>
      <sheetName val="hien"/>
      <sheetName val="long"/>
      <sheetName val="phuong"/>
      <sheetName val="kieu"/>
      <sheetName val="thucong1"/>
      <sheetName val="Thucong2"/>
      <sheetName val="MTO REV.2(ARMOR)"/>
      <sheetName val="TH theo tinh"/>
      <sheetName val="TH theo hang muc"/>
      <sheetName val="Quang Tri"/>
      <sheetName val="TTHue"/>
      <sheetName val="Da Nang"/>
      <sheetName val="Quang Nam"/>
      <sheetName val="Quang Ngai"/>
      <sheetName val="TH DH-QN"/>
      <sheetName val="KP HD"/>
      <sheetName val="DB HD"/>
      <sheetName val="DUNGQUAT-6"/>
      <sheetName val="DP NOI"/>
      <sheetName val="DP NGOAI"/>
      <sheetName val="YCU-HC"/>
      <sheetName val="KHO 21ST"/>
      <sheetName val="KHO 49 TN"/>
      <sheetName val="KHO 82 TN"/>
      <sheetName val="KHO 28 TN"/>
      <sheetName val="TTBLII-58 NGT"/>
      <sheetName val="4 VT SAU"/>
      <sheetName val="74TN"/>
      <sheetName val="108 NG TRAI"/>
      <sheetName val="68A QTRUNG"/>
      <sheetName val="HT QUAY"/>
      <sheetName val="BTK TKHO"/>
      <sheetName val="KM"/>
      <sheetName val="KHOANMUC"/>
      <sheetName val="QTNC"/>
      <sheetName val="CPQL"/>
      <sheetName val="SANLUONG"/>
      <sheetName val="SSCP-SL"/>
      <sheetName val="CPSX"/>
      <sheetName val="KQKD"/>
      <sheetName val="CDSL (2)"/>
      <sheetName val="HDGK-02"/>
      <sheetName val="HDGK-03"/>
      <sheetName val="HDGK-06"/>
      <sheetName val="Cover"/>
      <sheetName val="Explain"/>
      <sheetName val="General"/>
      <sheetName val="General (2)"/>
      <sheetName val="Detail price"/>
      <sheetName val="Material"/>
      <sheetName val="Machinery"/>
      <sheetName val="Material (2)"/>
      <sheetName val="Machinery (2)"/>
      <sheetName val="HDGK-D3"/>
      <sheetName val="TLGK-D3"/>
      <sheetName val="TLSon"/>
      <sheetName val="HDGK"/>
      <sheetName val="DTTC"/>
      <sheetName val="Xuong KCT"/>
      <sheetName val="HDGK-Xuong KCT (2)"/>
      <sheetName val="Doi CTlap"/>
      <sheetName val="Doi PCS"/>
      <sheetName val="Xuong DT"/>
      <sheetName val="MTL__INTER"/>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DT"/>
      <sheetName val="CP"/>
      <sheetName val="BCT6"/>
      <sheetName val="bk1"/>
      <sheetName val="nk1"/>
      <sheetName val="TK133"/>
      <sheetName val="TK 136"/>
      <sheetName val="TK 138"/>
      <sheetName val="TK141"/>
      <sheetName val="TK142"/>
      <sheetName val="BK3"/>
      <sheetName val="BPBNVL"/>
      <sheetName val="TK 155"/>
      <sheetName val="TK211"/>
      <sheetName val="TK214"/>
      <sheetName val="BPBKH"/>
      <sheetName val="TK 331"/>
      <sheetName val="BPBTL"/>
      <sheetName val="TK335"/>
      <sheetName val="TK 336"/>
      <sheetName val="TK 338"/>
      <sheetName val="BK4"/>
      <sheetName val="BK5"/>
      <sheetName val="NK7 P1"/>
      <sheetName val="NK7 P2"/>
      <sheetName val="NK7 P3"/>
      <sheetName val="NKCT 8"/>
      <sheetName val="BCDPS"/>
      <sheetName val="PC"/>
      <sheetName val="Ph-Thu"/>
      <sheetName val="Ph-Thu (2)"/>
      <sheetName val="PC (2)"/>
      <sheetName val="Chart2"/>
      <sheetName val="Chart1"/>
      <sheetName val="PC (3)"/>
      <sheetName val="TH du toan "/>
      <sheetName val="Du toan "/>
      <sheetName val="C.Tinh"/>
      <sheetName val="TK_cap"/>
      <sheetName val="T9-2004"/>
      <sheetName val="T9-MD1"/>
      <sheetName val="T10-2004"/>
      <sheetName val="T10-MD1"/>
      <sheetName val="T11-2004"/>
      <sheetName val="T11-MD1"/>
      <sheetName val="T12-2004"/>
      <sheetName val="T12-MD1"/>
      <sheetName val="TongHopSuaLoé"/>
      <sheetName val="DTCT"/>
      <sheetName val="PTVT"/>
      <sheetName val="THDT"/>
      <sheetName val="THVT"/>
      <sheetName val="THGT"/>
      <sheetName val="20% BHXH"/>
      <sheetName val="TrÝch 2%KPC§"/>
      <sheetName val="TrÝch 3% BHYT"/>
      <sheetName val="SD cac TK"/>
      <sheetName val="TK336"/>
      <sheetName val="chi tiet 131"/>
      <sheetName val="Ke chi"/>
      <sheetName val="KTQT-AFC"/>
      <sheetName val="KTQT-KH"/>
      <sheetName val="CLDG"/>
      <sheetName val="CLKL"/>
      <sheetName val="Bang du toan"/>
      <sheetName val="Tonghop"/>
      <sheetName val="Bu gia"/>
      <sheetName val="PT vat tu"/>
      <sheetName val=""/>
      <sheetName val="Bang ke chi tiet "/>
      <sheetName val="ptvl0-1"/>
      <sheetName val="0-1"/>
      <sheetName val="ptvl4-5"/>
      <sheetName val="4-5"/>
      <sheetName val="ptvl3-4"/>
      <sheetName val="3-4"/>
      <sheetName val="ptvl2-3"/>
      <sheetName val="2-3"/>
      <sheetName val="vlcong"/>
      <sheetName val="ptvl1-2"/>
      <sheetName val="1-2"/>
      <sheetName val="Bang TH Dtman"/>
      <sheetName val="BKXN"/>
      <sheetName val="Tokhai"/>
      <sheetName val="Tokhai (2)"/>
      <sheetName val="BKHT"/>
      <sheetName val="HT"/>
      <sheetName val="giait"/>
      <sheetName val="PLbkhh"/>
      <sheetName val="TKDC11"/>
      <sheetName val="giait (2)"/>
      <sheetName val="TH thue"/>
      <sheetName val="XN Thue"/>
      <sheetName val="BH"/>
      <sheetName val="BH (2)"/>
      <sheetName val="BTH -L"/>
      <sheetName val="SLQ3"/>
      <sheetName val="QTD1"/>
      <sheetName val="THQT"/>
      <sheetName val="THQT (2)"/>
      <sheetName val="ms2"/>
      <sheetName val="TKSDD"/>
      <sheetName val="XNthue"/>
      <sheetName val="TR"/>
      <sheetName val="KTVT"/>
      <sheetName val="ktvt2"/>
      <sheetName val="TB-D2"/>
      <sheetName val="TB-D4"/>
      <sheetName val="TB-D5"/>
      <sheetName val="QT-TSCD"/>
      <sheetName val="MTB"/>
      <sheetName val="XN CUC THUE"/>
      <sheetName val="TT-THUE"/>
      <sheetName val="GXN"/>
      <sheetName val="Gthue"/>
      <sheetName val="T.TRI"/>
      <sheetName val="thkk"/>
      <sheetName val="GTr"/>
      <sheetName val="TK01 (2)"/>
      <sheetName val="M02B"/>
      <sheetName val="TK01"/>
      <sheetName val="bk mua"/>
      <sheetName val="bk ban"/>
      <sheetName val="moi11"/>
      <sheetName val="bk moi 02"/>
      <sheetName val="bk DC"/>
      <sheetName val="bk moi03"/>
      <sheetName val="bcn (2)"/>
      <sheetName val="bcn (3)"/>
      <sheetName val="bcn T3"/>
      <sheetName val="bcnM"/>
      <sheetName val="4b-TC"/>
      <sheetName val="03-TC"/>
      <sheetName val="06-TC"/>
      <sheetName val="01-TC"/>
      <sheetName val="KHVLD"/>
      <sheetName val="11TC"/>
      <sheetName val="01-KHTC"/>
      <sheetName val="06 -TC"/>
      <sheetName val="06 -TC (2)"/>
      <sheetName val="PPLN 05-tc"/>
      <sheetName val="PPLN 05-tc (3)"/>
      <sheetName val="TH ghi so"/>
      <sheetName val="dieu chinh"/>
      <sheetName val="PPLN Q4"/>
      <sheetName val="kk"/>
      <sheetName val="PPLN 05-tc (2)"/>
      <sheetName val="01-KH"/>
      <sheetName val="PPLN Q1-04"/>
      <sheetName val="PPLN Q1-04 (2)"/>
      <sheetName val="ptgt"/>
      <sheetName val="ptgt (2)"/>
      <sheetName val="th thue dt"/>
      <sheetName val="QT SDV"/>
      <sheetName val="QTTHUE TNDN"/>
      <sheetName val="qt thue gtgt"/>
      <sheetName val="th thue gtgt"/>
      <sheetName val="TK-TDT-CP-TN"/>
      <sheetName val="pl thue"/>
      <sheetName val="QTCBH-YT"/>
      <sheetName val="BCTHXDCB"/>
      <sheetName val="DTXDCB"/>
      <sheetName val="qt chi snyt"/>
      <sheetName val="BCKPCD"/>
      <sheetName val="BCthunop BHXH"/>
      <sheetName val="BCthunop BHYT"/>
      <sheetName val="BCTH-BHXH-YT"/>
      <sheetName val="BTH TTT"/>
      <sheetName val="khai thue tndn"/>
      <sheetName val="khai thue tndn (2)"/>
      <sheetName val="sdt1"/>
      <sheetName val="dc sdu thue"/>
      <sheetName val="cac CT (2)"/>
      <sheetName val="nv"/>
      <sheetName val="m.cdkt-ts"/>
      <sheetName val="m.nv"/>
      <sheetName val="m.cac CT"/>
      <sheetName val="BC KHDT"/>
      <sheetName val="III - NV"/>
      <sheetName val="BC-SDNVKH"/>
      <sheetName val="bc nam"/>
      <sheetName val="KH TSCD"/>
      <sheetName val="KE LV"/>
      <sheetName val="KH6TH"/>
      <sheetName val="KH KHCB-QI"/>
      <sheetName val="M.QII"/>
      <sheetName val="TH2XE"/>
      <sheetName val="bcKH-SC Q3"/>
      <sheetName val="bcKH-SC Q4"/>
      <sheetName val="bcKH-SC (3)"/>
      <sheetName val="bcKK TS"/>
      <sheetName val="bcKK 2003"/>
      <sheetName val="bcKK 2004 (2)"/>
      <sheetName val="bcKK T9"/>
      <sheetName val="TKHtruoc"/>
      <sheetName val="bc SCL"/>
      <sheetName val="KHCB2003"/>
      <sheetName val="m.BC kh KhH (2)"/>
      <sheetName val="KH KHCB"/>
      <sheetName val="mKH KHCB"/>
      <sheetName val="01qtdn"/>
      <sheetName val="03"/>
      <sheetName val="04"/>
      <sheetName val="05"/>
      <sheetName val="08"/>
      <sheetName val="scl-1"/>
      <sheetName val="scl-2"/>
      <sheetName val="bc mua ts"/>
      <sheetName val="(2)"/>
      <sheetName val="bbkk"/>
      <sheetName val="131"/>
      <sheetName val="331"/>
      <sheetName val="131-2 (2)"/>
      <sheetName val="ke muaTB"/>
      <sheetName val="THCP-HD4"/>
      <sheetName val="bcqt"/>
      <sheetName val="10000000"/>
      <sheetName val="Phieu cao do K95"/>
      <sheetName val="Lop 1 K98"/>
      <sheetName val="km345+400-km345+500 (6'-"/>
      <sheetName val="tuၡn"/>
      <sheetName val="mau c47"/>
      <sheetName val="Thang 1"/>
      <sheetName val="Thang 10"/>
      <sheetName val="Du toan"/>
      <sheetName val="Phan tich vat tu"/>
      <sheetName val="Tong hop vat tu"/>
      <sheetName val="Tong hop gia"/>
      <sheetName val="Tro giup"/>
      <sheetName val="Nhan cong"/>
      <sheetName val="May thi cong"/>
      <sheetName val="Chi phi chung"/>
      <sheetName val="Config"/>
      <sheetName val="T9"/>
      <sheetName val="T6"/>
      <sheetName val="T3"/>
      <sheetName val="T10"/>
      <sheetName val="T2"/>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km342+500-km342+690 (2)"/>
      <sheetName val="Duong con' vu hcm (6)"/>
      <sheetName val="SD0"/>
      <sheetName val="Macro1"/>
      <sheetName val="Macro2"/>
      <sheetName val="Macro3"/>
      <sheetName val="T3-99"/>
      <sheetName val="T4-99"/>
      <sheetName val="T5-99"/>
      <sheetName val="T6-99"/>
      <sheetName val="T7-99"/>
      <sheetName val="T8-99"/>
      <sheetName val="T9-99"/>
      <sheetName val="T10-99"/>
      <sheetName val="T11-99"/>
      <sheetName val="T12-99"/>
      <sheetName val="KHo152"/>
      <sheetName val="Truot_nen"/>
      <sheetName val="dap dat bo phai"/>
      <sheetName val="dap btrai 3-4"/>
      <sheetName val="dap bo trai tang 1-2"/>
      <sheetName val="thep cs+dtc"/>
      <sheetName val="ha luu"/>
      <sheetName val="mai kenh(bo xung)"/>
      <sheetName val="dtran 1-2"/>
      <sheetName val="be tieu nang"/>
      <sheetName val="san sau"/>
      <sheetName val="dam chan de thuoc dap tran"/>
      <sheetName val="dtran3,7"/>
      <sheetName val="KI£M K£"/>
      <sheetName val="dt 8-12"/>
      <sheetName val="M KENH(dk)"/>
      <sheetName val="t chan"/>
      <sheetName val="cp cong va thep bp tang2-7"/>
      <sheetName val="thep cxdtran"/>
      <sheetName val="dtran13-15"/>
      <sheetName val="mtran tang 8-12"/>
      <sheetName val="cgt-bai sua chua"/>
      <sheetName val="CGT nm+dbp"/>
      <sheetName val="DC GIAO THONG DC4-DC8 "/>
      <sheetName val="CGT DTRAN DC1-3 "/>
      <sheetName val="dbtrai tang v-xi "/>
      <sheetName val="dbo trai tang12-15"/>
      <sheetName val="DT KENH DAN RA TC-GCMK"/>
      <sheetName val="00000001"/>
      <sheetName val="00000002"/>
      <sheetName val="00000003"/>
      <sheetName val="00000004"/>
      <sheetName val="1380"/>
      <sheetName val="1381"/>
      <sheetName val="1382"/>
      <sheetName val="1383"/>
      <sheetName val="1384"/>
      <sheetName val="1385"/>
      <sheetName val="1387"/>
      <sheetName val="138"/>
      <sheetName val="141"/>
      <sheetName val="311-1"/>
      <sheetName val="3112"/>
      <sheetName val="3113"/>
      <sheetName val="3881-dl"/>
      <sheetName val="3882"/>
      <sheetName val="3881"/>
      <sheetName val="131-2"/>
      <sheetName val="1386"/>
      <sheetName val="131-1"/>
      <sheetName val="3882-l"/>
      <sheetName val="Giao"/>
      <sheetName val="CHIET TINH"/>
      <sheetName val="Bang Gia VL"/>
      <sheetName val="Tong Hop KP"/>
      <sheetName val=" DON GIA"/>
      <sheetName val="CHIET TINH THEO KH.SAT"/>
      <sheetName val="143"/>
      <sheetName val="161"/>
      <sheetName val="162"/>
      <sheetName val="163"/>
      <sheetName val="164"/>
      <sheetName val="171"/>
      <sheetName val="172"/>
      <sheetName val="310"/>
      <sheetName val="320"/>
      <sheetName val="330"/>
      <sheetName val="360"/>
      <sheetName val="410"/>
      <sheetName val="420"/>
      <sheetName val="500"/>
      <sheetName val="GIAO TBI"/>
      <sheetName val="20000000"/>
      <sheetName val="BKmua vao"/>
      <sheetName val="BKBan ra"/>
      <sheetName val="BCsudunghd"/>
      <sheetName val="TOkhaithue"/>
      <sheetName val="5 nam (tach)"/>
      <sheetName val="5 nam (tach) (2)"/>
      <sheetName val="KH 2003"/>
      <sheetName val="MV06"/>
      <sheetName val="BR06"/>
      <sheetName val="TH06"/>
      <sheetName val="Vinhi-Cbi"/>
      <sheetName val="Binh-R6"/>
      <sheetName val="Binh-CBi"/>
      <sheetName val="Thu-R6"/>
      <sheetName val="To4-Thang"/>
      <sheetName val="CB,DCTN"/>
      <sheetName val="CBCNV"/>
      <sheetName val="LamThemCBCNV "/>
      <sheetName val="UL"/>
      <sheetName val="MTL$-JDTTY"/>
      <sheetName val="A6"/>
      <sheetName val="BKNHAP"/>
      <sheetName val="BKX"/>
      <sheetName val="MSVT"/>
      <sheetName val="MSSP"/>
      <sheetName val="§V"/>
      <sheetName val="N-X -T"/>
      <sheetName val="6 T-2003"/>
      <sheetName val="T1-04"/>
      <sheetName val="T2-04 "/>
      <sheetName val="T3-04"/>
      <sheetName val="T4-04 "/>
      <sheetName val="T5-04  "/>
      <sheetName val="T6-04  "/>
      <sheetName val="QUY II"/>
      <sheetName val="QUY III"/>
      <sheetName val="kinhphi"/>
      <sheetName val="CPXL-DIEN"/>
      <sheetName val="THCPXAYLAP-XL"/>
      <sheetName val="chikhac"/>
      <sheetName val="CHENH LECH-XL"/>
      <sheetName val="KHOI LUONG-XL"/>
      <sheetName val="VLNCM-DIEN"/>
      <sheetName val="VLNCM-XL"/>
      <sheetName val="XXXXXXX0"/>
      <sheetName val="XXXXXXX1"/>
      <sheetName val="KL nen"/>
      <sheetName val="Gia TH"/>
      <sheetName val="TH DG giao nen"/>
      <sheetName val="Nhu cau von"/>
      <sheetName val="Gia de nghi cuoi"/>
      <sheetName val="BC QTam"/>
      <sheetName val="So sanh"/>
      <sheetName val="CP Gian tiep"/>
      <sheetName val="PT DG nen"/>
      <sheetName val="Gia may"/>
      <sheetName val="PL KH"/>
      <sheetName val="DM M theo KH, Luong"/>
      <sheetName val="Tinh M theo DM"/>
      <sheetName val="KL Tong"/>
      <sheetName val="TL10PH"/>
      <sheetName val="bth "/>
      <sheetName val="Khoan"/>
      <sheetName val="cvc"/>
      <sheetName val="bcl "/>
      <sheetName val="ctkhac"/>
      <sheetName val="ctday"/>
      <sheetName val="thday"/>
      <sheetName val="dtday"/>
      <sheetName val="ctram"/>
      <sheetName val="thtram"/>
      <sheetName val="dtram"/>
      <sheetName val="DTchung"/>
      <sheetName val="ctvlieu"/>
      <sheetName val="dmxay"/>
      <sheetName val="DGVT"/>
      <sheetName val="BThaut"/>
      <sheetName val="KLT"/>
      <sheetName val="QT"/>
      <sheetName val="KL tt"/>
      <sheetName val="Gia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refreshError="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sheetData sheetId="404"/>
      <sheetData sheetId="405"/>
      <sheetData sheetId="406"/>
      <sheetData sheetId="407" refreshError="1"/>
      <sheetData sheetId="408" refreshError="1"/>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refreshError="1"/>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refreshError="1"/>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refreshError="1"/>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refreshError="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refreshError="1"/>
      <sheetData sheetId="797"/>
      <sheetData sheetId="798"/>
      <sheetData sheetId="799"/>
      <sheetData sheetId="800"/>
      <sheetData sheetId="80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O REV.0"/>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C"/>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dg"/>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00000000"/>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XL4Poppy"/>
      <sheetName val="Sheet1"/>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XXXXXXXX"/>
      <sheetName val="Q1-02"/>
      <sheetName val="Q2-02"/>
      <sheetName val="Q3-02"/>
      <sheetName val="C45"/>
      <sheetName val="C47A"/>
      <sheetName val="C47B"/>
      <sheetName val="C46"/>
      <sheetName val="DsachYT"/>
      <sheetName val="00"/>
      <sheetName val="Bhxhoi"/>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Sheet3"/>
      <sheetName val="Sheet2"/>
      <sheetName val="LUONG CHO HUU"/>
      <sheetName val="thu BHXH,YT"/>
      <sheetName val="Phan bo"/>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Outlets"/>
      <sheetName val="PGs"/>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TAI"/>
      <sheetName val="BANLE"/>
      <sheetName val="t.kho"/>
      <sheetName val="CLB"/>
      <sheetName val="phong"/>
      <sheetName val="hoat"/>
      <sheetName val="tong BH"/>
      <sheetName val="nhapkho"/>
      <sheetName val="KH LDTL"/>
      <sheetName val="T6"/>
      <sheetName val="Mau"/>
      <sheetName val="SILICAT_x0003_"/>
      <sheetName val="1-12"/>
      <sheetName val="XL4Test5"/>
      <sheetName val="TH"/>
      <sheetName val="Chia T1"/>
      <sheetName val="Chia T2"/>
      <sheetName val="Chia T3"/>
      <sheetName val="TH11"/>
      <sheetName val="TH T11"/>
      <sheetName val="TH T1"/>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SP-KH"/>
      <sheetName val="Xuatkho"/>
      <sheetName val="PT"/>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Dieu chinh"/>
      <sheetName val="04"/>
      <sheetName val="So -03"/>
      <sheetName val="SoLD"/>
      <sheetName val="So-02"/>
      <sheetName val="MTL$-INTER"/>
      <sheetName val="Pivot(Silica|e)"/>
      <sheetName val="bcth.Hoang"/>
      <sheetName val="bcth.Nhung"/>
      <sheetName val="bcth.Ngoc"/>
      <sheetName val="bcth.Vu"/>
      <sheetName val="CDQDT"/>
      <sheetName val="XNT"/>
      <sheetName val="01"/>
      <sheetName val="02"/>
      <sheetName val="03"/>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Summary"/>
      <sheetName val="Design &amp; Applications"/>
      <sheetName val="Building Summary"/>
      <sheetName val="Building"/>
      <sheetName val="External Works"/>
      <sheetName val="vi_du_n"/>
      <sheetName val="vi_du"/>
      <sheetName val="Bieu 2"/>
      <sheetName val="biªu 3"/>
      <sheetName val="bieu1 CTy"/>
      <sheetName val="b2 cty"/>
      <sheetName val="b 3 cty"/>
      <sheetName val="bieu 7"/>
      <sheetName val="bieu 9"/>
      <sheetName val="b14"/>
      <sheetName val="Sheet12"/>
      <sheetName val="TH QT"/>
      <sheetName val="KE QT"/>
      <sheetName val="??-BLDG"/>
      <sheetName val="Pi6ot(Urethan)"/>
      <sheetName val="Chiet tinh dz22"/>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INSUL"/>
      <sheetName val="gvl"/>
      <sheetName val="hoat_x0000_࣭_x0000__x0000__x0000__x0000__x0000__x0000__x0000__x0000__x0009__x0000_᭬࣫_x0000__x0004__x0000__x0000__x0000__x0000__x0000__x0000_ᑜ࣭_x0000__x0000__x0000_"/>
      <sheetName val="Sheed4"/>
      <sheetName val="_x0000__x0000__x0000__x0000__x0000__x0000_"/>
      <sheetName val="Piwot(Silicate)"/>
      <sheetName val="ROCK WO_x0003__x0000_"/>
      <sheetName val="S¶_x001d_et2"/>
      <sheetName val="Macro1"/>
      <sheetName val="Macro2"/>
      <sheetName val="Macro3"/>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BLDG"/>
      <sheetName val="TH T19"/>
      <sheetName val="Pivot(RckWool)"/>
      <sheetName val="TH VL, NC, DDHT Thanhphuoc"/>
      <sheetName val="DU TRU LUONG 06 TH@NG"/>
      <sheetName val="AN CA DH 10"/>
      <sheetName val="TAM UNG LNC TH 08"/>
      <sheetName val="Leong thoi gian th 10"/>
      <sheetName val="Luong thoa gian th 11"/>
      <sheetName val="at lns th 10"/>
      <sheetName val="tam ung DNS th 11"/>
      <sheetName val="XL4Test4"/>
      <sheetName val="thong tin cty"/>
      <sheetName val="TK-in"/>
      <sheetName val="TKTH"/>
      <sheetName val="BR"/>
      <sheetName val="MV"/>
      <sheetName val="mvtt"/>
      <sheetName val="HDKT"/>
      <sheetName val="Linh tinh"/>
      <sheetName val="nk"/>
      <sheetName val="N"/>
      <sheetName val="X"/>
      <sheetName val="Sheev6"/>
      <sheetName val="Nhap fon gia VL dia phuong"/>
      <sheetName val="뜃맟뭁돽띿맟?-BLDG"/>
      <sheetName val="CAT_5"/>
      <sheetName val="현장관리비"/>
      <sheetName val="실행내역"/>
      <sheetName val="#REF"/>
      <sheetName val="적용환율"/>
      <sheetName val="合成単価作成表-BLDG"/>
      <sheetName val="EQUIPMENT -2"/>
      <sheetName val="전차선로 물량표"/>
      <sheetName val="PBS"/>
      <sheetName val="간접비내역-1"/>
      <sheetName val="Basic"/>
      <sheetName val="DESIGN CRITERIA"/>
      <sheetName val="용기"/>
      <sheetName val="MTO REV.0"/>
      <sheetName val="Phan tich don ႀ￸a chi tiet"/>
      <sheetName val="Pivot(_x0007_lass Wool)"/>
      <sheetName val="bcôhang"/>
      <sheetName val="báo cáo thang11 m?i"/>
      <sheetName val="RDP013"/>
      <sheetName val="TH_x0001_NG2"/>
      <sheetName val="Luong moÿÿngay cong khao sat"/>
      <sheetName val="Giai trinh"/>
      <sheetName val="Q2-00"/>
      <sheetName val="_x0010_ivot(Glass Wool)"/>
      <sheetName val="She%t1"/>
      <sheetName val="XL4Pop`y"/>
      <sheetName val="Chitieu-dam c!c loai"/>
      <sheetName val="@Gdg"/>
      <sheetName val="CocKJ1m"/>
      <sheetName val="공통가설"/>
      <sheetName val="DG"/>
      <sheetName val="Du_lieu"/>
      <sheetName val="ctTBA"/>
      <sheetName val="NEW-PANEL"/>
      <sheetName val="TT_10KV"/>
      <sheetName val="Tong hop QL4( - 3"/>
      <sheetName val="SN C£GNV"/>
      <sheetName val="PNT-QUOT-#3"/>
      <sheetName val="COAT&amp;WRAP-QIOT-#3"/>
      <sheetName val="SILICCTE"/>
      <sheetName val="PACK"/>
      <sheetName val="INV"/>
      <sheetName val="TK-XUAT"/>
      <sheetName val="TK-NHAP"/>
      <sheetName val="DT 1"/>
      <sheetName val="DT 2"/>
      <sheetName val="DT 3"/>
      <sheetName val="DM"/>
      <sheetName val="SP"/>
      <sheetName val="NPL"/>
      <sheetName val="적용률"/>
      <sheetName val="d' cOng"/>
      <sheetName val="CAPTHOAP"/>
      <sheetName val=" t`oat nuoc nc"/>
      <sheetName val="Gia vat tu"/>
      <sheetName val="tong l²_x0000__x0000_ ban"/>
      <sheetName val="CT Thang Mo"/>
      <sheetName val="CT  PL"/>
      <sheetName val="Chi tiet"/>
      <sheetName val="ፌ_x0000_佄⁎䥇⁁䡃"/>
      <sheetName val="⁁䡃⁉䥔呅"/>
      <sheetName val="呅吠ь_x0000_䑄㔳_x0005_吀䅂㔳_x000c_吀⁈畱敹"/>
      <sheetName val="㔳_x000c_吀⁈畱敹瑴慯ծ_x0000_楢兡͔_x0000_䭔"/>
      <sheetName val="_x0000_楢兡͔_x0000_䭔ͥ_x0000_䅎э_x0000_啈䝎_x0003_䠀䥁_x0003_"/>
      <sheetName val="_x0000_啈䝎_x0003_䠀䥁_x0003_䰀䵁_x0008_䈀湡⁧楧"/>
      <sheetName val="ࡍ_x0000_慂杮朠慩_x000d_䠀乁⁇䥔久䈠佁_x000b_吀⁈"/>
      <sheetName val="䥔久䈠佁_x000b_吀⁈䡎偁"/>
      <sheetName val="⁈䡎偁吠乏_x0006_吀⁈"/>
      <sheetName val="_x0000_䡔䈠乁_x0005_䐀"/>
      <sheetName val="_x0000_敄㍣б_x0000_慊"/>
      <sheetName val="䨀湡в_x0000_慊㍮"/>
      <sheetName val="湡г_x0000_慊㑮_x0004_"/>
      <sheetName val="д_x0000_慊㙮_x0004_䨀"/>
      <sheetName val="_x0000_慊㝮_x0004_䨀湡"/>
      <sheetName val="慊㡮_x0004_䨀湡Թ"/>
      <sheetName val="㥮_x0005_䨀湡〱_x0005_䨀"/>
      <sheetName val="_x0005_䨀湡ㄱ_x0005_䨀"/>
      <sheetName val="_x0000_慊ㅮԳ_x0000_慊"/>
      <sheetName val="䨀湡㐱_x0005_䨀湡"/>
      <sheetName val="慊ㅮԵ_x0000_慊ㅮ"/>
      <sheetName val="湡㘱_x0005_䨀湡㜱"/>
      <sheetName val="ㅮԷ_x0000_慊ㅮԸ"/>
      <sheetName val="㠱_x0005_䨀湡〲_x0005_"/>
      <sheetName val="԰_x0000_慊㉮Ա_x0000_"/>
      <sheetName val="_x0005_䨀湡㈲_x0005_䨀"/>
      <sheetName val="_x0000_慊㉮Գ_x0000_慊㉮Դ"/>
      <sheetName val="湡㐲_x0005_䨀湡㔲_x0005_"/>
      <sheetName val="㔲_x0005_䨀"/>
      <sheetName val="TKP"/>
      <sheetName val="_x0000_TCTiet"/>
      <sheetName val="LABTOTAL"/>
      <sheetName val="Bia"/>
      <sheetName val="So lieu"/>
      <sheetName val="ROCK WO_x0003_?"/>
      <sheetName val="??????"/>
      <sheetName val="_x0010_iwot(Silicate)"/>
      <sheetName val=" thoat nuog nc"/>
      <sheetName val="hoat?࣭????????_x0009_?᭬࣫?_x0004_??????ᑜ࣭???"/>
      <sheetName val="dongia (2)"/>
      <sheetName val="LKVL-CK-HT-GD1"/>
      <sheetName val="giathanh1"/>
      <sheetName val="lam-moi"/>
      <sheetName val="TONG HOP VL-NC"/>
      <sheetName val="thao-go"/>
      <sheetName val="THPDMoi  (2)"/>
      <sheetName val="gtrinh"/>
      <sheetName val="phuluc1"/>
      <sheetName val="chitiet"/>
      <sheetName val="TONGKE3p "/>
      <sheetName val="DONGIA"/>
      <sheetName val="DON GIA"/>
      <sheetName val="TONGKE-HT"/>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100000P0"/>
      <sheetName val="RFP0_x0010_6"/>
      <sheetName val="RFP_x0010_07"/>
      <sheetName val="RFP_x0011_1(2)"/>
      <sheetName val="Q_x0012_-02"/>
      <sheetName val="Q_x0013_-02"/>
      <sheetName val="Du toan chi Tiet coc_x0000_nuoc"/>
      <sheetName val="Nhap_x0000_don gia VL dia phuong"/>
      <sheetName val="Luong mot ngay Cong xay_x0000_lap"/>
      <sheetName val="DU TRU LUONG_x0000_06 THANG"/>
      <sheetName val="PP tinh Thue thu_x0000_nhap"/>
      <sheetName val="Luong TG thang _x0010_9"/>
      <sheetName val="QT LUONG NS_x0000_T 07"/>
      <sheetName val="TAM_x0000_UNG LUONG NS TH 10"/>
      <sheetName val="BCDTK"/>
      <sheetName val="soktmay"/>
      <sheetName val="THVT"/>
      <sheetName val="PTDM"/>
      <sheetName val="POWER"/>
      <sheetName val="견적조건"/>
      <sheetName val="BQ_Equip_Pipe"/>
      <sheetName val="BLR-S"/>
      <sheetName val="Est-Hotpp"/>
      <sheetName val="PipWT"/>
      <sheetName val="piping"/>
      <sheetName val="BREAKDOWN(철거설치)"/>
      <sheetName val="COA-17"/>
      <sheetName val="C-18"/>
      <sheetName val="_x0000__x0000_DT"/>
      <sheetName val="\uong mot ngay cong xay lap"/>
      <sheetName val="Luong mot ngay conw0khao sat"/>
      <sheetName val="thu BHXH&lt;YT"/>
      <sheetName val="ࡍ_x0000_慂杮朠慩_x000a_䠀乁⁇䥔久䈠佁_x000b_吀⁈"/>
      <sheetName val="DTࠠBH"/>
      <sheetName val="TA²_x0000__x0000_NH"/>
      <sheetName val="TH4_x0000__x0000__x0000__x0000__x0000__x0000__x0000__x0000__x0000__x0000__x0000_ℨʢ_x0000__x0004__x0000__x0000__x0000__x0000__x0000__x0000_崬ʢ_x0000__x0000__x0000__x0000__x0000_"/>
      <sheetName val="__-BLDG"/>
      <sheetName val="_______-BLDG"/>
      <sheetName val="뜃맟뭁돽띿맟_-BLDG"/>
      <sheetName val="báo cáo thang11 m_i"/>
      <sheetName val="Pivnt(RockWool)"/>
      <sheetName val="@ivot(Form Glass)"/>
      <sheetName val="Pivot(Gl!ss Wool)"/>
      <sheetName val="ROCK WOKL"/>
      <sheetName val="He co"/>
      <sheetName val="Bhitieu-dam cac loai"/>
      <sheetName val="_x0000__x0000__x0000__x0000__x0000__x0009__x0000_??_x0000__x0004__x0000__x0000__x0000__x0000__x0000__x0000_??_x0000__x0000__x0000__x0000__x0000__x0000__x0000__x0000_??_x0000__x0000_"/>
      <sheetName val="?TCTiet"/>
      <sheetName val="POTAL"/>
      <sheetName val=" thoau nuoc nc"/>
      <sheetName val="hoat?࣭?_x0009_᭬࣫?_x0004_?ᑜ࣭?ڬ࣫?"/>
      <sheetName val="T.Tinh"/>
      <sheetName val="TK"/>
      <sheetName val="BRCT"/>
      <sheetName val="SDHD"/>
      <sheetName val="SDHD QUY"/>
      <sheetName val="GTGT135"/>
      <sheetName val="BRCN135"/>
      <sheetName val="MV135"/>
      <sheetName val="SDHDCN"/>
      <sheetName val="SDHDCN quy"/>
      <sheetName val="NXT.CN03"/>
      <sheetName val="bl"/>
      <sheetName val="20000000"/>
      <sheetName val="Chitieu-dam cac_x0000_loai"/>
      <sheetName val="hoat_x0000_࣭_x0000__x0009_᭬࣫_x0000__x0004__x0000_ᑜ࣭_x0000_ڬ࣫_x0000_"/>
      <sheetName val="tong l²?? ban"/>
      <sheetName val="ፌ?佄⁎䥇⁁䡃"/>
      <sheetName val="呅吠ь?䑄㔳_x0005_吀䅂㔳_x000c_吀⁈畱敹"/>
      <sheetName val="㔳_x000c_吀⁈畱敹瑴慯ծ?楢兡͔?䭔"/>
      <sheetName val="?楢兡͔?䭔ͥ?䅎э?啈䝎_x0003_䠀䥁_x0003_"/>
      <sheetName val="?啈䝎_x0003_䠀䥁_x0003_䰀䵁_x0008_䈀湡⁧楧"/>
      <sheetName val="ࡍ?慂杮朠慩_x000d_䠀乁⁇䥔久䈠佁_x000b_吀⁈"/>
      <sheetName val="?䡔䈠乁_x0005_䐀"/>
      <sheetName val="?敄㍣б?慊"/>
      <sheetName val="䨀湡в?慊㍮"/>
      <sheetName val="湡г?慊㑮_x0004_"/>
      <sheetName val="д?慊㙮_x0004_䨀"/>
      <sheetName val="?慊㝮_x0004_䨀湡"/>
      <sheetName val="?慊ㅮԳ?慊"/>
      <sheetName val="慊ㅮԵ?慊ㅮ"/>
      <sheetName val="ㅮԷ?慊ㅮԸ"/>
      <sheetName val="԰?慊㉮Ա?"/>
      <sheetName val="?慊㉮Գ?慊㉮Դ"/>
      <sheetName val="Du toan chi Tiet coc?nuoc"/>
      <sheetName val="Nhap?don gia VL dia phuong"/>
      <sheetName val="Luong mot ngay Cong xay?lap"/>
      <sheetName val="DU TRU LUONG?06 THANG"/>
      <sheetName val="PP tinh Thue thu?nhap"/>
      <sheetName val="QT LUONG NS?T 07"/>
      <sheetName val="TAM?UNG LUONG NS TH 10"/>
      <sheetName val="??DT"/>
      <sheetName val="ࡍ?慂杮朠慩_x000a_䠀乁⁇䥔久䈠佁_x000b_吀⁈"/>
      <sheetName val="TA²??NH"/>
      <sheetName val="TH4???????????ℨʢ?_x0004_??????崬ʢ?????"/>
      <sheetName val="?????_x0009_????_x0004_????????????????????"/>
      <sheetName val="Chitieu-dam cac?loai"/>
      <sheetName val="呅吠ь"/>
      <sheetName val="㔳_x000c_吀⁈畱敹瑴慯ծ"/>
      <sheetName val="䨀湡в"/>
      <sheetName val="hoat࣭ ᭬࣫_x0004_ᑜ࣭"/>
      <sheetName val=""/>
      <sheetName val="ROCK WO_x0003_"/>
      <sheetName val="TCTiet"/>
      <sheetName val="hoat?࣭???????? ?᭬࣫?_x0004_??????ᑜ࣭???"/>
      <sheetName val="Du toan chi Tiet cocnuoc"/>
      <sheetName val="Nhapdon gia VL dia phuong"/>
      <sheetName val="Luong mot ngay Cong xaylap"/>
      <sheetName val="DU TRU LUONG06 THANG"/>
      <sheetName val="PP tinh Thue thunhap"/>
      <sheetName val="QT LUONG NST 07"/>
      <sheetName val="TAMUNG LUONG NS TH 10"/>
      <sheetName val=" ??_x0004_????"/>
      <sheetName val="hoat?࣭? ᭬࣫?_x0004_?ᑜ࣭?ڬ࣫?"/>
      <sheetName val="Chitieu-dam cacloai"/>
      <sheetName val="hoat࣭ ᭬࣫_x0004_ᑜ࣭ڬ࣫"/>
      <sheetName val="????? ????_x0004_????????????????????"/>
      <sheetName val="MTO REV.2(ARMOR)"/>
      <sheetName val="TSCD"/>
      <sheetName val="PTDGDT"/>
      <sheetName val="Luo _x0008__x0010__x0006__x0005__x001c_ Í_x0007_ÉÀ_x0006__x0003_á_x0002_°"/>
      <sheetName val="hoat? ??_x0004_????"/>
      <sheetName val="hoat?????????? ????_x0004_???????????"/>
      <sheetName val="VV-NTKL NHA _x000b_HO DOT 2"/>
      <sheetName val="THA_x000e_G 8"/>
      <sheetName val="AN CA _x0014_HANG 08"/>
      <sheetName val="Xuatkh/"/>
      <sheetName val="To*K hop"/>
      <sheetName val="Coc$0x40cm"/>
      <sheetName val="&quot;0ngay"/>
      <sheetName val="báo cák thang11 mới"/>
      <sheetName val="THANG'"/>
      <sheetName val="CN"/>
      <sheetName val="BCN"/>
      <sheetName val="Q TOAN"/>
      <sheetName val="NO MUA"/>
      <sheetName val="VO CHAI"/>
      <sheetName val="VC THU HOI"/>
      <sheetName val="hoat??? ???_x0004_???????"/>
      <sheetName val="[I"/>
      <sheetName val="????"/>
      <sheetName val="báo cák thang11 m?i"/>
      <sheetName val="???????"/>
      <sheetName val="?????"/>
      <sheetName val="??????_x0005_???_x000c_????"/>
      <sheetName val="?_x000c_?????????????"/>
      <sheetName val="?????????????_x0003_??_x0003_"/>
      <sheetName val="???_x0003_??_x0003_??_x0008_????"/>
      <sheetName val="??????_x000d_???????_x000b_??"/>
      <sheetName val="????_x000b_????"/>
      <sheetName val="?????_x0006_??"/>
      <sheetName val="????_x0005_?"/>
      <sheetName val="?????_x0004_"/>
      <sheetName val="????_x0004_?"/>
      <sheetName val="???_x0004_??"/>
      <sheetName val="??_x0004_???"/>
      <sheetName val="?_x0005_???_x0005_?"/>
      <sheetName val="_x0005_???_x0005_?"/>
      <sheetName val="???_x0005_??"/>
      <sheetName val="??_x0005_???"/>
      <sheetName val="?_x0005_???_x0005_"/>
      <sheetName val="????????"/>
      <sheetName val="??_x0005_???_x0005_"/>
      <sheetName val="?_x0005_?"/>
      <sheetName val=" ???_x0004_???????"/>
      <sheetName val="TH VL_ NC_ DDHT Thanhphuoc"/>
      <sheetName val="DGdW"/>
      <sheetName val="To~g hop"/>
      <sheetName val="TXANG7"/>
      <sheetName val="Sxeet4"/>
      <sheetName val="To~g hop Q\47"/>
      <sheetName val="truythu"/>
      <sheetName val="CAI TK 112"/>
      <sheetName val="KHQT-00-01"/>
      <sheetName val="QMCT"/>
      <sheetName val="DG "/>
      <sheetName val="???? ???"/>
      <sheetName val="?????-1"/>
      <sheetName val="??"/>
      <sheetName val="??????_x000a_???????_x000b_??"/>
      <sheetName val="KLHT"/>
      <sheetName val="tong l²"/>
      <sheetName val="Luo_x0009__x0008__x0010__x0000__x0000__x0006__x0005__x0000__x001c_ Í_x0007_ÉÀ_x0000__x0000__x0006__x0003__x0000__x0000_á_x0000__x0002__x0000_°"/>
      <sheetName val="hoat_x0000_?_x0000__x0009_??_x0000__x0004__x0000_??_x0000_??_x0000_"/>
      <sheetName val="hoat??????????_x0009_????_x0004_???????????"/>
      <sheetName val="hoat???_x0009_???_x0004_???????"/>
      <sheetName val="_x0009_???_x0004_???????"/>
      <sheetName val="truy_x0000_th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refreshError="1"/>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refreshError="1"/>
      <sheetData sheetId="264"/>
      <sheetData sheetId="265" refreshError="1"/>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sheetData sheetId="298" refreshError="1"/>
      <sheetData sheetId="299"/>
      <sheetData sheetId="300" refreshError="1"/>
      <sheetData sheetId="301"/>
      <sheetData sheetId="302"/>
      <sheetData sheetId="303"/>
      <sheetData sheetId="304"/>
      <sheetData sheetId="305" refreshError="1"/>
      <sheetData sheetId="306" refreshError="1"/>
      <sheetData sheetId="307"/>
      <sheetData sheetId="308"/>
      <sheetData sheetId="309"/>
      <sheetData sheetId="310"/>
      <sheetData sheetId="311"/>
      <sheetData sheetId="312"/>
      <sheetData sheetId="313"/>
      <sheetData sheetId="314"/>
      <sheetData sheetId="315" refreshError="1"/>
      <sheetData sheetId="316"/>
      <sheetData sheetId="317"/>
      <sheetData sheetId="318" refreshError="1"/>
      <sheetData sheetId="319"/>
      <sheetData sheetId="320"/>
      <sheetData sheetId="321"/>
      <sheetData sheetId="322"/>
      <sheetData sheetId="323"/>
      <sheetData sheetId="324"/>
      <sheetData sheetId="325"/>
      <sheetData sheetId="326"/>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sheetData sheetId="339"/>
      <sheetData sheetId="340" refreshError="1"/>
      <sheetData sheetId="341" refreshError="1"/>
      <sheetData sheetId="342" refreshError="1"/>
      <sheetData sheetId="343" refreshError="1"/>
      <sheetData sheetId="344" refreshError="1"/>
      <sheetData sheetId="345" refreshError="1"/>
      <sheetData sheetId="346" refreshError="1"/>
      <sheetData sheetId="347"/>
      <sheetData sheetId="348" refreshError="1"/>
      <sheetData sheetId="349" refreshError="1"/>
      <sheetData sheetId="350" refreshError="1"/>
      <sheetData sheetId="351" refreshError="1"/>
      <sheetData sheetId="352" refreshError="1"/>
      <sheetData sheetId="353" refreshError="1"/>
      <sheetData sheetId="354" refreshError="1"/>
      <sheetData sheetId="355"/>
      <sheetData sheetId="356"/>
      <sheetData sheetId="357" refreshError="1"/>
      <sheetData sheetId="358" refreshError="1"/>
      <sheetData sheetId="359"/>
      <sheetData sheetId="360" refreshError="1"/>
      <sheetData sheetId="361" refreshError="1"/>
      <sheetData sheetId="362" refreshError="1"/>
      <sheetData sheetId="363"/>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sheetData sheetId="377"/>
      <sheetData sheetId="378" refreshError="1"/>
      <sheetData sheetId="379" refreshError="1"/>
      <sheetData sheetId="380"/>
      <sheetData sheetId="381"/>
      <sheetData sheetId="382"/>
      <sheetData sheetId="383"/>
      <sheetData sheetId="384"/>
      <sheetData sheetId="385"/>
      <sheetData sheetId="386"/>
      <sheetData sheetId="387"/>
      <sheetData sheetId="388"/>
      <sheetData sheetId="389"/>
      <sheetData sheetId="390"/>
      <sheetData sheetId="391" refreshError="1"/>
      <sheetData sheetId="392"/>
      <sheetData sheetId="393"/>
      <sheetData sheetId="394"/>
      <sheetData sheetId="395" refreshError="1"/>
      <sheetData sheetId="396"/>
      <sheetData sheetId="397" refreshError="1"/>
      <sheetData sheetId="398" refreshError="1"/>
      <sheetData sheetId="399" refreshError="1"/>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refreshError="1"/>
      <sheetData sheetId="428" refreshError="1"/>
      <sheetData sheetId="429" refreshError="1"/>
      <sheetData sheetId="430"/>
      <sheetData sheetId="431" refreshError="1"/>
      <sheetData sheetId="432" refreshError="1"/>
      <sheetData sheetId="433" refreshError="1"/>
      <sheetData sheetId="434"/>
      <sheetData sheetId="435"/>
      <sheetData sheetId="436"/>
      <sheetData sheetId="437"/>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sheetData sheetId="495" refreshError="1"/>
      <sheetData sheetId="496" refreshError="1"/>
      <sheetData sheetId="497" refreshError="1"/>
      <sheetData sheetId="498" refreshError="1"/>
      <sheetData sheetId="499"/>
      <sheetData sheetId="500"/>
      <sheetData sheetId="501"/>
      <sheetData sheetId="502"/>
      <sheetData sheetId="503"/>
      <sheetData sheetId="504"/>
      <sheetData sheetId="505"/>
      <sheetData sheetId="506" refreshError="1"/>
      <sheetData sheetId="507" refreshError="1"/>
      <sheetData sheetId="508" refreshError="1"/>
      <sheetData sheetId="509" refreshError="1"/>
      <sheetData sheetId="510" refreshError="1"/>
      <sheetData sheetId="511" refreshError="1"/>
      <sheetData sheetId="512" refreshError="1"/>
      <sheetData sheetId="513"/>
      <sheetData sheetId="514"/>
      <sheetData sheetId="515"/>
      <sheetData sheetId="516"/>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sheetData sheetId="569"/>
      <sheetData sheetId="570" refreshError="1"/>
      <sheetData sheetId="571"/>
      <sheetData sheetId="572"/>
      <sheetData sheetId="573"/>
      <sheetData sheetId="574"/>
      <sheetData sheetId="575"/>
      <sheetData sheetId="576"/>
      <sheetData sheetId="577"/>
      <sheetData sheetId="578" refreshError="1"/>
      <sheetData sheetId="579"/>
      <sheetData sheetId="580"/>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sheetData sheetId="631" refreshError="1"/>
      <sheetData sheetId="632"/>
      <sheetData sheetId="633"/>
      <sheetData sheetId="634"/>
      <sheetData sheetId="635"/>
      <sheetData sheetId="636"/>
      <sheetData sheetId="637"/>
      <sheetData sheetId="638" refreshError="1"/>
      <sheetData sheetId="639"/>
      <sheetData sheetId="640"/>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sheetData sheetId="652"/>
      <sheetData sheetId="65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dg"/>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s>
    <sheetDataSet>
      <sheetData sheetId="0"/>
      <sheetData sheetId="1"/>
      <sheetData sheetId="2" refreshError="1">
        <row r="17">
          <cell r="N17">
            <v>55000</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KH 2003 (moi max)"/>
      <sheetName val="PIPE-03E"/>
      <sheetName val="Chart2"/>
      <sheetName val="Chart1"/>
      <sheetName val="Sheet5"/>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XXXXXXXX"/>
      <sheetName val="Dong Dau"/>
      <sheetName val="Dong Dau (2)"/>
      <sheetName val="Sau dong"/>
      <sheetName val="Ma xa"/>
      <sheetName val="My dinh"/>
      <sheetName val="Tong cong"/>
      <sheetName val="1"/>
      <sheetName val="Congty"/>
      <sheetName val="VPPN"/>
      <sheetName val="XN74"/>
      <sheetName val="XN54"/>
      <sheetName val="XN33"/>
      <sheetName val="NK96"/>
      <sheetName val="XL4Tes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Interim payment"/>
      <sheetName val="Letter"/>
      <sheetName val="Bid Sum"/>
      <sheetName val="Item B"/>
      <sheetName val="Dg A"/>
      <sheetName val="Dg B&amp;C"/>
      <sheetName val="Rates&amp;Prices"/>
      <sheetName val="Material at site"/>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THCT"/>
      <sheetName val="cap cho cac DT"/>
      <sheetName val="Ung - hoan"/>
      <sheetName val="CP may"/>
      <sheetName val="SS"/>
      <sheetName val="NVL"/>
      <sheetName val="10000000"/>
      <sheetName val="XN79"/>
      <sheetName val="CTMT"/>
      <sheetName val="KH12"/>
      <sheetName val="CN12"/>
      <sheetName val="HD12"/>
      <sheetName val="KH1"/>
      <sheetName val="MD"/>
      <sheetName val="ND"/>
      <sheetName val="CONG"/>
      <sheetName val="DGCT"/>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Gia VL"/>
      <sheetName val="Bang gia ca may"/>
      <sheetName val="Bang luong CB"/>
      <sheetName val="Bang P.tich CT"/>
      <sheetName val="D.toan chi tiet"/>
      <sheetName val="Bang TH Dtoan"/>
      <sheetName val="116(300)"/>
      <sheetName val="116(200)"/>
      <sheetName val="116(15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cd viaK0-T6"/>
      <sheetName val="cdvia T6-Tc24"/>
      <sheetName val="cdvia Tc24-T46"/>
      <sheetName val="cdbtnL2ko-k0+361"/>
      <sheetName val="cd btnL2k0+361-T19"/>
      <sheetName val="DTHH"/>
      <sheetName val="Bang1"/>
      <sheetName val="TAI TRONG"/>
      <sheetName val="NOI LUC"/>
      <sheetName val="TINH DUYET THTT CHINH"/>
      <sheetName val="TDUYET THTT PHU"/>
      <sheetName val="TINH DAO DONG VA DO VONG"/>
      <sheetName val="TINH NEO"/>
      <sheetName val="01"/>
      <sheetName val="02"/>
      <sheetName val="03"/>
      <sheetName val="04"/>
      <sheetName val="05"/>
      <sheetName val="Sheet13"/>
      <sheetName val="Sheet14"/>
      <sheetName val="Sheet15"/>
      <sheetName val="Sheet16"/>
      <sheetName val="Sheet17"/>
      <sheetName val="Sheet18"/>
      <sheetName val="Sheet19"/>
      <sheetName val="Sheet20"/>
      <sheetName val="Thuyet minh"/>
      <sheetName val="CQ-HQ"/>
      <sheetName val="VL"/>
      <sheetName val="CTXD"/>
      <sheetName val=".."/>
      <sheetName val="CTDN"/>
      <sheetName val="san vuon"/>
      <sheetName val="khu phu tro"/>
      <sheetName val="TH"/>
      <sheetName val="KM"/>
      <sheetName val="KHOANMUC"/>
      <sheetName val="CPQL"/>
      <sheetName val="SANLUONG"/>
      <sheetName val="SSCP-SL"/>
      <sheetName val="CPSX"/>
      <sheetName val="KQKD"/>
      <sheetName val="CDSL (2)"/>
      <sheetName val="tscd"/>
      <sheetName val="00000001"/>
      <sheetName val="00000002"/>
      <sheetName val="00000003"/>
      <sheetName val="00000004"/>
      <sheetName val="Phu luc"/>
      <sheetName val="Gia trÞ"/>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KL VL"/>
      <sheetName val="KHCTiet"/>
      <sheetName val="QT 9-6"/>
      <sheetName val="Thuong luu HB"/>
      <sheetName val="QT03"/>
      <sheetName val="QT"/>
      <sheetName val="PTmay"/>
      <sheetName val="KK"/>
      <sheetName val="QT Ky T"/>
      <sheetName val="BCKT"/>
      <sheetName val="bc vt TON BAI"/>
      <sheetName val="XXXXXXX0"/>
      <sheetName val="PTCT"/>
      <sheetName val="CDghino"/>
      <sheetName val="Tonghop"/>
      <sheetName val="TH (T1-6)"/>
      <sheetName val="ThueTB"/>
      <sheetName val="SCD5"/>
      <sheetName val=" NL"/>
      <sheetName val="CPVL-CPM"/>
      <sheetName val="PTVL"/>
      <sheetName val="CD1"/>
      <sheetName val=" NL (2)"/>
      <sheetName val="CDTHCT"/>
      <sheetName val="CDTHCT (3)"/>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Quang Tri"/>
      <sheetName val="TTHue"/>
      <sheetName val="Da Nang"/>
      <sheetName val="Quang Nam"/>
      <sheetName val="Quang Ngai"/>
      <sheetName val="TH DH-QN"/>
      <sheetName val="KP HD"/>
      <sheetName val="DB HD"/>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DT"/>
      <sheetName val="THND"/>
      <sheetName val="THMD"/>
      <sheetName val="Phtro1"/>
      <sheetName val="DTKS1"/>
      <sheetName val="CT1m"/>
      <sheetName val="Thep "/>
      <sheetName val="Chi tiet Khoi luong"/>
      <sheetName val="TH khoi luong"/>
      <sheetName val="Chiet tinh vat lieu "/>
      <sheetName val="TH KL VL"/>
      <sheetName val="DS them luong qui 4-2002"/>
      <sheetName val="Phuc loi 2-9-02"/>
      <sheetName val="PCLB-2002"/>
      <sheetName val="Thuong nhan dip 21-12-02"/>
      <sheetName val="Thuong dip nhan danh hieu AHL§"/>
      <sheetName val="Thang luong thu 13 nam 2002"/>
      <sheetName val="Luong SX# dip Tet Qui Mui(dong)"/>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CHIT"/>
      <sheetName val="THXH"/>
      <sheetName val="BHXH"/>
      <sheetName val="9"/>
      <sheetName val="10"/>
      <sheetName val="phan tich DG"/>
      <sheetName val="gia vat lieu"/>
      <sheetName val="gia xe may"/>
      <sheetName val="gia nhan cong"/>
      <sheetName val="cong Q2"/>
      <sheetName val="T.U luong Q1"/>
      <sheetName val="T.U luong Q2"/>
      <sheetName val="T.U luong Q3"/>
      <sheetName val="dutoan1"/>
      <sheetName val="Anhtoan"/>
      <sheetName val="dutoan2"/>
      <sheetName val="vat tu"/>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binh do"/>
      <sheetName val="cot lieu"/>
      <sheetName val="van khuon"/>
      <sheetName val="CT BT"/>
      <sheetName val="lay mau"/>
      <sheetName val="mat ngoai goi"/>
      <sheetName val="coc tram-bt"/>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T1(T1)04"/>
      <sheetName val="THDT"/>
      <sheetName val="DM-Goc"/>
      <sheetName val="Gia-CT"/>
      <sheetName val="PTCP"/>
      <sheetName val="cphoi"/>
      <sheetName val="Thang 12"/>
      <sheetName val="Thang 1"/>
      <sheetName val="moi"/>
      <sheetName val="Thang 12 (2)"/>
      <sheetName val="Thang 01"/>
      <sheetName val="Caodo"/>
      <sheetName val="Dat"/>
      <sheetName val="KL-CTTK"/>
      <sheetName val="BTH"/>
      <sheetName val="sent to"/>
      <sheetName val="XE DAU"/>
      <sheetName val="XE XANG"/>
      <sheetName val="Q1-02"/>
      <sheetName val="Q2-02"/>
      <sheetName val="Q3-02"/>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Tien ung"/>
      <sheetName val="phi luong3"/>
      <sheetName val="Quyet toan"/>
      <sheetName val="Thu hoi"/>
      <sheetName val="Lai vay"/>
      <sheetName val="Tien vay"/>
      <sheetName val="Cong no"/>
      <sheetName val="Cop pha"/>
      <sheetName val="20000000"/>
      <sheetName val="CT xa"/>
      <sheetName val="TLGC"/>
      <sheetName val="BL"/>
      <sheetName val="PXuat"/>
      <sheetName val="THVT.T5"/>
      <sheetName val="XL1.t5"/>
      <sheetName val="XL2.T5"/>
      <sheetName val="XL3.T5"/>
      <sheetName val="XL5.T5"/>
      <sheetName val="THCCDCXN"/>
      <sheetName val="CC.XL1"/>
      <sheetName val="XL2"/>
      <sheetName val="XL3"/>
      <sheetName val="XL5"/>
      <sheetName val="Cpa"/>
      <sheetName val="khXN"/>
      <sheetName val="KKTS.04"/>
      <sheetName val="NRC"/>
      <sheetName val="nha kct"/>
      <sheetName val="BKVT"/>
      <sheetName val="clvl"/>
      <sheetName val="Chenh lech"/>
      <sheetName val="Kinh phí"/>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Phu luc HD"/>
      <sheetName val="Gia du thau"/>
      <sheetName val="PTDG"/>
      <sheetName val="Ca xe"/>
      <sheetName val="tc"/>
      <sheetName val="TDT"/>
      <sheetName val="xl"/>
      <sheetName val="NN"/>
      <sheetName val="Tralaivay"/>
      <sheetName val="TBTN"/>
      <sheetName val="CPTV"/>
      <sheetName val="PCCHAY"/>
      <sheetName val="dtks"/>
      <sheetName val="C45A-BH"/>
      <sheetName val="C46A-BH"/>
      <sheetName val="C47A-BH"/>
      <sheetName val="C48A-BH"/>
      <sheetName val="S-53-1"/>
      <sheetName val="C.TIEU"/>
      <sheetName val="CPNLTT"/>
      <sheetName val="T.Luong"/>
      <sheetName val="NCTT"/>
      <sheetName val="QLDN"/>
      <sheetName val="641"/>
      <sheetName val="642"/>
      <sheetName val="T.HAO"/>
      <sheetName val="DT TUYEN"/>
      <sheetName val="DT GIA"/>
      <sheetName val="KHDT"/>
      <sheetName val="KHDT (2)"/>
      <sheetName val="SX-TT"/>
      <sheetName val="CL "/>
      <sheetName val="NAM 2004"/>
      <sheetName val="Tong Thu"/>
      <sheetName val="Tong Chi"/>
      <sheetName val="Truong hoc"/>
      <sheetName val="Cty CP"/>
      <sheetName val="G.thau 3B"/>
      <sheetName val="T.Hop Thu-chi"/>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Outlets"/>
      <sheetName val="PGs"/>
      <sheetName val="Cau 2(3)"/>
      <sheetName val="KH-2001"/>
      <sheetName val="KH-2002"/>
      <sheetName val="KH-2003"/>
      <sheetName val="DGTL"/>
      <sheetName val="®¬ngi¸"/>
      <sheetName val="dongle"/>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THKL37"/>
      <sheetName val="Cong37"/>
      <sheetName val="VTCY37"/>
      <sheetName val="CLVL37"/>
      <sheetName val="QTC37"/>
      <sheetName val="THKL.H9"/>
      <sheetName val="CongH9"/>
      <sheetName val="VTCYH9"/>
    </sheetNames>
    <definedNames>
      <definedName name="DataFilter"/>
      <definedName name="DataSort"/>
      <definedName name="GoBack" sheetId="13"/>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refreshError="1"/>
      <sheetData sheetId="698" refreshError="1"/>
      <sheetData sheetId="699" refreshError="1"/>
      <sheetData sheetId="700" refreshError="1"/>
      <sheetData sheetId="701" refreshError="1"/>
      <sheetData sheetId="702" refreshError="1"/>
      <sheetData sheetId="703" refreshError="1"/>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l"/>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ong"/>
      <sheetName val="tonghop"/>
      <sheetName val="thso sanh"/>
      <sheetName val="dutoan"/>
      <sheetName val="dtk490-491(PAI)"/>
      <sheetName val="dtk490-491(PAII)"/>
      <sheetName val="DG "/>
      <sheetName val="denbu"/>
      <sheetName val="Sheet2"/>
      <sheetName val="Sheet1"/>
      <sheetName val="tong hop"/>
      <sheetName val="phan tich DG"/>
      <sheetName val="gia vat lieu"/>
      <sheetName val="gia xe may"/>
      <sheetName val="gia nhan cong"/>
      <sheetName val="XL4Test5"/>
      <sheetName val="gvl"/>
      <sheetName val="MTL$-INTER"/>
      <sheetName val="PHAN DS 22 KV"/>
      <sheetName val="Sheet4"/>
      <sheetName val="Goc Dien"/>
      <sheetName val="QTDien"/>
      <sheetName val="THKP"/>
      <sheetName val="QTNuoc"/>
      <sheetName val="DTnuoc"/>
      <sheetName val="DT dien"/>
      <sheetName val="QTCSet"/>
      <sheetName val="TBI+NUOC "/>
      <sheetName val="Dien"/>
      <sheetName val="Sheet3"/>
      <sheetName val="TBIWC"/>
      <sheetName val="TBI nuoc"/>
      <sheetName val="00000000"/>
      <sheetName val="10000000"/>
      <sheetName val="RL"/>
      <sheetName val="TDQS"/>
      <sheetName val="40C"/>
      <sheetName val="40C-1"/>
      <sheetName val="thi lai"/>
      <sheetName val="DK6"/>
      <sheetName val="DK5"/>
      <sheetName val="DK4"/>
      <sheetName val="DK3"/>
      <sheetName val="DK2"/>
      <sheetName val="DK1"/>
      <sheetName val="ds1"/>
      <sheetName val="ds2"/>
      <sheetName val="ds3"/>
      <sheetName val="ds4"/>
      <sheetName val="ds5"/>
      <sheetName val="ds6"/>
      <sheetName val="6"/>
      <sheetName val="4"/>
      <sheetName val="5"/>
      <sheetName val="3"/>
      <sheetName val="2"/>
      <sheetName val="1"/>
      <sheetName val="DS"/>
      <sheetName val="HP"/>
      <sheetName val="LB"/>
      <sheetName val="SL"/>
      <sheetName val="hl"/>
      <sheetName val="40"/>
      <sheetName val="XXXXXXXX"/>
      <sheetName val="XXXXXXX0"/>
      <sheetName val="Gioi thieu"/>
      <sheetName val="DG 11"/>
      <sheetName val="Tien luong"/>
      <sheetName val="Kinh phi "/>
      <sheetName val="Phan tich"/>
      <sheetName val="VC"/>
      <sheetName val="XL4Poppy"/>
      <sheetName val="general"/>
      <sheetName val="Main Road"/>
      <sheetName val="Đoàn Vay Tiền"/>
      <sheetName val="Nợ Đoàn"/>
      <sheetName val="Sum"/>
      <sheetName val="Chart1"/>
      <sheetName val="phùn tich DG"/>
      <sheetName val="DE "/>
      <sheetName val="MTO REV.0"/>
      <sheetName val="hieuchinh30.11"/>
      <sheetName val="Bcaonhanh"/>
      <sheetName val="chitieth.chinh"/>
      <sheetName val="trinhEVN29.8"/>
      <sheetName val="DO AM DT"/>
      <sheetName val="tra-vat-lieu"/>
      <sheetName val="Congty"/>
      <sheetName val="VPPN"/>
      <sheetName val="XN74"/>
      <sheetName val="XN54"/>
      <sheetName val="XN33"/>
      <sheetName val="NK96"/>
      <sheetName val="dtk490_x000d_491(PAI "/>
      <sheetName val="QTNugc"/>
      <sheetName val="10000_x0010_00"/>
      <sheetName val="C.noTX01"/>
      <sheetName val="T.HopCNo"/>
      <sheetName val="THCNoATrung"/>
      <sheetName val="Sheet6"/>
      <sheetName val="BaocaoC.No2"/>
      <sheetName val="BaocaoC.noHopC.ty"/>
      <sheetName val="THAtraQuy"/>
      <sheetName val="No Ca.N"/>
      <sheetName val="C.tiêt C.ty"/>
      <sheetName val="CN.TCT03"/>
      <sheetName val="CN kho đoi"/>
      <sheetName val="T.Hop CN"/>
      <sheetName val="CTHTchưa TTnộibộ"/>
      <sheetName val="CN2004 Nộp TCT"/>
      <sheetName val="CN TCT04"/>
      <sheetName val="Ðoàn Vay Ti?n"/>
      <sheetName val="N? Ðoàn"/>
      <sheetName val="Input"/>
      <sheetName val="BANGTRA"/>
      <sheetName val="QMCT"/>
      <sheetName val="Qheet1"/>
      <sheetName val="cong"/>
      <sheetName val="Ðoàn Vay Ti_n"/>
      <sheetName val="N_ Ðoàn"/>
      <sheetName val="thdt"/>
      <sheetName val="th"/>
      <sheetName val="ptvl0-1"/>
      <sheetName val="0-1"/>
      <sheetName val="ptvl4-5"/>
      <sheetName val="4-5"/>
      <sheetName val="ptvl3-4"/>
      <sheetName val="3-4"/>
      <sheetName val="ptvl2-3"/>
      <sheetName val="2-3"/>
      <sheetName val="vlcong"/>
      <sheetName val="ptvl1-2"/>
      <sheetName val="1-2"/>
      <sheetName val="gia vatlieu"/>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dtk490_x000a_491(PAI "/>
      <sheetName val="BanTinh"/>
      <sheetName val="dtk490_491(PAI "/>
      <sheetName val="dudoan"/>
      <sheetName val="Tinh truoc VAT"/>
      <sheetName val="CP khaosat(Congtinh)"/>
      <sheetName val="CP khaosat(tuyettinh)"/>
      <sheetName val="Bia"/>
      <sheetName val="Tai trong"/>
      <sheetName val="Pile-Br-Capacity"/>
      <sheetName val=""/>
      <sheetName val="CN kho doi"/>
      <sheetName val="CTHTchua TTn?ib?"/>
      <sheetName val="CN2004 N?p TCT"/>
      <sheetName val="GIAVL"/>
      <sheetName val="gia vat"/>
      <sheetName val="Gia vat tu"/>
      <sheetName val="dtk486"/>
      <sheetName val="Truot_nen"/>
      <sheetName val="pc"/>
      <sheetName val="pt"/>
      <sheetName val="111"/>
      <sheetName val="th thu chi"/>
      <sheetName val="tam ung"/>
      <sheetName val="Gia"/>
      <sheetName val="Breakdown bill"/>
      <sheetName val="Breakdown 2"/>
      <sheetName val="CTHTchua TTn_ib_"/>
      <sheetName val="CN2004 N_p TCT"/>
      <sheetName val="G2G3_CDR_Dim"/>
      <sheetName val="G2_System_Inputs"/>
      <sheetName val="G2_TDT_Input"/>
      <sheetName val="G2_TDT_Advanced"/>
      <sheetName val="G2G3_GGSN_WC"/>
      <sheetName val="G3_System_Inputs"/>
      <sheetName val="G3_TDT_Input"/>
      <sheetName val="CD2000"/>
      <sheetName val="CDPS"/>
      <sheetName val="T2"/>
      <sheetName val="T3"/>
      <sheetName val="T4"/>
      <sheetName val="T5"/>
      <sheetName val="THop"/>
      <sheetName val="THKD"/>
      <sheetName val="20000000"/>
      <sheetName val="30000000"/>
      <sheetName val="40000000"/>
      <sheetName val="dtxl"/>
      <sheetName val="DG 285"/>
      <sheetName val="DG  286"/>
      <sheetName val="DG 85"/>
      <sheetName val="DG 89"/>
      <sheetName val="DG THIET BI"/>
      <sheetName val="DGVCTC 285"/>
      <sheetName val="TTTram"/>
      <sheetName val="gia vat?lieu"/>
      <sheetName val="10000_x005f_x0010_00"/>
      <sheetName val="GVL-NC-M"/>
      <sheetName val="dt{490-491(PAII)"/>
      <sheetName val="Ref"/>
      <sheetName val="ĐoànРVay Tiền"/>
      <sheetName val="KKKKKKKK"/>
      <sheetName val="Temp"/>
      <sheetName val="thso_sanh"/>
      <sheetName val="DG_"/>
      <sheetName val="MTO REV.2(ARMOR)"/>
      <sheetName val="CN kho ðoi"/>
      <sheetName val="CTHTchýa TTn?ib?"/>
      <sheetName val="dTk490-490(PAHI)"/>
      <sheetName val="TH kl cac cong tac"/>
      <sheetName val="KL cac cong tac chinh"/>
      <sheetName val="DGXL"/>
      <sheetName val="DM.DonVi (3)"/>
      <sheetName val="T.luc"/>
      <sheetName val="T.gian"/>
      <sheetName val="S.luong"/>
      <sheetName val="TD.Tho(1)"/>
      <sheetName val="TD.Tho(2)"/>
      <sheetName val="TD.Tho(3)"/>
      <sheetName val="Capdien"/>
      <sheetName val="dtk490_x000d_491(PAI_x0009_"/>
      <sheetName val="gia vat_x0000_lieu"/>
      <sheetName val="dtk490_x000a_491(PAI_x0009_"/>
      <sheetName val="dtk490_491(PAI_x0009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sheetData sheetId="83"/>
      <sheetData sheetId="84"/>
      <sheetData sheetId="85" refreshError="1"/>
      <sheetData sheetId="86" refreshError="1"/>
      <sheetData sheetId="87"/>
      <sheetData sheetId="88"/>
      <sheetData sheetId="89"/>
      <sheetData sheetId="90"/>
      <sheetData sheetId="91"/>
      <sheetData sheetId="92"/>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refreshError="1"/>
      <sheetData sheetId="156" refreshError="1"/>
      <sheetData sheetId="157" refreshError="1"/>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sheetData sheetId="191" refreshError="1"/>
      <sheetData sheetId="192" refreshError="1"/>
      <sheetData sheetId="193" refreshError="1"/>
      <sheetData sheetId="194" refreshError="1"/>
      <sheetData sheetId="195" refreshError="1"/>
      <sheetData sheetId="196"/>
      <sheetData sheetId="197" refreshError="1"/>
      <sheetData sheetId="198" refreshError="1"/>
      <sheetData sheetId="199"/>
      <sheetData sheetId="200"/>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sheetData sheetId="210" refreshError="1"/>
      <sheetData sheetId="211" refreshError="1"/>
      <sheetData sheetId="212" refreshError="1"/>
      <sheetData sheetId="213" refreshError="1"/>
      <sheetData sheetId="214" refreshError="1"/>
      <sheetData sheetId="215"/>
      <sheetData sheetId="216" refreshError="1"/>
      <sheetData sheetId="217" refreshError="1"/>
      <sheetData sheetId="218" refreshError="1"/>
      <sheetData sheetId="219" refreshError="1"/>
      <sheetData sheetId="220" refreshError="1"/>
      <sheetData sheetId="221" refreshError="1"/>
      <sheetData sheetId="222" refreshError="1"/>
      <sheetData sheetId="223"/>
      <sheetData sheetId="224"/>
      <sheetData sheetId="225"/>
      <sheetData sheetId="226"/>
      <sheetData sheetId="227"/>
      <sheetData sheetId="228"/>
      <sheetData sheetId="229"/>
      <sheetData sheetId="230"/>
      <sheetData sheetId="231"/>
      <sheetData sheetId="232"/>
      <sheetData sheetId="233"/>
      <sheetData sheetId="234" refreshError="1"/>
      <sheetData sheetId="235"/>
      <sheetData sheetId="236" refreshError="1"/>
      <sheetData sheetId="23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ANEL"/>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L"/>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_lieu"/>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ung ten TD"/>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ASE"/>
      <sheetName val="Sheet1"/>
      <sheetName val="T3-99"/>
      <sheetName val="T4-99"/>
      <sheetName val="T5-99"/>
      <sheetName val="T6-99"/>
      <sheetName val="T7-99"/>
      <sheetName val="T8-99"/>
      <sheetName val="T9-99"/>
      <sheetName val="T10-99"/>
      <sheetName val="T11-99"/>
      <sheetName val="T12-99"/>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Sheet2"/>
      <sheetName val="00000000"/>
      <sheetName val="KHQ2"/>
      <sheetName val="KHT4,5-02"/>
      <sheetName val="KHVt "/>
      <sheetName val="KHVtt4"/>
      <sheetName val="KHVt XL"/>
      <sheetName val="KHVt XLT4"/>
      <sheetName val="TNHNoi"/>
      <sheetName val="Sheet3"/>
      <sheetName val="XL4Poppy"/>
      <sheetName val="Sheet4"/>
      <sheetName val="TBA"/>
      <sheetName val="Netbook"/>
      <sheetName val="DZ"/>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Kluong phu"/>
      <sheetName val="Lan can"/>
      <sheetName val="Ho lan"/>
      <sheetName val="Coc tieu"/>
      <sheetName val="Bien bao"/>
      <sheetName val="Ranh"/>
      <sheetName val="Tuongchan"/>
      <sheetName val="Op mai 274"/>
      <sheetName val="Op mai 275"/>
      <sheetName val="Op mai 276"/>
      <sheetName val="Op mai 277"/>
      <sheetName val="Op mai 278"/>
      <sheetName val="Op mai 279"/>
      <sheetName val="Op mai 280"/>
      <sheetName val="Op mai 281"/>
      <sheetName val="Op mai 282"/>
      <sheetName val="Op mai 283"/>
      <sheetName val="Km274-Km275"/>
      <sheetName val="Km275-Km276"/>
      <sheetName val="Km276-Km277"/>
      <sheetName val="Km277-Km278"/>
      <sheetName val="Km278-Km279"/>
      <sheetName val="Km279-Km280"/>
      <sheetName val="Km280-Km281"/>
      <sheetName val="Km281-Km282"/>
      <sheetName val="Km282-Km283"/>
      <sheetName val="Km283-Km284"/>
      <sheetName val="Km284-Km285"/>
      <sheetName val="Nenduong"/>
      <sheetName val="Op mai 284"/>
      <sheetName val="Op mai"/>
      <sheetName val="XXXXXXXX"/>
      <sheetName val="Km274 - Km275"/>
      <sheetName val="Km275 - Km276"/>
      <sheetName val="Km276 - Km277"/>
      <sheetName val="Km277 - Km278 "/>
      <sheetName val="Km278 - Km279"/>
      <sheetName val="Km279 - Km280"/>
      <sheetName val="Km280 - Km281"/>
      <sheetName val="Km281 - Km282"/>
      <sheetName val="Km282 - Km283"/>
      <sheetName val="Km283 - Km284"/>
      <sheetName val="Km284 - Km285"/>
      <sheetName val="Tong hop Matduong"/>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Tong hop"/>
      <sheetName val="Tong hop (2)"/>
      <sheetName val="Cong"/>
      <sheetName val="Cong cu"/>
      <sheetName val="Dinhhinh"/>
      <sheetName val="Cot thep"/>
      <sheetName val="Cong tron D75"/>
      <sheetName val="Cong tron D100"/>
      <sheetName val="Cong tron D150"/>
      <sheetName val="Cong tron 2D150"/>
      <sheetName val="Cong ban 1,0x1,0"/>
      <sheetName val="Cong ban 1,0x1,2"/>
      <sheetName val="Cong hop 1,5x1,5"/>
      <sheetName val="Cong hop 2,0x1,5"/>
      <sheetName val="Cong hop 2,0x2,0"/>
      <sheetName val="10000000"/>
      <sheetName val="PA_coso"/>
      <sheetName val="PA_von"/>
      <sheetName val="PA_nhucau"/>
      <sheetName val="PA_TH"/>
      <sheetName val="THDT"/>
      <sheetName val="XL35"/>
      <sheetName val="DZ-35"/>
      <sheetName val="TN_35"/>
      <sheetName val="CT-DZ"/>
      <sheetName val="VC"/>
      <sheetName val="TC"/>
      <sheetName val="TH_BA"/>
      <sheetName val="TNT"/>
      <sheetName val="CT_TBA"/>
      <sheetName val="KB"/>
      <sheetName val="CT_BT"/>
      <sheetName val="KS"/>
      <sheetName val="BT"/>
      <sheetName val="CP_BT"/>
      <sheetName val="Sheet5"/>
      <sheetName val="DB"/>
      <sheetName val="Thep be"/>
      <sheetName val="Thep than"/>
      <sheetName val="Thep xa mu"/>
      <sheetName val="Congty"/>
      <sheetName val="VPPN"/>
      <sheetName val="XN74"/>
      <sheetName val="XN54"/>
      <sheetName val="XN33"/>
      <sheetName val="NK96"/>
      <sheetName val="XL4Test5"/>
      <sheetName val="142201-T1-th"/>
      <sheetName val="142201-T1 "/>
      <sheetName val="142201-T2-th "/>
      <sheetName val="142201-T2"/>
      <sheetName val="142201-T3-th "/>
      <sheetName val="142201-T3"/>
      <sheetName val="142201-T4-th  "/>
      <sheetName val="142201-T4"/>
      <sheetName val="142201-T6"/>
      <sheetName val="142201-T10"/>
      <sheetName val="Sheet6"/>
      <sheetName val="KM"/>
      <sheetName val="KHOANMUC"/>
      <sheetName val="QTNC"/>
      <sheetName val="CPQL"/>
      <sheetName val="SANLUONG"/>
      <sheetName val="SSCP-SL"/>
      <sheetName val="CPSX"/>
      <sheetName val="KQKD"/>
      <sheetName val="CDSL (2)"/>
      <sheetName val="LuongT1"/>
      <sheetName val="LuongT2"/>
      <sheetName val="luongthang12"/>
      <sheetName val="LuongT11"/>
      <sheetName val="thang5"/>
      <sheetName val="T7"/>
      <sheetName val="T10"/>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HTSCD1"/>
      <sheetName val="KHTSCD2"/>
      <sheetName val="SoCaiTM"/>
      <sheetName val="NK"/>
      <sheetName val="PhieuKT"/>
      <sheetName val="t1"/>
      <sheetName val=" t5"/>
      <sheetName val="t.4"/>
      <sheetName val=" t3 "/>
      <sheetName val="T2"/>
      <sheetName val="t"/>
      <sheetName val=" TH331"/>
      <sheetName val=" Minh ha"/>
      <sheetName val="HTay03"/>
      <sheetName val=" Ha Tay"/>
      <sheetName val="tw2"/>
      <sheetName val=" Vinhphuc"/>
      <sheetName val=" Nbinh"/>
      <sheetName val=" QVinh"/>
      <sheetName val=" TW1"/>
      <sheetName val="VtuHaTheSauTramBT3"/>
      <sheetName val="VtuHaTheSauTRamBT9"/>
      <sheetName val="VtuHaTheSautramLienThang"/>
      <sheetName val="VTuHaTheSautramBT5"/>
      <sheetName val="VTuHaTheSautramBT2"/>
      <sheetName val="VtuHaTheSautramTTCocSoi"/>
      <sheetName val="VtuHaTheSauTBAKhoi13"/>
      <sheetName val="VtuHaTheSauTBAKhoi12"/>
      <sheetName val="VtuHaTheSauTBANgDu4"/>
      <sheetName val="VtuHaTheSauTBAHungThuy"/>
      <sheetName val="VtuHaTheSauTBAHaiSan"/>
      <sheetName val="VtuHaTheSauTBANgVanTroi1"/>
      <sheetName val="VtuHaTheSauTBANgVanTroi2"/>
      <sheetName val="VtuHaTheSauTBANguyenDu2"/>
      <sheetName val="VtuHaTheSauTBANguyenDu6"/>
      <sheetName val="VtuHaTheSauTBABenThuy1"/>
      <sheetName val="VatTuThuHoi"/>
      <sheetName val="VtuHaTheSauTBABenThuy1 (2)"/>
      <sheetName val="T.so thay doi"/>
      <sheetName val="BTHDT_DZcaothe"/>
      <sheetName val="BTHDT_TBA"/>
      <sheetName val="THXL_DZcaothe"/>
      <sheetName val="TN_DZcaothe"/>
      <sheetName val="b.THchitietDZCT"/>
      <sheetName val="tr_tinhDZcaothe"/>
      <sheetName val="THXL_TBA"/>
      <sheetName val="TN_TBA"/>
      <sheetName val="b.THchitietTBA"/>
      <sheetName val="tr_tinhTBA"/>
      <sheetName val="Khao sat"/>
      <sheetName val="TT khao sat"/>
      <sheetName val="km248"/>
      <sheetName val="tb1"/>
      <sheetName val="Song trai"/>
      <sheetName val="Dinh+ha nha"/>
      <sheetName val="PTLK"/>
      <sheetName val="NG k"/>
      <sheetName val="THcong"/>
      <sheetName val="BHXH"/>
      <sheetName val="BHXH12"/>
      <sheetName val="Sheet8"/>
      <sheetName val="Sheet9"/>
      <sheetName val="Trich Ngang"/>
      <sheetName val="Danh sach Rieng"/>
      <sheetName val="Dia Diem Thuc Tap"/>
      <sheetName val="De Tai Thuc Tap"/>
      <sheetName val="thkl"/>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phan tich DG"/>
      <sheetName val="gia vat lieu"/>
      <sheetName val="gia xe may"/>
      <sheetName val="gia nhan cong"/>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THVDT"/>
      <sheetName val="NCLD"/>
      <sheetName val="MMTB"/>
      <sheetName val="CFSX"/>
      <sheetName val="KQ"/>
      <sheetName val="DTSL"/>
      <sheetName val="XDCBK"/>
      <sheetName val="KHTSCD"/>
      <sheetName val="XDCB"/>
      <sheetName val="TH"/>
      <sheetName val="Sheet10"/>
      <sheetName val="Sheet7"/>
      <sheetName val="HHVt "/>
      <sheetName val="Tonghop"/>
      <sheetName val="XXXXXX_xda24_X"/>
      <sheetName val="T03 - 03"/>
      <sheetName val="AncaT03"/>
      <sheetName val="THL T03"/>
      <sheetName val="TTBC T03"/>
      <sheetName val="Luong noi Bo - T3"/>
      <sheetName val="Tong hop - T3"/>
      <sheetName val="Thuong Quy 3"/>
      <sheetName val="LBS"/>
      <sheetName val="Phu cap trach nhiem"/>
      <sheetName val="GVL"/>
      <sheetName val="giai thich"/>
      <sheetName val="Heso"/>
      <sheetName val="CTDG"/>
      <sheetName val="DT - Ro"/>
      <sheetName val="TH - Ro "/>
      <sheetName val="GDT - Ro"/>
      <sheetName val="DT - TB"/>
      <sheetName val="TH - TB"/>
      <sheetName val="GDT - TB"/>
      <sheetName val="DT - NT"/>
      <sheetName val="TH - NT"/>
      <sheetName val="GDT - NT"/>
      <sheetName val="THGT"/>
      <sheetName val="Napheo-SPP"/>
      <sheetName val="VPLaichau"/>
      <sheetName val="VPTruongson"/>
      <sheetName val="D9"/>
      <sheetName val="TLNamChim"/>
      <sheetName val="Dancau-Q.Ninh"/>
      <sheetName val="D91"/>
      <sheetName val="Kenhta-himlam"/>
      <sheetName val="TCQ5-"/>
      <sheetName val="HDkhoanduoc"/>
      <sheetName val="TCQ1-4"/>
      <sheetName val="Khac"/>
      <sheetName val="BaTrieu-L.son"/>
      <sheetName val="SBayDBien"/>
      <sheetName val="QL32YB(12)"/>
      <sheetName val="QL32AYB"/>
      <sheetName val="THSonNam"/>
      <sheetName val="Coquan"/>
      <sheetName val="Quoclo6mchau"/>
      <sheetName val="QLo4B-LS"/>
      <sheetName val="Phanthiet"/>
      <sheetName val="Muongnhe"/>
      <sheetName val="F ThanhTri"/>
      <sheetName val="F Gialam"/>
      <sheetName val="DG"/>
      <sheetName val="TH dam"/>
      <sheetName val="SX dam"/>
      <sheetName val="LD dam"/>
      <sheetName val="Bang gia VL"/>
      <sheetName val="Gia NC"/>
      <sheetName val="Gia may"/>
      <sheetName val="D1"/>
      <sheetName val="D2"/>
      <sheetName val="D3"/>
      <sheetName val="D4"/>
      <sheetName val="D5"/>
      <sheetName val="D6"/>
      <sheetName val="Tay ninh"/>
      <sheetName val="A.Duc"/>
      <sheetName val="TH2003"/>
      <sheetName val="Thau"/>
      <sheetName val="CT-BT"/>
      <sheetName val="Xa"/>
      <sheetName val="socai2003-6tc"/>
      <sheetName val="SCT Cong trinh"/>
      <sheetName val="06-2003 (2)"/>
      <sheetName val="CDPS 6tc"/>
      <sheetName val="SCT Nha thau"/>
      <sheetName val="socai2003 (6tc)dp"/>
      <sheetName val="socai2003 (6tc)"/>
      <sheetName val="CDPS 6tc (2)"/>
      <sheetName val="20000000"/>
      <sheetName val="TH du toan "/>
      <sheetName val="Du toan "/>
      <sheetName val="C.Tinh"/>
      <sheetName val="TK_cap"/>
      <sheetName val="Don gia CPM"/>
      <sheetName val="Tong Thieu HD cac CT-2001"/>
      <sheetName val="VL thieu HD - 2001"/>
      <sheetName val="Tong thieu HD cac CT - 2002"/>
      <sheetName val="Lan trai"/>
      <sheetName val="Van chuyen"/>
      <sheetName val="Vchuyen(C)"/>
      <sheetName val="HDong VC"/>
      <sheetName val="ThieuHD nam 2001"/>
      <sheetName val="CPChung"/>
      <sheetName val="Bang TH"/>
      <sheetName val="Tong Chinh"/>
      <sheetName val="000000000000"/>
      <sheetName val="100000000000"/>
      <sheetName val="200000000000"/>
      <sheetName val="300000000000"/>
      <sheetName val=" KQTH quy hoach 135"/>
      <sheetName val="Bao cao KQTH quy hoach 135"/>
      <sheetName val="CamPha"/>
      <sheetName val="MongCai"/>
      <sheetName val="30000000"/>
      <sheetName val="40000000"/>
      <sheetName val="50000000"/>
      <sheetName val="60000000"/>
      <sheetName val="70000000"/>
      <sheetName val="T.K H.T.T5"/>
      <sheetName val="T.K T7"/>
      <sheetName val="TK T6"/>
      <sheetName val="T.K T5"/>
      <sheetName val="Bang thong ke hang ton"/>
      <sheetName val="thong ke "/>
      <sheetName val="T.KT04"/>
      <sheetName val="BangTH"/>
      <sheetName val="Xaylap "/>
      <sheetName val="Nhan cong"/>
      <sheetName val="Thietbi"/>
      <sheetName val="Diengiai"/>
      <sheetName val="Vanchuyen"/>
      <sheetName val="BC TH CK (2)"/>
      <sheetName val="BC TH CK"/>
      <sheetName val="BC6tT19 food"/>
      <sheetName val="BC6tT19"/>
      <sheetName val="BC6tT18"/>
      <sheetName val="BC6tT18 - Food"/>
      <sheetName val="CTTH"/>
      <sheetName val="BC6tT17"/>
      <sheetName val="BCCK 4"/>
      <sheetName val="BCFood- T16"/>
      <sheetName val="BC6tT16"/>
      <sheetName val="BCFood- T15"/>
      <sheetName val="BC6tT15"/>
      <sheetName val="BCFood- T14"/>
      <sheetName val="BC6tT14"/>
      <sheetName val="BCFood- T13"/>
      <sheetName val="BC6tT13"/>
      <sheetName val="THCK3"/>
      <sheetName val="BC6tT12"/>
      <sheetName val="BC6tT11"/>
      <sheetName val="BC6tT10"/>
      <sheetName val="BC6tT9"/>
      <sheetName val="TH CK2"/>
      <sheetName val="BC6tT8"/>
      <sheetName val="BC6tT7"/>
      <sheetName val="BC6tT5"/>
      <sheetName val="BC6tT52 (3)"/>
      <sheetName val="BCTH"/>
      <sheetName val="BC6tT4"/>
      <sheetName val="BC6tT3"/>
      <sheetName val="BC6tT2"/>
      <sheetName val="BC6tT1"/>
      <sheetName val="BC6tT52 (2)"/>
      <sheetName val="BC6tT52"/>
      <sheetName val="BC6tT51"/>
      <sheetName val="BC6tT50"/>
      <sheetName val="BC6tT49"/>
      <sheetName val="TCK 12"/>
      <sheetName val="BC6tT48"/>
      <sheetName val="BC6tT47"/>
      <sheetName val="BC6tT46"/>
      <sheetName val="BC6tT45"/>
      <sheetName val="Tong CK"/>
      <sheetName val="BC6tT44"/>
      <sheetName val="BC6tT43"/>
      <sheetName val="BC6t"/>
      <sheetName val="T42"/>
      <sheetName val="T41"/>
      <sheetName val="T40"/>
      <sheetName val="Ctieucnghe(12-03"/>
      <sheetName val="DmdbTVN"/>
      <sheetName val="Hsdancach"/>
      <sheetName val="TanLap"/>
      <sheetName val="CaoThang"/>
      <sheetName val="GiapKhau"/>
      <sheetName val="917"/>
      <sheetName val="CBTT"/>
      <sheetName val="TramKCS"/>
      <sheetName val="Tohop1(LD"/>
      <sheetName val="Tohop2(QL&amp;an"/>
      <sheetName val="ThunhapBQ"/>
      <sheetName val="QDgiao1"/>
      <sheetName val="So sanh"/>
      <sheetName val="NCxdcb"/>
      <sheetName val="[IBASE2.XLSѝTNHNoi"/>
      <sheetName val="CT 03"/>
      <sheetName val="TH 03"/>
      <sheetName val="Co~g hop 1,5x1,5"/>
      <sheetName val="Heso 3-2004 (3)"/>
      <sheetName val="Luong (2)"/>
      <sheetName val="heso T3"/>
      <sheetName val="heso T4"/>
      <sheetName val="heso T5"/>
      <sheetName val="Heso T6"/>
      <sheetName val="Heso T7"/>
      <sheetName val="Heso T8"/>
      <sheetName val="Heso T9"/>
      <sheetName val="Heso 2-2004"/>
      <sheetName val="Heso 3-2004"/>
      <sheetName val="chamcong"/>
      <sheetName val="Baocao"/>
      <sheetName val="Heso 3-2004 (2)"/>
      <sheetName val="tmt4"/>
      <sheetName val="t3-01"/>
      <sheetName val="t4-01"/>
      <sheetName val="t5-01"/>
      <sheetName val="t6-01"/>
      <sheetName val="t7-01"/>
      <sheetName val="t8-01"/>
      <sheetName val="t9-01"/>
      <sheetName val="t10-01"/>
      <sheetName val="t11-01"/>
      <sheetName val="t12-"/>
      <sheetName val="t3"/>
      <sheetName val="t4"/>
      <sheetName val="t5"/>
      <sheetName val="t06"/>
      <sheetName val="t07"/>
      <sheetName val="t08"/>
      <sheetName val="t09"/>
      <sheetName val="t11"/>
      <sheetName val="t12"/>
      <sheetName val="0103"/>
      <sheetName val="0203"/>
      <sheetName val="th-nop"/>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tô rôiDY"/>
      <sheetName val="ATCANING"/>
      <sheetName val="KNH"/>
      <sheetName val="KVF"/>
      <sheetName val="Hoada"/>
      <sheetName val="Nguphuc"/>
      <sheetName val="TCH"/>
      <sheetName val="TTT"/>
      <sheetName val="TVK"/>
      <sheetName val="Tuichuom"/>
      <sheetName val="NKDT"/>
      <sheetName val="Vitagin"/>
      <sheetName val="GIA NUOC"/>
      <sheetName val="GIA DIEN THOAI"/>
      <sheetName val="GIA DIEN"/>
      <sheetName val="chiet tinh XD"/>
      <sheetName val="Triet T"/>
      <sheetName val="Phan tich gia"/>
      <sheetName val="pHAN CONG"/>
      <sheetName val="GIA XD"/>
      <sheetName val="HD1"/>
      <sheetName val="HD4"/>
      <sheetName val="HD3"/>
      <sheetName val="HD5"/>
      <sheetName val="HD7"/>
      <sheetName val="HD6"/>
      <sheetName val="HD2"/>
      <sheetName val="T8-9)"/>
      <sheetName val="L-THANG03"/>
      <sheetName val="L-THANG04"/>
      <sheetName val="luongthuong"/>
      <sheetName val="tkcb-cnv"/>
      <sheetName val="KETQUAHOC"/>
      <sheetName val="KHACHSAN"/>
      <sheetName val="THANHTOAN"/>
      <sheetName val="BC-BANHANG"/>
      <sheetName val="DOANH SO"/>
      <sheetName val="BD-SINH VIEN"/>
      <sheetName val="luongsanpham"/>
      <sheetName val="TUYENSINH02"/>
      <sheetName val="cuocphi"/>
      <sheetName val="banhang"/>
      <sheetName val="bh-thang4"/>
      <sheetName val="CV di trong  dong"/>
      <sheetName val="chieudayvo"/>
      <sheetName val="So lieu"/>
      <sheetName val="Input"/>
      <sheetName val="tt chu dong"/>
      <sheetName val="Tinh j+cvi"/>
      <sheetName val="Tinh MoP"/>
      <sheetName val="giaihe1"/>
      <sheetName val="Mp,Np"/>
      <sheetName val="khangluc"/>
      <sheetName val="Ms,Ns"/>
      <sheetName val="MoS"/>
      <sheetName val="giai he 2"/>
      <sheetName val="OK"/>
      <sheetName val="Dhp+dhs"/>
      <sheetName val="ktra"/>
      <sheetName val="cn"/>
      <sheetName val="ct"/>
      <sheetName val="Nc"/>
      <sheetName val="pt"/>
      <sheetName val="ql"/>
      <sheetName val="ql (2)"/>
      <sheetName val="4"/>
      <sheetName val="Sheet13"/>
      <sheetName val="Sheet14"/>
      <sheetName val="Sheet15"/>
      <sheetName val="Sheet16"/>
      <sheetName val="Coc 6"/>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Sheet12"/>
      <sheetName val="Nhap lieu"/>
      <sheetName val="PGT"/>
      <sheetName val="Tien dien"/>
      <sheetName val="Thue GTGT"/>
      <sheetName val="TH_BQ"/>
      <sheetName val="Thi_sinh"/>
      <sheetName val="Luong"/>
      <sheetName val="HethongDebai"/>
      <sheetName val="TH131"/>
      <sheetName val="TH155&amp;156"/>
      <sheetName val="TH152"/>
      <sheetName val="TH153"/>
      <sheetName val="TH331"/>
      <sheetName val="KhoDL"/>
      <sheetName val="THSPHH"/>
      <sheetName val="THVL"/>
      <sheetName val="DMTK"/>
      <sheetName val="DMKH"/>
      <sheetName val="DMNB"/>
      <sheetName val="DMNV"/>
      <sheetName val="DTCT"/>
      <sheetName val="PTVT"/>
      <sheetName val="THVT"/>
      <sheetName val="DATA"/>
      <sheetName val="Tuan 1.01"/>
      <sheetName val="Tuan 3.01 "/>
      <sheetName val="Tuan 5.06 "/>
      <sheetName val="Tuan 6.06  "/>
      <sheetName val="Tuan 7.06 "/>
      <sheetName val="Tuan 7.06  (2)"/>
      <sheetName val="Tuan8,06"/>
      <sheetName val="Tuan9,06"/>
      <sheetName val="Tuan10,06 "/>
      <sheetName val="Tuan11,06  "/>
      <sheetName val="Tuan12,06"/>
      <sheetName val="Bao cao DD 31.3.06"/>
      <sheetName val="Bao cao DD 30.4.06"/>
      <sheetName val="Bao cao DD 31.5.06 "/>
      <sheetName val="Bao cao Quy I-06"/>
      <sheetName val="Bao cao DD 30.6.06"/>
      <sheetName val="Bao cao DD 31.7.06"/>
      <sheetName val="Km282-Km_x0003_3"/>
      <sheetName val="20+590"/>
      <sheetName val="20+1218"/>
      <sheetName val="22+456"/>
      <sheetName val="23+200"/>
      <sheetName val="Bia1"/>
      <sheetName val="Nhap_lieu"/>
      <sheetName val="Khoiluong"/>
      <sheetName val="Vattu"/>
      <sheetName val="Trungchuyen"/>
      <sheetName val="Bu"/>
      <sheetName val="Chitiet"/>
      <sheetName val="Tkedotuoi"/>
      <sheetName val="Tkebactho"/>
      <sheetName val="nhan su"/>
      <sheetName val="2020"/>
      <sheetName val="luong cty"/>
      <sheetName val="bangluong"/>
      <sheetName val="Tkecong"/>
      <sheetName val="thunhap03"/>
      <sheetName val="thungoaiSCTX"/>
      <sheetName val="TRICH73"/>
      <sheetName val="23+327"/>
      <sheetName val="23+468"/>
      <sheetName val="23+563"/>
      <sheetName val="24+520"/>
      <sheetName val="25"/>
      <sheetName val="Luu goc"/>
      <sheetName val="km22+93.86-km22+121.86"/>
      <sheetName val="km22+177.14-km22+205.64"/>
      <sheetName val="Bang 20-25"/>
      <sheetName val="km22+267.96-km22+283.96"/>
      <sheetName val="km22+304.31-km22+344.31"/>
      <sheetName val="km22+460.92-km22+614.57"/>
      <sheetName val="km22+671.78-km22+713.32"/>
      <sheetName val="bcth 05-04"/>
      <sheetName val="baocao 05-04"/>
      <sheetName val="bcth04-04"/>
      <sheetName val="baocao04-04"/>
      <sheetName val="bcth03-04"/>
      <sheetName val="baocao03-04"/>
      <sheetName val="bcth02-04"/>
      <sheetName val="baocao02-04"/>
      <sheetName val="bcth01-04"/>
      <sheetName val="baocao01-04"/>
      <sheetName val="Chart3"/>
      <sheetName val="Chart2"/>
      <sheetName val="BaTrieu-L.con"/>
      <sheetName val="EDT - Ro"/>
      <sheetName val="BT1"/>
      <sheetName val="BT2"/>
      <sheetName val="BT3"/>
      <sheetName val="BT4"/>
      <sheetName val="BT5"/>
      <sheetName val="BT6"/>
      <sheetName val="BT7"/>
      <sheetName val="bt08"/>
      <sheetName val="bt9"/>
      <sheetName val="BT10"/>
      <sheetName val="bt11"/>
      <sheetName val="BT12"/>
      <sheetName val="BT13"/>
      <sheetName val="BT14"/>
      <sheetName val="bt15"/>
      <sheetName val="BT16"/>
      <sheetName val="BT18"/>
      <sheetName val="THQI"/>
      <sheetName val="Bia"/>
      <sheetName val="THTBO"/>
      <sheetName val="XLAP"/>
      <sheetName val="th22"/>
      <sheetName val="CT22"/>
      <sheetName val="MuaVL_DZ"/>
      <sheetName val="LD&amp;TNTB"/>
      <sheetName val="TH_TBA"/>
      <sheetName val="MuaVL_bu"/>
      <sheetName val="MuaVL_TBA"/>
      <sheetName val="TBi"/>
      <sheetName val="XL_TN"/>
      <sheetName val="TN"/>
      <sheetName val="lietke_TBA"/>
      <sheetName val="lietke_DZ"/>
      <sheetName val="vc_Bocdo"/>
      <sheetName val="m3"/>
      <sheetName val="TK_TD"/>
      <sheetName val="Cap_dat"/>
      <sheetName val="TK _TK"/>
      <sheetName val="Cuoc89"/>
      <sheetName val=""/>
      <sheetName val="Mix-Tarpaulin"/>
      <sheetName val="Tarpaulin"/>
      <sheetName val="Price"/>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6"/>
      <sheetName val="27"/>
      <sheetName val="28"/>
      <sheetName val="29"/>
      <sheetName val="30"/>
      <sheetName val="31"/>
      <sheetName val="Monthly"/>
      <sheetName val="For Summary"/>
      <sheetName val="For Summary(KG)"/>
      <sheetName val="PP Cloth"/>
      <sheetName val="Mix-PP Cloth"/>
      <sheetName val="Material Price-PP"/>
      <sheetName val="2.74"/>
      <sheetName val=".tuanM"/>
      <sheetName val="Dinh_ha nha"/>
      <sheetName val="BTH"/>
      <sheetName val="luongt 13"/>
      <sheetName val="LUONG 1"/>
      <sheetName val="LUONG 2"/>
      <sheetName val="LUONG 3"/>
      <sheetName val="Luong 4"/>
      <sheetName val="CTP 4"/>
      <sheetName val="Thuno"/>
      <sheetName val="Anca 4"/>
      <sheetName val="THUONG TET"/>
      <sheetName val="thuong"/>
      <sheetName val="T6"/>
      <sheetName val="THQII"/>
      <sheetName val="Trung"/>
      <sheetName val="THQIII"/>
      <sheetName val="THT nam 04"/>
      <sheetName val="142201ȭT4"/>
      <sheetName val="Bia¸"/>
      <sheetName val="TL"/>
      <sheetName val="T8-9B"/>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T8-9þ"/>
      <sheetName val="BCDSPS"/>
      <sheetName val="BCDKT"/>
      <sheetName val="[IBASE2.XLS}BHXH"/>
      <sheetName val="01"/>
      <sheetName val="THU T12"/>
      <sheetName val="CHI T12"/>
      <sheetName val="THU T11"/>
      <sheetName val="CHI T11"/>
      <sheetName val="THU T10"/>
      <sheetName val="CHI T10"/>
      <sheetName val="THU T9"/>
      <sheetName val="CHI T9"/>
      <sheetName val="THU T8"/>
      <sheetName val="CHI T8"/>
      <sheetName val="THU T7"/>
      <sheetName val="CHI T7"/>
      <sheetName val="THU T6"/>
      <sheetName val="CHI T6"/>
      <sheetName val="THU T5"/>
      <sheetName val="CHI T5"/>
      <sheetName val="THU T4"/>
      <sheetName val="CHI T4"/>
      <sheetName val="THU T3"/>
      <sheetName val="CHI T3"/>
      <sheetName val="THU T2"/>
      <sheetName val="CHI T2"/>
      <sheetName val="THU T1"/>
      <sheetName val="CHI T1"/>
      <sheetName val="CDSM (2)"/>
      <sheetName val="02.1"/>
      <sheetName val="2.1"/>
      <sheetName val="2.3"/>
      <sheetName val="02.3"/>
      <sheetName val="05"/>
      <sheetName val="03"/>
      <sheetName val="06"/>
      <sheetName val="B 01"/>
      <sheetName val="B 03"/>
      <sheetName val="D 13"/>
      <sheetName val="Q-03"/>
      <sheetName val="Q-04"/>
      <sheetName val="Q-05"/>
      <sheetName val="D15"/>
      <sheetName val="D20"/>
      <sheetName val="D19"/>
      <sheetName val="120"/>
      <sheetName val="IFAD"/>
      <sheetName val="CVHN"/>
      <sheetName val="TCVM"/>
      <sheetName val="RIDP"/>
      <sheetName val="LDNN"/>
      <sheetName val="BTH Phieu thu"/>
      <sheetName val="BTH Phieu chi"/>
      <sheetName val="NK-SC"/>
      <sheetName val="SCT NVL"/>
      <sheetName val="NK SO CAI"/>
      <sheetName val="SCT TK 331"/>
      <sheetName val="So CFSXKD"/>
      <sheetName val="SCT  TK 131"/>
      <sheetName val="So TGNH 2003"/>
      <sheetName val="So quy TM 2002"/>
      <sheetName val="The tinh Z"/>
      <sheetName val="So kho nguyen vat lieu"/>
      <sheetName val="BTH NVL"/>
      <sheetName val="So theo doi thue GTGT"/>
      <sheetName val="BC thanh QT hoa don nam 2003"/>
      <sheetName val="0304"/>
      <sheetName val="0904"/>
      <sheetName val="1204"/>
      <sheetName val="80000000"/>
      <sheetName val="90000000"/>
      <sheetName val="a0000000"/>
      <sheetName val="b0000000"/>
      <sheetName val="c0000000"/>
      <sheetName val="Cone"/>
      <sheetName val="Sheed5"/>
      <sheetName val="GK"/>
      <sheetName val="CB"/>
      <sheetName val="VP"/>
      <sheetName val="Km274-Km274"/>
      <sheetName val="Km27'-Km278"/>
      <sheetName val="KHVô XL"/>
      <sheetName val="Bia_x0018_"/>
      <sheetName val="QD cua HDQT (ÿÿ"/>
      <sheetName val="ÿÿÿÿi ngoai tongÿÿ2)"/>
      <sheetName val="΄Cxdcb"/>
      <sheetName val="HD CTrinh1"/>
      <sheetName val="HD benA"/>
      <sheetName val="KHTC"/>
      <sheetName val="BCTC"/>
      <sheetName val="Soqui"/>
      <sheetName val="Tienvay"/>
      <sheetName val="CTthanhtoan"/>
      <sheetName val="CTietHD"/>
      <sheetName val="Theodoi HD"/>
      <sheetName val="Theodoi HD (2)"/>
      <sheetName val="VLieu"/>
      <sheetName val="May"/>
      <sheetName val="NCong"/>
      <sheetName val="gia vt,nc,may"/>
      <sheetName val="THKP"/>
      <sheetName val="[IBASE2.XLS_Tong hop Matduong"/>
      <sheetName val="PXKT1"/>
      <sheetName val="PXKT2"/>
      <sheetName val="PXKT3"/>
      <sheetName val="PXKT4"/>
      <sheetName val="PXKT5"/>
      <sheetName val="May khau"/>
      <sheetName val="PXKT6Via 11"/>
      <sheetName val="PXKT7"/>
      <sheetName val="PXKTLo Thien V 14A"/>
      <sheetName val="V14 phu"/>
      <sheetName val="V15"/>
      <sheetName val="V7"/>
      <sheetName val="V9"/>
      <sheetName val="Via 16 Lthien"/>
      <sheetName val="V6a"/>
      <sheetName val="PXKT8"/>
      <sheetName val="XXXXXXX0"/>
      <sheetName val="bg+th45"/>
      <sheetName val="4-5"/>
      <sheetName val="bg+th34"/>
      <sheetName val="3-4"/>
      <sheetName val="bg+th23"/>
      <sheetName val="2-3"/>
      <sheetName val="bg+th12"/>
      <sheetName val="1-2"/>
      <sheetName val="bg+th"/>
      <sheetName val="ptvl"/>
      <sheetName val="0-1"/>
      <sheetName val="Khac DP"/>
      <sheetName val="Khoi than "/>
      <sheetName val="B3_208_than"/>
      <sheetName val="B3_208_TU"/>
      <sheetName val="B3_208_TW"/>
      <sheetName val="B3_208_DP"/>
      <sheetName val="B3_208_khac"/>
      <sheetName val="Sheet11"/>
      <sheetName val="BC§ 2001"/>
      <sheetName val="BBC§ 2002"/>
      <sheetName val="TSC§ 2001"/>
      <sheetName val="TSc® 2002"/>
      <sheetName val="Thang1"/>
      <sheetName val="Thang2"/>
      <sheetName val="Thang3"/>
      <sheetName val="Thang 4"/>
      <sheetName val="23+32þ"/>
      <sheetName val="Tonf hop"/>
      <sheetName val="CoquyTM"/>
      <sheetName val="TH_B¸"/>
      <sheetName val="T8-9_x0008_"/>
      <sheetName val="T8-9@"/>
      <sheetName val="det VP"/>
      <sheetName val="det hn"/>
      <sheetName val="19-5"/>
      <sheetName val="X26-2"/>
      <sheetName val="x26"/>
      <sheetName val="chi Hieu"/>
      <sheetName val="c thoa"/>
      <sheetName val="A thanh - DL"/>
      <sheetName val="A Tuyen"/>
      <sheetName val="A Tien -laphu"/>
      <sheetName val="A Thang- laphu"/>
      <sheetName val="DMHN"/>
      <sheetName val="A Dong"/>
      <sheetName val="27-7 NB"/>
      <sheetName val="ATuan-PN"/>
      <sheetName val="X20"/>
      <sheetName val="xn 5"/>
      <sheetName val="PKD X20"/>
      <sheetName val="da giay SG"/>
      <sheetName val="dagiay XK"/>
      <sheetName val="DK Dong xuan"/>
      <sheetName val="chu Ton"/>
      <sheetName val="minh tri"/>
      <sheetName val="viet huy"/>
      <sheetName val="thanh ha"/>
      <sheetName val="O Su"/>
      <sheetName val="A Ha-DL"/>
      <sheetName val="Vinh oanh"/>
      <sheetName val="chi Thuy"/>
      <sheetName val="chu Hong"/>
      <sheetName val="thuy- may"/>
      <sheetName val="CHuong(VT)"/>
      <sheetName val="XNK-hnam"/>
      <sheetName val="7-5HQ"/>
      <sheetName val="vu yen"/>
      <sheetName val="Du_lieu"/>
      <sheetName val="Chart䀀"/>
      <sheetName val="T8-9("/>
      <sheetName val="Nhap_lieÈ"/>
      <sheetName val="PNT-QUOT-#3"/>
      <sheetName val="COAT&amp;WRAP-QIOT-#3"/>
      <sheetName val="Nhap_lie"/>
      <sheetName val="Nhap_lie("/>
      <sheetName val="02"/>
      <sheetName val="04"/>
      <sheetName val="07"/>
      <sheetName val="08"/>
      <sheetName val="09"/>
      <sheetName val="PHEPNAM"/>
      <sheetName val="KHONGLUONG"/>
      <sheetName val="d0000000"/>
      <sheetName val="e0000000"/>
      <sheetName val="f0000000"/>
      <sheetName val="g0000000"/>
      <sheetName val="h0000000"/>
      <sheetName val="i0000000"/>
      <sheetName val="XXXXXXX1"/>
      <sheetName val="XXXXXXX2"/>
      <sheetName val="XXXXXXX3"/>
      <sheetName val="XXXXXXX4"/>
      <sheetName val="XXXXXXX5"/>
      <sheetName val="XXXXXXX6"/>
      <sheetName val="XXXXXXX7"/>
      <sheetName val="XXXXXXX8"/>
      <sheetName val="XXXXXXX9"/>
      <sheetName val="XXXXXXXA"/>
      <sheetName val="XXXXXXXB"/>
      <sheetName val="XXXXXXXC"/>
      <sheetName val="XXXXXXXD"/>
      <sheetName val="XXXXXXXE"/>
      <sheetName val="Km282-Km_x0003_?3"/>
      <sheetName val="lapdap TB "/>
      <sheetName val=" GT CPhi tung dot"/>
      <sheetName val="[IBASE2.XLS䁝BC6tT17"/>
      <sheetName val="TK13_x0005_"/>
      <sheetName val="Bia¬"/>
      <sheetName val="THQþ"/>
      <sheetName val="7 THAI NGUYEN"/>
      <sheetName val="CongNo"/>
      <sheetName val="TD khao sat"/>
      <sheetName val="_x0005_"/>
      <sheetName val="CHITIET VL-NC"/>
      <sheetName val="DON GIA"/>
      <sheetName val="ESTI."/>
      <sheetName val="DI-ESTI"/>
      <sheetName val="THTBþ"/>
      <sheetName val="nghi dinh-_x0004__x0010_"/>
      <sheetName val="Cong hop 2,0ࡸ2,0"/>
      <sheetName val="Biaþ"/>
      <sheetName val="Luot"/>
      <sheetName val="IBASE2"/>
      <sheetName val="KQKDKT#04-1"/>
      <sheetName val="VtuHaTheSauTBABenThuy1 Ш2)"/>
      <sheetName val="BD"/>
      <sheetName val="ɾT"/>
      <sheetName val="Km282-Km_x0003__x0000_3"/>
      <sheetName val="_x0000__x0000__x0005__x0000__x0000_"/>
    </sheetNames>
    <sheetDataSet>
      <sheetData sheetId="0" refreshError="1">
        <row r="7">
          <cell r="AH7" t="str">
            <v>SP1</v>
          </cell>
          <cell r="AI7" t="str">
            <v>SOLVENT CLEANING   (SSPC-SP-1)</v>
          </cell>
          <cell r="AJ7">
            <v>60</v>
          </cell>
          <cell r="AK7">
            <v>60</v>
          </cell>
          <cell r="AL7">
            <v>60</v>
          </cell>
        </row>
        <row r="8">
          <cell r="AH8" t="str">
            <v>SP2</v>
          </cell>
          <cell r="AI8" t="str">
            <v>HAND CLEANING   (SSPC-SP-2)</v>
          </cell>
          <cell r="AJ8">
            <v>50</v>
          </cell>
          <cell r="AK8">
            <v>50</v>
          </cell>
          <cell r="AL8">
            <v>50</v>
          </cell>
        </row>
        <row r="9">
          <cell r="AH9" t="str">
            <v>SP3</v>
          </cell>
          <cell r="AI9" t="str">
            <v>POWER CLEANING   (SSPC-SP-3)</v>
          </cell>
          <cell r="AJ9">
            <v>50</v>
          </cell>
          <cell r="AK9">
            <v>50</v>
          </cell>
          <cell r="AL9">
            <v>50</v>
          </cell>
        </row>
        <row r="10">
          <cell r="AH10" t="str">
            <v>SP5</v>
          </cell>
          <cell r="AI10" t="str">
            <v>WHITE METAL BLAST   (SSPC-SP-5)</v>
          </cell>
          <cell r="AJ10">
            <v>90</v>
          </cell>
          <cell r="AK10">
            <v>90</v>
          </cell>
          <cell r="AL10">
            <v>90</v>
          </cell>
        </row>
        <row r="11">
          <cell r="AH11" t="str">
            <v>SP6</v>
          </cell>
          <cell r="AI11" t="str">
            <v>COMMERCIAL BLAST (SSPC-SP-6)</v>
          </cell>
          <cell r="AJ11">
            <v>70</v>
          </cell>
          <cell r="AK11">
            <v>70</v>
          </cell>
          <cell r="AL11">
            <v>70</v>
          </cell>
        </row>
        <row r="12">
          <cell r="AH12" t="str">
            <v>SP7</v>
          </cell>
          <cell r="AI12" t="str">
            <v>BRUSH OFF BLAST CLEANING (SSPC-SP7)</v>
          </cell>
          <cell r="AJ12">
            <v>50</v>
          </cell>
          <cell r="AK12">
            <v>50</v>
          </cell>
          <cell r="AL12">
            <v>50</v>
          </cell>
        </row>
        <row r="13">
          <cell r="AH13" t="str">
            <v>SP8</v>
          </cell>
          <cell r="AI13" t="str">
            <v>PICKLING  (SSPC-SP-8)</v>
          </cell>
          <cell r="AJ13">
            <v>350</v>
          </cell>
          <cell r="AK13">
            <v>350</v>
          </cell>
          <cell r="AL13">
            <v>350</v>
          </cell>
        </row>
        <row r="14">
          <cell r="AH14" t="str">
            <v>SP10</v>
          </cell>
          <cell r="AI14" t="str">
            <v>NEAR WHITE BLAST (SSPC-SP-10)</v>
          </cell>
          <cell r="AJ14">
            <v>80</v>
          </cell>
          <cell r="AK14">
            <v>80</v>
          </cell>
          <cell r="AL14">
            <v>80</v>
          </cell>
        </row>
        <row r="16">
          <cell r="AH16" t="str">
            <v>RLP</v>
          </cell>
          <cell r="AI16" t="str">
            <v>RED LEAD PRIMER</v>
          </cell>
          <cell r="AJ16" t="str">
            <v>0101</v>
          </cell>
          <cell r="AK16" t="str">
            <v>905(OP-91)</v>
          </cell>
          <cell r="AL16" t="str">
            <v>210</v>
          </cell>
          <cell r="AM16">
            <v>1</v>
          </cell>
          <cell r="AN16">
            <v>9.1999999999999993</v>
          </cell>
          <cell r="AO16">
            <v>9.6999999999999993</v>
          </cell>
          <cell r="AP16">
            <v>14.8</v>
          </cell>
          <cell r="AQ16">
            <v>47.83</v>
          </cell>
          <cell r="AR16">
            <v>45.36</v>
          </cell>
          <cell r="AS16">
            <v>38.51</v>
          </cell>
          <cell r="AT16">
            <v>440</v>
          </cell>
          <cell r="AU16">
            <v>440</v>
          </cell>
          <cell r="AV16">
            <v>570</v>
          </cell>
        </row>
        <row r="17">
          <cell r="AH17" t="str">
            <v>ERLP</v>
          </cell>
          <cell r="AI17" t="str">
            <v>RED LEAD PRIMER</v>
          </cell>
          <cell r="AJ17" t="str">
            <v>0102</v>
          </cell>
          <cell r="AK17" t="str">
            <v>906(OP-92)</v>
          </cell>
          <cell r="AL17" t="str">
            <v>220</v>
          </cell>
          <cell r="AM17">
            <v>1</v>
          </cell>
          <cell r="AN17">
            <v>8.7799999999999994</v>
          </cell>
          <cell r="AO17">
            <v>10</v>
          </cell>
          <cell r="AP17">
            <v>12.4</v>
          </cell>
          <cell r="AQ17">
            <v>47.83</v>
          </cell>
          <cell r="AR17">
            <v>42</v>
          </cell>
          <cell r="AS17">
            <v>38.71</v>
          </cell>
          <cell r="AT17">
            <v>420</v>
          </cell>
          <cell r="AU17">
            <v>420</v>
          </cell>
          <cell r="AV17">
            <v>480</v>
          </cell>
        </row>
        <row r="18">
          <cell r="AI18" t="str">
            <v>B P RED LEAD PRIMER</v>
          </cell>
          <cell r="AJ18" t="str">
            <v>0103</v>
          </cell>
          <cell r="AK18" t="str">
            <v>911</v>
          </cell>
          <cell r="AL18">
            <v>0</v>
          </cell>
          <cell r="AM18">
            <v>1</v>
          </cell>
          <cell r="AN18">
            <v>8.44</v>
          </cell>
          <cell r="AO18">
            <v>9</v>
          </cell>
          <cell r="AP18">
            <v>0</v>
          </cell>
          <cell r="AQ18">
            <v>45</v>
          </cell>
          <cell r="AR18">
            <v>42.22</v>
          </cell>
          <cell r="AS18">
            <v>0</v>
          </cell>
          <cell r="AT18">
            <v>380</v>
          </cell>
          <cell r="AU18">
            <v>380</v>
          </cell>
        </row>
        <row r="19">
          <cell r="AH19" t="str">
            <v>ATP</v>
          </cell>
          <cell r="AI19" t="str">
            <v xml:space="preserve">ALUMINUM TRIPOLYPHOSPHATE PRIMER </v>
          </cell>
          <cell r="AJ19" t="str">
            <v>0107</v>
          </cell>
          <cell r="AK19" t="str">
            <v>992</v>
          </cell>
          <cell r="AL19" t="str">
            <v>221</v>
          </cell>
          <cell r="AM19">
            <v>1</v>
          </cell>
          <cell r="AN19">
            <v>12.6</v>
          </cell>
          <cell r="AO19">
            <v>7.09</v>
          </cell>
          <cell r="AP19">
            <v>11.4</v>
          </cell>
          <cell r="AQ19">
            <v>39.68</v>
          </cell>
          <cell r="AR19">
            <v>42.31</v>
          </cell>
          <cell r="AS19">
            <v>38.6</v>
          </cell>
          <cell r="AT19">
            <v>500</v>
          </cell>
          <cell r="AU19">
            <v>300</v>
          </cell>
          <cell r="AV19">
            <v>440</v>
          </cell>
        </row>
        <row r="20">
          <cell r="AH20" t="str">
            <v>AZCP</v>
          </cell>
          <cell r="AI20" t="str">
            <v xml:space="preserve">ALKYD ZINC CHROMATE PRIMER </v>
          </cell>
          <cell r="AJ20" t="str">
            <v>0111</v>
          </cell>
          <cell r="AK20" t="str">
            <v>907(OP-93)</v>
          </cell>
          <cell r="AL20" t="str">
            <v>240</v>
          </cell>
          <cell r="AM20">
            <v>1</v>
          </cell>
          <cell r="AN20">
            <v>10.9</v>
          </cell>
          <cell r="AO20">
            <v>10.6</v>
          </cell>
          <cell r="AP20">
            <v>9</v>
          </cell>
          <cell r="AQ20">
            <v>40.369999999999997</v>
          </cell>
          <cell r="AR20">
            <v>41.51</v>
          </cell>
          <cell r="AS20">
            <v>40.89</v>
          </cell>
          <cell r="AT20">
            <v>440</v>
          </cell>
          <cell r="AU20">
            <v>440</v>
          </cell>
          <cell r="AV20">
            <v>368</v>
          </cell>
        </row>
        <row r="21">
          <cell r="AH21" t="str">
            <v>ROP</v>
          </cell>
          <cell r="AI21" t="str">
            <v xml:space="preserve">RED OXIDE PRIMER </v>
          </cell>
          <cell r="AJ21" t="str">
            <v>0121</v>
          </cell>
          <cell r="AK21" t="str">
            <v>904(OP-95)</v>
          </cell>
          <cell r="AL21" t="str">
            <v>230</v>
          </cell>
          <cell r="AM21">
            <v>1</v>
          </cell>
          <cell r="AN21">
            <v>6.5</v>
          </cell>
          <cell r="AO21">
            <v>8.1999999999999993</v>
          </cell>
          <cell r="AP21">
            <v>5.2</v>
          </cell>
          <cell r="AQ21">
            <v>46.15</v>
          </cell>
          <cell r="AR21">
            <v>41.46</v>
          </cell>
          <cell r="AS21">
            <v>57.12</v>
          </cell>
          <cell r="AT21">
            <v>300</v>
          </cell>
          <cell r="AU21">
            <v>340</v>
          </cell>
          <cell r="AV21">
            <v>297</v>
          </cell>
        </row>
        <row r="22">
          <cell r="AH22" t="str">
            <v>GS</v>
          </cell>
          <cell r="AI22" t="str">
            <v xml:space="preserve">GRAY SURFACE </v>
          </cell>
          <cell r="AJ22" t="str">
            <v>0141</v>
          </cell>
          <cell r="AK22" t="str">
            <v>501</v>
          </cell>
          <cell r="AL22" t="str">
            <v>090</v>
          </cell>
          <cell r="AM22">
            <v>1</v>
          </cell>
          <cell r="AN22">
            <v>8.1</v>
          </cell>
          <cell r="AO22">
            <v>12.1</v>
          </cell>
          <cell r="AP22">
            <v>12.6</v>
          </cell>
          <cell r="AQ22">
            <v>37.04</v>
          </cell>
          <cell r="AR22">
            <v>37.19</v>
          </cell>
          <cell r="AS22">
            <v>37.94</v>
          </cell>
          <cell r="AT22">
            <v>300</v>
          </cell>
          <cell r="AU22">
            <v>450</v>
          </cell>
          <cell r="AV22">
            <v>478</v>
          </cell>
        </row>
        <row r="23">
          <cell r="AH23" t="str">
            <v>RMP</v>
          </cell>
          <cell r="AI23" t="str">
            <v>READY-MIXED PAINT</v>
          </cell>
          <cell r="AJ23" t="str">
            <v>0151</v>
          </cell>
          <cell r="AK23" t="str">
            <v>111</v>
          </cell>
          <cell r="AL23" t="str">
            <v>100</v>
          </cell>
          <cell r="AM23">
            <v>1</v>
          </cell>
          <cell r="AN23">
            <v>10.9</v>
          </cell>
          <cell r="AO23">
            <v>9.6</v>
          </cell>
          <cell r="AP23">
            <v>10</v>
          </cell>
          <cell r="AQ23">
            <v>41.28</v>
          </cell>
          <cell r="AR23">
            <v>41.67</v>
          </cell>
          <cell r="AS23">
            <v>38</v>
          </cell>
          <cell r="AT23">
            <v>450</v>
          </cell>
          <cell r="AU23">
            <v>400</v>
          </cell>
          <cell r="AV23">
            <v>380</v>
          </cell>
        </row>
        <row r="24">
          <cell r="AH24" t="str">
            <v>FRMP</v>
          </cell>
          <cell r="AI24" t="str">
            <v xml:space="preserve">FLAT READY-MIXED PAINT </v>
          </cell>
          <cell r="AJ24" t="str">
            <v>0153</v>
          </cell>
          <cell r="AK24" t="str">
            <v>508</v>
          </cell>
          <cell r="AL24">
            <v>0</v>
          </cell>
          <cell r="AM24">
            <v>1</v>
          </cell>
          <cell r="AN24">
            <v>11.8</v>
          </cell>
          <cell r="AO24">
            <v>9.4</v>
          </cell>
          <cell r="AP24">
            <v>0</v>
          </cell>
          <cell r="AQ24">
            <v>36.44</v>
          </cell>
          <cell r="AR24">
            <v>37.229999999999997</v>
          </cell>
          <cell r="AS24">
            <v>0</v>
          </cell>
          <cell r="AT24">
            <v>430</v>
          </cell>
          <cell r="AU24">
            <v>350</v>
          </cell>
        </row>
        <row r="25">
          <cell r="AH25" t="str">
            <v>AE</v>
          </cell>
          <cell r="AI25" t="str">
            <v xml:space="preserve">ALKYD ENAMEL </v>
          </cell>
          <cell r="AJ25" t="str">
            <v>0162</v>
          </cell>
          <cell r="AK25" t="str">
            <v>502</v>
          </cell>
          <cell r="AL25" t="str">
            <v>110</v>
          </cell>
          <cell r="AM25">
            <v>1</v>
          </cell>
          <cell r="AN25">
            <v>11.9</v>
          </cell>
          <cell r="AO25">
            <v>12.4</v>
          </cell>
          <cell r="AP25">
            <v>12</v>
          </cell>
          <cell r="AQ25">
            <v>35.29</v>
          </cell>
          <cell r="AR25">
            <v>37.1</v>
          </cell>
          <cell r="AS25">
            <v>37.92</v>
          </cell>
          <cell r="AT25">
            <v>420</v>
          </cell>
          <cell r="AU25">
            <v>460</v>
          </cell>
          <cell r="AV25">
            <v>455</v>
          </cell>
        </row>
        <row r="26">
          <cell r="AH26" t="str">
            <v>AP</v>
          </cell>
          <cell r="AI26" t="str">
            <v>ALUMIN PAINT</v>
          </cell>
          <cell r="AJ26" t="str">
            <v>0152</v>
          </cell>
          <cell r="AK26" t="str">
            <v>103</v>
          </cell>
          <cell r="AL26" t="str">
            <v>310</v>
          </cell>
          <cell r="AM26">
            <v>1</v>
          </cell>
          <cell r="AN26">
            <v>10.9</v>
          </cell>
          <cell r="AO26">
            <v>13.5</v>
          </cell>
          <cell r="AP26">
            <v>13.5</v>
          </cell>
          <cell r="AQ26">
            <v>36.700000000000003</v>
          </cell>
          <cell r="AR26">
            <v>34.07</v>
          </cell>
          <cell r="AS26">
            <v>32.44</v>
          </cell>
          <cell r="AT26">
            <v>400</v>
          </cell>
          <cell r="AU26">
            <v>460</v>
          </cell>
          <cell r="AV26">
            <v>438</v>
          </cell>
        </row>
        <row r="27">
          <cell r="AH27" t="str">
            <v>AMF</v>
          </cell>
          <cell r="AI27" t="str">
            <v>PHEN0LIC-MODIFIED ALKYD M.I.O.FINISH</v>
          </cell>
          <cell r="AJ27" t="str">
            <v>4690(Ar-900)</v>
          </cell>
          <cell r="AK27">
            <v>0</v>
          </cell>
          <cell r="AL27" t="str">
            <v>800</v>
          </cell>
          <cell r="AM27">
            <v>1</v>
          </cell>
          <cell r="AN27">
            <v>19.16</v>
          </cell>
          <cell r="AO27">
            <v>0</v>
          </cell>
          <cell r="AP27">
            <v>17.8</v>
          </cell>
          <cell r="AQ27">
            <v>26.1</v>
          </cell>
          <cell r="AR27">
            <v>0</v>
          </cell>
          <cell r="AS27">
            <v>37.869999999999997</v>
          </cell>
          <cell r="AT27">
            <v>500</v>
          </cell>
          <cell r="AU27">
            <v>0</v>
          </cell>
          <cell r="AV27">
            <v>674</v>
          </cell>
        </row>
        <row r="28">
          <cell r="AH28" t="str">
            <v>GP</v>
          </cell>
          <cell r="AI28" t="str">
            <v xml:space="preserve">GALVAN. STEEL SHEET EHULSION PAINT </v>
          </cell>
          <cell r="AJ28">
            <v>0</v>
          </cell>
          <cell r="AK28" t="str">
            <v>100(OM-12)</v>
          </cell>
          <cell r="AL28">
            <v>0</v>
          </cell>
          <cell r="AM28">
            <v>1</v>
          </cell>
          <cell r="AN28">
            <v>0</v>
          </cell>
          <cell r="AO28">
            <v>14.3</v>
          </cell>
          <cell r="AP28">
            <v>0</v>
          </cell>
          <cell r="AQ28">
            <v>0</v>
          </cell>
          <cell r="AR28">
            <v>47.55</v>
          </cell>
          <cell r="AS28">
            <v>0</v>
          </cell>
          <cell r="AT28">
            <v>0</v>
          </cell>
          <cell r="AU28">
            <v>680</v>
          </cell>
        </row>
        <row r="29">
          <cell r="AI29" t="str">
            <v xml:space="preserve">EPOXY RESIN </v>
          </cell>
        </row>
        <row r="30">
          <cell r="AH30" t="str">
            <v>ERLP</v>
          </cell>
          <cell r="AI30" t="str">
            <v xml:space="preserve">EPOXY RED LEAD PRIMER </v>
          </cell>
          <cell r="AJ30" t="str">
            <v>0401</v>
          </cell>
          <cell r="AK30" t="str">
            <v>1007(EP-01)</v>
          </cell>
          <cell r="AL30">
            <v>0</v>
          </cell>
          <cell r="AM30">
            <v>1</v>
          </cell>
          <cell r="AN30">
            <v>13.7</v>
          </cell>
          <cell r="AO30">
            <v>11.9</v>
          </cell>
          <cell r="AP30">
            <v>0</v>
          </cell>
          <cell r="AQ30">
            <v>41.61</v>
          </cell>
          <cell r="AR30">
            <v>47.9</v>
          </cell>
          <cell r="AS30">
            <v>0</v>
          </cell>
          <cell r="AT30">
            <v>570</v>
          </cell>
          <cell r="AU30">
            <v>570</v>
          </cell>
        </row>
        <row r="31">
          <cell r="AH31" t="str">
            <v>EZCP</v>
          </cell>
          <cell r="AI31" t="str">
            <v xml:space="preserve">EPOXY ZINC CHROMATE PRIMER </v>
          </cell>
          <cell r="AJ31" t="str">
            <v>0411</v>
          </cell>
          <cell r="AK31" t="str">
            <v>1008(EP-09)</v>
          </cell>
          <cell r="AL31" t="str">
            <v>56</v>
          </cell>
          <cell r="AM31">
            <v>1</v>
          </cell>
          <cell r="AN31">
            <v>13.7</v>
          </cell>
          <cell r="AO31">
            <v>13.2</v>
          </cell>
          <cell r="AP31">
            <v>15.7</v>
          </cell>
          <cell r="AQ31">
            <v>41.61</v>
          </cell>
          <cell r="AR31">
            <v>43.18</v>
          </cell>
          <cell r="AS31">
            <v>57.32</v>
          </cell>
          <cell r="AT31">
            <v>570</v>
          </cell>
          <cell r="AU31">
            <v>570</v>
          </cell>
          <cell r="AV31">
            <v>900</v>
          </cell>
        </row>
        <row r="32">
          <cell r="AH32" t="str">
            <v>EZRP</v>
          </cell>
          <cell r="AI32" t="str">
            <v xml:space="preserve">EPOXY ZINC RICH PRIMER </v>
          </cell>
          <cell r="AJ32" t="str">
            <v>0416</v>
          </cell>
          <cell r="AK32" t="str">
            <v>1006(EP-03)</v>
          </cell>
          <cell r="AL32" t="str">
            <v>63</v>
          </cell>
          <cell r="AM32">
            <v>1</v>
          </cell>
          <cell r="AN32">
            <v>24.9</v>
          </cell>
          <cell r="AO32">
            <v>18.899999999999999</v>
          </cell>
          <cell r="AP32">
            <v>44.29</v>
          </cell>
          <cell r="AQ32">
            <v>44.18</v>
          </cell>
          <cell r="AR32">
            <v>52.91</v>
          </cell>
          <cell r="AS32">
            <v>29.35</v>
          </cell>
          <cell r="AT32">
            <v>1100</v>
          </cell>
          <cell r="AU32">
            <v>1000</v>
          </cell>
          <cell r="AV32">
            <v>1300</v>
          </cell>
        </row>
        <row r="33">
          <cell r="AH33" t="str">
            <v>EROP</v>
          </cell>
          <cell r="AI33" t="str">
            <v xml:space="preserve">EPOXY RED OXIDE PRIMER </v>
          </cell>
          <cell r="AJ33" t="str">
            <v>0421(Z-500)</v>
          </cell>
          <cell r="AK33" t="str">
            <v>1009(EP-02)</v>
          </cell>
          <cell r="AL33" t="str">
            <v>87</v>
          </cell>
          <cell r="AM33">
            <v>1</v>
          </cell>
          <cell r="AN33">
            <v>11.3</v>
          </cell>
          <cell r="AO33">
            <v>10.9</v>
          </cell>
          <cell r="AP33">
            <v>28.1</v>
          </cell>
          <cell r="AQ33">
            <v>41.59</v>
          </cell>
          <cell r="AR33">
            <v>43.12</v>
          </cell>
          <cell r="AS33">
            <v>39.15</v>
          </cell>
          <cell r="AT33">
            <v>470</v>
          </cell>
          <cell r="AU33">
            <v>470</v>
          </cell>
          <cell r="AV33">
            <v>1100</v>
          </cell>
        </row>
        <row r="34">
          <cell r="AH34" t="str">
            <v>EV</v>
          </cell>
          <cell r="AI34" t="str">
            <v xml:space="preserve">EPOXY VARNISH </v>
          </cell>
          <cell r="AJ34" t="str">
            <v>0450</v>
          </cell>
          <cell r="AK34" t="str">
            <v>1010</v>
          </cell>
          <cell r="AL34" t="str">
            <v>46</v>
          </cell>
          <cell r="AM34">
            <v>1</v>
          </cell>
          <cell r="AN34">
            <v>19</v>
          </cell>
          <cell r="AO34">
            <v>19.399999999999999</v>
          </cell>
          <cell r="AP34">
            <v>21.1</v>
          </cell>
          <cell r="AQ34">
            <v>28.95</v>
          </cell>
          <cell r="AR34">
            <v>28.35</v>
          </cell>
          <cell r="AS34">
            <v>26.07</v>
          </cell>
          <cell r="AT34">
            <v>550</v>
          </cell>
          <cell r="AU34">
            <v>550</v>
          </cell>
          <cell r="AV34">
            <v>550</v>
          </cell>
        </row>
        <row r="35">
          <cell r="AH35" t="str">
            <v>EFC</v>
          </cell>
          <cell r="AI35" t="str">
            <v xml:space="preserve">EPOXY FINISH COATING </v>
          </cell>
          <cell r="AJ35" t="str">
            <v>0451</v>
          </cell>
          <cell r="AK35" t="str">
            <v>1001(EP-04)</v>
          </cell>
          <cell r="AL35" t="str">
            <v>86</v>
          </cell>
          <cell r="AM35">
            <v>1</v>
          </cell>
          <cell r="AN35">
            <v>16.8</v>
          </cell>
          <cell r="AO35">
            <v>18.3</v>
          </cell>
          <cell r="AP35">
            <v>34.9</v>
          </cell>
          <cell r="AQ35">
            <v>41.67</v>
          </cell>
          <cell r="AR35">
            <v>38.25</v>
          </cell>
          <cell r="AS35">
            <v>22.92</v>
          </cell>
          <cell r="AT35">
            <v>700</v>
          </cell>
          <cell r="AU35">
            <v>700</v>
          </cell>
          <cell r="AV35">
            <v>800</v>
          </cell>
        </row>
        <row r="36">
          <cell r="AH36" t="str">
            <v>CTE</v>
          </cell>
          <cell r="AI36" t="str">
            <v xml:space="preserve">COAL TAR EPOXY HB </v>
          </cell>
          <cell r="AJ36" t="str">
            <v>0459</v>
          </cell>
          <cell r="AK36" t="str">
            <v>1004(EP-06)</v>
          </cell>
          <cell r="AL36" t="str">
            <v>58</v>
          </cell>
          <cell r="AM36">
            <v>1</v>
          </cell>
          <cell r="AN36">
            <v>7.9</v>
          </cell>
          <cell r="AO36">
            <v>7.6</v>
          </cell>
          <cell r="AP36">
            <v>0</v>
          </cell>
          <cell r="AQ36">
            <v>50.63</v>
          </cell>
          <cell r="AR36">
            <v>52.63</v>
          </cell>
          <cell r="AS36">
            <v>0</v>
          </cell>
          <cell r="AT36">
            <v>400</v>
          </cell>
          <cell r="AU36">
            <v>400</v>
          </cell>
          <cell r="AV36">
            <v>700</v>
          </cell>
        </row>
        <row r="37">
          <cell r="AH37" t="str">
            <v>IZRP</v>
          </cell>
          <cell r="AI37" t="str">
            <v xml:space="preserve">INORGANIC ZINC RICH PRIMER </v>
          </cell>
          <cell r="AJ37" t="str">
            <v>4120(Z-120HB)</v>
          </cell>
          <cell r="AK37" t="str">
            <v>1011(IZ-01)</v>
          </cell>
          <cell r="AL37" t="str">
            <v>33</v>
          </cell>
          <cell r="AM37">
            <v>1</v>
          </cell>
          <cell r="AN37">
            <v>19.399999999999999</v>
          </cell>
          <cell r="AO37">
            <v>15.6</v>
          </cell>
          <cell r="AP37">
            <v>30.3</v>
          </cell>
          <cell r="AQ37">
            <v>56.7</v>
          </cell>
          <cell r="AR37">
            <v>64.099999999999994</v>
          </cell>
          <cell r="AS37">
            <v>42.9</v>
          </cell>
          <cell r="AT37">
            <v>1100</v>
          </cell>
          <cell r="AU37">
            <v>1000</v>
          </cell>
          <cell r="AV37">
            <v>1300</v>
          </cell>
        </row>
        <row r="38">
          <cell r="AH38" t="str">
            <v>EATP</v>
          </cell>
          <cell r="AI38" t="str">
            <v>EPOXY ALUMINUM TRIPOLYPHOSPHATE PRIMER</v>
          </cell>
          <cell r="AJ38" t="str">
            <v>A-536</v>
          </cell>
          <cell r="AK38" t="str">
            <v>1075</v>
          </cell>
          <cell r="AL38" t="str">
            <v>57</v>
          </cell>
          <cell r="AM38">
            <v>1</v>
          </cell>
          <cell r="AN38">
            <v>18.7</v>
          </cell>
          <cell r="AO38">
            <v>14.7</v>
          </cell>
          <cell r="AP38">
            <v>15.5</v>
          </cell>
          <cell r="AQ38">
            <v>42.78</v>
          </cell>
          <cell r="AR38">
            <v>42.86</v>
          </cell>
          <cell r="AS38">
            <v>39.03</v>
          </cell>
          <cell r="AT38">
            <v>800</v>
          </cell>
          <cell r="AU38">
            <v>630</v>
          </cell>
          <cell r="AV38">
            <v>605</v>
          </cell>
        </row>
        <row r="39">
          <cell r="AH39" t="str">
            <v>EBZRP</v>
          </cell>
          <cell r="AI39" t="str">
            <v xml:space="preserve">EPOXY CURED BASED ZINC RICH PRIMER </v>
          </cell>
          <cell r="AJ39" t="str">
            <v>4180(Z-800)</v>
          </cell>
          <cell r="AK39" t="str">
            <v>1002</v>
          </cell>
          <cell r="AL39">
            <v>0</v>
          </cell>
          <cell r="AM39">
            <v>1</v>
          </cell>
          <cell r="AN39">
            <v>27.3</v>
          </cell>
          <cell r="AO39">
            <v>15.7</v>
          </cell>
          <cell r="AP39">
            <v>0</v>
          </cell>
          <cell r="AQ39">
            <v>40.29</v>
          </cell>
          <cell r="AR39">
            <v>38.22</v>
          </cell>
          <cell r="AS39">
            <v>0</v>
          </cell>
          <cell r="AT39">
            <v>1100</v>
          </cell>
          <cell r="AU39">
            <v>600</v>
          </cell>
        </row>
        <row r="40">
          <cell r="AH40" t="str">
            <v>HBEP</v>
          </cell>
          <cell r="AI40" t="str">
            <v>HIGH BUILD EPOXY POLYAMINE CURED</v>
          </cell>
          <cell r="AJ40" t="str">
            <v>4418(A-418)</v>
          </cell>
          <cell r="AK40" t="str">
            <v>1015</v>
          </cell>
          <cell r="AL40">
            <v>0</v>
          </cell>
          <cell r="AM40">
            <v>1</v>
          </cell>
          <cell r="AN40">
            <v>18.3</v>
          </cell>
          <cell r="AO40">
            <v>13.1</v>
          </cell>
          <cell r="AP40">
            <v>0</v>
          </cell>
          <cell r="AQ40">
            <v>65.569999999999993</v>
          </cell>
          <cell r="AR40">
            <v>83.97</v>
          </cell>
          <cell r="AS40">
            <v>0</v>
          </cell>
          <cell r="AT40">
            <v>1200</v>
          </cell>
          <cell r="AU40">
            <v>1100</v>
          </cell>
        </row>
        <row r="41">
          <cell r="AH41" t="str">
            <v>HSCP</v>
          </cell>
          <cell r="AI41" t="str">
            <v>HIGH SOILD EPOXY POLYAMINE CURED PRIMER</v>
          </cell>
          <cell r="AJ41" t="str">
            <v>4418(A-448)</v>
          </cell>
          <cell r="AK41">
            <v>1017</v>
          </cell>
          <cell r="AL41">
            <v>0</v>
          </cell>
          <cell r="AM41">
            <v>1</v>
          </cell>
          <cell r="AN41">
            <v>20.309999999999999</v>
          </cell>
          <cell r="AO41">
            <v>13.1</v>
          </cell>
          <cell r="AP41">
            <v>0</v>
          </cell>
          <cell r="AQ41">
            <v>64</v>
          </cell>
          <cell r="AR41">
            <v>83.97</v>
          </cell>
          <cell r="AS41">
            <v>0</v>
          </cell>
          <cell r="AT41">
            <v>1300</v>
          </cell>
          <cell r="AU41">
            <v>1100</v>
          </cell>
        </row>
        <row r="42">
          <cell r="AH42" t="str">
            <v>EEA</v>
          </cell>
          <cell r="AI42" t="str">
            <v>EPOXY ENAMEL AMINE ADDUCT CURED</v>
          </cell>
          <cell r="AJ42" t="str">
            <v>4450(A-500)</v>
          </cell>
          <cell r="AK42" t="str">
            <v>1014</v>
          </cell>
          <cell r="AL42">
            <v>0</v>
          </cell>
          <cell r="AM42">
            <v>1</v>
          </cell>
          <cell r="AN42">
            <v>23.8</v>
          </cell>
          <cell r="AO42">
            <v>11.4</v>
          </cell>
          <cell r="AP42">
            <v>0</v>
          </cell>
          <cell r="AQ42">
            <v>37.82</v>
          </cell>
          <cell r="AR42">
            <v>83.33</v>
          </cell>
          <cell r="AS42">
            <v>0</v>
          </cell>
          <cell r="AT42">
            <v>900</v>
          </cell>
          <cell r="AU42">
            <v>950</v>
          </cell>
        </row>
        <row r="43">
          <cell r="AH43" t="str">
            <v>NEP</v>
          </cell>
          <cell r="AI43" t="str">
            <v>NON-REACTIVE EPOXY PRIMER</v>
          </cell>
          <cell r="AJ43" t="str">
            <v>4405(A-505)</v>
          </cell>
          <cell r="AK43">
            <v>0</v>
          </cell>
          <cell r="AL43">
            <v>0</v>
          </cell>
          <cell r="AM43">
            <v>1</v>
          </cell>
          <cell r="AN43">
            <v>19.2</v>
          </cell>
          <cell r="AO43">
            <v>0</v>
          </cell>
          <cell r="AP43">
            <v>0</v>
          </cell>
          <cell r="AQ43">
            <v>41.67</v>
          </cell>
          <cell r="AR43">
            <v>0</v>
          </cell>
          <cell r="AS43">
            <v>0</v>
          </cell>
          <cell r="AT43">
            <v>800</v>
          </cell>
        </row>
        <row r="44">
          <cell r="AH44" t="str">
            <v>ZCOP</v>
          </cell>
          <cell r="AI44" t="str">
            <v xml:space="preserve">ZINC CHROMATE-RED OXIDE/EPOXY PRIMER </v>
          </cell>
          <cell r="AJ44" t="str">
            <v>4451(A-510)</v>
          </cell>
          <cell r="AK44" t="str">
            <v>1016</v>
          </cell>
          <cell r="AL44" t="str">
            <v>530</v>
          </cell>
          <cell r="AM44">
            <v>1</v>
          </cell>
          <cell r="AN44">
            <v>18.2</v>
          </cell>
          <cell r="AO44">
            <v>8.1999999999999993</v>
          </cell>
          <cell r="AP44">
            <v>15.5</v>
          </cell>
          <cell r="AQ44">
            <v>42.86</v>
          </cell>
          <cell r="AR44">
            <v>85.37</v>
          </cell>
          <cell r="AS44">
            <v>36.450000000000003</v>
          </cell>
          <cell r="AT44">
            <v>780</v>
          </cell>
          <cell r="AU44">
            <v>700</v>
          </cell>
          <cell r="AV44">
            <v>565</v>
          </cell>
        </row>
        <row r="45">
          <cell r="AH45" t="str">
            <v>EPC</v>
          </cell>
          <cell r="AI45" t="str">
            <v xml:space="preserve">EPOXY ENAMEL/POLYAMIDE CURED </v>
          </cell>
          <cell r="AJ45" t="str">
            <v>4415(A-515)</v>
          </cell>
          <cell r="AK45">
            <v>0</v>
          </cell>
          <cell r="AL45">
            <v>0</v>
          </cell>
          <cell r="AM45">
            <v>1</v>
          </cell>
          <cell r="AN45">
            <v>19.8</v>
          </cell>
          <cell r="AO45">
            <v>0</v>
          </cell>
          <cell r="AP45">
            <v>0</v>
          </cell>
          <cell r="AQ45">
            <v>42.93</v>
          </cell>
          <cell r="AR45">
            <v>0</v>
          </cell>
          <cell r="AS45">
            <v>0</v>
          </cell>
          <cell r="AT45">
            <v>850</v>
          </cell>
        </row>
        <row r="46">
          <cell r="AH46" t="str">
            <v>4425(A-525)</v>
          </cell>
          <cell r="AI46" t="str">
            <v>EPOXY NON-SKID SURFACING</v>
          </cell>
          <cell r="AJ46" t="str">
            <v>4425(A-525)</v>
          </cell>
          <cell r="AK46" t="str">
            <v>1018</v>
          </cell>
          <cell r="AL46">
            <v>0</v>
          </cell>
          <cell r="AM46">
            <v>1</v>
          </cell>
          <cell r="AN46">
            <v>18</v>
          </cell>
          <cell r="AO46">
            <v>31.3</v>
          </cell>
          <cell r="AP46">
            <v>0</v>
          </cell>
          <cell r="AQ46">
            <v>37.78</v>
          </cell>
          <cell r="AR46">
            <v>47.92</v>
          </cell>
          <cell r="AS46">
            <v>0</v>
          </cell>
          <cell r="AT46">
            <v>680</v>
          </cell>
          <cell r="AU46">
            <v>1500</v>
          </cell>
        </row>
        <row r="47">
          <cell r="AH47" t="str">
            <v>EPAP</v>
          </cell>
          <cell r="AI47" t="str">
            <v>EPOXY-POLYAMIDE,ALLOY PRIMER.</v>
          </cell>
          <cell r="AJ47" t="str">
            <v>4465(A-650)</v>
          </cell>
          <cell r="AK47">
            <v>1020</v>
          </cell>
          <cell r="AL47">
            <v>0</v>
          </cell>
          <cell r="AM47">
            <v>1</v>
          </cell>
          <cell r="AN47">
            <v>21</v>
          </cell>
          <cell r="AO47">
            <v>26.92</v>
          </cell>
          <cell r="AP47">
            <v>0</v>
          </cell>
          <cell r="AQ47">
            <v>42.86</v>
          </cell>
          <cell r="AR47">
            <v>13</v>
          </cell>
          <cell r="AS47">
            <v>0</v>
          </cell>
          <cell r="AT47">
            <v>900</v>
          </cell>
          <cell r="AU47">
            <v>350</v>
          </cell>
        </row>
        <row r="48">
          <cell r="AI48" t="str">
            <v>LEAD SILICO CHROMATE EP.PRI./POLYAMIDE CURED</v>
          </cell>
          <cell r="AJ48" t="str">
            <v>4430(A-530)</v>
          </cell>
          <cell r="AK48">
            <v>0</v>
          </cell>
          <cell r="AL48">
            <v>0</v>
          </cell>
          <cell r="AM48">
            <v>1</v>
          </cell>
          <cell r="AN48">
            <v>21.97</v>
          </cell>
          <cell r="AO48">
            <v>0</v>
          </cell>
          <cell r="AP48">
            <v>0</v>
          </cell>
          <cell r="AQ48">
            <v>37.78</v>
          </cell>
          <cell r="AR48">
            <v>0</v>
          </cell>
          <cell r="AS48">
            <v>0</v>
          </cell>
          <cell r="AT48">
            <v>830</v>
          </cell>
        </row>
        <row r="49">
          <cell r="AH49" t="str">
            <v>ERLP</v>
          </cell>
          <cell r="AI49" t="str">
            <v>EPOXY RED LEAD POLYAMIDE CURED PRIMER</v>
          </cell>
          <cell r="AJ49" t="str">
            <v>4440(A-540)</v>
          </cell>
          <cell r="AK49" t="str">
            <v>1051</v>
          </cell>
          <cell r="AL49">
            <v>0</v>
          </cell>
          <cell r="AM49">
            <v>1</v>
          </cell>
          <cell r="AN49">
            <v>19.399999999999999</v>
          </cell>
          <cell r="AO49">
            <v>15.8</v>
          </cell>
          <cell r="AP49">
            <v>0</v>
          </cell>
          <cell r="AQ49">
            <v>42.78</v>
          </cell>
          <cell r="AR49">
            <v>43.04</v>
          </cell>
          <cell r="AS49">
            <v>0</v>
          </cell>
          <cell r="AT49">
            <v>830</v>
          </cell>
          <cell r="AU49">
            <v>680</v>
          </cell>
        </row>
        <row r="50">
          <cell r="AH50" t="str">
            <v>EROP</v>
          </cell>
          <cell r="AI50" t="str">
            <v>RED LEAD-RED OXIDE EP./POLYAMIDE CURED PRI.</v>
          </cell>
          <cell r="AJ50" t="str">
            <v>4445(A-545)</v>
          </cell>
          <cell r="AK50" t="str">
            <v>1060</v>
          </cell>
          <cell r="AL50">
            <v>0</v>
          </cell>
          <cell r="AM50">
            <v>1</v>
          </cell>
          <cell r="AN50">
            <v>18.7</v>
          </cell>
          <cell r="AO50">
            <v>20.9</v>
          </cell>
          <cell r="AP50">
            <v>0</v>
          </cell>
          <cell r="AQ50">
            <v>42.78</v>
          </cell>
          <cell r="AR50">
            <v>28.71</v>
          </cell>
          <cell r="AS50">
            <v>0</v>
          </cell>
          <cell r="AT50">
            <v>800</v>
          </cell>
          <cell r="AU50">
            <v>600</v>
          </cell>
        </row>
        <row r="51">
          <cell r="AH51" t="str">
            <v>ETC</v>
          </cell>
          <cell r="AI51" t="str">
            <v>TAR EPOXY COATING/AMINE CURED</v>
          </cell>
          <cell r="AJ51" t="str">
            <v>4460(A-560)</v>
          </cell>
          <cell r="AK51" t="str">
            <v>1070(EP-10)</v>
          </cell>
          <cell r="AL51">
            <v>0</v>
          </cell>
          <cell r="AM51">
            <v>1</v>
          </cell>
          <cell r="AN51">
            <v>11.69</v>
          </cell>
          <cell r="AO51">
            <v>12.2</v>
          </cell>
          <cell r="AP51">
            <v>0</v>
          </cell>
          <cell r="AQ51">
            <v>42.78</v>
          </cell>
          <cell r="AR51">
            <v>57.38</v>
          </cell>
          <cell r="AS51">
            <v>0</v>
          </cell>
          <cell r="AT51">
            <v>500</v>
          </cell>
          <cell r="AU51">
            <v>700</v>
          </cell>
          <cell r="AV51">
            <v>1500</v>
          </cell>
        </row>
        <row r="52">
          <cell r="AH52" t="str">
            <v>EWB</v>
          </cell>
          <cell r="AI52" t="str">
            <v>WATER BASE EPOXY ENAMEL/POLTAMINE CURED</v>
          </cell>
          <cell r="AJ52" t="str">
            <v>4458(A-580)</v>
          </cell>
          <cell r="AK52" t="str">
            <v>1017(EP-07)</v>
          </cell>
          <cell r="AL52" t="str">
            <v>96</v>
          </cell>
          <cell r="AM52">
            <v>1</v>
          </cell>
          <cell r="AN52">
            <v>34.4</v>
          </cell>
          <cell r="AO52">
            <v>16</v>
          </cell>
          <cell r="AP52">
            <v>32.700000000000003</v>
          </cell>
          <cell r="AQ52">
            <v>37.79</v>
          </cell>
          <cell r="AR52">
            <v>43.75</v>
          </cell>
          <cell r="AS52">
            <v>45.87</v>
          </cell>
          <cell r="AT52">
            <v>1300</v>
          </cell>
          <cell r="AU52">
            <v>700</v>
          </cell>
          <cell r="AV52">
            <v>1500</v>
          </cell>
        </row>
        <row r="53">
          <cell r="AH53" t="str">
            <v>CCTE</v>
          </cell>
          <cell r="AI53" t="str">
            <v>CATALYZED COAL TAR EPOXY POLYAMINE CURED</v>
          </cell>
          <cell r="AJ53" t="str">
            <v>4459(A-590)</v>
          </cell>
          <cell r="AK53" t="str">
            <v>SP-06</v>
          </cell>
          <cell r="AL53">
            <v>0</v>
          </cell>
          <cell r="AM53">
            <v>1</v>
          </cell>
          <cell r="AN53">
            <v>12.6</v>
          </cell>
          <cell r="AO53">
            <v>32.1</v>
          </cell>
          <cell r="AP53">
            <v>0</v>
          </cell>
          <cell r="AQ53">
            <v>55.56</v>
          </cell>
          <cell r="AR53">
            <v>42.37</v>
          </cell>
          <cell r="AS53">
            <v>0</v>
          </cell>
          <cell r="AT53">
            <v>700</v>
          </cell>
          <cell r="AU53">
            <v>1360</v>
          </cell>
        </row>
        <row r="54">
          <cell r="AH54" t="str">
            <v>EPF</v>
          </cell>
          <cell r="AI54" t="str">
            <v>EPOXY-POLYAMINE,FINISH</v>
          </cell>
          <cell r="AJ54" t="str">
            <v>4465(A-650)</v>
          </cell>
          <cell r="AK54" t="str">
            <v>SP-08</v>
          </cell>
          <cell r="AL54">
            <v>0</v>
          </cell>
          <cell r="AM54">
            <v>1</v>
          </cell>
          <cell r="AN54">
            <v>21</v>
          </cell>
          <cell r="AO54">
            <v>24.4</v>
          </cell>
          <cell r="AP54">
            <v>0</v>
          </cell>
          <cell r="AQ54">
            <v>42.86</v>
          </cell>
          <cell r="AR54">
            <v>25</v>
          </cell>
          <cell r="AS54">
            <v>0</v>
          </cell>
          <cell r="AT54">
            <v>900</v>
          </cell>
          <cell r="AU54">
            <v>610</v>
          </cell>
        </row>
        <row r="55">
          <cell r="AH55" t="str">
            <v>EPRLP</v>
          </cell>
          <cell r="AI55" t="str">
            <v>EPOXY/POLYAMINE,RED LEAD PRIMER</v>
          </cell>
          <cell r="AJ55" t="str">
            <v>4570(A-700)</v>
          </cell>
          <cell r="AK55" t="str">
            <v>SP-09</v>
          </cell>
          <cell r="AL55">
            <v>0</v>
          </cell>
          <cell r="AM55">
            <v>1</v>
          </cell>
          <cell r="AN55">
            <v>21</v>
          </cell>
          <cell r="AO55">
            <v>32</v>
          </cell>
          <cell r="AP55">
            <v>0</v>
          </cell>
          <cell r="AQ55">
            <v>42.86</v>
          </cell>
          <cell r="AR55">
            <v>23.75</v>
          </cell>
          <cell r="AS55">
            <v>0</v>
          </cell>
          <cell r="AT55">
            <v>900</v>
          </cell>
          <cell r="AU55">
            <v>760</v>
          </cell>
        </row>
        <row r="56">
          <cell r="AH56" t="str">
            <v>EMOP</v>
          </cell>
          <cell r="AI56" t="str">
            <v xml:space="preserve">EPOXY MIO PRIMER </v>
          </cell>
          <cell r="AJ56" t="str">
            <v>4691(Ar-910)</v>
          </cell>
          <cell r="AK56" t="str">
            <v>1050(EP-20)</v>
          </cell>
          <cell r="AL56" t="str">
            <v>76</v>
          </cell>
          <cell r="AM56">
            <v>1</v>
          </cell>
          <cell r="AN56">
            <v>17.3</v>
          </cell>
          <cell r="AO56">
            <v>9.2799999999999994</v>
          </cell>
          <cell r="AP56">
            <v>30.9</v>
          </cell>
          <cell r="AQ56">
            <v>43.35</v>
          </cell>
          <cell r="AR56">
            <v>31.25</v>
          </cell>
          <cell r="AS56">
            <v>25.89</v>
          </cell>
          <cell r="AT56">
            <v>750</v>
          </cell>
          <cell r="AU56">
            <v>290</v>
          </cell>
          <cell r="AV56">
            <v>800</v>
          </cell>
        </row>
        <row r="57">
          <cell r="AH57" t="str">
            <v>EPCP</v>
          </cell>
          <cell r="AI57" t="str">
            <v>EPOXY-PHENOLIC CURED PRIMER .</v>
          </cell>
          <cell r="AJ57" t="str">
            <v>4691(Ar-910)</v>
          </cell>
          <cell r="AK57" t="str">
            <v>1060</v>
          </cell>
          <cell r="AL57" t="str">
            <v>76</v>
          </cell>
          <cell r="AM57">
            <v>1</v>
          </cell>
          <cell r="AN57">
            <v>17.3</v>
          </cell>
          <cell r="AO57">
            <v>19.2</v>
          </cell>
          <cell r="AP57">
            <v>30.9</v>
          </cell>
          <cell r="AQ57">
            <v>43.35</v>
          </cell>
          <cell r="AR57">
            <v>31.25</v>
          </cell>
          <cell r="AS57">
            <v>25.89</v>
          </cell>
          <cell r="AT57">
            <v>750</v>
          </cell>
          <cell r="AU57">
            <v>600</v>
          </cell>
          <cell r="AV57">
            <v>800</v>
          </cell>
        </row>
        <row r="59">
          <cell r="AI59" t="str">
            <v xml:space="preserve">CHLORINATED RUBBER RESIN </v>
          </cell>
        </row>
        <row r="60">
          <cell r="AH60" t="str">
            <v>CRRLP</v>
          </cell>
          <cell r="AI60" t="str">
            <v xml:space="preserve">CALORINATED RUBBER RED LEAD PRIMER </v>
          </cell>
          <cell r="AJ60" t="str">
            <v>0201</v>
          </cell>
          <cell r="AK60" t="str">
            <v>1402(RF-63)</v>
          </cell>
          <cell r="AL60" t="str">
            <v>530</v>
          </cell>
          <cell r="AM60">
            <v>1</v>
          </cell>
          <cell r="AN60">
            <v>14.7</v>
          </cell>
          <cell r="AO60">
            <v>12.9</v>
          </cell>
          <cell r="AP60">
            <v>15.5</v>
          </cell>
          <cell r="AQ60">
            <v>32.65</v>
          </cell>
          <cell r="AR60">
            <v>37.979999999999997</v>
          </cell>
          <cell r="AS60">
            <v>36.450000000000003</v>
          </cell>
          <cell r="AT60">
            <v>480</v>
          </cell>
          <cell r="AU60">
            <v>490</v>
          </cell>
          <cell r="AV60">
            <v>565</v>
          </cell>
        </row>
        <row r="61">
          <cell r="AH61" t="str">
            <v>CRZCP</v>
          </cell>
          <cell r="AI61" t="str">
            <v>CHLORINATED RUBBER PRIMER ZINC CHROMATE PR.</v>
          </cell>
          <cell r="AJ61" t="str">
            <v>0211</v>
          </cell>
          <cell r="AK61" t="str">
            <v>1450(RF-67)</v>
          </cell>
          <cell r="AL61" t="str">
            <v>540</v>
          </cell>
          <cell r="AM61">
            <v>1</v>
          </cell>
          <cell r="AN61">
            <v>15.5</v>
          </cell>
          <cell r="AO61">
            <v>11.3</v>
          </cell>
          <cell r="AP61">
            <v>14.1</v>
          </cell>
          <cell r="AQ61">
            <v>30.97</v>
          </cell>
          <cell r="AR61">
            <v>42.48</v>
          </cell>
          <cell r="AS61">
            <v>36.450000000000003</v>
          </cell>
          <cell r="AT61">
            <v>480</v>
          </cell>
          <cell r="AU61">
            <v>480</v>
          </cell>
          <cell r="AV61">
            <v>514</v>
          </cell>
        </row>
        <row r="62">
          <cell r="AH62" t="str">
            <v>CRROP</v>
          </cell>
          <cell r="AI62" t="str">
            <v xml:space="preserve">CHLORINATED RUBBER RED OXIDE PRIMER </v>
          </cell>
          <cell r="AJ62" t="str">
            <v>0221</v>
          </cell>
          <cell r="AK62" t="str">
            <v>1403(RF-65)</v>
          </cell>
          <cell r="AL62" t="str">
            <v>510</v>
          </cell>
          <cell r="AM62">
            <v>1</v>
          </cell>
          <cell r="AN62">
            <v>14.6</v>
          </cell>
          <cell r="AO62">
            <v>12.1</v>
          </cell>
          <cell r="AP62">
            <v>31</v>
          </cell>
          <cell r="AQ62">
            <v>30.82</v>
          </cell>
          <cell r="AR62">
            <v>38.020000000000003</v>
          </cell>
          <cell r="AS62">
            <v>38.549999999999997</v>
          </cell>
          <cell r="AT62">
            <v>450</v>
          </cell>
          <cell r="AU62">
            <v>460</v>
          </cell>
          <cell r="AV62">
            <v>1195</v>
          </cell>
        </row>
        <row r="63">
          <cell r="AH63" t="str">
            <v>CRF</v>
          </cell>
          <cell r="AI63" t="str">
            <v xml:space="preserve">CHLORINATED RUBBER FINISH </v>
          </cell>
          <cell r="AJ63" t="str">
            <v>0251</v>
          </cell>
          <cell r="AK63" t="str">
            <v>1401</v>
          </cell>
          <cell r="AL63" t="str">
            <v>520</v>
          </cell>
          <cell r="AM63">
            <v>1</v>
          </cell>
          <cell r="AN63">
            <v>18.899999999999999</v>
          </cell>
          <cell r="AO63">
            <v>15.8</v>
          </cell>
          <cell r="AP63">
            <v>16.7</v>
          </cell>
          <cell r="AQ63">
            <v>31.75</v>
          </cell>
          <cell r="AR63">
            <v>34.18</v>
          </cell>
          <cell r="AS63">
            <v>33.83</v>
          </cell>
          <cell r="AT63">
            <v>600</v>
          </cell>
          <cell r="AU63">
            <v>540</v>
          </cell>
          <cell r="AV63">
            <v>565</v>
          </cell>
        </row>
        <row r="64">
          <cell r="AH64" t="str">
            <v>CRATP</v>
          </cell>
          <cell r="AI64" t="str">
            <v>C RUBBER ALUMINUM TRIPOLYPHOSPHATE PRIMER</v>
          </cell>
          <cell r="AJ64" t="str">
            <v>0203</v>
          </cell>
          <cell r="AK64">
            <v>0</v>
          </cell>
          <cell r="AL64" t="str">
            <v>531</v>
          </cell>
          <cell r="AM64">
            <v>1</v>
          </cell>
          <cell r="AN64">
            <v>13.4</v>
          </cell>
          <cell r="AO64">
            <v>0</v>
          </cell>
          <cell r="AP64">
            <v>14.5</v>
          </cell>
          <cell r="AQ64">
            <v>37.31</v>
          </cell>
          <cell r="AR64">
            <v>0</v>
          </cell>
          <cell r="AS64">
            <v>36.409999999999997</v>
          </cell>
          <cell r="AT64">
            <v>500</v>
          </cell>
          <cell r="AU64">
            <v>0</v>
          </cell>
          <cell r="AV64">
            <v>528</v>
          </cell>
        </row>
        <row r="65">
          <cell r="AH65" t="str">
            <v>PCRF</v>
          </cell>
          <cell r="AI65" t="str">
            <v>PIGMENTED CHLORINATED RUBBER FINISH</v>
          </cell>
          <cell r="AJ65" t="str">
            <v>4470(C-700)</v>
          </cell>
          <cell r="AK65" t="str">
            <v>RF-51~56</v>
          </cell>
          <cell r="AL65" t="str">
            <v>560</v>
          </cell>
          <cell r="AM65">
            <v>1</v>
          </cell>
          <cell r="AN65">
            <v>27.1</v>
          </cell>
          <cell r="AO65">
            <v>12.3</v>
          </cell>
          <cell r="AP65">
            <v>13.5</v>
          </cell>
          <cell r="AQ65">
            <v>33.21</v>
          </cell>
          <cell r="AR65">
            <v>38.21</v>
          </cell>
          <cell r="AS65">
            <v>33.78</v>
          </cell>
          <cell r="AT65">
            <v>900</v>
          </cell>
          <cell r="AU65">
            <v>470</v>
          </cell>
          <cell r="AV65">
            <v>456</v>
          </cell>
        </row>
        <row r="66">
          <cell r="AH66" t="str">
            <v>CRRLP</v>
          </cell>
          <cell r="AI66" t="str">
            <v xml:space="preserve">CHLORINATED RUBBER RED LEAD PRIMER </v>
          </cell>
          <cell r="AJ66" t="str">
            <v>4575(C-750)</v>
          </cell>
          <cell r="AK66">
            <v>0</v>
          </cell>
          <cell r="AL66" t="str">
            <v>500</v>
          </cell>
          <cell r="AM66">
            <v>1</v>
          </cell>
          <cell r="AN66">
            <v>17.2</v>
          </cell>
          <cell r="AO66">
            <v>0</v>
          </cell>
          <cell r="AP66">
            <v>15</v>
          </cell>
          <cell r="AQ66">
            <v>37.79</v>
          </cell>
          <cell r="AR66">
            <v>0</v>
          </cell>
          <cell r="AS66">
            <v>30.4</v>
          </cell>
          <cell r="AT66">
            <v>650</v>
          </cell>
          <cell r="AU66">
            <v>0</v>
          </cell>
          <cell r="AV66">
            <v>456</v>
          </cell>
        </row>
        <row r="67">
          <cell r="AH67" t="str">
            <v>CRROP</v>
          </cell>
          <cell r="AI67" t="str">
            <v xml:space="preserve">CHLORINATED RUBBER RED LEAD-RED OXIDE PRIMER </v>
          </cell>
          <cell r="AJ67" t="str">
            <v>4576(C-760)</v>
          </cell>
          <cell r="AK67">
            <v>0</v>
          </cell>
          <cell r="AL67" t="str">
            <v>550</v>
          </cell>
          <cell r="AM67">
            <v>1</v>
          </cell>
          <cell r="AN67">
            <v>15.9</v>
          </cell>
          <cell r="AO67">
            <v>0</v>
          </cell>
          <cell r="AP67">
            <v>14.8</v>
          </cell>
          <cell r="AQ67">
            <v>38.99</v>
          </cell>
          <cell r="AR67">
            <v>0</v>
          </cell>
          <cell r="AS67">
            <v>33.78</v>
          </cell>
          <cell r="AT67">
            <v>620</v>
          </cell>
          <cell r="AU67">
            <v>0</v>
          </cell>
          <cell r="AV67">
            <v>500</v>
          </cell>
        </row>
        <row r="68">
          <cell r="AH68" t="str">
            <v>VZCP</v>
          </cell>
          <cell r="AI68" t="str">
            <v>CHLORINATED RUBBER BASE M.I.O.COATING</v>
          </cell>
          <cell r="AJ68" t="str">
            <v>4693(Ar-930)</v>
          </cell>
          <cell r="AK68" t="str">
            <v>1452(RF-68)</v>
          </cell>
          <cell r="AL68" t="str">
            <v>600</v>
          </cell>
          <cell r="AM68">
            <v>1</v>
          </cell>
          <cell r="AN68">
            <v>16.399999999999999</v>
          </cell>
          <cell r="AO68">
            <v>13.2</v>
          </cell>
          <cell r="AP68">
            <v>14.8</v>
          </cell>
          <cell r="AQ68">
            <v>37.799999999999997</v>
          </cell>
          <cell r="AR68">
            <v>37.880000000000003</v>
          </cell>
          <cell r="AS68">
            <v>33.72</v>
          </cell>
          <cell r="AT68">
            <v>620</v>
          </cell>
          <cell r="AU68">
            <v>500</v>
          </cell>
          <cell r="AV68">
            <v>499</v>
          </cell>
        </row>
        <row r="70">
          <cell r="AH70" t="str">
            <v>HF400</v>
          </cell>
          <cell r="AI70" t="str">
            <v>HEAT-RESISTING PAINT 400'C ALUM. SERIES.</v>
          </cell>
          <cell r="AJ70" t="str">
            <v>0654</v>
          </cell>
          <cell r="AK70" t="str">
            <v>1503</v>
          </cell>
          <cell r="AL70">
            <v>0</v>
          </cell>
          <cell r="AM70">
            <v>0</v>
          </cell>
          <cell r="AN70">
            <v>0</v>
          </cell>
          <cell r="AO70">
            <v>0</v>
          </cell>
          <cell r="AP70">
            <v>0</v>
          </cell>
          <cell r="AQ70">
            <v>0</v>
          </cell>
          <cell r="AR70">
            <v>0</v>
          </cell>
          <cell r="AS70">
            <v>0</v>
          </cell>
          <cell r="AT70">
            <v>0</v>
          </cell>
          <cell r="AU70">
            <v>0</v>
          </cell>
          <cell r="AV70">
            <v>406</v>
          </cell>
        </row>
        <row r="71">
          <cell r="AI71" t="str">
            <v xml:space="preserve">SILICONE RESIN </v>
          </cell>
          <cell r="AJ71" t="str">
            <v>4340(U-400)</v>
          </cell>
          <cell r="AK71" t="str">
            <v>SP34(VA-51)</v>
          </cell>
          <cell r="AL71">
            <v>0</v>
          </cell>
          <cell r="AM71">
            <v>0</v>
          </cell>
          <cell r="AN71">
            <v>0</v>
          </cell>
          <cell r="AO71">
            <v>0</v>
          </cell>
          <cell r="AP71">
            <v>0</v>
          </cell>
          <cell r="AQ71">
            <v>0</v>
          </cell>
          <cell r="AR71">
            <v>0</v>
          </cell>
          <cell r="AS71">
            <v>0</v>
          </cell>
          <cell r="AT71">
            <v>440</v>
          </cell>
        </row>
        <row r="72">
          <cell r="AH72" t="str">
            <v>HP200</v>
          </cell>
          <cell r="AI72" t="str">
            <v>HEAT-RESISTING PRIMER 200'C ,SILICONE SERIES.</v>
          </cell>
          <cell r="AJ72" t="str">
            <v>0631</v>
          </cell>
          <cell r="AK72" t="str">
            <v>1512</v>
          </cell>
          <cell r="AL72">
            <v>0</v>
          </cell>
          <cell r="AM72">
            <v>1</v>
          </cell>
          <cell r="AN72">
            <v>16.5</v>
          </cell>
          <cell r="AO72">
            <v>26.2</v>
          </cell>
          <cell r="AP72">
            <v>0</v>
          </cell>
          <cell r="AQ72">
            <v>36.36</v>
          </cell>
          <cell r="AR72">
            <v>38.17</v>
          </cell>
          <cell r="AS72">
            <v>0</v>
          </cell>
          <cell r="AT72">
            <v>600</v>
          </cell>
          <cell r="AU72">
            <v>1000</v>
          </cell>
        </row>
        <row r="73">
          <cell r="AH73" t="str">
            <v>HP300</v>
          </cell>
          <cell r="AI73" t="str">
            <v xml:space="preserve">HEAT-RESISTING PRIMER 300'C </v>
          </cell>
          <cell r="AJ73" t="str">
            <v>0632</v>
          </cell>
          <cell r="AK73" t="str">
            <v>1507</v>
          </cell>
          <cell r="AL73" t="str">
            <v>330-1</v>
          </cell>
          <cell r="AM73">
            <v>1</v>
          </cell>
          <cell r="AN73">
            <v>20.7</v>
          </cell>
          <cell r="AO73">
            <v>20.399999999999999</v>
          </cell>
          <cell r="AP73">
            <v>29</v>
          </cell>
          <cell r="AQ73">
            <v>36.229999999999997</v>
          </cell>
          <cell r="AR73">
            <v>38.24</v>
          </cell>
          <cell r="AS73">
            <v>33.76</v>
          </cell>
          <cell r="AT73">
            <v>750</v>
          </cell>
          <cell r="AU73">
            <v>780</v>
          </cell>
          <cell r="AV73">
            <v>979</v>
          </cell>
        </row>
        <row r="74">
          <cell r="AH74" t="str">
            <v>HP500</v>
          </cell>
          <cell r="AI74" t="str">
            <v>HEAT-RESISTING PRIMER 500'C</v>
          </cell>
          <cell r="AJ74" t="str">
            <v>0634</v>
          </cell>
          <cell r="AK74" t="str">
            <v>1501</v>
          </cell>
          <cell r="AL74">
            <v>0</v>
          </cell>
          <cell r="AM74">
            <v>1</v>
          </cell>
          <cell r="AN74">
            <v>35.799999999999997</v>
          </cell>
          <cell r="AO74">
            <v>34.1</v>
          </cell>
          <cell r="AP74">
            <v>0</v>
          </cell>
          <cell r="AQ74">
            <v>36.31</v>
          </cell>
          <cell r="AR74">
            <v>38.119999999999997</v>
          </cell>
          <cell r="AS74">
            <v>0</v>
          </cell>
          <cell r="AT74">
            <v>1300</v>
          </cell>
          <cell r="AU74">
            <v>1300</v>
          </cell>
        </row>
        <row r="75">
          <cell r="AH75" t="str">
            <v>HP600</v>
          </cell>
          <cell r="AI75" t="str">
            <v>HEAT-RESISTING PRIMER 600'C</v>
          </cell>
          <cell r="AJ75" t="str">
            <v>0635</v>
          </cell>
          <cell r="AK75" t="str">
            <v>1500</v>
          </cell>
          <cell r="AL75" t="str">
            <v>320-1</v>
          </cell>
          <cell r="AM75">
            <v>1</v>
          </cell>
          <cell r="AN75">
            <v>44.09</v>
          </cell>
          <cell r="AO75">
            <v>34.1</v>
          </cell>
          <cell r="AP75">
            <v>44.4</v>
          </cell>
          <cell r="AQ75">
            <v>31.75</v>
          </cell>
          <cell r="AR75">
            <v>38.119999999999997</v>
          </cell>
          <cell r="AS75">
            <v>33.78</v>
          </cell>
          <cell r="AT75">
            <v>1400</v>
          </cell>
          <cell r="AU75">
            <v>1300</v>
          </cell>
          <cell r="AV75">
            <v>1500</v>
          </cell>
        </row>
        <row r="76">
          <cell r="AH76" t="str">
            <v>HF200</v>
          </cell>
          <cell r="AI76" t="str">
            <v>HEAT-RESISTING PAINT 200'C SILICONE SREIES.</v>
          </cell>
          <cell r="AJ76" t="str">
            <v>0651</v>
          </cell>
          <cell r="AK76" t="str">
            <v>1504</v>
          </cell>
          <cell r="AL76">
            <v>0</v>
          </cell>
          <cell r="AM76">
            <v>1</v>
          </cell>
          <cell r="AN76">
            <v>17.5</v>
          </cell>
          <cell r="AO76">
            <v>27.3</v>
          </cell>
          <cell r="AP76">
            <v>0</v>
          </cell>
          <cell r="AQ76">
            <v>30.29</v>
          </cell>
          <cell r="AR76">
            <v>28.57</v>
          </cell>
          <cell r="AS76">
            <v>0</v>
          </cell>
          <cell r="AT76">
            <v>530</v>
          </cell>
          <cell r="AU76">
            <v>780</v>
          </cell>
        </row>
        <row r="77">
          <cell r="AH77" t="str">
            <v>HF300</v>
          </cell>
          <cell r="AI77" t="str">
            <v>HEAT-RESISTING PAINT 300'C</v>
          </cell>
          <cell r="AJ77" t="str">
            <v>0652</v>
          </cell>
          <cell r="AK77" t="str">
            <v>1505</v>
          </cell>
          <cell r="AL77" t="str">
            <v>330</v>
          </cell>
          <cell r="AM77">
            <v>1</v>
          </cell>
          <cell r="AN77">
            <v>27.6</v>
          </cell>
          <cell r="AO77">
            <v>27.3</v>
          </cell>
          <cell r="AP77">
            <v>28.4</v>
          </cell>
          <cell r="AQ77">
            <v>27.17</v>
          </cell>
          <cell r="AR77">
            <v>28.57</v>
          </cell>
          <cell r="AS77">
            <v>32.54</v>
          </cell>
          <cell r="AT77">
            <v>750</v>
          </cell>
          <cell r="AU77">
            <v>780</v>
          </cell>
          <cell r="AV77">
            <v>924</v>
          </cell>
        </row>
        <row r="78">
          <cell r="AH78" t="str">
            <v>HF400</v>
          </cell>
          <cell r="AI78" t="str">
            <v>HEAT-RESISTING PAINT 400'C ALUM. SERIES.</v>
          </cell>
          <cell r="AJ78" t="str">
            <v>0654</v>
          </cell>
          <cell r="AK78" t="str">
            <v>1503</v>
          </cell>
          <cell r="AL78">
            <v>0</v>
          </cell>
          <cell r="AM78">
            <v>1</v>
          </cell>
          <cell r="AN78">
            <v>51.61</v>
          </cell>
          <cell r="AO78">
            <v>59.4</v>
          </cell>
          <cell r="AP78">
            <v>0</v>
          </cell>
          <cell r="AQ78">
            <v>25.19</v>
          </cell>
          <cell r="AR78">
            <v>28.62</v>
          </cell>
          <cell r="AS78">
            <v>0</v>
          </cell>
          <cell r="AT78">
            <v>1300</v>
          </cell>
          <cell r="AU78">
            <v>1700</v>
          </cell>
        </row>
        <row r="79">
          <cell r="AH79" t="str">
            <v>HF600</v>
          </cell>
          <cell r="AI79" t="str">
            <v>HEAT-RESISTING PAINT 600'C</v>
          </cell>
          <cell r="AJ79" t="str">
            <v>0655</v>
          </cell>
          <cell r="AK79" t="str">
            <v>1508</v>
          </cell>
          <cell r="AL79" t="str">
            <v>320</v>
          </cell>
          <cell r="AM79">
            <v>1</v>
          </cell>
          <cell r="AN79">
            <v>74.400000000000006</v>
          </cell>
          <cell r="AO79">
            <v>52.39</v>
          </cell>
          <cell r="AP79">
            <v>43.5</v>
          </cell>
          <cell r="AQ79">
            <v>20.16</v>
          </cell>
          <cell r="AR79">
            <v>28.63</v>
          </cell>
          <cell r="AS79">
            <v>32.479999999999997</v>
          </cell>
          <cell r="AT79">
            <v>1500</v>
          </cell>
          <cell r="AU79">
            <v>1500</v>
          </cell>
          <cell r="AV79">
            <v>1413</v>
          </cell>
        </row>
        <row r="80">
          <cell r="AH80" t="str">
            <v>ITIP</v>
          </cell>
          <cell r="AI80" t="str">
            <v>THERMOINDICATIVE PAINT INTERBOND TEMP. INDICATING PAINT</v>
          </cell>
          <cell r="AJ80" t="str">
            <v>0654</v>
          </cell>
          <cell r="AK80" t="str">
            <v>HAA-705</v>
          </cell>
          <cell r="AL80">
            <v>0</v>
          </cell>
          <cell r="AM80">
            <v>1</v>
          </cell>
          <cell r="AN80">
            <v>51.61</v>
          </cell>
          <cell r="AO80">
            <v>68</v>
          </cell>
          <cell r="AP80">
            <v>0</v>
          </cell>
          <cell r="AQ80">
            <v>25.19</v>
          </cell>
          <cell r="AR80">
            <v>10</v>
          </cell>
          <cell r="AS80">
            <v>0</v>
          </cell>
          <cell r="AT80">
            <v>1300</v>
          </cell>
          <cell r="AU80">
            <v>680</v>
          </cell>
        </row>
        <row r="81">
          <cell r="AI81" t="str">
            <v>RED LEAD PRIMER</v>
          </cell>
          <cell r="AJ81" t="str">
            <v>0102</v>
          </cell>
          <cell r="AK81" t="str">
            <v>906(OP-92)</v>
          </cell>
          <cell r="AL81" t="str">
            <v>220</v>
          </cell>
          <cell r="AM81">
            <v>1</v>
          </cell>
          <cell r="AN81">
            <v>8.7799999999999994</v>
          </cell>
          <cell r="AO81">
            <v>10</v>
          </cell>
          <cell r="AP81">
            <v>12.4</v>
          </cell>
          <cell r="AQ81">
            <v>47.83</v>
          </cell>
          <cell r="AR81">
            <v>42</v>
          </cell>
          <cell r="AS81">
            <v>38.71</v>
          </cell>
          <cell r="AT81">
            <v>420</v>
          </cell>
          <cell r="AU81">
            <v>420</v>
          </cell>
          <cell r="AV81">
            <v>480</v>
          </cell>
        </row>
        <row r="82">
          <cell r="AI82" t="str">
            <v xml:space="preserve">POLY-VINYL BUTYRAL RESIN (PVB) </v>
          </cell>
          <cell r="AJ82">
            <v>0</v>
          </cell>
          <cell r="AK82">
            <v>0</v>
          </cell>
          <cell r="AL82">
            <v>0</v>
          </cell>
          <cell r="AM82">
            <v>0</v>
          </cell>
          <cell r="AN82">
            <v>0</v>
          </cell>
          <cell r="AO82">
            <v>0</v>
          </cell>
          <cell r="AP82">
            <v>0</v>
          </cell>
          <cell r="AQ82">
            <v>0</v>
          </cell>
          <cell r="AR82">
            <v>0</v>
          </cell>
          <cell r="AS82">
            <v>0</v>
          </cell>
          <cell r="AT82">
            <v>540</v>
          </cell>
          <cell r="AU82">
            <v>570</v>
          </cell>
        </row>
        <row r="83">
          <cell r="AH83" t="str">
            <v>VRLP</v>
          </cell>
          <cell r="AI83" t="str">
            <v>VINYL RED LEAD PRIMER</v>
          </cell>
          <cell r="AJ83" t="str">
            <v>0301</v>
          </cell>
          <cell r="AK83" t="str">
            <v>SP30(VP-71)</v>
          </cell>
          <cell r="AL83" t="str">
            <v xml:space="preserve"> 21</v>
          </cell>
          <cell r="AM83">
            <v>1</v>
          </cell>
          <cell r="AN83">
            <v>21.8</v>
          </cell>
          <cell r="AO83">
            <v>25.3</v>
          </cell>
          <cell r="AP83">
            <v>64.900000000000006</v>
          </cell>
          <cell r="AQ83">
            <v>25.23</v>
          </cell>
          <cell r="AR83">
            <v>23.72</v>
          </cell>
          <cell r="AS83">
            <v>21.57</v>
          </cell>
          <cell r="AT83">
            <v>550</v>
          </cell>
          <cell r="AU83">
            <v>600</v>
          </cell>
          <cell r="AV83">
            <v>1400</v>
          </cell>
        </row>
        <row r="84">
          <cell r="AH84" t="str">
            <v>VZCP</v>
          </cell>
          <cell r="AI84" t="str">
            <v>VINYL ZINC CHRMATE PRIMER</v>
          </cell>
          <cell r="AJ84" t="str">
            <v>0311</v>
          </cell>
          <cell r="AK84" t="str">
            <v>VP-72</v>
          </cell>
          <cell r="AL84">
            <v>0</v>
          </cell>
          <cell r="AM84">
            <v>1</v>
          </cell>
          <cell r="AN84">
            <v>24.5</v>
          </cell>
          <cell r="AO84">
            <v>28.8</v>
          </cell>
          <cell r="AP84">
            <v>0</v>
          </cell>
          <cell r="AQ84">
            <v>22.04</v>
          </cell>
          <cell r="AR84">
            <v>19.79</v>
          </cell>
          <cell r="AS84">
            <v>0</v>
          </cell>
          <cell r="AT84">
            <v>540</v>
          </cell>
          <cell r="AU84">
            <v>570</v>
          </cell>
        </row>
        <row r="85">
          <cell r="AH85" t="str">
            <v>WP</v>
          </cell>
          <cell r="AI85" t="str">
            <v>WASH PRIMER</v>
          </cell>
          <cell r="AJ85" t="str">
            <v>0345</v>
          </cell>
          <cell r="AK85" t="str">
            <v>908(SP-02)</v>
          </cell>
          <cell r="AL85" t="str">
            <v xml:space="preserve"> 11</v>
          </cell>
          <cell r="AM85">
            <v>1</v>
          </cell>
          <cell r="AN85">
            <v>55.83</v>
          </cell>
          <cell r="AO85">
            <v>37.1</v>
          </cell>
          <cell r="AP85">
            <v>78.3</v>
          </cell>
          <cell r="AQ85">
            <v>8.06</v>
          </cell>
          <cell r="AR85">
            <v>11.86</v>
          </cell>
          <cell r="AS85">
            <v>8.94</v>
          </cell>
          <cell r="AT85">
            <v>450</v>
          </cell>
          <cell r="AU85">
            <v>440</v>
          </cell>
          <cell r="AV85">
            <v>700</v>
          </cell>
        </row>
        <row r="86">
          <cell r="AH86" t="str">
            <v>VE</v>
          </cell>
          <cell r="AI86" t="str">
            <v xml:space="preserve">VINYL ENAMEL </v>
          </cell>
          <cell r="AJ86" t="str">
            <v>0351</v>
          </cell>
          <cell r="AK86" t="str">
            <v>SP32(VA-11)</v>
          </cell>
          <cell r="AL86">
            <v>0</v>
          </cell>
          <cell r="AM86">
            <v>1</v>
          </cell>
          <cell r="AN86">
            <v>29.1</v>
          </cell>
          <cell r="AO86">
            <v>26.21</v>
          </cell>
          <cell r="AP86">
            <v>0</v>
          </cell>
          <cell r="AQ86">
            <v>18.899999999999999</v>
          </cell>
          <cell r="AR86">
            <v>19.079999999999998</v>
          </cell>
          <cell r="AS86">
            <v>0</v>
          </cell>
          <cell r="AT86">
            <v>550</v>
          </cell>
          <cell r="AU86">
            <v>500</v>
          </cell>
        </row>
        <row r="87">
          <cell r="AI87" t="str">
            <v>PIGMENTED PVC VINYL FINISH</v>
          </cell>
          <cell r="AJ87" t="str">
            <v>4340(U-400)</v>
          </cell>
          <cell r="AK87" t="str">
            <v>SP34(VA-51)</v>
          </cell>
          <cell r="AL87">
            <v>0</v>
          </cell>
          <cell r="AM87">
            <v>1</v>
          </cell>
          <cell r="AN87">
            <v>21.2</v>
          </cell>
          <cell r="AO87">
            <v>27.3</v>
          </cell>
          <cell r="AP87">
            <v>0</v>
          </cell>
          <cell r="AQ87">
            <v>30.19</v>
          </cell>
          <cell r="AR87">
            <v>19.78</v>
          </cell>
          <cell r="AS87">
            <v>0</v>
          </cell>
          <cell r="AT87">
            <v>640</v>
          </cell>
          <cell r="AU87">
            <v>540</v>
          </cell>
        </row>
        <row r="89">
          <cell r="AI89" t="str">
            <v xml:space="preserve">POLYOL POLYISOCYANATE </v>
          </cell>
        </row>
        <row r="90">
          <cell r="AH90" t="str">
            <v>PCC</v>
          </cell>
          <cell r="AI90" t="str">
            <v xml:space="preserve">POLYURETHANE COATING CLEAR </v>
          </cell>
          <cell r="AJ90" t="str">
            <v>0550</v>
          </cell>
          <cell r="AK90" t="str">
            <v>722</v>
          </cell>
          <cell r="AL90" t="str">
            <v xml:space="preserve"> 67</v>
          </cell>
          <cell r="AM90">
            <v>1</v>
          </cell>
          <cell r="AN90">
            <v>27.8</v>
          </cell>
          <cell r="AO90">
            <v>29.8</v>
          </cell>
          <cell r="AP90">
            <v>81.790000000000006</v>
          </cell>
          <cell r="AQ90">
            <v>25.18</v>
          </cell>
          <cell r="AR90">
            <v>25.17</v>
          </cell>
          <cell r="AS90">
            <v>18.34</v>
          </cell>
          <cell r="AT90">
            <v>700</v>
          </cell>
          <cell r="AU90">
            <v>750</v>
          </cell>
          <cell r="AV90">
            <v>1500</v>
          </cell>
        </row>
        <row r="91">
          <cell r="AH91" t="str">
            <v>PF</v>
          </cell>
          <cell r="AI91" t="str">
            <v>POLYURETHANE COATING</v>
          </cell>
          <cell r="AJ91" t="str">
            <v>0551</v>
          </cell>
          <cell r="AK91" t="str">
            <v>725</v>
          </cell>
          <cell r="AL91" t="str">
            <v xml:space="preserve"> 66</v>
          </cell>
          <cell r="AM91">
            <v>1</v>
          </cell>
          <cell r="AN91">
            <v>33.1</v>
          </cell>
          <cell r="AO91">
            <v>29.8</v>
          </cell>
          <cell r="AP91">
            <v>92.79</v>
          </cell>
          <cell r="AQ91">
            <v>27.19</v>
          </cell>
          <cell r="AR91">
            <v>30.2</v>
          </cell>
          <cell r="AS91">
            <v>18.32</v>
          </cell>
          <cell r="AT91">
            <v>900</v>
          </cell>
          <cell r="AU91">
            <v>900</v>
          </cell>
          <cell r="AV91">
            <v>1700</v>
          </cell>
        </row>
        <row r="92">
          <cell r="AH92" t="str">
            <v>PFC</v>
          </cell>
          <cell r="AI92" t="str">
            <v>POLYURETHANE COATING</v>
          </cell>
          <cell r="AJ92" t="str">
            <v>0551</v>
          </cell>
          <cell r="AK92" t="str">
            <v>UP-04</v>
          </cell>
          <cell r="AL92" t="str">
            <v xml:space="preserve"> 66</v>
          </cell>
          <cell r="AM92">
            <v>1</v>
          </cell>
          <cell r="AN92">
            <v>36.78</v>
          </cell>
          <cell r="AO92">
            <v>16.059999999999999</v>
          </cell>
          <cell r="AP92">
            <v>92.79</v>
          </cell>
          <cell r="AQ92">
            <v>27.19</v>
          </cell>
          <cell r="AR92">
            <v>30.2</v>
          </cell>
          <cell r="AS92">
            <v>18.32</v>
          </cell>
          <cell r="AT92">
            <v>1000</v>
          </cell>
          <cell r="AU92">
            <v>485</v>
          </cell>
          <cell r="AV92">
            <v>1700</v>
          </cell>
        </row>
        <row r="93">
          <cell r="AH93" t="str">
            <v>AICP</v>
          </cell>
          <cell r="AI93" t="str">
            <v>ALIPHATIC ISCYANATE CURED POLYURETHANE FIN.</v>
          </cell>
          <cell r="AJ93" t="str">
            <v>4231(I-300)</v>
          </cell>
          <cell r="AK93" t="str">
            <v>728</v>
          </cell>
          <cell r="AL93">
            <v>0</v>
          </cell>
          <cell r="AM93">
            <v>1</v>
          </cell>
          <cell r="AN93">
            <v>46.3</v>
          </cell>
          <cell r="AO93">
            <v>56.2</v>
          </cell>
          <cell r="AP93">
            <v>0</v>
          </cell>
          <cell r="AQ93">
            <v>30.24</v>
          </cell>
          <cell r="AR93">
            <v>30.25</v>
          </cell>
          <cell r="AS93">
            <v>0</v>
          </cell>
          <cell r="AT93">
            <v>1400</v>
          </cell>
          <cell r="AU93">
            <v>1700</v>
          </cell>
        </row>
        <row r="94">
          <cell r="AI94" t="str">
            <v>POLYURETHANE TANK LINING</v>
          </cell>
          <cell r="AJ94" t="str">
            <v>4230(I-310)</v>
          </cell>
          <cell r="AK94" t="str">
            <v>733</v>
          </cell>
          <cell r="AL94">
            <v>0</v>
          </cell>
          <cell r="AM94">
            <v>1</v>
          </cell>
          <cell r="AN94">
            <v>37</v>
          </cell>
          <cell r="AO94">
            <v>19.8</v>
          </cell>
          <cell r="AP94">
            <v>0</v>
          </cell>
          <cell r="AQ94">
            <v>37.840000000000003</v>
          </cell>
          <cell r="AR94">
            <v>28.79</v>
          </cell>
          <cell r="AS94">
            <v>0</v>
          </cell>
          <cell r="AT94">
            <v>1400</v>
          </cell>
          <cell r="AU94">
            <v>570</v>
          </cell>
        </row>
        <row r="95">
          <cell r="AI95" t="str">
            <v>NON-REACTIVE POLYURETHANE PRIMER</v>
          </cell>
          <cell r="AJ95" t="str">
            <v>4239(I-350)</v>
          </cell>
          <cell r="AK95">
            <v>0</v>
          </cell>
          <cell r="AL95">
            <v>0</v>
          </cell>
          <cell r="AM95">
            <v>1</v>
          </cell>
          <cell r="AN95">
            <v>18</v>
          </cell>
          <cell r="AO95">
            <v>0</v>
          </cell>
          <cell r="AP95">
            <v>0</v>
          </cell>
          <cell r="AQ95">
            <v>55.56</v>
          </cell>
          <cell r="AR95">
            <v>0</v>
          </cell>
          <cell r="AS95">
            <v>0</v>
          </cell>
          <cell r="AT95">
            <v>1000</v>
          </cell>
        </row>
        <row r="96">
          <cell r="AI96" t="str">
            <v>CLEAR POLYURETHANE FINISH</v>
          </cell>
          <cell r="AJ96" t="str">
            <v>4235(I-390)</v>
          </cell>
          <cell r="AK96" t="str">
            <v>1101</v>
          </cell>
          <cell r="AL96">
            <v>0</v>
          </cell>
          <cell r="AM96">
            <v>1</v>
          </cell>
          <cell r="AN96">
            <v>31.7</v>
          </cell>
          <cell r="AO96">
            <v>17</v>
          </cell>
          <cell r="AP96">
            <v>0</v>
          </cell>
          <cell r="AQ96">
            <v>37.85</v>
          </cell>
          <cell r="AR96">
            <v>26.47</v>
          </cell>
          <cell r="AS96">
            <v>0</v>
          </cell>
          <cell r="AT96">
            <v>1200</v>
          </cell>
          <cell r="AU96">
            <v>450</v>
          </cell>
        </row>
        <row r="97">
          <cell r="AI97" t="str">
            <v>URETHANE CHROMATE PRIMER</v>
          </cell>
          <cell r="AJ97" t="str">
            <v>4420(A-200)</v>
          </cell>
          <cell r="AK97" t="str">
            <v>1106</v>
          </cell>
          <cell r="AL97">
            <v>0</v>
          </cell>
          <cell r="AM97">
            <v>1</v>
          </cell>
          <cell r="AN97">
            <v>21.6</v>
          </cell>
          <cell r="AO97">
            <v>12.5</v>
          </cell>
          <cell r="AP97">
            <v>0</v>
          </cell>
          <cell r="AQ97">
            <v>37.04</v>
          </cell>
          <cell r="AR97">
            <v>24</v>
          </cell>
          <cell r="AS97">
            <v>0</v>
          </cell>
          <cell r="AT97">
            <v>800</v>
          </cell>
          <cell r="AU97">
            <v>300</v>
          </cell>
        </row>
        <row r="98">
          <cell r="AI98" t="str">
            <v>ZINC TETROXYCHROMATE BUTYRAL ETCH PRIMER</v>
          </cell>
          <cell r="AJ98" t="str">
            <v>4322(U-220)</v>
          </cell>
          <cell r="AK98" t="str">
            <v>738</v>
          </cell>
          <cell r="AL98">
            <v>0</v>
          </cell>
          <cell r="AM98">
            <v>1</v>
          </cell>
          <cell r="AN98">
            <v>58.41</v>
          </cell>
          <cell r="AO98">
            <v>69.59</v>
          </cell>
          <cell r="AP98">
            <v>0</v>
          </cell>
          <cell r="AQ98">
            <v>8.56</v>
          </cell>
          <cell r="AR98">
            <v>28.74</v>
          </cell>
          <cell r="AS98">
            <v>0</v>
          </cell>
          <cell r="AT98">
            <v>500</v>
          </cell>
          <cell r="AU98">
            <v>2000</v>
          </cell>
        </row>
        <row r="100">
          <cell r="AI100" t="str">
            <v>MASONRY &amp; ACRYLIC PAINT</v>
          </cell>
        </row>
        <row r="101">
          <cell r="AI101" t="str">
            <v>SOLVENT BASE MASONRY PRIMER</v>
          </cell>
          <cell r="AJ101" t="str">
            <v>1541</v>
          </cell>
          <cell r="AK101">
            <v>0</v>
          </cell>
          <cell r="AL101" t="str">
            <v>140</v>
          </cell>
          <cell r="AM101">
            <v>1</v>
          </cell>
          <cell r="AN101">
            <v>9.6999999999999993</v>
          </cell>
          <cell r="AO101">
            <v>0</v>
          </cell>
          <cell r="AP101">
            <v>14</v>
          </cell>
          <cell r="AQ101">
            <v>40.21</v>
          </cell>
          <cell r="AR101">
            <v>0</v>
          </cell>
          <cell r="AS101">
            <v>30.36</v>
          </cell>
          <cell r="AT101">
            <v>390</v>
          </cell>
          <cell r="AU101">
            <v>0</v>
          </cell>
          <cell r="AV101">
            <v>425</v>
          </cell>
        </row>
        <row r="102">
          <cell r="AH102">
            <v>0</v>
          </cell>
          <cell r="AI102" t="str">
            <v>WATER BASE MASONRY PRIMER</v>
          </cell>
          <cell r="AJ102" t="str">
            <v>1546</v>
          </cell>
          <cell r="AK102">
            <v>0</v>
          </cell>
          <cell r="AL102" t="str">
            <v>140-1</v>
          </cell>
          <cell r="AM102">
            <v>1</v>
          </cell>
          <cell r="AN102">
            <v>8.1999999999999993</v>
          </cell>
          <cell r="AO102">
            <v>0</v>
          </cell>
          <cell r="AP102">
            <v>12</v>
          </cell>
          <cell r="AQ102">
            <v>40.24</v>
          </cell>
          <cell r="AR102">
            <v>0</v>
          </cell>
          <cell r="AS102">
            <v>33.83</v>
          </cell>
          <cell r="AT102">
            <v>330</v>
          </cell>
          <cell r="AU102">
            <v>0</v>
          </cell>
          <cell r="AV102">
            <v>406</v>
          </cell>
        </row>
        <row r="103">
          <cell r="AI103" t="str">
            <v>WATER BASE MASONRY PAINT</v>
          </cell>
          <cell r="AJ103" t="str">
            <v>1556</v>
          </cell>
          <cell r="AK103">
            <v>0</v>
          </cell>
          <cell r="AL103">
            <v>0</v>
          </cell>
          <cell r="AM103">
            <v>1</v>
          </cell>
          <cell r="AN103">
            <v>11.9</v>
          </cell>
          <cell r="AO103">
            <v>0</v>
          </cell>
          <cell r="AP103">
            <v>0</v>
          </cell>
          <cell r="AQ103">
            <v>36.97</v>
          </cell>
          <cell r="AR103">
            <v>0</v>
          </cell>
          <cell r="AS103">
            <v>0</v>
          </cell>
          <cell r="AT103">
            <v>440</v>
          </cell>
          <cell r="AU103">
            <v>4.2915242876481667E-310</v>
          </cell>
          <cell r="AV103">
            <v>406.001220703125</v>
          </cell>
        </row>
        <row r="104">
          <cell r="AH104" t="str">
            <v>1656</v>
          </cell>
          <cell r="AI104" t="str">
            <v xml:space="preserve">ACRYLIC EMULSION PAINT </v>
          </cell>
          <cell r="AJ104" t="str">
            <v>1656</v>
          </cell>
          <cell r="AK104">
            <v>0</v>
          </cell>
          <cell r="AL104">
            <v>0</v>
          </cell>
          <cell r="AM104">
            <v>1</v>
          </cell>
          <cell r="AN104">
            <v>9.4</v>
          </cell>
          <cell r="AO104">
            <v>0</v>
          </cell>
          <cell r="AP104">
            <v>25.8</v>
          </cell>
          <cell r="AQ104">
            <v>38.299999999999997</v>
          </cell>
          <cell r="AR104">
            <v>0</v>
          </cell>
          <cell r="AS104">
            <v>34.880000000000003</v>
          </cell>
          <cell r="AT104">
            <v>360</v>
          </cell>
          <cell r="AU104">
            <v>0</v>
          </cell>
          <cell r="AV104">
            <v>900</v>
          </cell>
        </row>
        <row r="105">
          <cell r="AI105" t="str">
            <v xml:space="preserve">EMULSION PAINT </v>
          </cell>
          <cell r="AJ105" t="str">
            <v>1657</v>
          </cell>
          <cell r="AK105">
            <v>0</v>
          </cell>
          <cell r="AL105" t="str">
            <v>130</v>
          </cell>
          <cell r="AM105">
            <v>1</v>
          </cell>
          <cell r="AN105">
            <v>6.4</v>
          </cell>
          <cell r="AO105">
            <v>0</v>
          </cell>
          <cell r="AP105">
            <v>5.8</v>
          </cell>
          <cell r="AQ105">
            <v>40.630000000000003</v>
          </cell>
          <cell r="AR105">
            <v>0</v>
          </cell>
          <cell r="AS105">
            <v>34.83</v>
          </cell>
          <cell r="AT105">
            <v>260</v>
          </cell>
          <cell r="AU105">
            <v>0</v>
          </cell>
          <cell r="AV105">
            <v>202</v>
          </cell>
        </row>
        <row r="106">
          <cell r="AV106">
            <v>193</v>
          </cell>
        </row>
        <row r="107">
          <cell r="AI107" t="str">
            <v>OTHER PAINT</v>
          </cell>
        </row>
        <row r="108">
          <cell r="AH108" t="str">
            <v>AO</v>
          </cell>
          <cell r="AI108" t="str">
            <v>AMERLOCK-400 100,</v>
          </cell>
          <cell r="AJ108">
            <v>0</v>
          </cell>
          <cell r="AK108">
            <v>0</v>
          </cell>
          <cell r="AL108">
            <v>0</v>
          </cell>
          <cell r="AM108">
            <v>1</v>
          </cell>
          <cell r="AN108">
            <v>0</v>
          </cell>
          <cell r="AO108">
            <v>35</v>
          </cell>
          <cell r="AP108">
            <v>0</v>
          </cell>
          <cell r="AQ108">
            <v>0</v>
          </cell>
          <cell r="AR108">
            <v>21</v>
          </cell>
          <cell r="AS108">
            <v>0</v>
          </cell>
          <cell r="AT108">
            <v>0</v>
          </cell>
          <cell r="AU108">
            <v>735</v>
          </cell>
        </row>
        <row r="109">
          <cell r="AI109" t="str">
            <v>BLACK VARNISH</v>
          </cell>
          <cell r="AJ109" t="str">
            <v>1727</v>
          </cell>
          <cell r="AK109">
            <v>0</v>
          </cell>
          <cell r="AL109" t="str">
            <v>170</v>
          </cell>
          <cell r="AM109">
            <v>1</v>
          </cell>
          <cell r="AN109">
            <v>5.8</v>
          </cell>
          <cell r="AO109">
            <v>0</v>
          </cell>
          <cell r="AP109">
            <v>6.2</v>
          </cell>
          <cell r="AQ109">
            <v>34.479999999999997</v>
          </cell>
          <cell r="AR109">
            <v>0</v>
          </cell>
          <cell r="AS109">
            <v>26.94</v>
          </cell>
          <cell r="AT109">
            <v>200</v>
          </cell>
          <cell r="AU109">
            <v>0</v>
          </cell>
          <cell r="AV109">
            <v>167</v>
          </cell>
        </row>
        <row r="110">
          <cell r="AI110" t="str">
            <v>NEO WATER PROOF COATING</v>
          </cell>
          <cell r="AJ110" t="str">
            <v>1728</v>
          </cell>
          <cell r="AK110" t="str">
            <v>1018</v>
          </cell>
          <cell r="AL110" t="str">
            <v>160</v>
          </cell>
          <cell r="AM110">
            <v>1</v>
          </cell>
          <cell r="AN110">
            <v>4.4000000000000004</v>
          </cell>
          <cell r="AO110">
            <v>0</v>
          </cell>
          <cell r="AP110">
            <v>6.7</v>
          </cell>
          <cell r="AQ110">
            <v>227.27</v>
          </cell>
          <cell r="AR110">
            <v>0</v>
          </cell>
          <cell r="AS110">
            <v>28.81</v>
          </cell>
          <cell r="AT110">
            <v>1000</v>
          </cell>
          <cell r="AU110">
            <v>0</v>
          </cell>
          <cell r="AV110">
            <v>193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sheetData sheetId="110"/>
      <sheetData sheetId="111"/>
      <sheetData sheetId="112"/>
      <sheetData sheetId="113"/>
      <sheetData sheetId="114"/>
      <sheetData sheetId="115"/>
      <sheetData sheetId="116" refreshError="1"/>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refreshError="1"/>
      <sheetData sheetId="365" refreshError="1"/>
      <sheetData sheetId="366" refreshError="1"/>
      <sheetData sheetId="367" refreshError="1"/>
      <sheetData sheetId="368" refreshError="1"/>
      <sheetData sheetId="369" refreshError="1"/>
      <sheetData sheetId="370" refreshError="1"/>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refreshError="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sheetData sheetId="715"/>
      <sheetData sheetId="716"/>
      <sheetData sheetId="717"/>
      <sheetData sheetId="718"/>
      <sheetData sheetId="719"/>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refreshError="1"/>
      <sheetData sheetId="757" refreshError="1"/>
      <sheetData sheetId="758"/>
      <sheetData sheetId="759"/>
      <sheetData sheetId="760"/>
      <sheetData sheetId="761"/>
      <sheetData sheetId="762"/>
      <sheetData sheetId="763" refreshError="1"/>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refreshError="1"/>
      <sheetData sheetId="845" refreshError="1"/>
      <sheetData sheetId="846" refreshError="1"/>
      <sheetData sheetId="847" refreshError="1"/>
      <sheetData sheetId="848" refreshError="1"/>
      <sheetData sheetId="849" refreshError="1"/>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sheetData sheetId="883"/>
      <sheetData sheetId="884"/>
      <sheetData sheetId="885" refreshError="1"/>
      <sheetData sheetId="886"/>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refreshError="1"/>
      <sheetData sheetId="932" refreshError="1"/>
      <sheetData sheetId="933"/>
      <sheetData sheetId="934"/>
      <sheetData sheetId="935"/>
      <sheetData sheetId="936"/>
      <sheetData sheetId="937"/>
      <sheetData sheetId="938"/>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refreshError="1"/>
      <sheetData sheetId="1035" refreshError="1"/>
      <sheetData sheetId="1036"/>
      <sheetData sheetId="1037"/>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sheetData sheetId="1182" refreshError="1"/>
      <sheetData sheetId="118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割 MTL"/>
      <sheetName val="切割 DI"/>
      <sheetName val="ESTI."/>
      <sheetName val="DI-ESTI"/>
      <sheetName val="DTOAN"/>
      <sheetName val="THOP-KL"/>
      <sheetName val="CPHI KKS"/>
      <sheetName val="DG-KSAT"/>
      <sheetName val="TMDAUTU"/>
      <sheetName val="GTXLCHINH"/>
      <sheetName val="CPHI-TT"/>
      <sheetName val="CPHIBUVL"/>
      <sheetName val="CHENH VLCHINH"/>
      <sheetName val="GVLHT"/>
      <sheetName val="DGCT-QCH2"/>
      <sheetName val="XL4Poppy"/>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XL4Test5"/>
      <sheetName val="QTNC-2002"/>
      <sheetName val="QTNC2003"/>
      <sheetName val="QTNC-Tong hop"/>
      <sheetName val="QTVT-Tong hop"/>
      <sheetName val="GTQT-Tong hop"/>
      <sheetName val="QT - Duet"/>
      <sheetName val="Sheet7"/>
      <sheetName val="Sheet8"/>
      <sheetName val="Sheet9"/>
      <sheetName val="Sheet10"/>
      <sheetName val="Sheet11"/>
      <sheetName val="Sheet12"/>
      <sheetName val="Sheet13"/>
      <sheetName val="Sheet14"/>
      <sheetName val="Sheet15"/>
      <sheetName val="Sheet16"/>
      <sheetName val="Gia VL"/>
      <sheetName val="Bang gia ca may"/>
      <sheetName val="Bang luong CB"/>
      <sheetName val="Bang P.tich CT"/>
      <sheetName val="D.toan chi tiet"/>
      <sheetName val="Bang TH Dtoan"/>
      <sheetName val="XXXXXXXX"/>
      <sheetName val="Bthkl"/>
      <sheetName val="KM247"/>
      <sheetName val="km248"/>
      <sheetName val="Cauchinh"/>
      <sheetName val="Dongnai"/>
      <sheetName val="TKenh"/>
      <sheetName val="Mhang"/>
      <sheetName val="Duong"/>
      <sheetName val="Chop"/>
      <sheetName val="Huydong"/>
      <sheetName val="THop"/>
      <sheetName val="CtinhCT"/>
      <sheetName val="DBT(h)"/>
      <sheetName val="BP"/>
      <sheetName val="CTduong"/>
      <sheetName val="CTCHop"/>
      <sheetName val="asphal"/>
      <sheetName val="Gvua"/>
      <sheetName val="Sheet1"/>
      <sheetName val="Cmay"/>
      <sheetName val="VL (2)"/>
      <sheetName val="May (2)"/>
      <sheetName val="GVLBo"/>
      <sheetName val="VL"/>
      <sheetName val="NHAN CONG"/>
      <sheetName val="MAY"/>
      <sheetName val="VUA"/>
      <sheetName val="DG CAU"/>
      <sheetName val="THOP CAU"/>
      <sheetName val="TLP CAU"/>
      <sheetName val="DAKT1"/>
      <sheetName val="Sheet3"/>
      <sheetName val="XL4Poppy (2)"/>
      <sheetName val="Congty"/>
      <sheetName val="VPPN"/>
      <sheetName val="XN74"/>
      <sheetName val="XN54"/>
      <sheetName val="XN33"/>
      <sheetName val="NK96"/>
      <sheetName val="TH"/>
      <sheetName val="XL"/>
      <sheetName val="1E"/>
      <sheetName val="2E"/>
      <sheetName val="3E"/>
      <sheetName val="7D"/>
      <sheetName val="8D"/>
      <sheetName val="14D"/>
      <sheetName val="10D"/>
      <sheetName val="20D"/>
      <sheetName val="22D"/>
      <sheetName val="24D"/>
      <sheetName val="26P"/>
      <sheetName val="28P"/>
      <sheetName val="33P"/>
      <sheetName val="PTro"/>
      <sheetName val="PT"/>
      <sheetName val="KSTK"/>
      <sheetName val="A6-II"/>
      <sheetName val="00000000"/>
      <sheetName val="km338+00-km338+100(2)"/>
      <sheetName val="km337+136-km337-350"/>
      <sheetName val="km346+600-km346+820 (2)"/>
      <sheetName val="km346+330-km346+600 (2)"/>
      <sheetName val="km346+00-km346+240 (2)"/>
      <sheetName val="km345+400-km345+500 (6)"/>
      <sheetName val="km345+400-km345+5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37+00-km337+34 (3)"/>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cong ty so 9 VINACONEX"/>
      <sheetName val="cong ty so 9 VINACONEX (2)"/>
      <sheetName val="tong hop"/>
      <sheetName val="phan tich DG"/>
      <sheetName val="gia vat lieu"/>
      <sheetName val="gia xe may"/>
      <sheetName val="gia nhan c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Sheet2"/>
      <sheetName val="Quang Tri"/>
      <sheetName val="TTHue"/>
      <sheetName val="Da Nang"/>
      <sheetName val="Quang Nam"/>
      <sheetName val="Quang Ngai"/>
      <sheetName val="TH DH-QN"/>
      <sheetName val="KP HD"/>
      <sheetName val="DB HD"/>
      <sheetName val="THANG 09"/>
      <sheetName val="THANG 10"/>
      <sheetName val="RPT"/>
      <sheetName val="DI_ESTI"/>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hart1"/>
      <sheetName val="Du an nut So"/>
      <sheetName val="Du an nut vong"/>
      <sheetName val="Du an nut Nam cau Tlong"/>
      <sheetName val="Duong kim lien 0 cho dua"/>
      <sheetName val="Du an KTDC Nam trung yen"/>
      <sheetName val="TK331A"/>
      <sheetName val="TK131B"/>
      <sheetName val="TK131A"/>
      <sheetName val="TK 331c1"/>
      <sheetName val="TK331C"/>
      <sheetName val="CT331-2003"/>
      <sheetName val="CT 331"/>
      <sheetName val="CT131-2003"/>
      <sheetName val="CT 131"/>
      <sheetName val="TK331B"/>
      <sheetName val="Qheet3"/>
      <sheetName val="caodothietke"/>
      <sheetName val="Macro1"/>
      <sheetName val="Macro2"/>
      <sheetName val="Macro3"/>
      <sheetName val="DTCT"/>
      <sheetName val="PTVT"/>
      <sheetName val="THDT"/>
      <sheetName val="THVT"/>
      <sheetName val="THGT"/>
      <sheetName val="Nhap"/>
      <sheetName val="Thang 8"/>
      <sheetName val="Duong con' vu hcm (8)"/>
      <sheetName val="C47-456"/>
      <sheetName val="C46"/>
      <sheetName val="C47-PII"/>
      <sheetName val="TRUC TIEP"/>
      <sheetName val="GIAN TIEP"/>
      <sheetName val="HOP DONG"/>
      <sheetName val="CON LINH"/>
      <sheetName val="ESTI_"/>
      <sheetName val=""/>
      <sheetName val=" quy I-2005"/>
      <sheetName val="Quy 2- 2005 "/>
      <sheetName val="Quy III- 2005 "/>
      <sheetName val="Quy 4- 2005"/>
      <sheetName val="pt0-1"/>
      <sheetName val="kp0-1"/>
      <sheetName val="0-1"/>
      <sheetName val="pt2-3"/>
      <sheetName val="thkp2-3"/>
      <sheetName val="clvl"/>
      <sheetName val="2-3"/>
      <sheetName val="cl1-2"/>
      <sheetName val="thkp1-2"/>
      <sheetName val="clvl1-2"/>
      <sheetName val="1-2"/>
      <sheetName val="[RPT.x"/>
      <sheetName val="Tuan 1.01"/>
      <sheetName val="Tuan 3.01 "/>
      <sheetName val="Tuan 5.06 "/>
      <sheetName val="Tuan 6.06  "/>
      <sheetName val="Tuan 7.06 "/>
      <sheetName val="Tuan 7.06  (2)"/>
      <sheetName val="Tuan8,06"/>
      <sheetName val="Tuan9,06"/>
      <sheetName val="Tuan10,06 "/>
      <sheetName val="Tuan11,06  "/>
      <sheetName val="Tuan12,06"/>
      <sheetName val="Bao cao DD 31.3.06"/>
      <sheetName val="Bao cao DD 30.4.06"/>
      <sheetName val="Bao cao DD 31.5.06 "/>
      <sheetName val="Bao cao Quy I-06"/>
      <sheetName val="Bao cao DD 30.6.06"/>
      <sheetName val="Bao cao DD 31.7.06"/>
      <sheetName val="10000000"/>
      <sheetName val="20000000"/>
      <sheetName val="Bang 聧ia ca may"/>
      <sheetName val="Mau so 04 TFDN"/>
      <sheetName val="?? MTL"/>
      <sheetName val="?? DI"/>
      <sheetName val="11"/>
      <sheetName val="10"/>
      <sheetName val="9"/>
      <sheetName val="8"/>
      <sheetName val="7"/>
      <sheetName val="6"/>
      <sheetName val="5"/>
      <sheetName val="4"/>
      <sheetName val="3"/>
      <sheetName val="2"/>
      <sheetName val="1"/>
      <sheetName val="1N"/>
      <sheetName val="XD"/>
      <sheetName val="GTGT1"/>
      <sheetName val="NHAHAT"/>
      <sheetName val="TGTGT2"/>
      <sheetName val="CAU"/>
      <sheetName val="KL"/>
      <sheetName val="MD1"/>
      <sheetName val="gVL"/>
      <sheetName val="tohop"/>
      <sheetName val="Phu luc XL2"/>
      <sheetName val="NN Tang Giam"/>
      <sheetName val="Phu luc XL1"/>
      <sheetName val="__ MTL"/>
      <sheetName val="__ DI"/>
      <sheetName val="CAN DOI"/>
      <sheetName val="GIA TRI"/>
      <sheetName val="NO-DIEN"/>
      <sheetName val="NO-KHUONG"/>
      <sheetName val="NO-DUNG"/>
      <sheetName val="NO-DU"/>
      <sheetName val="TC NV"/>
      <sheetName val="khuong"/>
      <sheetName val="du"/>
      <sheetName val="dien"/>
      <sheetName val="dung"/>
      <sheetName val="NO-BANG"/>
      <sheetName val="ton kho"/>
      <sheetName val="bang"/>
      <sheetName val="IBASE"/>
      <sheetName val="예적금"/>
      <sheetName val="WE'T"/>
      <sheetName val="BASE"/>
      <sheetName val="Final(1)summary"/>
      <sheetName val="Contents"/>
      <sheetName val="V-VESSEL (WITH DEMISTER)"/>
      <sheetName val="Piping Design Data"/>
      <sheetName val="D-3"/>
      <sheetName val="BATCH"/>
      <sheetName val="General Data"/>
      <sheetName val="ASME B 36.10 M"/>
      <sheetName val="Building List for reference"/>
      <sheetName val="노임단가"/>
      <sheetName val="steam table"/>
      <sheetName val="예산M12A"/>
      <sheetName val="BM "/>
      <sheetName val="DWG LIST"/>
      <sheetName val="Dieuchinh"/>
      <sheetName val="REDUCER"/>
      <sheetName val="VAE264_VALVES"/>
      <sheetName val="MTL$-INTER"/>
      <sheetName val="Daily"/>
      <sheetName val="Data-input"/>
      <sheetName val="Data"/>
      <sheetName val="TK12"/>
      <sheetName val="THKP"/>
      <sheetName val="HTchieusang"/>
      <sheetName val="HTdien"/>
      <sheetName val="CUNG CAP VAT TU"/>
      <sheetName val="TH.LIST CAP"/>
      <sheetName val="S3LIST CAP&amp;ONGDL"/>
      <sheetName val="S2LIST CAP&amp;ONGDL"/>
      <sheetName val="S1LIST CAP&amp;ONGDL"/>
      <sheetName val="NGUONGOCVATTU"/>
      <sheetName val="capdongluc"/>
      <sheetName val="KLMOI THAU"/>
      <sheetName val="30000000"/>
      <sheetName val="40000000"/>
      <sheetName val="50000000"/>
      <sheetName val="60000000"/>
      <sheetName val="XXXXXXX0"/>
      <sheetName val="MAU_A"/>
      <sheetName val="MAU_B"/>
      <sheetName val="MAU_C"/>
      <sheetName val="MAU E -XCD"/>
      <sheetName val="MAU E -TDS1"/>
      <sheetName val="MAU E- NDH"/>
      <sheetName val="Giao"/>
      <sheetName val="CHIET TINH"/>
      <sheetName val="Bang Gia VL"/>
      <sheetName val="Tong Hop KP"/>
      <sheetName val=" DON GIA"/>
      <sheetName val="CHIET TINH THEO KH.SAT"/>
      <sheetName val="cham cong XL (2)"/>
      <sheetName val="cham cong XL"/>
      <sheetName val="chamcong"/>
      <sheetName val="Luong XD"/>
      <sheetName val="L.KHOAN 2 "/>
      <sheetName val="L.KHOAN 2"/>
      <sheetName val="CONGTRINHNHD"/>
      <sheetName val="L. KHOAN"/>
      <sheetName val="Luong XL"/>
      <sheetName val="PHANBOXL"/>
      <sheetName val="PHAN BO"/>
      <sheetName val="Luong XD thang 3"/>
      <sheetName val="CONGTRINHNHD thang3"/>
      <sheetName val="luong QL"/>
      <sheetName val="CONGDOAN "/>
      <sheetName val="CTACPHI"/>
      <sheetName val="TH9"/>
      <sheetName val="TH12"/>
      <sheetName val="[RPT.xlsၝCmay"/>
      <sheetName val="THChi"/>
      <sheetName val="THthu"/>
      <sheetName val="BCD"/>
      <sheetName val="111"/>
      <sheetName val="112"/>
      <sheetName val="131"/>
      <sheetName val="133"/>
      <sheetName val="138"/>
      <sheetName val="141"/>
      <sheetName val="142"/>
      <sheetName val="152"/>
      <sheetName val="153"/>
      <sheetName val="154"/>
      <sheetName val="211"/>
      <sheetName val="214"/>
      <sheetName val="331"/>
      <sheetName val="3331"/>
      <sheetName val="3334"/>
      <sheetName val="334"/>
      <sheetName val="411"/>
      <sheetName val="421"/>
      <sheetName val="511"/>
      <sheetName val="621"/>
      <sheetName val="622"/>
      <sheetName val="623"/>
      <sheetName val="627b"/>
      <sheetName val="632"/>
      <sheetName val="642"/>
      <sheetName val="711"/>
      <sheetName val="811"/>
      <sheetName val="911"/>
      <sheetName val="009"/>
      <sheetName val="HDKT"/>
      <sheetName val="PIPERACK"/>
      <sheetName val="MONG T,V,E"/>
      <sheetName val="tk12A-B&amp;13A-B"/>
      <sheetName val="TAM-tk12A-B&amp;13A-B"/>
      <sheetName val="tk15&amp;11A-B"/>
      <sheetName val="TAM-tk15&amp;11A-B"/>
      <sheetName val="V31"/>
      <sheetName val="T-V31"/>
      <sheetName val="V51"/>
      <sheetName val="T-V51"/>
      <sheetName val="V11"/>
      <sheetName val="v12"/>
      <sheetName val="V13"/>
      <sheetName val="v22"/>
      <sheetName val="V23"/>
      <sheetName val="v24"/>
      <sheetName val="V25"/>
      <sheetName val="V52"/>
      <sheetName val="V61"/>
      <sheetName val="E-01"/>
      <sheetName val="E-02"/>
      <sheetName val="C-01"/>
      <sheetName val="pr-B"/>
      <sheetName val="pr-C"/>
      <sheetName val="pr-D"/>
      <sheetName val="pr-E"/>
      <sheetName val="S-SA"/>
      <sheetName val="S-SB"/>
      <sheetName val="S-SC1"/>
      <sheetName val="S-SC2"/>
      <sheetName val="S-SD1"/>
      <sheetName val="S-SD2"/>
      <sheetName val="S-SD3"/>
      <sheetName val="S-SE1"/>
      <sheetName val="S-SE2"/>
      <sheetName val="sum-sl"/>
      <sheetName val="sum-steel"/>
      <sheetName val="sum-T"/>
      <sheetName val="sum-E"/>
      <sheetName val="sum-pr"/>
      <sheetName val="REPORT"/>
      <sheetName val="Visual inspection record-07"/>
      <sheetName val="Fitup inspection record-06"/>
      <sheetName val="WELD MONITORING"/>
      <sheetName val="CHECK LIST"/>
      <sheetName val="MATERIAL B"/>
      <sheetName val="MATERIAL"/>
      <sheetName val="BENDING REPORT"/>
      <sheetName val="INPS RELEASE"/>
      <sheetName val="PAINTING REPORT"/>
      <sheetName val="hydro test"/>
      <sheetName val="[RPT.xls?Cmay"/>
      <sheetName val="Bang ?ia ca may"/>
      <sheetName val="km346+00-km346_x000b_240 (2)"/>
      <sheetName val="km342+297._x0015_8-km342+376.41"/>
      <sheetName val="km341+1077 -km34_x0011_+1177.61"/>
      <sheetName val="km338+00-km33Oé100(2)"/>
      <sheetName val="BT-DSPK"/>
      <sheetName val="작성방법"/>
      <sheetName val="thang 1"/>
      <sheetName val="thang2"/>
      <sheetName val="Thang 3"/>
      <sheetName val="thang5"/>
      <sheetName val="thang4"/>
      <sheetName val="00000001"/>
      <sheetName val="CTP"/>
      <sheetName val="LUONG"/>
      <sheetName val="lphi"/>
      <sheetName val="PLTT"/>
      <sheetName val="KTPLVP"/>
      <sheetName val="KTPL2"/>
      <sheetName val="KHKPHT7-02"/>
      <sheetName val="KHKPHT9-02"/>
      <sheetName val="KHKPHT8-02"/>
      <sheetName val="KHKPHT10-02 "/>
      <sheetName val="lptinh"/>
      <sheetName val="UHNN"/>
      <sheetName val="BHYT02"/>
      <sheetName val="TLL"/>
      <sheetName val="TLL (2)"/>
      <sheetName val="TLLhuyen"/>
      <sheetName val="Dsach"/>
      <sheetName val="TCONG"/>
      <sheetName val="KHKPHT1-02"/>
      <sheetName val="ththdt"/>
      <sheetName val="CPTHU"/>
      <sheetName val="THKPCHD"/>
      <sheetName val="QD100"/>
      <sheetName val="KHKPHT-T6-02"/>
      <sheetName val="giao nv TH chong qua tai dot 3"/>
      <sheetName val="ton tai cac tram dong dien"/>
      <sheetName val="chong qua tai dot 3"/>
      <sheetName val="cac du an"/>
      <sheetName val="Chong qua tai dot 3 moi"/>
      <sheetName val="H.so tram chong qua tai dot 3"/>
      <sheetName val="cac tram dong dien"/>
      <sheetName val="Bieu ngang"/>
      <sheetName val="T.van gs"/>
      <sheetName val="23 tram von WB"/>
      <sheetName val="Chi phi den bu A"/>
      <sheetName val="HE SO"/>
      <sheetName val="K2=9 Subbase"/>
      <sheetName val="Duïng cong vu hcm (13;) (2)"/>
      <sheetName val="Duong cong vu hcm (8;) (:)"/>
      <sheetName val="Duofg cong vu hcm (7;) (2)"/>
      <sheetName val="N_x0008_AN CONG"/>
      <sheetName val="K251 _x0001_C"/>
      <sheetName val="刃割 MTL"/>
      <sheetName val="Ë261"/>
      <sheetName val="K261Base"/>
      <sheetName val="K2_x0016_1 AC"/>
      <sheetName val="km337+533î60-km3ó4 (2)"/>
      <sheetName val="CON(LINH"/>
      <sheetName val="tienluong"/>
      <sheetName val="CHEKe VLCHINH"/>
      <sheetName val="切割 II"/>
      <sheetName val="giamay"/>
      <sheetName val="XL²t5"/>
      <sheetName val="Duong cong vu hcm (¶)"/>
      <sheetName val="Km346+60_x0010_-km346+820 (2)"/>
      <sheetName val="km346+00-km3_x0014_6+240 (_x0012_)"/>
      <sheetName val="TINHNEN"/>
      <sheetName val="Nen VN"/>
      <sheetName val="canh (2)"/>
      <sheetName val="canh"/>
      <sheetName val="Bang Don gia II"/>
      <sheetName val="Chart2"/>
      <sheetName val="Sheet4"/>
      <sheetName val="TCT DIEN LUC (EVN)"/>
      <sheetName val="특외대"/>
      <sheetName val="lienbao1"/>
      <sheetName val="bangrap"/>
      <sheetName val="Lie Bao2"/>
      <sheetName val="lien bao"/>
      <sheetName val="duong BR"/>
      <sheetName val="nhakhoBR"/>
      <sheetName val="trung 5"/>
      <sheetName val="QLoi"/>
      <sheetName val="PTHT"/>
      <sheetName val="Yenlac"/>
      <sheetName val="telo"/>
      <sheetName val="km337+136-km337ý350"/>
      <sheetName val="THAYCTO "/>
      <sheetName val="K261_x0000_Base"/>
    </sheetNames>
    <sheetDataSet>
      <sheetData sheetId="0" refreshError="1"/>
      <sheetData sheetId="1" refreshError="1"/>
      <sheetData sheetId="2" refreshError="1">
        <row r="1">
          <cell r="A1" t="str">
            <v>STATISTICAL ESTIMATION OF FITTINGS AND VALVES FOR PIPING WORK</v>
          </cell>
        </row>
        <row r="2">
          <cell r="A2" t="str">
            <v xml:space="preserve">PROJECT NO : </v>
          </cell>
        </row>
        <row r="3">
          <cell r="A3" t="str">
            <v>Fc =</v>
          </cell>
          <cell r="B3">
            <v>1</v>
          </cell>
          <cell r="C3" t="str">
            <v>Fp =</v>
          </cell>
          <cell r="D3">
            <v>0.1</v>
          </cell>
        </row>
        <row r="4">
          <cell r="F4" t="str">
            <v>FITTING NO</v>
          </cell>
          <cell r="N4" t="str">
            <v>VALVE NO</v>
          </cell>
          <cell r="R4" t="str">
            <v>TOTAL</v>
          </cell>
          <cell r="S4" t="str">
            <v>TOTAL</v>
          </cell>
          <cell r="T4" t="str">
            <v>J/M</v>
          </cell>
          <cell r="U4" t="str">
            <v>J/M</v>
          </cell>
        </row>
        <row r="5">
          <cell r="A5" t="str">
            <v>NO</v>
          </cell>
          <cell r="B5" t="str">
            <v>SIZE</v>
          </cell>
          <cell r="C5" t="str">
            <v>SCH</v>
          </cell>
          <cell r="D5" t="str">
            <v>LG (M)</v>
          </cell>
          <cell r="E5" t="str">
            <v>IN-M</v>
          </cell>
          <cell r="F5" t="str">
            <v>90 ELL</v>
          </cell>
          <cell r="G5" t="str">
            <v>45 ELL</v>
          </cell>
          <cell r="H5" t="str">
            <v>TEE</v>
          </cell>
          <cell r="I5" t="str">
            <v>RED</v>
          </cell>
          <cell r="J5" t="str">
            <v>FLG</v>
          </cell>
          <cell r="K5" t="str">
            <v>CPLG</v>
          </cell>
          <cell r="L5" t="str">
            <v>CAP</v>
          </cell>
          <cell r="M5" t="str">
            <v>TOTAL</v>
          </cell>
          <cell r="N5" t="str">
            <v>BLOCK</v>
          </cell>
          <cell r="O5" t="str">
            <v>CHECK</v>
          </cell>
          <cell r="P5" t="str">
            <v>GLOBE</v>
          </cell>
          <cell r="Q5" t="str">
            <v>TOTAL</v>
          </cell>
          <cell r="R5" t="str">
            <v>JOINT</v>
          </cell>
          <cell r="S5" t="str">
            <v>DI</v>
          </cell>
          <cell r="T5" t="str">
            <v>(JOINT)</v>
          </cell>
          <cell r="U5" t="str">
            <v>(DI)</v>
          </cell>
        </row>
        <row r="6">
          <cell r="A6">
            <v>1</v>
          </cell>
          <cell r="B6">
            <v>0.5</v>
          </cell>
          <cell r="E6" t="str">
            <v xml:space="preserve"> </v>
          </cell>
          <cell r="F6">
            <v>0</v>
          </cell>
          <cell r="G6">
            <v>0</v>
          </cell>
          <cell r="H6">
            <v>0</v>
          </cell>
          <cell r="I6">
            <v>0</v>
          </cell>
          <cell r="J6">
            <v>0</v>
          </cell>
          <cell r="K6">
            <v>0</v>
          </cell>
          <cell r="L6">
            <v>0</v>
          </cell>
          <cell r="M6">
            <v>0</v>
          </cell>
          <cell r="N6">
            <v>0</v>
          </cell>
          <cell r="O6">
            <v>0</v>
          </cell>
          <cell r="P6">
            <v>0</v>
          </cell>
          <cell r="Q6">
            <v>0</v>
          </cell>
          <cell r="R6">
            <v>0</v>
          </cell>
          <cell r="S6">
            <v>0</v>
          </cell>
          <cell r="T6" t="str">
            <v xml:space="preserve"> </v>
          </cell>
          <cell r="U6" t="str">
            <v xml:space="preserve"> </v>
          </cell>
        </row>
        <row r="7">
          <cell r="A7">
            <v>2</v>
          </cell>
          <cell r="B7">
            <v>0.75</v>
          </cell>
          <cell r="E7" t="str">
            <v xml:space="preserve"> </v>
          </cell>
          <cell r="F7">
            <v>0</v>
          </cell>
          <cell r="G7">
            <v>0</v>
          </cell>
          <cell r="H7">
            <v>0</v>
          </cell>
          <cell r="I7">
            <v>0</v>
          </cell>
          <cell r="J7">
            <v>0</v>
          </cell>
          <cell r="K7">
            <v>0</v>
          </cell>
          <cell r="L7">
            <v>0</v>
          </cell>
          <cell r="M7">
            <v>0</v>
          </cell>
          <cell r="N7">
            <v>0</v>
          </cell>
          <cell r="O7">
            <v>0</v>
          </cell>
          <cell r="P7">
            <v>0</v>
          </cell>
          <cell r="Q7">
            <v>0</v>
          </cell>
          <cell r="R7">
            <v>0</v>
          </cell>
          <cell r="S7">
            <v>0</v>
          </cell>
          <cell r="T7" t="str">
            <v xml:space="preserve"> </v>
          </cell>
          <cell r="U7" t="str">
            <v xml:space="preserve"> </v>
          </cell>
        </row>
        <row r="8">
          <cell r="A8">
            <v>3</v>
          </cell>
          <cell r="B8">
            <v>1</v>
          </cell>
          <cell r="E8" t="str">
            <v xml:space="preserve"> </v>
          </cell>
          <cell r="F8">
            <v>0</v>
          </cell>
          <cell r="G8">
            <v>0</v>
          </cell>
          <cell r="H8">
            <v>0</v>
          </cell>
          <cell r="I8">
            <v>0</v>
          </cell>
          <cell r="J8">
            <v>0</v>
          </cell>
          <cell r="K8">
            <v>0</v>
          </cell>
          <cell r="L8">
            <v>0</v>
          </cell>
          <cell r="M8">
            <v>0</v>
          </cell>
          <cell r="N8">
            <v>0</v>
          </cell>
          <cell r="O8">
            <v>0</v>
          </cell>
          <cell r="P8">
            <v>0</v>
          </cell>
          <cell r="Q8">
            <v>0</v>
          </cell>
          <cell r="R8">
            <v>0</v>
          </cell>
          <cell r="S8">
            <v>0</v>
          </cell>
          <cell r="T8" t="str">
            <v xml:space="preserve"> </v>
          </cell>
          <cell r="U8" t="str">
            <v xml:space="preserve"> </v>
          </cell>
        </row>
        <row r="9">
          <cell r="A9">
            <v>4</v>
          </cell>
          <cell r="B9">
            <v>1.5</v>
          </cell>
          <cell r="E9" t="str">
            <v xml:space="preserve"> </v>
          </cell>
          <cell r="F9">
            <v>0</v>
          </cell>
          <cell r="G9">
            <v>0</v>
          </cell>
          <cell r="H9">
            <v>0</v>
          </cell>
          <cell r="I9">
            <v>0</v>
          </cell>
          <cell r="J9">
            <v>0</v>
          </cell>
          <cell r="K9">
            <v>0</v>
          </cell>
          <cell r="L9">
            <v>0</v>
          </cell>
          <cell r="M9">
            <v>0</v>
          </cell>
          <cell r="N9">
            <v>0</v>
          </cell>
          <cell r="O9">
            <v>0</v>
          </cell>
          <cell r="P9">
            <v>0</v>
          </cell>
          <cell r="Q9">
            <v>0</v>
          </cell>
          <cell r="R9">
            <v>0</v>
          </cell>
          <cell r="S9">
            <v>0</v>
          </cell>
          <cell r="T9" t="str">
            <v xml:space="preserve"> </v>
          </cell>
          <cell r="U9" t="str">
            <v xml:space="preserve"> </v>
          </cell>
        </row>
        <row r="10">
          <cell r="A10">
            <v>5</v>
          </cell>
          <cell r="B10">
            <v>2</v>
          </cell>
          <cell r="E10" t="str">
            <v xml:space="preserve"> </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t="str">
            <v xml:space="preserve"> </v>
          </cell>
          <cell r="U10" t="str">
            <v xml:space="preserve"> </v>
          </cell>
        </row>
        <row r="11">
          <cell r="A11">
            <v>6</v>
          </cell>
          <cell r="B11">
            <v>2.5</v>
          </cell>
          <cell r="E11" t="str">
            <v xml:space="preserve"> </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t="str">
            <v xml:space="preserve"> </v>
          </cell>
          <cell r="U11" t="str">
            <v xml:space="preserve"> </v>
          </cell>
        </row>
        <row r="12">
          <cell r="A12">
            <v>7</v>
          </cell>
          <cell r="B12">
            <v>3</v>
          </cell>
          <cell r="E12" t="str">
            <v xml:space="preserve"> </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t="str">
            <v xml:space="preserve"> </v>
          </cell>
          <cell r="U12" t="str">
            <v xml:space="preserve"> </v>
          </cell>
        </row>
        <row r="13">
          <cell r="A13">
            <v>8</v>
          </cell>
          <cell r="B13">
            <v>4</v>
          </cell>
          <cell r="E13" t="str">
            <v xml:space="preserve"> </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t="str">
            <v xml:space="preserve"> </v>
          </cell>
          <cell r="U13" t="str">
            <v xml:space="preserve"> </v>
          </cell>
        </row>
        <row r="14">
          <cell r="A14">
            <v>9</v>
          </cell>
          <cell r="B14">
            <v>5</v>
          </cell>
          <cell r="E14" t="str">
            <v xml:space="preserve"> </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t="str">
            <v xml:space="preserve"> </v>
          </cell>
          <cell r="U14" t="str">
            <v xml:space="preserve"> </v>
          </cell>
        </row>
        <row r="15">
          <cell r="A15">
            <v>10</v>
          </cell>
          <cell r="B15">
            <v>6</v>
          </cell>
          <cell r="E15" t="str">
            <v xml:space="preserve"> </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t="str">
            <v xml:space="preserve"> </v>
          </cell>
          <cell r="U15" t="str">
            <v xml:space="preserve"> </v>
          </cell>
        </row>
        <row r="16">
          <cell r="A16">
            <v>11</v>
          </cell>
          <cell r="B16">
            <v>8</v>
          </cell>
          <cell r="E16" t="str">
            <v xml:space="preserve"> </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t="str">
            <v xml:space="preserve"> </v>
          </cell>
          <cell r="U16" t="str">
            <v xml:space="preserve"> </v>
          </cell>
        </row>
        <row r="17">
          <cell r="A17">
            <v>12</v>
          </cell>
          <cell r="B17">
            <v>10</v>
          </cell>
          <cell r="E17" t="str">
            <v xml:space="preserve"> </v>
          </cell>
          <cell r="F17">
            <v>0</v>
          </cell>
          <cell r="G17">
            <v>0</v>
          </cell>
          <cell r="H17">
            <v>0</v>
          </cell>
          <cell r="I17">
            <v>0</v>
          </cell>
          <cell r="J17">
            <v>0</v>
          </cell>
          <cell r="L17">
            <v>0</v>
          </cell>
          <cell r="M17">
            <v>0</v>
          </cell>
          <cell r="N17">
            <v>0</v>
          </cell>
          <cell r="O17">
            <v>0</v>
          </cell>
          <cell r="P17">
            <v>0</v>
          </cell>
          <cell r="Q17">
            <v>0</v>
          </cell>
          <cell r="R17">
            <v>0</v>
          </cell>
          <cell r="S17">
            <v>0</v>
          </cell>
          <cell r="T17" t="str">
            <v xml:space="preserve"> </v>
          </cell>
          <cell r="U17" t="str">
            <v xml:space="preserve"> </v>
          </cell>
        </row>
        <row r="18">
          <cell r="A18">
            <v>13</v>
          </cell>
          <cell r="B18">
            <v>12</v>
          </cell>
          <cell r="E18" t="str">
            <v xml:space="preserve"> </v>
          </cell>
          <cell r="F18">
            <v>0</v>
          </cell>
          <cell r="G18">
            <v>0</v>
          </cell>
          <cell r="H18">
            <v>0</v>
          </cell>
          <cell r="I18">
            <v>0</v>
          </cell>
          <cell r="J18">
            <v>0</v>
          </cell>
          <cell r="L18">
            <v>0</v>
          </cell>
          <cell r="M18">
            <v>0</v>
          </cell>
          <cell r="N18">
            <v>0</v>
          </cell>
          <cell r="O18">
            <v>0</v>
          </cell>
          <cell r="P18">
            <v>0</v>
          </cell>
          <cell r="Q18">
            <v>0</v>
          </cell>
          <cell r="R18">
            <v>0</v>
          </cell>
          <cell r="S18">
            <v>0</v>
          </cell>
          <cell r="T18" t="str">
            <v xml:space="preserve"> </v>
          </cell>
          <cell r="U18" t="str">
            <v xml:space="preserve"> </v>
          </cell>
        </row>
        <row r="19">
          <cell r="A19">
            <v>14</v>
          </cell>
          <cell r="B19">
            <v>14</v>
          </cell>
          <cell r="E19" t="str">
            <v xml:space="preserve"> </v>
          </cell>
          <cell r="F19">
            <v>0</v>
          </cell>
          <cell r="G19">
            <v>0</v>
          </cell>
          <cell r="H19">
            <v>0</v>
          </cell>
          <cell r="I19">
            <v>0</v>
          </cell>
          <cell r="J19">
            <v>0</v>
          </cell>
          <cell r="L19">
            <v>0</v>
          </cell>
          <cell r="M19">
            <v>0</v>
          </cell>
          <cell r="N19">
            <v>0</v>
          </cell>
          <cell r="O19">
            <v>0</v>
          </cell>
          <cell r="P19">
            <v>0</v>
          </cell>
          <cell r="Q19">
            <v>0</v>
          </cell>
          <cell r="R19">
            <v>0</v>
          </cell>
          <cell r="S19">
            <v>0</v>
          </cell>
          <cell r="T19" t="str">
            <v xml:space="preserve"> </v>
          </cell>
          <cell r="U19" t="str">
            <v xml:space="preserve"> </v>
          </cell>
        </row>
        <row r="20">
          <cell r="A20">
            <v>15</v>
          </cell>
          <cell r="B20">
            <v>16</v>
          </cell>
          <cell r="E20" t="str">
            <v xml:space="preserve"> </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t="str">
            <v xml:space="preserve"> </v>
          </cell>
          <cell r="U20" t="str">
            <v xml:space="preserve"> </v>
          </cell>
        </row>
        <row r="21">
          <cell r="A21">
            <v>16</v>
          </cell>
          <cell r="B21">
            <v>18</v>
          </cell>
          <cell r="E21" t="str">
            <v xml:space="preserve"> </v>
          </cell>
          <cell r="F21">
            <v>0</v>
          </cell>
          <cell r="G21">
            <v>0</v>
          </cell>
          <cell r="H21">
            <v>0</v>
          </cell>
          <cell r="I21">
            <v>0</v>
          </cell>
          <cell r="J21">
            <v>0</v>
          </cell>
          <cell r="L21">
            <v>0</v>
          </cell>
          <cell r="M21">
            <v>0</v>
          </cell>
          <cell r="N21">
            <v>0</v>
          </cell>
          <cell r="O21">
            <v>0</v>
          </cell>
          <cell r="P21">
            <v>0</v>
          </cell>
          <cell r="Q21">
            <v>0</v>
          </cell>
          <cell r="R21">
            <v>0</v>
          </cell>
          <cell r="S21">
            <v>0</v>
          </cell>
          <cell r="T21" t="str">
            <v xml:space="preserve"> </v>
          </cell>
          <cell r="U21" t="str">
            <v xml:space="preserve"> </v>
          </cell>
        </row>
        <row r="22">
          <cell r="A22">
            <v>17</v>
          </cell>
          <cell r="B22">
            <v>20</v>
          </cell>
          <cell r="E22" t="str">
            <v xml:space="preserve"> </v>
          </cell>
          <cell r="F22">
            <v>0</v>
          </cell>
          <cell r="G22">
            <v>0</v>
          </cell>
          <cell r="H22">
            <v>0</v>
          </cell>
          <cell r="I22">
            <v>0</v>
          </cell>
          <cell r="J22">
            <v>0</v>
          </cell>
          <cell r="L22">
            <v>0</v>
          </cell>
          <cell r="M22">
            <v>0</v>
          </cell>
          <cell r="N22">
            <v>0</v>
          </cell>
          <cell r="O22">
            <v>0</v>
          </cell>
          <cell r="P22">
            <v>0</v>
          </cell>
          <cell r="Q22">
            <v>0</v>
          </cell>
          <cell r="R22">
            <v>0</v>
          </cell>
          <cell r="S22">
            <v>0</v>
          </cell>
          <cell r="T22" t="str">
            <v xml:space="preserve"> </v>
          </cell>
          <cell r="U22" t="str">
            <v xml:space="preserve"> </v>
          </cell>
        </row>
        <row r="23">
          <cell r="A23">
            <v>18</v>
          </cell>
          <cell r="B23">
            <v>22</v>
          </cell>
          <cell r="E23" t="str">
            <v xml:space="preserve"> </v>
          </cell>
          <cell r="F23">
            <v>0</v>
          </cell>
          <cell r="G23">
            <v>0</v>
          </cell>
          <cell r="H23">
            <v>0</v>
          </cell>
          <cell r="I23">
            <v>0</v>
          </cell>
          <cell r="J23">
            <v>0</v>
          </cell>
          <cell r="L23">
            <v>0</v>
          </cell>
          <cell r="M23">
            <v>0</v>
          </cell>
          <cell r="N23">
            <v>0</v>
          </cell>
          <cell r="O23">
            <v>0</v>
          </cell>
          <cell r="P23">
            <v>0</v>
          </cell>
          <cell r="Q23">
            <v>0</v>
          </cell>
          <cell r="R23">
            <v>0</v>
          </cell>
          <cell r="S23">
            <v>0</v>
          </cell>
          <cell r="T23" t="str">
            <v xml:space="preserve"> </v>
          </cell>
          <cell r="U23" t="str">
            <v xml:space="preserve"> </v>
          </cell>
        </row>
        <row r="24">
          <cell r="A24">
            <v>19</v>
          </cell>
          <cell r="B24">
            <v>24</v>
          </cell>
          <cell r="E24" t="str">
            <v xml:space="preserve"> </v>
          </cell>
          <cell r="F24">
            <v>0</v>
          </cell>
          <cell r="G24">
            <v>0</v>
          </cell>
          <cell r="H24">
            <v>0</v>
          </cell>
          <cell r="I24">
            <v>0</v>
          </cell>
          <cell r="J24">
            <v>0</v>
          </cell>
          <cell r="L24">
            <v>0</v>
          </cell>
          <cell r="M24">
            <v>0</v>
          </cell>
          <cell r="N24">
            <v>0</v>
          </cell>
          <cell r="O24">
            <v>0</v>
          </cell>
          <cell r="P24">
            <v>0</v>
          </cell>
          <cell r="Q24">
            <v>0</v>
          </cell>
          <cell r="R24">
            <v>0</v>
          </cell>
          <cell r="S24">
            <v>0</v>
          </cell>
          <cell r="T24" t="str">
            <v xml:space="preserve"> </v>
          </cell>
          <cell r="U24" t="str">
            <v xml:space="preserve"> </v>
          </cell>
        </row>
        <row r="25">
          <cell r="A25">
            <v>20</v>
          </cell>
          <cell r="B25">
            <v>26</v>
          </cell>
          <cell r="E25" t="str">
            <v xml:space="preserve"> </v>
          </cell>
          <cell r="F25">
            <v>0</v>
          </cell>
          <cell r="G25">
            <v>0</v>
          </cell>
          <cell r="H25">
            <v>0</v>
          </cell>
          <cell r="I25">
            <v>0</v>
          </cell>
          <cell r="J25">
            <v>0</v>
          </cell>
          <cell r="L25">
            <v>0</v>
          </cell>
          <cell r="M25">
            <v>0</v>
          </cell>
          <cell r="N25">
            <v>0</v>
          </cell>
          <cell r="O25">
            <v>0</v>
          </cell>
          <cell r="P25">
            <v>0</v>
          </cell>
          <cell r="Q25">
            <v>0</v>
          </cell>
          <cell r="R25">
            <v>0</v>
          </cell>
          <cell r="S25">
            <v>0</v>
          </cell>
          <cell r="T25" t="str">
            <v xml:space="preserve"> </v>
          </cell>
          <cell r="U25" t="str">
            <v xml:space="preserve"> </v>
          </cell>
        </row>
        <row r="26">
          <cell r="A26">
            <v>21</v>
          </cell>
          <cell r="B26">
            <v>28</v>
          </cell>
          <cell r="E26" t="str">
            <v xml:space="preserve"> </v>
          </cell>
          <cell r="F26">
            <v>0</v>
          </cell>
          <cell r="G26">
            <v>0</v>
          </cell>
          <cell r="H26">
            <v>0</v>
          </cell>
          <cell r="I26">
            <v>0</v>
          </cell>
          <cell r="J26">
            <v>0</v>
          </cell>
          <cell r="L26">
            <v>0</v>
          </cell>
          <cell r="M26">
            <v>0</v>
          </cell>
          <cell r="N26">
            <v>0</v>
          </cell>
          <cell r="O26">
            <v>0</v>
          </cell>
          <cell r="P26">
            <v>0</v>
          </cell>
          <cell r="Q26">
            <v>0</v>
          </cell>
          <cell r="R26">
            <v>0</v>
          </cell>
          <cell r="S26">
            <v>0</v>
          </cell>
          <cell r="T26" t="str">
            <v xml:space="preserve"> </v>
          </cell>
          <cell r="U26" t="str">
            <v xml:space="preserve"> </v>
          </cell>
        </row>
        <row r="27">
          <cell r="A27">
            <v>22</v>
          </cell>
          <cell r="B27">
            <v>30</v>
          </cell>
          <cell r="E27" t="str">
            <v xml:space="preserve"> </v>
          </cell>
          <cell r="F27">
            <v>0</v>
          </cell>
          <cell r="G27">
            <v>0</v>
          </cell>
          <cell r="H27">
            <v>0</v>
          </cell>
          <cell r="I27">
            <v>0</v>
          </cell>
          <cell r="J27">
            <v>0</v>
          </cell>
          <cell r="L27">
            <v>0</v>
          </cell>
          <cell r="M27">
            <v>0</v>
          </cell>
          <cell r="N27">
            <v>0</v>
          </cell>
          <cell r="O27">
            <v>0</v>
          </cell>
          <cell r="P27">
            <v>0</v>
          </cell>
          <cell r="Q27">
            <v>0</v>
          </cell>
          <cell r="R27">
            <v>0</v>
          </cell>
          <cell r="S27">
            <v>0</v>
          </cell>
          <cell r="T27" t="str">
            <v xml:space="preserve"> </v>
          </cell>
          <cell r="U27" t="str">
            <v xml:space="preserve"> </v>
          </cell>
        </row>
        <row r="28">
          <cell r="A28">
            <v>23</v>
          </cell>
          <cell r="B28">
            <v>32</v>
          </cell>
          <cell r="E28" t="str">
            <v xml:space="preserve"> </v>
          </cell>
          <cell r="F28">
            <v>0</v>
          </cell>
          <cell r="G28">
            <v>0</v>
          </cell>
          <cell r="H28">
            <v>0</v>
          </cell>
          <cell r="I28">
            <v>0</v>
          </cell>
          <cell r="J28">
            <v>0</v>
          </cell>
          <cell r="L28">
            <v>0</v>
          </cell>
          <cell r="M28">
            <v>0</v>
          </cell>
          <cell r="N28">
            <v>0</v>
          </cell>
          <cell r="O28">
            <v>0</v>
          </cell>
          <cell r="P28">
            <v>0</v>
          </cell>
          <cell r="Q28">
            <v>0</v>
          </cell>
          <cell r="R28">
            <v>0</v>
          </cell>
          <cell r="S28">
            <v>0</v>
          </cell>
          <cell r="T28" t="str">
            <v xml:space="preserve"> </v>
          </cell>
          <cell r="U28" t="str">
            <v xml:space="preserve"> </v>
          </cell>
        </row>
        <row r="29">
          <cell r="A29">
            <v>24</v>
          </cell>
          <cell r="B29">
            <v>34</v>
          </cell>
          <cell r="E29" t="str">
            <v xml:space="preserve"> </v>
          </cell>
          <cell r="F29">
            <v>0</v>
          </cell>
          <cell r="G29">
            <v>0</v>
          </cell>
          <cell r="H29">
            <v>0</v>
          </cell>
          <cell r="I29">
            <v>0</v>
          </cell>
          <cell r="J29">
            <v>0</v>
          </cell>
          <cell r="L29">
            <v>0</v>
          </cell>
          <cell r="M29">
            <v>0</v>
          </cell>
          <cell r="N29">
            <v>0</v>
          </cell>
          <cell r="O29">
            <v>0</v>
          </cell>
          <cell r="P29">
            <v>0</v>
          </cell>
          <cell r="Q29">
            <v>0</v>
          </cell>
          <cell r="R29">
            <v>0</v>
          </cell>
          <cell r="S29">
            <v>0</v>
          </cell>
          <cell r="T29" t="str">
            <v xml:space="preserve"> </v>
          </cell>
          <cell r="U29" t="str">
            <v xml:space="preserve"> </v>
          </cell>
        </row>
        <row r="30">
          <cell r="A30">
            <v>25</v>
          </cell>
          <cell r="B30">
            <v>36</v>
          </cell>
          <cell r="E30" t="str">
            <v xml:space="preserve"> </v>
          </cell>
          <cell r="F30">
            <v>0</v>
          </cell>
          <cell r="G30">
            <v>0</v>
          </cell>
          <cell r="H30">
            <v>0</v>
          </cell>
          <cell r="I30">
            <v>0</v>
          </cell>
          <cell r="J30">
            <v>0</v>
          </cell>
          <cell r="L30">
            <v>0</v>
          </cell>
          <cell r="M30">
            <v>0</v>
          </cell>
          <cell r="N30">
            <v>0</v>
          </cell>
          <cell r="O30">
            <v>0</v>
          </cell>
          <cell r="P30">
            <v>0</v>
          </cell>
          <cell r="Q30">
            <v>0</v>
          </cell>
          <cell r="R30">
            <v>0</v>
          </cell>
          <cell r="S30">
            <v>0</v>
          </cell>
          <cell r="T30" t="str">
            <v xml:space="preserve"> </v>
          </cell>
          <cell r="U30" t="str">
            <v xml:space="preserve"> </v>
          </cell>
        </row>
        <row r="31">
          <cell r="A31">
            <v>26</v>
          </cell>
          <cell r="B31">
            <v>38</v>
          </cell>
          <cell r="C31">
            <v>6</v>
          </cell>
          <cell r="D31">
            <v>2.77</v>
          </cell>
          <cell r="E31" t="str">
            <v xml:space="preserve"> </v>
          </cell>
          <cell r="F31">
            <v>0</v>
          </cell>
          <cell r="G31">
            <v>0</v>
          </cell>
          <cell r="H31">
            <v>0</v>
          </cell>
          <cell r="I31">
            <v>0</v>
          </cell>
          <cell r="J31">
            <v>0</v>
          </cell>
          <cell r="K31">
            <v>0.45</v>
          </cell>
          <cell r="L31">
            <v>0</v>
          </cell>
          <cell r="M31">
            <v>0</v>
          </cell>
          <cell r="N31">
            <v>0</v>
          </cell>
          <cell r="O31">
            <v>0</v>
          </cell>
          <cell r="P31">
            <v>0</v>
          </cell>
          <cell r="Q31">
            <v>0</v>
          </cell>
          <cell r="R31">
            <v>0</v>
          </cell>
          <cell r="S31">
            <v>0</v>
          </cell>
          <cell r="T31" t="str">
            <v xml:space="preserve"> </v>
          </cell>
          <cell r="U31" t="str">
            <v xml:space="preserve"> </v>
          </cell>
        </row>
        <row r="32">
          <cell r="A32">
            <v>27</v>
          </cell>
          <cell r="B32">
            <v>40</v>
          </cell>
          <cell r="C32">
            <v>8</v>
          </cell>
          <cell r="D32">
            <v>2.77</v>
          </cell>
          <cell r="E32" t="str">
            <v xml:space="preserve"> </v>
          </cell>
          <cell r="F32">
            <v>0</v>
          </cell>
          <cell r="G32">
            <v>0</v>
          </cell>
          <cell r="H32">
            <v>0</v>
          </cell>
          <cell r="I32">
            <v>0</v>
          </cell>
          <cell r="J32">
            <v>0</v>
          </cell>
          <cell r="K32">
            <v>0.45</v>
          </cell>
          <cell r="L32">
            <v>0</v>
          </cell>
          <cell r="M32">
            <v>0</v>
          </cell>
          <cell r="N32">
            <v>0</v>
          </cell>
          <cell r="O32">
            <v>0</v>
          </cell>
          <cell r="P32">
            <v>0</v>
          </cell>
          <cell r="Q32">
            <v>0</v>
          </cell>
          <cell r="R32">
            <v>0</v>
          </cell>
          <cell r="S32">
            <v>0</v>
          </cell>
          <cell r="T32" t="str">
            <v xml:space="preserve"> </v>
          </cell>
          <cell r="U32" t="str">
            <v xml:space="preserve"> </v>
          </cell>
        </row>
        <row r="33">
          <cell r="A33">
            <v>28</v>
          </cell>
          <cell r="B33">
            <v>42</v>
          </cell>
          <cell r="C33">
            <v>10</v>
          </cell>
          <cell r="D33">
            <v>3.4</v>
          </cell>
          <cell r="E33" t="str">
            <v xml:space="preserve"> </v>
          </cell>
          <cell r="F33">
            <v>0</v>
          </cell>
          <cell r="G33">
            <v>0</v>
          </cell>
          <cell r="H33">
            <v>0</v>
          </cell>
          <cell r="I33">
            <v>0</v>
          </cell>
          <cell r="J33">
            <v>0</v>
          </cell>
          <cell r="K33">
            <v>0.9</v>
          </cell>
          <cell r="L33">
            <v>0</v>
          </cell>
          <cell r="M33">
            <v>0</v>
          </cell>
          <cell r="N33">
            <v>0</v>
          </cell>
          <cell r="O33">
            <v>0</v>
          </cell>
          <cell r="P33">
            <v>0</v>
          </cell>
          <cell r="Q33">
            <v>0</v>
          </cell>
          <cell r="R33">
            <v>0</v>
          </cell>
          <cell r="S33">
            <v>0</v>
          </cell>
          <cell r="T33" t="str">
            <v xml:space="preserve"> </v>
          </cell>
          <cell r="U33" t="str">
            <v xml:space="preserve"> </v>
          </cell>
        </row>
        <row r="34">
          <cell r="A34">
            <v>29</v>
          </cell>
          <cell r="B34">
            <v>44</v>
          </cell>
          <cell r="C34">
            <v>12</v>
          </cell>
          <cell r="D34">
            <v>3.96</v>
          </cell>
          <cell r="E34" t="str">
            <v xml:space="preserve"> </v>
          </cell>
          <cell r="F34">
            <v>0</v>
          </cell>
          <cell r="G34">
            <v>0</v>
          </cell>
          <cell r="H34">
            <v>0</v>
          </cell>
          <cell r="I34">
            <v>0</v>
          </cell>
          <cell r="J34">
            <v>0</v>
          </cell>
          <cell r="K34">
            <v>1.2</v>
          </cell>
          <cell r="L34">
            <v>0</v>
          </cell>
          <cell r="M34">
            <v>0</v>
          </cell>
          <cell r="N34">
            <v>0</v>
          </cell>
          <cell r="O34">
            <v>0</v>
          </cell>
          <cell r="P34">
            <v>0</v>
          </cell>
          <cell r="Q34">
            <v>0</v>
          </cell>
          <cell r="R34">
            <v>0</v>
          </cell>
          <cell r="S34">
            <v>0</v>
          </cell>
          <cell r="T34" t="str">
            <v xml:space="preserve"> </v>
          </cell>
          <cell r="U34" t="str">
            <v xml:space="preserve"> </v>
          </cell>
        </row>
        <row r="35">
          <cell r="A35">
            <v>30</v>
          </cell>
          <cell r="B35">
            <v>46</v>
          </cell>
          <cell r="C35">
            <v>14</v>
          </cell>
          <cell r="D35">
            <v>3.96</v>
          </cell>
          <cell r="E35" t="str">
            <v xml:space="preserve"> </v>
          </cell>
          <cell r="F35">
            <v>0</v>
          </cell>
          <cell r="G35">
            <v>0</v>
          </cell>
          <cell r="H35">
            <v>0</v>
          </cell>
          <cell r="I35">
            <v>0</v>
          </cell>
          <cell r="J35">
            <v>0</v>
          </cell>
          <cell r="K35">
            <v>1.34</v>
          </cell>
          <cell r="L35">
            <v>0</v>
          </cell>
          <cell r="M35">
            <v>0</v>
          </cell>
          <cell r="N35">
            <v>0</v>
          </cell>
          <cell r="O35">
            <v>0</v>
          </cell>
          <cell r="P35">
            <v>0</v>
          </cell>
          <cell r="Q35">
            <v>0</v>
          </cell>
          <cell r="R35">
            <v>0</v>
          </cell>
          <cell r="S35">
            <v>0</v>
          </cell>
          <cell r="T35" t="str">
            <v xml:space="preserve"> </v>
          </cell>
          <cell r="U35" t="str">
            <v xml:space="preserve"> </v>
          </cell>
        </row>
        <row r="36">
          <cell r="A36">
            <v>31</v>
          </cell>
          <cell r="B36">
            <v>48</v>
          </cell>
          <cell r="C36">
            <v>16</v>
          </cell>
          <cell r="D36">
            <v>4.1900000000000004</v>
          </cell>
          <cell r="E36" t="str">
            <v xml:space="preserve"> </v>
          </cell>
          <cell r="F36">
            <v>0</v>
          </cell>
          <cell r="G36">
            <v>0</v>
          </cell>
          <cell r="H36">
            <v>0</v>
          </cell>
          <cell r="I36">
            <v>0</v>
          </cell>
          <cell r="J36">
            <v>0</v>
          </cell>
          <cell r="K36">
            <v>1.65</v>
          </cell>
          <cell r="L36">
            <v>0</v>
          </cell>
          <cell r="M36">
            <v>0</v>
          </cell>
          <cell r="N36">
            <v>0</v>
          </cell>
          <cell r="O36">
            <v>0</v>
          </cell>
          <cell r="P36">
            <v>0</v>
          </cell>
          <cell r="Q36">
            <v>0</v>
          </cell>
          <cell r="R36">
            <v>0</v>
          </cell>
          <cell r="S36">
            <v>0</v>
          </cell>
          <cell r="T36" t="str">
            <v xml:space="preserve"> </v>
          </cell>
          <cell r="U36" t="str">
            <v xml:space="preserve"> </v>
          </cell>
        </row>
        <row r="37">
          <cell r="A37">
            <v>32</v>
          </cell>
          <cell r="B37">
            <v>52</v>
          </cell>
          <cell r="C37">
            <v>18</v>
          </cell>
          <cell r="D37">
            <v>4.1900000000000004</v>
          </cell>
          <cell r="E37" t="str">
            <v xml:space="preserve"> </v>
          </cell>
          <cell r="F37">
            <v>0</v>
          </cell>
          <cell r="G37">
            <v>0</v>
          </cell>
          <cell r="H37">
            <v>0</v>
          </cell>
          <cell r="I37">
            <v>0</v>
          </cell>
          <cell r="J37">
            <v>0</v>
          </cell>
          <cell r="K37">
            <v>1.8</v>
          </cell>
          <cell r="L37">
            <v>0</v>
          </cell>
          <cell r="M37">
            <v>0</v>
          </cell>
          <cell r="N37">
            <v>0</v>
          </cell>
          <cell r="O37">
            <v>0</v>
          </cell>
          <cell r="P37">
            <v>0</v>
          </cell>
          <cell r="Q37">
            <v>0</v>
          </cell>
          <cell r="R37">
            <v>0</v>
          </cell>
          <cell r="S37">
            <v>0</v>
          </cell>
          <cell r="T37" t="str">
            <v xml:space="preserve"> </v>
          </cell>
          <cell r="U37" t="str">
            <v xml:space="preserve"> </v>
          </cell>
        </row>
        <row r="38">
          <cell r="A38">
            <v>33</v>
          </cell>
          <cell r="B38">
            <v>56</v>
          </cell>
          <cell r="C38">
            <v>20</v>
          </cell>
          <cell r="D38">
            <v>4.78</v>
          </cell>
          <cell r="E38" t="str">
            <v xml:space="preserve"> </v>
          </cell>
          <cell r="F38">
            <v>0</v>
          </cell>
          <cell r="G38">
            <v>0</v>
          </cell>
          <cell r="H38">
            <v>0</v>
          </cell>
          <cell r="I38">
            <v>0</v>
          </cell>
          <cell r="J38">
            <v>0</v>
          </cell>
          <cell r="K38">
            <v>2.54</v>
          </cell>
          <cell r="L38">
            <v>0</v>
          </cell>
          <cell r="M38">
            <v>0</v>
          </cell>
          <cell r="N38">
            <v>0</v>
          </cell>
          <cell r="O38">
            <v>0</v>
          </cell>
          <cell r="P38">
            <v>0</v>
          </cell>
          <cell r="Q38">
            <v>0</v>
          </cell>
          <cell r="R38">
            <v>0</v>
          </cell>
          <cell r="S38">
            <v>0</v>
          </cell>
          <cell r="T38" t="str">
            <v xml:space="preserve"> </v>
          </cell>
          <cell r="U38" t="str">
            <v xml:space="preserve"> </v>
          </cell>
        </row>
        <row r="39">
          <cell r="A39">
            <v>34</v>
          </cell>
          <cell r="B39">
            <v>60</v>
          </cell>
          <cell r="C39">
            <v>22</v>
          </cell>
          <cell r="D39">
            <v>4.78</v>
          </cell>
          <cell r="E39" t="str">
            <v xml:space="preserve"> </v>
          </cell>
          <cell r="F39">
            <v>0</v>
          </cell>
          <cell r="G39">
            <v>0</v>
          </cell>
          <cell r="H39">
            <v>0</v>
          </cell>
          <cell r="I39">
            <v>0</v>
          </cell>
          <cell r="J39">
            <v>0</v>
          </cell>
          <cell r="K39">
            <v>2.69</v>
          </cell>
          <cell r="L39">
            <v>0</v>
          </cell>
          <cell r="M39">
            <v>0</v>
          </cell>
          <cell r="N39">
            <v>0</v>
          </cell>
          <cell r="O39">
            <v>0</v>
          </cell>
          <cell r="P39">
            <v>0</v>
          </cell>
          <cell r="Q39">
            <v>0</v>
          </cell>
          <cell r="R39">
            <v>0</v>
          </cell>
          <cell r="S39">
            <v>0</v>
          </cell>
          <cell r="T39" t="str">
            <v xml:space="preserve"> </v>
          </cell>
          <cell r="U39" t="str">
            <v xml:space="preserve"> </v>
          </cell>
        </row>
        <row r="40">
          <cell r="A40">
            <v>35</v>
          </cell>
          <cell r="B40">
            <v>64</v>
          </cell>
          <cell r="C40">
            <v>24</v>
          </cell>
          <cell r="D40">
            <v>5.54</v>
          </cell>
          <cell r="E40" t="str">
            <v xml:space="preserve"> </v>
          </cell>
          <cell r="F40">
            <v>0</v>
          </cell>
          <cell r="G40">
            <v>0</v>
          </cell>
          <cell r="H40">
            <v>0</v>
          </cell>
          <cell r="I40">
            <v>0</v>
          </cell>
          <cell r="J40">
            <v>0</v>
          </cell>
          <cell r="K40">
            <v>3.9000000000000004</v>
          </cell>
          <cell r="L40">
            <v>0</v>
          </cell>
          <cell r="M40">
            <v>0</v>
          </cell>
          <cell r="N40">
            <v>0</v>
          </cell>
          <cell r="O40">
            <v>0</v>
          </cell>
          <cell r="P40">
            <v>0</v>
          </cell>
          <cell r="Q40">
            <v>0</v>
          </cell>
          <cell r="R40">
            <v>0</v>
          </cell>
          <cell r="S40">
            <v>0</v>
          </cell>
          <cell r="T40" t="str">
            <v xml:space="preserve"> </v>
          </cell>
          <cell r="U40" t="str">
            <v xml:space="preserve"> </v>
          </cell>
        </row>
        <row r="41">
          <cell r="A41">
            <v>36</v>
          </cell>
          <cell r="B41">
            <v>68</v>
          </cell>
          <cell r="C41">
            <v>30</v>
          </cell>
          <cell r="D41">
            <v>6.35</v>
          </cell>
          <cell r="E41" t="str">
            <v xml:space="preserve"> </v>
          </cell>
          <cell r="F41">
            <v>0</v>
          </cell>
          <cell r="G41">
            <v>0</v>
          </cell>
          <cell r="H41">
            <v>0</v>
          </cell>
          <cell r="I41">
            <v>0</v>
          </cell>
          <cell r="J41">
            <v>0</v>
          </cell>
          <cell r="K41">
            <v>6.15</v>
          </cell>
          <cell r="L41">
            <v>0</v>
          </cell>
          <cell r="M41">
            <v>0</v>
          </cell>
          <cell r="N41">
            <v>0</v>
          </cell>
          <cell r="O41">
            <v>0</v>
          </cell>
          <cell r="P41">
            <v>0</v>
          </cell>
          <cell r="Q41">
            <v>0</v>
          </cell>
          <cell r="R41">
            <v>0</v>
          </cell>
          <cell r="S41">
            <v>0</v>
          </cell>
          <cell r="T41" t="str">
            <v xml:space="preserve"> </v>
          </cell>
          <cell r="U41" t="str">
            <v xml:space="preserve"> </v>
          </cell>
        </row>
        <row r="42">
          <cell r="A42">
            <v>37</v>
          </cell>
          <cell r="B42">
            <v>72</v>
          </cell>
          <cell r="C42">
            <v>14</v>
          </cell>
          <cell r="D42">
            <v>6.35</v>
          </cell>
          <cell r="E42" t="str">
            <v xml:space="preserve"> </v>
          </cell>
          <cell r="F42">
            <v>0</v>
          </cell>
          <cell r="G42">
            <v>0</v>
          </cell>
          <cell r="H42">
            <v>0</v>
          </cell>
          <cell r="I42">
            <v>0</v>
          </cell>
          <cell r="J42">
            <v>0</v>
          </cell>
          <cell r="K42">
            <v>2.69</v>
          </cell>
          <cell r="L42">
            <v>0</v>
          </cell>
          <cell r="M42">
            <v>0</v>
          </cell>
          <cell r="N42">
            <v>0</v>
          </cell>
          <cell r="O42">
            <v>0</v>
          </cell>
          <cell r="P42">
            <v>0</v>
          </cell>
          <cell r="Q42">
            <v>0</v>
          </cell>
          <cell r="R42">
            <v>0</v>
          </cell>
          <cell r="S42">
            <v>0</v>
          </cell>
          <cell r="T42" t="str">
            <v xml:space="preserve"> </v>
          </cell>
          <cell r="U42" t="str">
            <v xml:space="preserve"> </v>
          </cell>
        </row>
        <row r="43">
          <cell r="A43">
            <v>38</v>
          </cell>
          <cell r="B43">
            <v>76</v>
          </cell>
          <cell r="C43">
            <v>16</v>
          </cell>
          <cell r="D43">
            <v>6.35</v>
          </cell>
          <cell r="E43" t="str">
            <v xml:space="preserve"> </v>
          </cell>
          <cell r="F43">
            <v>0</v>
          </cell>
          <cell r="G43">
            <v>0</v>
          </cell>
          <cell r="H43">
            <v>0</v>
          </cell>
          <cell r="I43">
            <v>0</v>
          </cell>
          <cell r="J43">
            <v>0</v>
          </cell>
          <cell r="K43">
            <v>3</v>
          </cell>
          <cell r="L43">
            <v>0</v>
          </cell>
          <cell r="M43">
            <v>0</v>
          </cell>
          <cell r="N43">
            <v>0</v>
          </cell>
          <cell r="O43">
            <v>0</v>
          </cell>
          <cell r="P43">
            <v>0</v>
          </cell>
          <cell r="Q43">
            <v>0</v>
          </cell>
          <cell r="R43">
            <v>0</v>
          </cell>
          <cell r="S43">
            <v>0</v>
          </cell>
          <cell r="T43" t="str">
            <v xml:space="preserve"> </v>
          </cell>
          <cell r="U43" t="str">
            <v xml:space="preserve"> </v>
          </cell>
        </row>
        <row r="44">
          <cell r="A44">
            <v>39</v>
          </cell>
          <cell r="B44">
            <v>80</v>
          </cell>
          <cell r="C44">
            <v>18</v>
          </cell>
          <cell r="D44">
            <v>6.35</v>
          </cell>
          <cell r="E44" t="str">
            <v xml:space="preserve"> </v>
          </cell>
          <cell r="F44">
            <v>0</v>
          </cell>
          <cell r="G44">
            <v>0</v>
          </cell>
          <cell r="H44">
            <v>0</v>
          </cell>
          <cell r="I44">
            <v>0</v>
          </cell>
          <cell r="J44">
            <v>0</v>
          </cell>
          <cell r="K44">
            <v>3.3</v>
          </cell>
          <cell r="L44">
            <v>0</v>
          </cell>
          <cell r="M44">
            <v>0</v>
          </cell>
          <cell r="N44">
            <v>0</v>
          </cell>
          <cell r="O44">
            <v>0</v>
          </cell>
          <cell r="P44">
            <v>0</v>
          </cell>
          <cell r="Q44">
            <v>0</v>
          </cell>
          <cell r="R44">
            <v>0</v>
          </cell>
          <cell r="S44">
            <v>0</v>
          </cell>
          <cell r="T44" t="str">
            <v xml:space="preserve"> </v>
          </cell>
          <cell r="U44" t="str">
            <v xml:space="preserve"> </v>
          </cell>
        </row>
        <row r="45">
          <cell r="A45" t="str">
            <v>AVE.</v>
          </cell>
          <cell r="B45" t="str">
            <v xml:space="preserve"> </v>
          </cell>
          <cell r="C45">
            <v>20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t="str">
            <v xml:space="preserve"> </v>
          </cell>
          <cell r="U45" t="str">
            <v xml:space="preserve"> </v>
          </cell>
        </row>
        <row r="46">
          <cell r="B46">
            <v>10</v>
          </cell>
          <cell r="C46">
            <v>22</v>
          </cell>
          <cell r="D46">
            <v>6.35</v>
          </cell>
          <cell r="E46">
            <v>1</v>
          </cell>
          <cell r="I46">
            <v>2.23</v>
          </cell>
          <cell r="J46">
            <v>2.27</v>
          </cell>
          <cell r="K46">
            <v>4.5</v>
          </cell>
          <cell r="P46">
            <v>8</v>
          </cell>
        </row>
        <row r="47">
          <cell r="A47" t="str">
            <v>*** Reference Paper : Predict Fittings For Piping Systems ***</v>
          </cell>
          <cell r="B47">
            <v>10</v>
          </cell>
          <cell r="C47">
            <v>24</v>
          </cell>
          <cell r="D47">
            <v>6.35</v>
          </cell>
          <cell r="E47">
            <v>1</v>
          </cell>
          <cell r="I47">
            <v>2.4300000000000002</v>
          </cell>
          <cell r="J47">
            <v>2.0699999999999998</v>
          </cell>
          <cell r="K47" t="str">
            <v>Fc = 0.25  Utility Supply Lines, OSBL</v>
          </cell>
          <cell r="P47">
            <v>8</v>
          </cell>
          <cell r="R47" t="str">
            <v>Fc = 2.00  Manifold Type Piping</v>
          </cell>
        </row>
        <row r="48">
          <cell r="B48">
            <v>10</v>
          </cell>
          <cell r="C48">
            <v>26</v>
          </cell>
          <cell r="D48" t="str">
            <v xml:space="preserve">   By William B. Hooper , Monsanto Co.</v>
          </cell>
          <cell r="E48">
            <v>1</v>
          </cell>
          <cell r="I48">
            <v>2.64</v>
          </cell>
          <cell r="J48">
            <v>4.8600000000000003</v>
          </cell>
          <cell r="K48" t="str">
            <v xml:space="preserve">        (PIPE JOINT FACTOR Fp = 100%)</v>
          </cell>
          <cell r="P48">
            <v>9</v>
          </cell>
          <cell r="R48" t="str">
            <v xml:space="preserve">        (PIPE JOINT FACTOR Fp = 0%)</v>
          </cell>
        </row>
        <row r="49">
          <cell r="B49">
            <v>10</v>
          </cell>
          <cell r="C49">
            <v>28</v>
          </cell>
          <cell r="D49">
            <v>7.92</v>
          </cell>
          <cell r="E49">
            <v>1</v>
          </cell>
          <cell r="I49">
            <v>2.84</v>
          </cell>
          <cell r="J49">
            <v>5.26</v>
          </cell>
          <cell r="K49" t="str">
            <v>Fc = 0.50  Long, Straight Piping Run</v>
          </cell>
          <cell r="P49">
            <v>9</v>
          </cell>
          <cell r="R49" t="str">
            <v>Fc = 4.00  Very Complex Manifolds</v>
          </cell>
        </row>
        <row r="50">
          <cell r="A50" t="str">
            <v>The number and types of pipe fittings can be estimated by this method</v>
          </cell>
          <cell r="B50">
            <v>10</v>
          </cell>
          <cell r="C50">
            <v>30</v>
          </cell>
          <cell r="D50">
            <v>7.92</v>
          </cell>
          <cell r="E50">
            <v>1</v>
          </cell>
          <cell r="I50">
            <v>3.04</v>
          </cell>
          <cell r="J50">
            <v>5.66</v>
          </cell>
          <cell r="K50" t="str">
            <v xml:space="preserve">        (PIPE JOINT FACTOR Fp = 100%)</v>
          </cell>
          <cell r="P50">
            <v>10</v>
          </cell>
          <cell r="R50" t="str">
            <v xml:space="preserve">        (PIPE JOINT FACTOR Fp = 0%)</v>
          </cell>
        </row>
        <row r="51">
          <cell r="A51" t="str">
            <v>long before the piping isometrics are done. Pipe size and a general idea</v>
          </cell>
          <cell r="B51">
            <v>10</v>
          </cell>
          <cell r="C51">
            <v>32</v>
          </cell>
          <cell r="D51">
            <v>7.92</v>
          </cell>
          <cell r="E51">
            <v>1</v>
          </cell>
          <cell r="I51">
            <v>3.24</v>
          </cell>
          <cell r="J51">
            <v>6.06</v>
          </cell>
          <cell r="K51" t="str">
            <v>Fc = 1.00  Normal Piping</v>
          </cell>
          <cell r="P51">
            <v>11</v>
          </cell>
        </row>
        <row r="52">
          <cell r="A52" t="str">
            <v>of the system's complexity are all that is needed.</v>
          </cell>
          <cell r="B52">
            <v>10</v>
          </cell>
          <cell r="C52">
            <v>34</v>
          </cell>
          <cell r="D52">
            <v>7.92</v>
          </cell>
          <cell r="E52">
            <v>1</v>
          </cell>
          <cell r="I52">
            <v>3.45</v>
          </cell>
          <cell r="J52">
            <v>6.44</v>
          </cell>
          <cell r="K52" t="str">
            <v xml:space="preserve">        (PIPE JOINT FACTOR Fp = 10%)</v>
          </cell>
          <cell r="P52">
            <v>12</v>
          </cell>
        </row>
      </sheetData>
      <sheetData sheetId="3" refreshError="1">
        <row r="8">
          <cell r="B8" t="str">
            <v>5S</v>
          </cell>
          <cell r="C8">
            <v>0.5</v>
          </cell>
          <cell r="D8">
            <v>1.65</v>
          </cell>
          <cell r="E8">
            <v>1</v>
          </cell>
          <cell r="F8">
            <v>0</v>
          </cell>
          <cell r="G8">
            <v>0</v>
          </cell>
          <cell r="H8">
            <v>0</v>
          </cell>
          <cell r="I8">
            <v>7.0000000000000007E-2</v>
          </cell>
          <cell r="J8">
            <v>0</v>
          </cell>
          <cell r="K8">
            <v>7.0000000000000007E-2</v>
          </cell>
          <cell r="L8">
            <v>0</v>
          </cell>
          <cell r="M8">
            <v>0</v>
          </cell>
          <cell r="N8">
            <v>0</v>
          </cell>
          <cell r="O8">
            <v>0</v>
          </cell>
          <cell r="P8">
            <v>2</v>
          </cell>
        </row>
        <row r="9">
          <cell r="B9" t="str">
            <v>5S</v>
          </cell>
          <cell r="C9">
            <v>0.5</v>
          </cell>
          <cell r="D9">
            <v>1.65</v>
          </cell>
          <cell r="E9">
            <v>1</v>
          </cell>
          <cell r="F9">
            <v>0</v>
          </cell>
          <cell r="G9">
            <v>0</v>
          </cell>
          <cell r="H9">
            <v>0</v>
          </cell>
          <cell r="I9">
            <v>7.0000000000000007E-2</v>
          </cell>
          <cell r="J9">
            <v>0</v>
          </cell>
          <cell r="K9">
            <v>7.0000000000000007E-2</v>
          </cell>
          <cell r="L9">
            <v>0</v>
          </cell>
          <cell r="M9">
            <v>0</v>
          </cell>
          <cell r="N9">
            <v>0</v>
          </cell>
          <cell r="O9">
            <v>0</v>
          </cell>
          <cell r="P9">
            <v>2</v>
          </cell>
        </row>
        <row r="10">
          <cell r="A10" t="str">
            <v>5S</v>
          </cell>
          <cell r="B10" t="str">
            <v>5S</v>
          </cell>
          <cell r="C10">
            <v>0.5</v>
          </cell>
          <cell r="D10">
            <v>1.65</v>
          </cell>
          <cell r="E10">
            <v>1</v>
          </cell>
          <cell r="F10">
            <v>0</v>
          </cell>
          <cell r="G10">
            <v>0</v>
          </cell>
          <cell r="H10">
            <v>0</v>
          </cell>
          <cell r="I10">
            <v>7.0000000000000007E-2</v>
          </cell>
          <cell r="J10">
            <v>0</v>
          </cell>
          <cell r="K10">
            <v>7.0000000000000007E-2</v>
          </cell>
          <cell r="L10">
            <v>0</v>
          </cell>
          <cell r="M10">
            <v>0</v>
          </cell>
          <cell r="N10">
            <v>0</v>
          </cell>
          <cell r="O10">
            <v>0</v>
          </cell>
          <cell r="P10">
            <v>2</v>
          </cell>
        </row>
        <row r="11">
          <cell r="B11" t="str">
            <v>5S</v>
          </cell>
          <cell r="C11">
            <v>0.75</v>
          </cell>
          <cell r="D11">
            <v>1.65</v>
          </cell>
          <cell r="E11">
            <v>1</v>
          </cell>
          <cell r="F11">
            <v>0</v>
          </cell>
          <cell r="G11">
            <v>0</v>
          </cell>
          <cell r="H11">
            <v>0</v>
          </cell>
          <cell r="I11">
            <v>7.0000000000000007E-2</v>
          </cell>
          <cell r="J11">
            <v>0</v>
          </cell>
          <cell r="K11">
            <v>7.0000000000000007E-2</v>
          </cell>
          <cell r="L11">
            <v>0</v>
          </cell>
          <cell r="M11">
            <v>0</v>
          </cell>
          <cell r="N11">
            <v>0</v>
          </cell>
          <cell r="O11">
            <v>0</v>
          </cell>
          <cell r="P11">
            <v>2</v>
          </cell>
        </row>
        <row r="12">
          <cell r="B12" t="str">
            <v>5S</v>
          </cell>
          <cell r="C12">
            <v>0.75</v>
          </cell>
          <cell r="D12">
            <v>1.65</v>
          </cell>
          <cell r="E12">
            <v>1</v>
          </cell>
          <cell r="F12">
            <v>0</v>
          </cell>
          <cell r="G12">
            <v>0</v>
          </cell>
          <cell r="H12">
            <v>0</v>
          </cell>
          <cell r="I12">
            <v>7.0000000000000007E-2</v>
          </cell>
          <cell r="J12">
            <v>0</v>
          </cell>
          <cell r="K12">
            <v>7.0000000000000007E-2</v>
          </cell>
          <cell r="L12">
            <v>0</v>
          </cell>
          <cell r="M12">
            <v>0</v>
          </cell>
          <cell r="N12">
            <v>0</v>
          </cell>
          <cell r="O12">
            <v>0</v>
          </cell>
          <cell r="P12">
            <v>2</v>
          </cell>
        </row>
        <row r="13">
          <cell r="B13" t="str">
            <v>5S</v>
          </cell>
          <cell r="C13">
            <v>0.75</v>
          </cell>
          <cell r="D13">
            <v>1.65</v>
          </cell>
          <cell r="E13">
            <v>1</v>
          </cell>
          <cell r="F13">
            <v>0</v>
          </cell>
          <cell r="G13">
            <v>0</v>
          </cell>
          <cell r="H13">
            <v>0</v>
          </cell>
          <cell r="I13">
            <v>7.0000000000000007E-2</v>
          </cell>
          <cell r="J13">
            <v>0</v>
          </cell>
          <cell r="K13">
            <v>7.0000000000000007E-2</v>
          </cell>
          <cell r="L13">
            <v>0</v>
          </cell>
          <cell r="M13">
            <v>0</v>
          </cell>
          <cell r="N13">
            <v>0</v>
          </cell>
          <cell r="O13">
            <v>0</v>
          </cell>
          <cell r="P13">
            <v>2</v>
          </cell>
        </row>
        <row r="14">
          <cell r="B14" t="str">
            <v>5S</v>
          </cell>
          <cell r="C14">
            <v>1</v>
          </cell>
          <cell r="D14">
            <v>1.65</v>
          </cell>
          <cell r="E14">
            <v>1</v>
          </cell>
          <cell r="F14">
            <v>0</v>
          </cell>
          <cell r="G14">
            <v>0</v>
          </cell>
          <cell r="H14">
            <v>0</v>
          </cell>
          <cell r="I14">
            <v>0.12</v>
          </cell>
          <cell r="J14">
            <v>0</v>
          </cell>
          <cell r="K14">
            <v>0.12</v>
          </cell>
          <cell r="L14">
            <v>0</v>
          </cell>
          <cell r="M14">
            <v>0</v>
          </cell>
          <cell r="N14">
            <v>0</v>
          </cell>
          <cell r="O14">
            <v>0</v>
          </cell>
          <cell r="P14">
            <v>2</v>
          </cell>
        </row>
        <row r="15">
          <cell r="B15" t="str">
            <v>5S</v>
          </cell>
          <cell r="C15">
            <v>1</v>
          </cell>
          <cell r="D15">
            <v>1.65</v>
          </cell>
          <cell r="E15">
            <v>1</v>
          </cell>
          <cell r="F15">
            <v>0</v>
          </cell>
          <cell r="G15">
            <v>0</v>
          </cell>
          <cell r="H15">
            <v>0</v>
          </cell>
          <cell r="I15">
            <v>0.12</v>
          </cell>
          <cell r="J15">
            <v>0</v>
          </cell>
          <cell r="K15">
            <v>0.12</v>
          </cell>
          <cell r="L15">
            <v>0</v>
          </cell>
          <cell r="M15">
            <v>0</v>
          </cell>
          <cell r="N15">
            <v>0</v>
          </cell>
          <cell r="O15">
            <v>0</v>
          </cell>
          <cell r="P15">
            <v>2</v>
          </cell>
        </row>
        <row r="16">
          <cell r="B16" t="str">
            <v>5S</v>
          </cell>
          <cell r="C16">
            <v>1</v>
          </cell>
          <cell r="D16">
            <v>1.65</v>
          </cell>
          <cell r="E16">
            <v>1</v>
          </cell>
          <cell r="F16">
            <v>0</v>
          </cell>
          <cell r="G16">
            <v>0</v>
          </cell>
          <cell r="H16">
            <v>0</v>
          </cell>
          <cell r="I16">
            <v>0.12</v>
          </cell>
          <cell r="J16">
            <v>0</v>
          </cell>
          <cell r="K16">
            <v>0.12</v>
          </cell>
          <cell r="L16">
            <v>0</v>
          </cell>
          <cell r="M16">
            <v>0</v>
          </cell>
          <cell r="N16">
            <v>0</v>
          </cell>
          <cell r="O16">
            <v>0</v>
          </cell>
          <cell r="P16">
            <v>2</v>
          </cell>
        </row>
        <row r="17">
          <cell r="B17" t="str">
            <v>5S</v>
          </cell>
          <cell r="C17">
            <v>1.25</v>
          </cell>
          <cell r="D17">
            <v>1.65</v>
          </cell>
          <cell r="E17">
            <v>1</v>
          </cell>
          <cell r="F17">
            <v>0</v>
          </cell>
          <cell r="G17">
            <v>0</v>
          </cell>
          <cell r="H17">
            <v>0</v>
          </cell>
          <cell r="I17">
            <v>0.15</v>
          </cell>
          <cell r="J17">
            <v>0</v>
          </cell>
          <cell r="K17">
            <v>0.15</v>
          </cell>
          <cell r="L17">
            <v>0</v>
          </cell>
          <cell r="M17">
            <v>0</v>
          </cell>
          <cell r="N17">
            <v>0</v>
          </cell>
          <cell r="O17">
            <v>0</v>
          </cell>
          <cell r="P17">
            <v>2</v>
          </cell>
        </row>
        <row r="18">
          <cell r="B18" t="str">
            <v>5S</v>
          </cell>
          <cell r="C18">
            <v>1.25</v>
          </cell>
          <cell r="D18">
            <v>1.65</v>
          </cell>
          <cell r="E18">
            <v>1</v>
          </cell>
          <cell r="F18">
            <v>0</v>
          </cell>
          <cell r="G18">
            <v>0</v>
          </cell>
          <cell r="H18">
            <v>0</v>
          </cell>
          <cell r="I18">
            <v>0.15</v>
          </cell>
          <cell r="J18">
            <v>0</v>
          </cell>
          <cell r="K18">
            <v>0.15</v>
          </cell>
          <cell r="L18">
            <v>0</v>
          </cell>
          <cell r="M18">
            <v>0</v>
          </cell>
          <cell r="N18">
            <v>0</v>
          </cell>
          <cell r="O18">
            <v>0</v>
          </cell>
          <cell r="P18">
            <v>2</v>
          </cell>
        </row>
        <row r="19">
          <cell r="B19" t="str">
            <v>5S</v>
          </cell>
          <cell r="C19">
            <v>1.25</v>
          </cell>
          <cell r="D19">
            <v>1.65</v>
          </cell>
          <cell r="E19">
            <v>1</v>
          </cell>
          <cell r="F19">
            <v>0</v>
          </cell>
          <cell r="G19">
            <v>0</v>
          </cell>
          <cell r="H19">
            <v>0</v>
          </cell>
          <cell r="I19">
            <v>0.15</v>
          </cell>
          <cell r="J19">
            <v>0</v>
          </cell>
          <cell r="K19">
            <v>0.15</v>
          </cell>
          <cell r="L19">
            <v>0</v>
          </cell>
          <cell r="M19">
            <v>0</v>
          </cell>
          <cell r="N19">
            <v>0</v>
          </cell>
          <cell r="O19">
            <v>0</v>
          </cell>
          <cell r="P19">
            <v>2</v>
          </cell>
        </row>
        <row r="20">
          <cell r="B20" t="str">
            <v>5S</v>
          </cell>
          <cell r="C20">
            <v>1.5</v>
          </cell>
          <cell r="D20">
            <v>1.65</v>
          </cell>
          <cell r="E20">
            <v>1</v>
          </cell>
          <cell r="F20">
            <v>0</v>
          </cell>
          <cell r="G20">
            <v>0</v>
          </cell>
          <cell r="H20">
            <v>0</v>
          </cell>
          <cell r="I20">
            <v>0.15</v>
          </cell>
          <cell r="J20">
            <v>0</v>
          </cell>
          <cell r="K20">
            <v>0.15</v>
          </cell>
          <cell r="L20">
            <v>0</v>
          </cell>
          <cell r="M20">
            <v>0</v>
          </cell>
          <cell r="N20">
            <v>0</v>
          </cell>
          <cell r="O20">
            <v>0</v>
          </cell>
          <cell r="P20">
            <v>2</v>
          </cell>
        </row>
        <row r="21">
          <cell r="B21" t="str">
            <v>5S</v>
          </cell>
          <cell r="C21">
            <v>1.5</v>
          </cell>
          <cell r="D21">
            <v>1.65</v>
          </cell>
          <cell r="E21">
            <v>1</v>
          </cell>
          <cell r="F21">
            <v>0</v>
          </cell>
          <cell r="G21">
            <v>0</v>
          </cell>
          <cell r="H21">
            <v>0</v>
          </cell>
          <cell r="I21">
            <v>0.15</v>
          </cell>
          <cell r="J21">
            <v>0</v>
          </cell>
          <cell r="K21">
            <v>0.15</v>
          </cell>
          <cell r="L21">
            <v>0</v>
          </cell>
          <cell r="M21">
            <v>0</v>
          </cell>
          <cell r="N21">
            <v>0</v>
          </cell>
          <cell r="O21">
            <v>0</v>
          </cell>
          <cell r="P21">
            <v>2</v>
          </cell>
        </row>
        <row r="22">
          <cell r="B22" t="str">
            <v>5S</v>
          </cell>
          <cell r="C22">
            <v>1.5</v>
          </cell>
          <cell r="D22">
            <v>1.65</v>
          </cell>
          <cell r="E22">
            <v>1</v>
          </cell>
          <cell r="F22">
            <v>0</v>
          </cell>
          <cell r="G22">
            <v>0</v>
          </cell>
          <cell r="H22">
            <v>0</v>
          </cell>
          <cell r="I22">
            <v>0.15</v>
          </cell>
          <cell r="J22">
            <v>0</v>
          </cell>
          <cell r="K22">
            <v>0.15</v>
          </cell>
          <cell r="L22">
            <v>0</v>
          </cell>
          <cell r="M22">
            <v>0</v>
          </cell>
          <cell r="N22">
            <v>0</v>
          </cell>
          <cell r="O22">
            <v>0</v>
          </cell>
          <cell r="P22">
            <v>2</v>
          </cell>
        </row>
        <row r="23">
          <cell r="B23" t="str">
            <v>5S</v>
          </cell>
          <cell r="C23">
            <v>2</v>
          </cell>
          <cell r="D23">
            <v>1.65</v>
          </cell>
          <cell r="E23">
            <v>1</v>
          </cell>
          <cell r="F23">
            <v>0</v>
          </cell>
          <cell r="G23">
            <v>0</v>
          </cell>
          <cell r="H23">
            <v>0</v>
          </cell>
          <cell r="I23">
            <v>0.15</v>
          </cell>
          <cell r="J23">
            <v>0</v>
          </cell>
          <cell r="K23">
            <v>0.15</v>
          </cell>
          <cell r="L23">
            <v>0</v>
          </cell>
          <cell r="M23">
            <v>0</v>
          </cell>
          <cell r="N23">
            <v>0</v>
          </cell>
          <cell r="O23">
            <v>0</v>
          </cell>
          <cell r="P23">
            <v>2</v>
          </cell>
        </row>
        <row r="24">
          <cell r="B24" t="str">
            <v>5S</v>
          </cell>
          <cell r="C24">
            <v>2</v>
          </cell>
          <cell r="D24">
            <v>1.65</v>
          </cell>
          <cell r="E24">
            <v>1</v>
          </cell>
          <cell r="F24">
            <v>0</v>
          </cell>
          <cell r="G24">
            <v>0</v>
          </cell>
          <cell r="H24">
            <v>0</v>
          </cell>
          <cell r="I24">
            <v>0.15</v>
          </cell>
          <cell r="J24">
            <v>0</v>
          </cell>
          <cell r="K24">
            <v>0.15</v>
          </cell>
          <cell r="L24">
            <v>0</v>
          </cell>
          <cell r="M24">
            <v>0</v>
          </cell>
          <cell r="N24">
            <v>0</v>
          </cell>
          <cell r="O24">
            <v>0</v>
          </cell>
          <cell r="P24">
            <v>2</v>
          </cell>
        </row>
        <row r="25">
          <cell r="B25" t="str">
            <v>5S</v>
          </cell>
          <cell r="C25">
            <v>2</v>
          </cell>
          <cell r="D25">
            <v>1.65</v>
          </cell>
          <cell r="E25">
            <v>1</v>
          </cell>
          <cell r="F25">
            <v>0</v>
          </cell>
          <cell r="G25">
            <v>0</v>
          </cell>
          <cell r="H25">
            <v>0</v>
          </cell>
          <cell r="I25">
            <v>0.15</v>
          </cell>
          <cell r="J25">
            <v>0</v>
          </cell>
          <cell r="K25">
            <v>0.15</v>
          </cell>
          <cell r="L25">
            <v>0</v>
          </cell>
          <cell r="M25">
            <v>0</v>
          </cell>
          <cell r="N25">
            <v>0</v>
          </cell>
          <cell r="O25">
            <v>0</v>
          </cell>
          <cell r="P25">
            <v>2</v>
          </cell>
        </row>
        <row r="26">
          <cell r="B26" t="str">
            <v>5S</v>
          </cell>
          <cell r="C26">
            <v>2.5</v>
          </cell>
          <cell r="D26">
            <v>2.11</v>
          </cell>
          <cell r="E26">
            <v>1</v>
          </cell>
          <cell r="F26">
            <v>0</v>
          </cell>
          <cell r="G26">
            <v>0</v>
          </cell>
          <cell r="H26">
            <v>0</v>
          </cell>
          <cell r="I26">
            <v>0.15</v>
          </cell>
          <cell r="J26">
            <v>0</v>
          </cell>
          <cell r="K26">
            <v>0.15</v>
          </cell>
          <cell r="L26">
            <v>0</v>
          </cell>
          <cell r="M26">
            <v>0</v>
          </cell>
          <cell r="N26">
            <v>0</v>
          </cell>
          <cell r="O26">
            <v>0</v>
          </cell>
          <cell r="P26">
            <v>2</v>
          </cell>
        </row>
        <row r="27">
          <cell r="B27" t="str">
            <v>5S</v>
          </cell>
          <cell r="C27">
            <v>3</v>
          </cell>
          <cell r="D27">
            <v>2.11</v>
          </cell>
          <cell r="E27">
            <v>1</v>
          </cell>
          <cell r="F27">
            <v>0</v>
          </cell>
          <cell r="G27">
            <v>0</v>
          </cell>
          <cell r="H27">
            <v>0</v>
          </cell>
          <cell r="I27">
            <v>0.3</v>
          </cell>
          <cell r="J27">
            <v>0</v>
          </cell>
          <cell r="K27">
            <v>0.3</v>
          </cell>
          <cell r="L27">
            <v>0</v>
          </cell>
          <cell r="M27">
            <v>0</v>
          </cell>
          <cell r="N27">
            <v>0</v>
          </cell>
          <cell r="O27">
            <v>0</v>
          </cell>
          <cell r="P27">
            <v>2</v>
          </cell>
        </row>
        <row r="28">
          <cell r="B28" t="str">
            <v>5S</v>
          </cell>
          <cell r="C28">
            <v>3.5</v>
          </cell>
          <cell r="D28">
            <v>2.11</v>
          </cell>
          <cell r="E28">
            <v>1</v>
          </cell>
          <cell r="F28">
            <v>0</v>
          </cell>
          <cell r="G28">
            <v>0</v>
          </cell>
          <cell r="H28">
            <v>0</v>
          </cell>
          <cell r="I28">
            <v>0.3</v>
          </cell>
          <cell r="J28">
            <v>0</v>
          </cell>
          <cell r="K28">
            <v>0.3</v>
          </cell>
          <cell r="L28">
            <v>0</v>
          </cell>
          <cell r="M28">
            <v>0</v>
          </cell>
          <cell r="N28">
            <v>0</v>
          </cell>
          <cell r="O28">
            <v>0</v>
          </cell>
          <cell r="P28">
            <v>3</v>
          </cell>
        </row>
        <row r="29">
          <cell r="B29" t="str">
            <v>5S</v>
          </cell>
          <cell r="C29">
            <v>4</v>
          </cell>
          <cell r="D29">
            <v>2.11</v>
          </cell>
          <cell r="E29">
            <v>1</v>
          </cell>
          <cell r="F29">
            <v>0</v>
          </cell>
          <cell r="G29">
            <v>0</v>
          </cell>
          <cell r="H29">
            <v>0</v>
          </cell>
          <cell r="I29">
            <v>0.3</v>
          </cell>
          <cell r="J29">
            <v>0</v>
          </cell>
          <cell r="K29">
            <v>0.3</v>
          </cell>
          <cell r="L29">
            <v>0</v>
          </cell>
          <cell r="M29">
            <v>0</v>
          </cell>
          <cell r="N29">
            <v>0</v>
          </cell>
          <cell r="O29">
            <v>0</v>
          </cell>
          <cell r="P29">
            <v>3</v>
          </cell>
        </row>
        <row r="30">
          <cell r="B30" t="str">
            <v>5S</v>
          </cell>
          <cell r="C30">
            <v>5</v>
          </cell>
          <cell r="D30">
            <v>2.77</v>
          </cell>
          <cell r="E30">
            <v>1</v>
          </cell>
          <cell r="F30">
            <v>0</v>
          </cell>
          <cell r="G30">
            <v>0</v>
          </cell>
          <cell r="H30">
            <v>0</v>
          </cell>
          <cell r="I30">
            <v>0.3</v>
          </cell>
          <cell r="J30">
            <v>0</v>
          </cell>
          <cell r="K30">
            <v>0.3</v>
          </cell>
          <cell r="L30">
            <v>0</v>
          </cell>
          <cell r="M30">
            <v>0</v>
          </cell>
          <cell r="N30">
            <v>0</v>
          </cell>
          <cell r="O30">
            <v>0</v>
          </cell>
          <cell r="P30">
            <v>4</v>
          </cell>
        </row>
        <row r="31">
          <cell r="A31" t="str">
            <v>5S</v>
          </cell>
          <cell r="B31" t="str">
            <v>5S</v>
          </cell>
          <cell r="C31">
            <v>6</v>
          </cell>
          <cell r="D31">
            <v>2.77</v>
          </cell>
          <cell r="E31">
            <v>1</v>
          </cell>
          <cell r="F31">
            <v>0</v>
          </cell>
          <cell r="G31">
            <v>0</v>
          </cell>
          <cell r="H31">
            <v>0</v>
          </cell>
          <cell r="I31">
            <v>0.45</v>
          </cell>
          <cell r="J31">
            <v>0</v>
          </cell>
          <cell r="K31">
            <v>0.45</v>
          </cell>
          <cell r="L31">
            <v>0</v>
          </cell>
          <cell r="M31">
            <v>0</v>
          </cell>
          <cell r="N31">
            <v>0</v>
          </cell>
          <cell r="O31">
            <v>0</v>
          </cell>
          <cell r="P31">
            <v>4</v>
          </cell>
        </row>
        <row r="32">
          <cell r="B32" t="str">
            <v>5S</v>
          </cell>
          <cell r="C32">
            <v>8</v>
          </cell>
          <cell r="D32">
            <v>2.77</v>
          </cell>
          <cell r="E32">
            <v>1</v>
          </cell>
          <cell r="F32">
            <v>0</v>
          </cell>
          <cell r="G32">
            <v>0</v>
          </cell>
          <cell r="H32">
            <v>0</v>
          </cell>
          <cell r="I32">
            <v>0.45</v>
          </cell>
          <cell r="J32">
            <v>0</v>
          </cell>
          <cell r="K32">
            <v>0.45</v>
          </cell>
          <cell r="L32">
            <v>0</v>
          </cell>
          <cell r="M32">
            <v>0</v>
          </cell>
          <cell r="N32">
            <v>0</v>
          </cell>
          <cell r="O32">
            <v>0</v>
          </cell>
          <cell r="P32">
            <v>4</v>
          </cell>
        </row>
        <row r="33">
          <cell r="B33" t="str">
            <v>5S</v>
          </cell>
          <cell r="C33">
            <v>10</v>
          </cell>
          <cell r="D33">
            <v>3.4</v>
          </cell>
          <cell r="E33">
            <v>1</v>
          </cell>
          <cell r="F33">
            <v>0</v>
          </cell>
          <cell r="G33">
            <v>0</v>
          </cell>
          <cell r="H33">
            <v>0</v>
          </cell>
          <cell r="I33">
            <v>0.9</v>
          </cell>
          <cell r="J33">
            <v>0</v>
          </cell>
          <cell r="K33">
            <v>0.9</v>
          </cell>
          <cell r="L33">
            <v>0</v>
          </cell>
          <cell r="M33">
            <v>0</v>
          </cell>
          <cell r="N33">
            <v>0</v>
          </cell>
          <cell r="O33">
            <v>0</v>
          </cell>
          <cell r="P33">
            <v>4</v>
          </cell>
        </row>
        <row r="34">
          <cell r="B34" t="str">
            <v>5S</v>
          </cell>
          <cell r="C34">
            <v>12</v>
          </cell>
          <cell r="D34">
            <v>3.96</v>
          </cell>
          <cell r="E34">
            <v>1</v>
          </cell>
          <cell r="F34">
            <v>0</v>
          </cell>
          <cell r="G34">
            <v>0</v>
          </cell>
          <cell r="H34">
            <v>0</v>
          </cell>
          <cell r="I34">
            <v>1.2</v>
          </cell>
          <cell r="J34">
            <v>0</v>
          </cell>
          <cell r="K34">
            <v>1.2</v>
          </cell>
          <cell r="L34">
            <v>0</v>
          </cell>
          <cell r="M34">
            <v>0</v>
          </cell>
          <cell r="N34">
            <v>0</v>
          </cell>
          <cell r="O34">
            <v>0</v>
          </cell>
          <cell r="P34">
            <v>6</v>
          </cell>
        </row>
        <row r="35">
          <cell r="B35" t="str">
            <v>5S</v>
          </cell>
          <cell r="C35">
            <v>14</v>
          </cell>
          <cell r="D35">
            <v>3.96</v>
          </cell>
          <cell r="E35">
            <v>1</v>
          </cell>
          <cell r="F35">
            <v>0</v>
          </cell>
          <cell r="G35">
            <v>0</v>
          </cell>
          <cell r="H35">
            <v>0</v>
          </cell>
          <cell r="I35">
            <v>1.34</v>
          </cell>
          <cell r="J35">
            <v>0</v>
          </cell>
          <cell r="K35">
            <v>1.34</v>
          </cell>
          <cell r="L35">
            <v>0</v>
          </cell>
          <cell r="M35">
            <v>0</v>
          </cell>
          <cell r="N35">
            <v>0</v>
          </cell>
          <cell r="O35">
            <v>0</v>
          </cell>
          <cell r="P35">
            <v>6</v>
          </cell>
        </row>
        <row r="36">
          <cell r="B36" t="str">
            <v>5S</v>
          </cell>
          <cell r="C36">
            <v>16</v>
          </cell>
          <cell r="D36">
            <v>4.1900000000000004</v>
          </cell>
          <cell r="E36">
            <v>1</v>
          </cell>
          <cell r="F36">
            <v>0</v>
          </cell>
          <cell r="G36">
            <v>0</v>
          </cell>
          <cell r="H36">
            <v>0</v>
          </cell>
          <cell r="I36">
            <v>1.65</v>
          </cell>
          <cell r="J36">
            <v>0</v>
          </cell>
          <cell r="K36">
            <v>1.65</v>
          </cell>
          <cell r="L36">
            <v>0</v>
          </cell>
          <cell r="M36">
            <v>0</v>
          </cell>
          <cell r="N36">
            <v>0</v>
          </cell>
          <cell r="O36">
            <v>0</v>
          </cell>
          <cell r="P36">
            <v>6</v>
          </cell>
        </row>
        <row r="37">
          <cell r="B37" t="str">
            <v>5S</v>
          </cell>
          <cell r="C37">
            <v>18</v>
          </cell>
          <cell r="D37">
            <v>4.1900000000000004</v>
          </cell>
          <cell r="E37">
            <v>1</v>
          </cell>
          <cell r="F37">
            <v>0</v>
          </cell>
          <cell r="G37">
            <v>0</v>
          </cell>
          <cell r="H37">
            <v>0</v>
          </cell>
          <cell r="I37">
            <v>1.8</v>
          </cell>
          <cell r="J37">
            <v>0</v>
          </cell>
          <cell r="K37">
            <v>1.8</v>
          </cell>
          <cell r="L37">
            <v>0</v>
          </cell>
          <cell r="M37">
            <v>0</v>
          </cell>
          <cell r="N37">
            <v>0</v>
          </cell>
          <cell r="O37">
            <v>0</v>
          </cell>
          <cell r="P37">
            <v>6</v>
          </cell>
        </row>
        <row r="38">
          <cell r="B38" t="str">
            <v>5S</v>
          </cell>
          <cell r="C38">
            <v>20</v>
          </cell>
          <cell r="D38">
            <v>4.78</v>
          </cell>
          <cell r="E38">
            <v>1</v>
          </cell>
          <cell r="F38">
            <v>0</v>
          </cell>
          <cell r="G38">
            <v>0</v>
          </cell>
          <cell r="H38">
            <v>0</v>
          </cell>
          <cell r="I38">
            <v>2.54</v>
          </cell>
          <cell r="J38">
            <v>0</v>
          </cell>
          <cell r="K38">
            <v>2.54</v>
          </cell>
          <cell r="L38">
            <v>0</v>
          </cell>
          <cell r="M38">
            <v>0</v>
          </cell>
          <cell r="N38">
            <v>0</v>
          </cell>
          <cell r="O38">
            <v>0</v>
          </cell>
          <cell r="P38">
            <v>7</v>
          </cell>
        </row>
        <row r="39">
          <cell r="B39" t="str">
            <v>5S</v>
          </cell>
          <cell r="C39">
            <v>22</v>
          </cell>
          <cell r="D39">
            <v>4.78</v>
          </cell>
          <cell r="E39">
            <v>1</v>
          </cell>
          <cell r="F39">
            <v>0</v>
          </cell>
          <cell r="G39">
            <v>0</v>
          </cell>
          <cell r="H39">
            <v>0</v>
          </cell>
          <cell r="I39">
            <v>2.69</v>
          </cell>
          <cell r="J39">
            <v>0</v>
          </cell>
          <cell r="K39">
            <v>2.69</v>
          </cell>
          <cell r="L39">
            <v>0</v>
          </cell>
          <cell r="M39">
            <v>0</v>
          </cell>
          <cell r="N39">
            <v>0</v>
          </cell>
          <cell r="O39">
            <v>0</v>
          </cell>
          <cell r="P39">
            <v>8</v>
          </cell>
        </row>
        <row r="40">
          <cell r="B40" t="str">
            <v>5S</v>
          </cell>
          <cell r="C40">
            <v>24</v>
          </cell>
          <cell r="D40">
            <v>5.54</v>
          </cell>
          <cell r="E40">
            <v>1</v>
          </cell>
          <cell r="F40">
            <v>0</v>
          </cell>
          <cell r="G40">
            <v>0</v>
          </cell>
          <cell r="H40">
            <v>0</v>
          </cell>
          <cell r="I40">
            <v>2.4300000000000002</v>
          </cell>
          <cell r="J40">
            <v>1.47</v>
          </cell>
          <cell r="K40">
            <v>3.9000000000000004</v>
          </cell>
          <cell r="L40">
            <v>0</v>
          </cell>
          <cell r="M40">
            <v>0</v>
          </cell>
          <cell r="N40">
            <v>0</v>
          </cell>
          <cell r="O40">
            <v>0</v>
          </cell>
          <cell r="P40">
            <v>8</v>
          </cell>
        </row>
        <row r="41">
          <cell r="B41" t="str">
            <v>5S</v>
          </cell>
          <cell r="C41">
            <v>30</v>
          </cell>
          <cell r="D41">
            <v>6.35</v>
          </cell>
          <cell r="E41">
            <v>1</v>
          </cell>
          <cell r="F41">
            <v>0</v>
          </cell>
          <cell r="G41">
            <v>0</v>
          </cell>
          <cell r="H41">
            <v>0</v>
          </cell>
          <cell r="I41">
            <v>3.04</v>
          </cell>
          <cell r="J41">
            <v>3.11</v>
          </cell>
          <cell r="K41">
            <v>6.15</v>
          </cell>
          <cell r="L41">
            <v>0</v>
          </cell>
          <cell r="M41">
            <v>0</v>
          </cell>
          <cell r="N41">
            <v>0</v>
          </cell>
          <cell r="O41">
            <v>0</v>
          </cell>
          <cell r="P41">
            <v>10</v>
          </cell>
        </row>
        <row r="42">
          <cell r="B42">
            <v>10</v>
          </cell>
          <cell r="C42">
            <v>14</v>
          </cell>
          <cell r="D42">
            <v>6.35</v>
          </cell>
          <cell r="E42">
            <v>1</v>
          </cell>
          <cell r="F42">
            <v>0</v>
          </cell>
          <cell r="G42">
            <v>0</v>
          </cell>
          <cell r="H42">
            <v>0</v>
          </cell>
          <cell r="I42">
            <v>1.42</v>
          </cell>
          <cell r="J42">
            <v>1.27</v>
          </cell>
          <cell r="K42">
            <v>2.69</v>
          </cell>
          <cell r="L42">
            <v>0</v>
          </cell>
          <cell r="M42">
            <v>0</v>
          </cell>
          <cell r="N42">
            <v>0</v>
          </cell>
          <cell r="O42">
            <v>0</v>
          </cell>
          <cell r="P42">
            <v>6</v>
          </cell>
        </row>
        <row r="43">
          <cell r="B43">
            <v>10</v>
          </cell>
          <cell r="C43">
            <v>16</v>
          </cell>
          <cell r="D43">
            <v>6.35</v>
          </cell>
          <cell r="E43">
            <v>1</v>
          </cell>
          <cell r="F43">
            <v>0</v>
          </cell>
          <cell r="G43">
            <v>0</v>
          </cell>
          <cell r="H43">
            <v>0</v>
          </cell>
          <cell r="I43">
            <v>1.62</v>
          </cell>
          <cell r="J43">
            <v>1.38</v>
          </cell>
          <cell r="K43">
            <v>3</v>
          </cell>
          <cell r="L43">
            <v>0</v>
          </cell>
          <cell r="M43">
            <v>0</v>
          </cell>
          <cell r="N43">
            <v>0</v>
          </cell>
          <cell r="O43">
            <v>0</v>
          </cell>
          <cell r="P43">
            <v>6</v>
          </cell>
        </row>
        <row r="44">
          <cell r="B44">
            <v>10</v>
          </cell>
          <cell r="C44">
            <v>18</v>
          </cell>
          <cell r="D44">
            <v>6.35</v>
          </cell>
          <cell r="E44">
            <v>1</v>
          </cell>
          <cell r="F44">
            <v>0</v>
          </cell>
          <cell r="G44">
            <v>0</v>
          </cell>
          <cell r="H44">
            <v>0</v>
          </cell>
          <cell r="I44">
            <v>1.82</v>
          </cell>
          <cell r="J44">
            <v>1.48</v>
          </cell>
          <cell r="K44">
            <v>3.3</v>
          </cell>
          <cell r="L44">
            <v>0</v>
          </cell>
          <cell r="M44">
            <v>0</v>
          </cell>
          <cell r="N44">
            <v>0</v>
          </cell>
          <cell r="O44">
            <v>0</v>
          </cell>
          <cell r="P44">
            <v>6</v>
          </cell>
        </row>
        <row r="45">
          <cell r="B45">
            <v>10</v>
          </cell>
          <cell r="C45">
            <v>20</v>
          </cell>
          <cell r="D45">
            <v>6.35</v>
          </cell>
          <cell r="E45">
            <v>1</v>
          </cell>
          <cell r="F45">
            <v>0</v>
          </cell>
          <cell r="G45">
            <v>0</v>
          </cell>
          <cell r="H45">
            <v>0</v>
          </cell>
          <cell r="I45">
            <v>2.0299999999999998</v>
          </cell>
          <cell r="J45">
            <v>1.72</v>
          </cell>
          <cell r="K45">
            <v>3.75</v>
          </cell>
          <cell r="L45">
            <v>0</v>
          </cell>
          <cell r="M45">
            <v>0</v>
          </cell>
          <cell r="N45">
            <v>0</v>
          </cell>
          <cell r="O45">
            <v>0</v>
          </cell>
          <cell r="P45">
            <v>7</v>
          </cell>
        </row>
        <row r="46">
          <cell r="B46">
            <v>10</v>
          </cell>
          <cell r="C46">
            <v>22</v>
          </cell>
          <cell r="D46">
            <v>6.35</v>
          </cell>
          <cell r="E46">
            <v>1</v>
          </cell>
          <cell r="F46">
            <v>0</v>
          </cell>
          <cell r="G46">
            <v>0</v>
          </cell>
          <cell r="H46">
            <v>0</v>
          </cell>
          <cell r="I46">
            <v>2.23</v>
          </cell>
          <cell r="J46">
            <v>2.27</v>
          </cell>
          <cell r="K46">
            <v>4.5</v>
          </cell>
          <cell r="L46">
            <v>0</v>
          </cell>
          <cell r="M46">
            <v>0</v>
          </cell>
          <cell r="N46">
            <v>0</v>
          </cell>
          <cell r="O46">
            <v>0</v>
          </cell>
          <cell r="P46">
            <v>8</v>
          </cell>
        </row>
        <row r="47">
          <cell r="B47">
            <v>10</v>
          </cell>
          <cell r="C47">
            <v>24</v>
          </cell>
          <cell r="D47">
            <v>6.35</v>
          </cell>
          <cell r="E47">
            <v>1</v>
          </cell>
          <cell r="F47">
            <v>0</v>
          </cell>
          <cell r="G47">
            <v>0</v>
          </cell>
          <cell r="H47">
            <v>0</v>
          </cell>
          <cell r="I47">
            <v>2.4300000000000002</v>
          </cell>
          <cell r="J47">
            <v>2.0699999999999998</v>
          </cell>
          <cell r="K47">
            <v>4.5</v>
          </cell>
          <cell r="L47">
            <v>0</v>
          </cell>
          <cell r="M47">
            <v>0</v>
          </cell>
          <cell r="N47">
            <v>0</v>
          </cell>
          <cell r="O47">
            <v>0</v>
          </cell>
          <cell r="P47">
            <v>8</v>
          </cell>
        </row>
        <row r="48">
          <cell r="B48">
            <v>10</v>
          </cell>
          <cell r="C48">
            <v>26</v>
          </cell>
          <cell r="D48">
            <v>7.92</v>
          </cell>
          <cell r="E48">
            <v>1</v>
          </cell>
          <cell r="F48">
            <v>0</v>
          </cell>
          <cell r="G48">
            <v>0</v>
          </cell>
          <cell r="H48">
            <v>0</v>
          </cell>
          <cell r="I48">
            <v>2.64</v>
          </cell>
          <cell r="J48">
            <v>4.8600000000000003</v>
          </cell>
          <cell r="K48">
            <v>7.5</v>
          </cell>
          <cell r="L48">
            <v>0</v>
          </cell>
          <cell r="M48">
            <v>0</v>
          </cell>
          <cell r="N48">
            <v>0</v>
          </cell>
          <cell r="O48">
            <v>0</v>
          </cell>
          <cell r="P48">
            <v>9</v>
          </cell>
        </row>
        <row r="49">
          <cell r="B49">
            <v>10</v>
          </cell>
          <cell r="C49">
            <v>28</v>
          </cell>
          <cell r="D49">
            <v>7.92</v>
          </cell>
          <cell r="E49">
            <v>1</v>
          </cell>
          <cell r="F49">
            <v>0</v>
          </cell>
          <cell r="G49">
            <v>0</v>
          </cell>
          <cell r="H49">
            <v>0</v>
          </cell>
          <cell r="I49">
            <v>2.84</v>
          </cell>
          <cell r="J49">
            <v>5.26</v>
          </cell>
          <cell r="K49">
            <v>8.1</v>
          </cell>
          <cell r="L49">
            <v>0</v>
          </cell>
          <cell r="M49">
            <v>0</v>
          </cell>
          <cell r="N49">
            <v>0</v>
          </cell>
          <cell r="O49">
            <v>0</v>
          </cell>
          <cell r="P49">
            <v>9</v>
          </cell>
        </row>
        <row r="50">
          <cell r="B50">
            <v>10</v>
          </cell>
          <cell r="C50">
            <v>30</v>
          </cell>
          <cell r="D50">
            <v>7.92</v>
          </cell>
          <cell r="E50">
            <v>1</v>
          </cell>
          <cell r="F50">
            <v>0</v>
          </cell>
          <cell r="G50">
            <v>0</v>
          </cell>
          <cell r="H50">
            <v>0</v>
          </cell>
          <cell r="I50">
            <v>3.04</v>
          </cell>
          <cell r="J50">
            <v>5.66</v>
          </cell>
          <cell r="K50">
            <v>8.6999999999999993</v>
          </cell>
          <cell r="L50">
            <v>0</v>
          </cell>
          <cell r="M50">
            <v>0</v>
          </cell>
          <cell r="N50">
            <v>0</v>
          </cell>
          <cell r="O50">
            <v>0</v>
          </cell>
          <cell r="P50">
            <v>10</v>
          </cell>
        </row>
        <row r="51">
          <cell r="B51">
            <v>10</v>
          </cell>
          <cell r="C51">
            <v>32</v>
          </cell>
          <cell r="D51">
            <v>7.92</v>
          </cell>
          <cell r="E51">
            <v>1</v>
          </cell>
          <cell r="F51">
            <v>0</v>
          </cell>
          <cell r="G51">
            <v>0</v>
          </cell>
          <cell r="H51">
            <v>0</v>
          </cell>
          <cell r="I51">
            <v>3.24</v>
          </cell>
          <cell r="J51">
            <v>6.06</v>
          </cell>
          <cell r="K51">
            <v>9.3000000000000007</v>
          </cell>
          <cell r="L51">
            <v>0</v>
          </cell>
          <cell r="M51">
            <v>0</v>
          </cell>
          <cell r="N51">
            <v>0</v>
          </cell>
          <cell r="O51">
            <v>0</v>
          </cell>
          <cell r="P51">
            <v>11</v>
          </cell>
        </row>
        <row r="52">
          <cell r="B52">
            <v>10</v>
          </cell>
          <cell r="C52">
            <v>34</v>
          </cell>
          <cell r="D52">
            <v>7.92</v>
          </cell>
          <cell r="E52">
            <v>1</v>
          </cell>
          <cell r="F52">
            <v>0</v>
          </cell>
          <cell r="G52">
            <v>0</v>
          </cell>
          <cell r="H52">
            <v>0</v>
          </cell>
          <cell r="I52">
            <v>3.45</v>
          </cell>
          <cell r="J52">
            <v>6.44</v>
          </cell>
          <cell r="K52">
            <v>9.89</v>
          </cell>
          <cell r="L52">
            <v>0</v>
          </cell>
          <cell r="M52">
            <v>0</v>
          </cell>
          <cell r="N52">
            <v>0</v>
          </cell>
          <cell r="O52">
            <v>0</v>
          </cell>
          <cell r="P52">
            <v>12</v>
          </cell>
          <cell r="Q52">
            <v>0</v>
          </cell>
          <cell r="R52">
            <v>0</v>
          </cell>
        </row>
        <row r="53">
          <cell r="B53">
            <v>10</v>
          </cell>
          <cell r="C53">
            <v>36</v>
          </cell>
          <cell r="D53">
            <v>7.92</v>
          </cell>
          <cell r="E53">
            <v>1</v>
          </cell>
          <cell r="F53">
            <v>0</v>
          </cell>
          <cell r="G53">
            <v>0</v>
          </cell>
          <cell r="H53">
            <v>0</v>
          </cell>
          <cell r="I53">
            <v>3.65</v>
          </cell>
          <cell r="J53">
            <v>6.84</v>
          </cell>
          <cell r="K53">
            <v>10.49</v>
          </cell>
          <cell r="L53">
            <v>0</v>
          </cell>
          <cell r="M53">
            <v>0</v>
          </cell>
          <cell r="N53">
            <v>0</v>
          </cell>
          <cell r="O53">
            <v>0</v>
          </cell>
          <cell r="P53">
            <v>12</v>
          </cell>
        </row>
        <row r="54">
          <cell r="B54" t="str">
            <v>10S</v>
          </cell>
          <cell r="C54">
            <v>0.125</v>
          </cell>
          <cell r="D54">
            <v>1.24</v>
          </cell>
          <cell r="E54">
            <v>1</v>
          </cell>
          <cell r="F54">
            <v>0</v>
          </cell>
          <cell r="G54">
            <v>0</v>
          </cell>
          <cell r="H54">
            <v>0</v>
          </cell>
          <cell r="I54">
            <v>7.0000000000000007E-2</v>
          </cell>
          <cell r="J54">
            <v>0</v>
          </cell>
          <cell r="K54">
            <v>7.0000000000000007E-2</v>
          </cell>
          <cell r="L54">
            <v>0</v>
          </cell>
          <cell r="M54">
            <v>0</v>
          </cell>
          <cell r="N54">
            <v>0</v>
          </cell>
          <cell r="O54">
            <v>0</v>
          </cell>
          <cell r="P54">
            <v>2</v>
          </cell>
        </row>
        <row r="55">
          <cell r="B55" t="str">
            <v>10S</v>
          </cell>
          <cell r="C55">
            <v>0.125</v>
          </cell>
          <cell r="D55">
            <v>1.24</v>
          </cell>
          <cell r="E55">
            <v>1</v>
          </cell>
          <cell r="F55">
            <v>0</v>
          </cell>
          <cell r="G55">
            <v>0</v>
          </cell>
          <cell r="H55">
            <v>0</v>
          </cell>
          <cell r="I55">
            <v>7.0000000000000007E-2</v>
          </cell>
          <cell r="J55">
            <v>0</v>
          </cell>
          <cell r="K55">
            <v>7.0000000000000007E-2</v>
          </cell>
          <cell r="L55">
            <v>0</v>
          </cell>
          <cell r="M55">
            <v>0</v>
          </cell>
          <cell r="N55">
            <v>0</v>
          </cell>
          <cell r="O55">
            <v>0</v>
          </cell>
          <cell r="P55">
            <v>2</v>
          </cell>
          <cell r="Q55" t="str">
            <v xml:space="preserve">S_x0001_N_x0002_1a_x0000__x0017_T«n nÒn b»ng c¸t ®Çm kü_x0002_m3_x0000_%X©y mãng ®¸ </v>
          </cell>
        </row>
        <row r="56">
          <cell r="B56" t="str">
            <v>10S</v>
          </cell>
          <cell r="C56">
            <v>0.125</v>
          </cell>
          <cell r="D56">
            <v>1.24</v>
          </cell>
          <cell r="E56">
            <v>1</v>
          </cell>
          <cell r="F56">
            <v>0</v>
          </cell>
          <cell r="G56">
            <v>0</v>
          </cell>
          <cell r="H56">
            <v>0</v>
          </cell>
          <cell r="I56">
            <v>7.0000000000000007E-2</v>
          </cell>
          <cell r="J56">
            <v>0</v>
          </cell>
          <cell r="K56">
            <v>7.0000000000000007E-2</v>
          </cell>
          <cell r="L56">
            <v>0</v>
          </cell>
          <cell r="M56">
            <v>0</v>
          </cell>
          <cell r="N56">
            <v>0</v>
          </cell>
          <cell r="O56">
            <v>0</v>
          </cell>
          <cell r="P56">
            <v>2</v>
          </cell>
        </row>
        <row r="57">
          <cell r="B57" t="str">
            <v>10S</v>
          </cell>
          <cell r="C57">
            <v>0.25</v>
          </cell>
          <cell r="D57">
            <v>1.65</v>
          </cell>
          <cell r="E57">
            <v>1</v>
          </cell>
          <cell r="F57">
            <v>0</v>
          </cell>
          <cell r="G57">
            <v>0</v>
          </cell>
          <cell r="H57">
            <v>0</v>
          </cell>
          <cell r="I57">
            <v>7.0000000000000007E-2</v>
          </cell>
          <cell r="J57">
            <v>0</v>
          </cell>
          <cell r="K57">
            <v>7.0000000000000007E-2</v>
          </cell>
          <cell r="L57">
            <v>0</v>
          </cell>
          <cell r="M57">
            <v>0</v>
          </cell>
          <cell r="N57">
            <v>0</v>
          </cell>
          <cell r="O57">
            <v>0</v>
          </cell>
          <cell r="P57">
            <v>2</v>
          </cell>
        </row>
        <row r="58">
          <cell r="B58" t="str">
            <v>10S</v>
          </cell>
          <cell r="C58">
            <v>0.25</v>
          </cell>
          <cell r="D58">
            <v>1.65</v>
          </cell>
          <cell r="E58">
            <v>1</v>
          </cell>
          <cell r="F58">
            <v>0</v>
          </cell>
          <cell r="G58">
            <v>0</v>
          </cell>
          <cell r="H58">
            <v>0</v>
          </cell>
          <cell r="I58">
            <v>7.0000000000000007E-2</v>
          </cell>
          <cell r="J58">
            <v>0</v>
          </cell>
          <cell r="K58">
            <v>7.0000000000000007E-2</v>
          </cell>
          <cell r="L58">
            <v>0</v>
          </cell>
          <cell r="M58">
            <v>0</v>
          </cell>
          <cell r="N58">
            <v>0</v>
          </cell>
          <cell r="O58">
            <v>0</v>
          </cell>
          <cell r="P58">
            <v>2</v>
          </cell>
        </row>
        <row r="59">
          <cell r="B59" t="str">
            <v>10S</v>
          </cell>
          <cell r="C59">
            <v>0.25</v>
          </cell>
          <cell r="D59">
            <v>1.65</v>
          </cell>
          <cell r="E59">
            <v>1</v>
          </cell>
          <cell r="F59">
            <v>0</v>
          </cell>
          <cell r="G59">
            <v>0</v>
          </cell>
          <cell r="H59">
            <v>0</v>
          </cell>
          <cell r="I59">
            <v>7.0000000000000007E-2</v>
          </cell>
          <cell r="J59">
            <v>0</v>
          </cell>
          <cell r="K59">
            <v>7.0000000000000007E-2</v>
          </cell>
          <cell r="L59">
            <v>0</v>
          </cell>
          <cell r="M59">
            <v>0</v>
          </cell>
          <cell r="N59">
            <v>0</v>
          </cell>
          <cell r="O59">
            <v>0</v>
          </cell>
          <cell r="P59">
            <v>2</v>
          </cell>
        </row>
        <row r="60">
          <cell r="B60" t="str">
            <v>10S</v>
          </cell>
          <cell r="C60">
            <v>0.375</v>
          </cell>
          <cell r="D60">
            <v>1.65</v>
          </cell>
          <cell r="E60">
            <v>1</v>
          </cell>
          <cell r="F60">
            <v>0</v>
          </cell>
          <cell r="G60">
            <v>0</v>
          </cell>
          <cell r="H60">
            <v>0</v>
          </cell>
          <cell r="I60">
            <v>7.0000000000000007E-2</v>
          </cell>
          <cell r="J60">
            <v>0</v>
          </cell>
          <cell r="K60">
            <v>7.0000000000000007E-2</v>
          </cell>
          <cell r="L60">
            <v>0</v>
          </cell>
          <cell r="M60">
            <v>0</v>
          </cell>
          <cell r="N60">
            <v>0</v>
          </cell>
          <cell r="O60">
            <v>0</v>
          </cell>
          <cell r="P60">
            <v>2</v>
          </cell>
        </row>
        <row r="61">
          <cell r="B61" t="str">
            <v>10S</v>
          </cell>
          <cell r="C61">
            <v>0.375</v>
          </cell>
          <cell r="D61">
            <v>1.65</v>
          </cell>
          <cell r="E61">
            <v>1</v>
          </cell>
          <cell r="F61">
            <v>0</v>
          </cell>
          <cell r="G61">
            <v>0</v>
          </cell>
          <cell r="H61">
            <v>0</v>
          </cell>
          <cell r="I61">
            <v>7.0000000000000007E-2</v>
          </cell>
          <cell r="J61">
            <v>0</v>
          </cell>
          <cell r="K61">
            <v>7.0000000000000007E-2</v>
          </cell>
          <cell r="L61">
            <v>0</v>
          </cell>
          <cell r="M61">
            <v>0</v>
          </cell>
          <cell r="N61">
            <v>0</v>
          </cell>
          <cell r="O61">
            <v>0</v>
          </cell>
          <cell r="P61">
            <v>2</v>
          </cell>
        </row>
        <row r="62">
          <cell r="B62" t="str">
            <v>10S</v>
          </cell>
          <cell r="C62">
            <v>0.375</v>
          </cell>
          <cell r="D62">
            <v>1.65</v>
          </cell>
          <cell r="E62">
            <v>1</v>
          </cell>
          <cell r="F62">
            <v>0</v>
          </cell>
          <cell r="G62">
            <v>0</v>
          </cell>
          <cell r="H62">
            <v>0</v>
          </cell>
          <cell r="I62">
            <v>7.0000000000000007E-2</v>
          </cell>
          <cell r="J62">
            <v>0</v>
          </cell>
          <cell r="K62">
            <v>7.0000000000000007E-2</v>
          </cell>
          <cell r="L62">
            <v>0</v>
          </cell>
          <cell r="M62">
            <v>0</v>
          </cell>
          <cell r="N62">
            <v>0</v>
          </cell>
          <cell r="O62">
            <v>0</v>
          </cell>
          <cell r="P62">
            <v>2</v>
          </cell>
        </row>
        <row r="63">
          <cell r="B63" t="str">
            <v>10S</v>
          </cell>
          <cell r="C63">
            <v>0.5</v>
          </cell>
          <cell r="D63">
            <v>2.11</v>
          </cell>
          <cell r="E63">
            <v>1</v>
          </cell>
          <cell r="F63">
            <v>0</v>
          </cell>
          <cell r="G63">
            <v>0</v>
          </cell>
          <cell r="H63">
            <v>0</v>
          </cell>
          <cell r="I63">
            <v>7.0000000000000007E-2</v>
          </cell>
          <cell r="J63">
            <v>0</v>
          </cell>
          <cell r="K63">
            <v>7.0000000000000007E-2</v>
          </cell>
          <cell r="L63">
            <v>0</v>
          </cell>
          <cell r="M63">
            <v>0</v>
          </cell>
          <cell r="N63">
            <v>0</v>
          </cell>
          <cell r="O63">
            <v>0</v>
          </cell>
          <cell r="P63">
            <v>2</v>
          </cell>
        </row>
        <row r="64">
          <cell r="B64" t="str">
            <v>10S</v>
          </cell>
          <cell r="C64">
            <v>0.5</v>
          </cell>
          <cell r="D64">
            <v>2.11</v>
          </cell>
          <cell r="E64">
            <v>1</v>
          </cell>
          <cell r="F64">
            <v>0</v>
          </cell>
          <cell r="G64">
            <v>0</v>
          </cell>
          <cell r="H64">
            <v>0</v>
          </cell>
          <cell r="I64">
            <v>7.0000000000000007E-2</v>
          </cell>
          <cell r="J64">
            <v>0</v>
          </cell>
          <cell r="K64">
            <v>7.0000000000000007E-2</v>
          </cell>
          <cell r="L64">
            <v>0</v>
          </cell>
          <cell r="M64">
            <v>0</v>
          </cell>
          <cell r="N64">
            <v>0</v>
          </cell>
          <cell r="O64">
            <v>0</v>
          </cell>
          <cell r="P64">
            <v>2</v>
          </cell>
        </row>
        <row r="65">
          <cell r="B65" t="str">
            <v>10S</v>
          </cell>
          <cell r="C65">
            <v>0.5</v>
          </cell>
          <cell r="D65">
            <v>2.11</v>
          </cell>
          <cell r="E65">
            <v>1</v>
          </cell>
          <cell r="F65">
            <v>0</v>
          </cell>
          <cell r="G65">
            <v>0</v>
          </cell>
          <cell r="H65">
            <v>0</v>
          </cell>
          <cell r="I65">
            <v>7.0000000000000007E-2</v>
          </cell>
          <cell r="J65">
            <v>0</v>
          </cell>
          <cell r="K65">
            <v>7.0000000000000007E-2</v>
          </cell>
          <cell r="L65">
            <v>0</v>
          </cell>
          <cell r="M65">
            <v>0</v>
          </cell>
          <cell r="N65">
            <v>0</v>
          </cell>
          <cell r="O65">
            <v>0</v>
          </cell>
          <cell r="P65">
            <v>2</v>
          </cell>
        </row>
        <row r="66">
          <cell r="B66" t="str">
            <v>10S</v>
          </cell>
          <cell r="C66">
            <v>0.75</v>
          </cell>
          <cell r="D66">
            <v>2.11</v>
          </cell>
          <cell r="E66">
            <v>1</v>
          </cell>
          <cell r="F66">
            <v>0</v>
          </cell>
          <cell r="G66">
            <v>0</v>
          </cell>
          <cell r="H66">
            <v>0</v>
          </cell>
          <cell r="I66">
            <v>7.0000000000000007E-2</v>
          </cell>
          <cell r="J66">
            <v>0</v>
          </cell>
          <cell r="K66">
            <v>7.0000000000000007E-2</v>
          </cell>
          <cell r="L66">
            <v>0</v>
          </cell>
          <cell r="M66">
            <v>0</v>
          </cell>
          <cell r="N66">
            <v>0</v>
          </cell>
          <cell r="O66">
            <v>0</v>
          </cell>
          <cell r="P66">
            <v>2</v>
          </cell>
        </row>
        <row r="67">
          <cell r="B67" t="str">
            <v>10S</v>
          </cell>
          <cell r="C67">
            <v>0.75</v>
          </cell>
          <cell r="D67">
            <v>2.11</v>
          </cell>
          <cell r="E67">
            <v>1</v>
          </cell>
          <cell r="F67">
            <v>0</v>
          </cell>
          <cell r="G67">
            <v>0</v>
          </cell>
          <cell r="H67">
            <v>0</v>
          </cell>
          <cell r="I67">
            <v>7.0000000000000007E-2</v>
          </cell>
          <cell r="J67">
            <v>0</v>
          </cell>
          <cell r="K67">
            <v>7.0000000000000007E-2</v>
          </cell>
          <cell r="L67">
            <v>0</v>
          </cell>
          <cell r="M67">
            <v>0</v>
          </cell>
          <cell r="N67">
            <v>0</v>
          </cell>
          <cell r="O67">
            <v>0</v>
          </cell>
          <cell r="P67">
            <v>2</v>
          </cell>
        </row>
        <row r="68">
          <cell r="B68" t="str">
            <v>10S</v>
          </cell>
          <cell r="C68">
            <v>0.75</v>
          </cell>
          <cell r="D68">
            <v>2.11</v>
          </cell>
          <cell r="E68">
            <v>1</v>
          </cell>
          <cell r="F68">
            <v>0</v>
          </cell>
          <cell r="G68">
            <v>0</v>
          </cell>
          <cell r="H68">
            <v>0</v>
          </cell>
          <cell r="I68">
            <v>7.0000000000000007E-2</v>
          </cell>
          <cell r="J68">
            <v>0</v>
          </cell>
          <cell r="K68">
            <v>7.0000000000000007E-2</v>
          </cell>
          <cell r="L68">
            <v>0</v>
          </cell>
          <cell r="M68">
            <v>0</v>
          </cell>
          <cell r="N68">
            <v>0</v>
          </cell>
          <cell r="O68">
            <v>0</v>
          </cell>
          <cell r="P68">
            <v>2</v>
          </cell>
        </row>
        <row r="69">
          <cell r="B69" t="str">
            <v>10S</v>
          </cell>
          <cell r="C69">
            <v>1</v>
          </cell>
          <cell r="D69">
            <v>2.77</v>
          </cell>
          <cell r="E69">
            <v>1</v>
          </cell>
          <cell r="F69">
            <v>0</v>
          </cell>
          <cell r="G69">
            <v>0</v>
          </cell>
          <cell r="H69">
            <v>0</v>
          </cell>
          <cell r="I69">
            <v>0.12</v>
          </cell>
          <cell r="J69">
            <v>0</v>
          </cell>
          <cell r="K69">
            <v>0.12</v>
          </cell>
          <cell r="L69">
            <v>0</v>
          </cell>
          <cell r="M69">
            <v>0</v>
          </cell>
          <cell r="N69">
            <v>0</v>
          </cell>
          <cell r="O69">
            <v>0</v>
          </cell>
          <cell r="P69">
            <v>2</v>
          </cell>
        </row>
        <row r="70">
          <cell r="B70" t="str">
            <v>10S</v>
          </cell>
          <cell r="C70">
            <v>1</v>
          </cell>
          <cell r="D70">
            <v>2.77</v>
          </cell>
          <cell r="E70">
            <v>1</v>
          </cell>
          <cell r="F70">
            <v>0</v>
          </cell>
          <cell r="G70">
            <v>0</v>
          </cell>
          <cell r="H70">
            <v>0</v>
          </cell>
          <cell r="I70">
            <v>0.12</v>
          </cell>
          <cell r="J70">
            <v>0</v>
          </cell>
          <cell r="K70">
            <v>0.12</v>
          </cell>
          <cell r="L70">
            <v>0</v>
          </cell>
          <cell r="M70">
            <v>0</v>
          </cell>
          <cell r="N70">
            <v>0</v>
          </cell>
          <cell r="O70">
            <v>0</v>
          </cell>
          <cell r="P70">
            <v>2</v>
          </cell>
        </row>
        <row r="71">
          <cell r="B71" t="str">
            <v>10S</v>
          </cell>
          <cell r="C71">
            <v>1</v>
          </cell>
          <cell r="D71">
            <v>2.77</v>
          </cell>
          <cell r="E71">
            <v>1</v>
          </cell>
          <cell r="F71">
            <v>0</v>
          </cell>
          <cell r="G71">
            <v>0</v>
          </cell>
          <cell r="H71">
            <v>0</v>
          </cell>
          <cell r="I71">
            <v>0.12</v>
          </cell>
          <cell r="J71">
            <v>0</v>
          </cell>
          <cell r="K71">
            <v>0.12</v>
          </cell>
          <cell r="L71">
            <v>0</v>
          </cell>
          <cell r="M71">
            <v>0</v>
          </cell>
          <cell r="N71">
            <v>0</v>
          </cell>
          <cell r="O71">
            <v>0</v>
          </cell>
          <cell r="P71">
            <v>2</v>
          </cell>
        </row>
        <row r="72">
          <cell r="B72" t="str">
            <v>10S</v>
          </cell>
          <cell r="C72">
            <v>1.25</v>
          </cell>
          <cell r="D72">
            <v>2.77</v>
          </cell>
          <cell r="E72">
            <v>1</v>
          </cell>
          <cell r="F72">
            <v>0</v>
          </cell>
          <cell r="G72">
            <v>0</v>
          </cell>
          <cell r="H72">
            <v>0</v>
          </cell>
          <cell r="I72">
            <v>0.15</v>
          </cell>
          <cell r="J72">
            <v>0</v>
          </cell>
          <cell r="K72">
            <v>0.15</v>
          </cell>
          <cell r="L72">
            <v>0</v>
          </cell>
          <cell r="M72">
            <v>0</v>
          </cell>
          <cell r="N72">
            <v>0</v>
          </cell>
          <cell r="O72">
            <v>0</v>
          </cell>
          <cell r="P72">
            <v>2</v>
          </cell>
        </row>
        <row r="73">
          <cell r="B73" t="str">
            <v>10S</v>
          </cell>
          <cell r="C73">
            <v>1.25</v>
          </cell>
          <cell r="D73">
            <v>2.77</v>
          </cell>
          <cell r="E73">
            <v>1</v>
          </cell>
          <cell r="F73">
            <v>0</v>
          </cell>
          <cell r="G73">
            <v>0</v>
          </cell>
          <cell r="H73">
            <v>0</v>
          </cell>
          <cell r="I73">
            <v>0.15</v>
          </cell>
          <cell r="J73">
            <v>0</v>
          </cell>
          <cell r="K73">
            <v>0.15</v>
          </cell>
          <cell r="L73">
            <v>0</v>
          </cell>
          <cell r="M73">
            <v>0</v>
          </cell>
          <cell r="N73">
            <v>0</v>
          </cell>
          <cell r="O73">
            <v>0</v>
          </cell>
          <cell r="P73">
            <v>2</v>
          </cell>
          <cell r="Q73">
            <v>0</v>
          </cell>
          <cell r="R73">
            <v>0</v>
          </cell>
        </row>
        <row r="74">
          <cell r="B74" t="str">
            <v>10S</v>
          </cell>
          <cell r="C74">
            <v>1.25</v>
          </cell>
          <cell r="D74">
            <v>2.77</v>
          </cell>
          <cell r="E74">
            <v>1</v>
          </cell>
          <cell r="F74">
            <v>0</v>
          </cell>
          <cell r="G74">
            <v>0</v>
          </cell>
          <cell r="H74">
            <v>0</v>
          </cell>
          <cell r="I74">
            <v>0.15</v>
          </cell>
          <cell r="J74">
            <v>0</v>
          </cell>
          <cell r="K74">
            <v>0.15</v>
          </cell>
          <cell r="L74">
            <v>0</v>
          </cell>
          <cell r="M74">
            <v>0</v>
          </cell>
          <cell r="N74">
            <v>0</v>
          </cell>
          <cell r="O74">
            <v>0</v>
          </cell>
          <cell r="P74">
            <v>2</v>
          </cell>
        </row>
        <row r="75">
          <cell r="B75" t="str">
            <v>10S</v>
          </cell>
          <cell r="C75">
            <v>1.5</v>
          </cell>
          <cell r="D75">
            <v>2.77</v>
          </cell>
          <cell r="E75">
            <v>1</v>
          </cell>
          <cell r="F75">
            <v>0</v>
          </cell>
          <cell r="G75">
            <v>0</v>
          </cell>
          <cell r="H75">
            <v>0</v>
          </cell>
          <cell r="I75">
            <v>0.15</v>
          </cell>
          <cell r="J75">
            <v>0</v>
          </cell>
          <cell r="K75">
            <v>0.15</v>
          </cell>
          <cell r="L75">
            <v>0</v>
          </cell>
          <cell r="M75">
            <v>0</v>
          </cell>
          <cell r="N75">
            <v>0</v>
          </cell>
          <cell r="O75">
            <v>0</v>
          </cell>
          <cell r="P75">
            <v>2</v>
          </cell>
        </row>
        <row r="76">
          <cell r="B76" t="str">
            <v>10S</v>
          </cell>
          <cell r="C76">
            <v>1.5</v>
          </cell>
          <cell r="D76">
            <v>2.77</v>
          </cell>
          <cell r="E76">
            <v>1</v>
          </cell>
          <cell r="F76">
            <v>0</v>
          </cell>
          <cell r="G76">
            <v>0</v>
          </cell>
          <cell r="H76">
            <v>0</v>
          </cell>
          <cell r="I76">
            <v>0.15</v>
          </cell>
          <cell r="J76">
            <v>0</v>
          </cell>
          <cell r="K76">
            <v>0.15</v>
          </cell>
          <cell r="L76">
            <v>0</v>
          </cell>
          <cell r="M76">
            <v>0</v>
          </cell>
          <cell r="N76">
            <v>0</v>
          </cell>
          <cell r="O76">
            <v>0</v>
          </cell>
          <cell r="P76">
            <v>2</v>
          </cell>
        </row>
        <row r="77">
          <cell r="B77" t="str">
            <v>10S</v>
          </cell>
          <cell r="C77">
            <v>1.5</v>
          </cell>
          <cell r="D77">
            <v>2.77</v>
          </cell>
          <cell r="E77">
            <v>1</v>
          </cell>
          <cell r="F77">
            <v>0</v>
          </cell>
          <cell r="G77">
            <v>0</v>
          </cell>
          <cell r="H77">
            <v>0</v>
          </cell>
          <cell r="I77">
            <v>0.15</v>
          </cell>
          <cell r="J77">
            <v>0</v>
          </cell>
          <cell r="K77">
            <v>0.15</v>
          </cell>
          <cell r="L77">
            <v>0</v>
          </cell>
          <cell r="M77">
            <v>0</v>
          </cell>
          <cell r="N77">
            <v>0</v>
          </cell>
          <cell r="O77">
            <v>0</v>
          </cell>
          <cell r="P77">
            <v>2</v>
          </cell>
        </row>
        <row r="78">
          <cell r="B78" t="str">
            <v>10S</v>
          </cell>
          <cell r="C78">
            <v>2</v>
          </cell>
          <cell r="D78">
            <v>2.77</v>
          </cell>
          <cell r="E78">
            <v>1</v>
          </cell>
          <cell r="F78">
            <v>0</v>
          </cell>
          <cell r="G78">
            <v>0</v>
          </cell>
          <cell r="H78">
            <v>0</v>
          </cell>
          <cell r="I78">
            <v>0.15</v>
          </cell>
          <cell r="J78">
            <v>0</v>
          </cell>
          <cell r="K78">
            <v>0.15</v>
          </cell>
          <cell r="L78">
            <v>0</v>
          </cell>
          <cell r="M78">
            <v>0</v>
          </cell>
          <cell r="N78">
            <v>0</v>
          </cell>
          <cell r="O78">
            <v>0</v>
          </cell>
          <cell r="P78">
            <v>2</v>
          </cell>
        </row>
        <row r="79">
          <cell r="B79" t="str">
            <v>10S</v>
          </cell>
          <cell r="C79">
            <v>2</v>
          </cell>
          <cell r="D79">
            <v>2.77</v>
          </cell>
          <cell r="E79">
            <v>1</v>
          </cell>
          <cell r="F79">
            <v>0</v>
          </cell>
          <cell r="G79">
            <v>0</v>
          </cell>
          <cell r="H79">
            <v>0</v>
          </cell>
          <cell r="I79">
            <v>0.15</v>
          </cell>
          <cell r="J79">
            <v>0</v>
          </cell>
          <cell r="K79">
            <v>0.15</v>
          </cell>
          <cell r="L79">
            <v>0</v>
          </cell>
          <cell r="M79">
            <v>0</v>
          </cell>
          <cell r="N79">
            <v>0</v>
          </cell>
          <cell r="O79">
            <v>0</v>
          </cell>
          <cell r="P79">
            <v>2</v>
          </cell>
        </row>
        <row r="80">
          <cell r="B80" t="str">
            <v>10S</v>
          </cell>
          <cell r="C80">
            <v>2</v>
          </cell>
          <cell r="D80">
            <v>2.77</v>
          </cell>
          <cell r="E80">
            <v>1</v>
          </cell>
          <cell r="F80">
            <v>0</v>
          </cell>
          <cell r="G80">
            <v>0</v>
          </cell>
          <cell r="H80">
            <v>0</v>
          </cell>
          <cell r="I80">
            <v>0.15</v>
          </cell>
          <cell r="J80">
            <v>0</v>
          </cell>
          <cell r="K80">
            <v>0.15</v>
          </cell>
          <cell r="L80">
            <v>0</v>
          </cell>
          <cell r="M80">
            <v>0</v>
          </cell>
          <cell r="N80">
            <v>0</v>
          </cell>
          <cell r="O80">
            <v>0</v>
          </cell>
          <cell r="P80">
            <v>2</v>
          </cell>
        </row>
        <row r="81">
          <cell r="B81" t="str">
            <v>10S</v>
          </cell>
          <cell r="C81">
            <v>2.5</v>
          </cell>
          <cell r="D81">
            <v>3.05</v>
          </cell>
          <cell r="E81">
            <v>1</v>
          </cell>
          <cell r="F81">
            <v>0</v>
          </cell>
          <cell r="G81">
            <v>0</v>
          </cell>
          <cell r="H81">
            <v>0</v>
          </cell>
          <cell r="I81">
            <v>0.15</v>
          </cell>
          <cell r="J81">
            <v>0</v>
          </cell>
          <cell r="K81">
            <v>0.15</v>
          </cell>
          <cell r="L81">
            <v>0</v>
          </cell>
          <cell r="M81">
            <v>0</v>
          </cell>
          <cell r="N81">
            <v>0</v>
          </cell>
          <cell r="O81">
            <v>2</v>
          </cell>
          <cell r="P81">
            <v>2</v>
          </cell>
        </row>
        <row r="82">
          <cell r="B82" t="str">
            <v>10S</v>
          </cell>
          <cell r="C82">
            <v>3</v>
          </cell>
          <cell r="D82">
            <v>3.05</v>
          </cell>
          <cell r="E82">
            <v>1</v>
          </cell>
          <cell r="F82">
            <v>0</v>
          </cell>
          <cell r="G82">
            <v>0</v>
          </cell>
          <cell r="H82">
            <v>0</v>
          </cell>
          <cell r="I82">
            <v>0.3</v>
          </cell>
          <cell r="J82">
            <v>0</v>
          </cell>
          <cell r="K82">
            <v>0.3</v>
          </cell>
          <cell r="L82">
            <v>0</v>
          </cell>
          <cell r="M82">
            <v>0</v>
          </cell>
          <cell r="N82">
            <v>0</v>
          </cell>
          <cell r="O82">
            <v>0</v>
          </cell>
          <cell r="P82">
            <v>2</v>
          </cell>
        </row>
        <row r="83">
          <cell r="B83" t="str">
            <v>10S</v>
          </cell>
          <cell r="C83">
            <v>3.5</v>
          </cell>
          <cell r="D83">
            <v>3.05</v>
          </cell>
          <cell r="E83">
            <v>1</v>
          </cell>
          <cell r="F83">
            <v>0</v>
          </cell>
          <cell r="G83">
            <v>0</v>
          </cell>
          <cell r="H83">
            <v>0</v>
          </cell>
          <cell r="I83">
            <v>0.3</v>
          </cell>
          <cell r="J83">
            <v>0</v>
          </cell>
          <cell r="K83">
            <v>0.3</v>
          </cell>
          <cell r="L83">
            <v>0</v>
          </cell>
          <cell r="M83">
            <v>0</v>
          </cell>
          <cell r="N83">
            <v>0</v>
          </cell>
          <cell r="O83">
            <v>0</v>
          </cell>
          <cell r="P83">
            <v>3</v>
          </cell>
        </row>
        <row r="84">
          <cell r="B84" t="str">
            <v>10S</v>
          </cell>
          <cell r="C84">
            <v>4</v>
          </cell>
          <cell r="D84">
            <v>3.05</v>
          </cell>
          <cell r="E84">
            <v>1</v>
          </cell>
          <cell r="F84">
            <v>0</v>
          </cell>
          <cell r="G84">
            <v>0</v>
          </cell>
          <cell r="H84">
            <v>0</v>
          </cell>
          <cell r="I84">
            <v>0.45</v>
          </cell>
          <cell r="J84">
            <v>0</v>
          </cell>
          <cell r="K84">
            <v>0.45</v>
          </cell>
          <cell r="L84">
            <v>0</v>
          </cell>
          <cell r="M84">
            <v>0</v>
          </cell>
          <cell r="N84">
            <v>0</v>
          </cell>
          <cell r="O84">
            <v>0</v>
          </cell>
          <cell r="P84">
            <v>3</v>
          </cell>
        </row>
        <row r="85">
          <cell r="B85" t="str">
            <v>10S</v>
          </cell>
          <cell r="C85">
            <v>5</v>
          </cell>
          <cell r="D85">
            <v>3.4</v>
          </cell>
          <cell r="E85">
            <v>1</v>
          </cell>
          <cell r="F85">
            <v>0</v>
          </cell>
          <cell r="G85">
            <v>0</v>
          </cell>
          <cell r="H85">
            <v>0</v>
          </cell>
          <cell r="I85">
            <v>0.45</v>
          </cell>
          <cell r="J85">
            <v>0</v>
          </cell>
          <cell r="K85">
            <v>0.45</v>
          </cell>
          <cell r="L85">
            <v>0</v>
          </cell>
          <cell r="M85">
            <v>0</v>
          </cell>
          <cell r="N85">
            <v>0</v>
          </cell>
          <cell r="O85">
            <v>0</v>
          </cell>
          <cell r="P85">
            <v>4</v>
          </cell>
        </row>
        <row r="86">
          <cell r="B86" t="str">
            <v>10S</v>
          </cell>
          <cell r="C86">
            <v>6</v>
          </cell>
          <cell r="D86">
            <v>3.4</v>
          </cell>
          <cell r="E86">
            <v>1</v>
          </cell>
          <cell r="F86">
            <v>0</v>
          </cell>
          <cell r="G86">
            <v>0</v>
          </cell>
          <cell r="H86">
            <v>0</v>
          </cell>
          <cell r="I86">
            <v>0.6</v>
          </cell>
          <cell r="J86">
            <v>0</v>
          </cell>
          <cell r="K86">
            <v>0.6</v>
          </cell>
          <cell r="L86">
            <v>0</v>
          </cell>
          <cell r="M86">
            <v>0</v>
          </cell>
          <cell r="N86">
            <v>0</v>
          </cell>
          <cell r="O86">
            <v>0</v>
          </cell>
          <cell r="P86">
            <v>4</v>
          </cell>
        </row>
        <row r="87">
          <cell r="B87" t="str">
            <v>10S</v>
          </cell>
          <cell r="C87">
            <v>8</v>
          </cell>
          <cell r="D87">
            <v>3.76</v>
          </cell>
          <cell r="E87">
            <v>1</v>
          </cell>
          <cell r="F87">
            <v>0</v>
          </cell>
          <cell r="G87">
            <v>0</v>
          </cell>
          <cell r="H87">
            <v>0</v>
          </cell>
          <cell r="I87">
            <v>0.6</v>
          </cell>
          <cell r="J87">
            <v>0</v>
          </cell>
          <cell r="K87">
            <v>0.6</v>
          </cell>
          <cell r="L87">
            <v>0</v>
          </cell>
          <cell r="M87">
            <v>0</v>
          </cell>
          <cell r="N87">
            <v>0</v>
          </cell>
          <cell r="O87">
            <v>0</v>
          </cell>
          <cell r="P87">
            <v>4</v>
          </cell>
        </row>
        <row r="88">
          <cell r="B88" t="str">
            <v>10S</v>
          </cell>
          <cell r="C88">
            <v>10</v>
          </cell>
          <cell r="D88">
            <v>4.1900000000000004</v>
          </cell>
          <cell r="E88">
            <v>1</v>
          </cell>
          <cell r="F88">
            <v>0</v>
          </cell>
          <cell r="G88">
            <v>0</v>
          </cell>
          <cell r="H88">
            <v>0</v>
          </cell>
          <cell r="I88">
            <v>1.2</v>
          </cell>
          <cell r="J88">
            <v>0</v>
          </cell>
          <cell r="K88">
            <v>1.2</v>
          </cell>
          <cell r="L88">
            <v>0</v>
          </cell>
          <cell r="M88">
            <v>0</v>
          </cell>
          <cell r="N88">
            <v>0</v>
          </cell>
          <cell r="O88">
            <v>0</v>
          </cell>
          <cell r="P88">
            <v>4</v>
          </cell>
        </row>
        <row r="89">
          <cell r="B89" t="str">
            <v>10S</v>
          </cell>
          <cell r="C89">
            <v>12</v>
          </cell>
          <cell r="D89">
            <v>4.57</v>
          </cell>
          <cell r="E89">
            <v>1</v>
          </cell>
          <cell r="F89">
            <v>0</v>
          </cell>
          <cell r="G89">
            <v>0</v>
          </cell>
          <cell r="H89">
            <v>0</v>
          </cell>
          <cell r="I89">
            <v>1.5</v>
          </cell>
          <cell r="J89">
            <v>0</v>
          </cell>
          <cell r="K89">
            <v>1.5</v>
          </cell>
          <cell r="L89">
            <v>0</v>
          </cell>
          <cell r="M89">
            <v>0</v>
          </cell>
          <cell r="N89">
            <v>0</v>
          </cell>
          <cell r="O89">
            <v>0</v>
          </cell>
          <cell r="P89">
            <v>6</v>
          </cell>
        </row>
        <row r="90">
          <cell r="B90" t="str">
            <v>10S</v>
          </cell>
          <cell r="C90">
            <v>14</v>
          </cell>
          <cell r="D90">
            <v>4.78</v>
          </cell>
          <cell r="E90">
            <v>1</v>
          </cell>
          <cell r="F90">
            <v>0</v>
          </cell>
          <cell r="G90">
            <v>0</v>
          </cell>
          <cell r="H90">
            <v>2.2251287283221441E-307</v>
          </cell>
          <cell r="I90">
            <v>1.65</v>
          </cell>
          <cell r="J90">
            <v>0</v>
          </cell>
          <cell r="K90">
            <v>1.65</v>
          </cell>
          <cell r="L90">
            <v>0</v>
          </cell>
          <cell r="M90">
            <v>0</v>
          </cell>
          <cell r="N90">
            <v>0</v>
          </cell>
          <cell r="O90">
            <v>0</v>
          </cell>
          <cell r="P90">
            <v>6</v>
          </cell>
        </row>
        <row r="91">
          <cell r="B91" t="str">
            <v>10S</v>
          </cell>
          <cell r="C91">
            <v>16</v>
          </cell>
          <cell r="D91">
            <v>4.78</v>
          </cell>
          <cell r="E91">
            <v>1</v>
          </cell>
          <cell r="F91">
            <v>0</v>
          </cell>
          <cell r="G91">
            <v>0</v>
          </cell>
          <cell r="H91">
            <v>0</v>
          </cell>
          <cell r="I91">
            <v>1.95</v>
          </cell>
          <cell r="J91">
            <v>0</v>
          </cell>
          <cell r="K91">
            <v>1.95</v>
          </cell>
          <cell r="L91">
            <v>0</v>
          </cell>
          <cell r="M91">
            <v>0</v>
          </cell>
          <cell r="N91">
            <v>0</v>
          </cell>
          <cell r="O91">
            <v>0</v>
          </cell>
          <cell r="P91">
            <v>6</v>
          </cell>
        </row>
        <row r="92">
          <cell r="B92" t="str">
            <v>10S</v>
          </cell>
          <cell r="C92">
            <v>18</v>
          </cell>
          <cell r="D92">
            <v>4.78</v>
          </cell>
          <cell r="E92">
            <v>1</v>
          </cell>
          <cell r="F92">
            <v>0</v>
          </cell>
          <cell r="G92">
            <v>0</v>
          </cell>
          <cell r="H92">
            <v>0</v>
          </cell>
          <cell r="I92">
            <v>2.25</v>
          </cell>
          <cell r="J92">
            <v>0</v>
          </cell>
          <cell r="K92">
            <v>2.25</v>
          </cell>
          <cell r="L92">
            <v>0</v>
          </cell>
          <cell r="M92">
            <v>0</v>
          </cell>
          <cell r="N92">
            <v>0</v>
          </cell>
          <cell r="O92">
            <v>0</v>
          </cell>
          <cell r="P92">
            <v>6</v>
          </cell>
        </row>
        <row r="93">
          <cell r="B93" t="str">
            <v>10S</v>
          </cell>
          <cell r="C93">
            <v>20</v>
          </cell>
          <cell r="D93">
            <v>5.54</v>
          </cell>
          <cell r="E93">
            <v>1</v>
          </cell>
          <cell r="F93">
            <v>0</v>
          </cell>
          <cell r="G93">
            <v>0</v>
          </cell>
          <cell r="H93">
            <v>0</v>
          </cell>
          <cell r="I93">
            <v>2.0299999999999998</v>
          </cell>
          <cell r="J93">
            <v>1.1200000000000001</v>
          </cell>
          <cell r="K93">
            <v>3.15</v>
          </cell>
          <cell r="L93">
            <v>0</v>
          </cell>
          <cell r="M93">
            <v>0</v>
          </cell>
          <cell r="N93">
            <v>0</v>
          </cell>
          <cell r="O93">
            <v>0</v>
          </cell>
          <cell r="P93">
            <v>7</v>
          </cell>
        </row>
        <row r="94">
          <cell r="B94" t="str">
            <v>10S</v>
          </cell>
          <cell r="C94">
            <v>22</v>
          </cell>
          <cell r="D94">
            <v>5.54</v>
          </cell>
          <cell r="E94">
            <v>1</v>
          </cell>
          <cell r="F94">
            <v>0</v>
          </cell>
          <cell r="G94">
            <v>0</v>
          </cell>
          <cell r="H94">
            <v>0</v>
          </cell>
          <cell r="I94">
            <v>2.23</v>
          </cell>
          <cell r="J94">
            <v>1.37</v>
          </cell>
          <cell r="K94">
            <v>3.6</v>
          </cell>
          <cell r="L94">
            <v>0</v>
          </cell>
          <cell r="M94">
            <v>0</v>
          </cell>
          <cell r="N94">
            <v>0</v>
          </cell>
          <cell r="O94">
            <v>0</v>
          </cell>
          <cell r="P94">
            <v>8</v>
          </cell>
        </row>
        <row r="95">
          <cell r="B95" t="str">
            <v>10S</v>
          </cell>
          <cell r="C95">
            <v>24</v>
          </cell>
          <cell r="D95">
            <v>6.35</v>
          </cell>
          <cell r="E95">
            <v>1</v>
          </cell>
          <cell r="F95">
            <v>0</v>
          </cell>
          <cell r="G95">
            <v>0</v>
          </cell>
          <cell r="H95">
            <v>0</v>
          </cell>
          <cell r="I95">
            <v>2.4300000000000002</v>
          </cell>
          <cell r="J95">
            <v>2.0699999999999998</v>
          </cell>
          <cell r="K95">
            <v>4.5</v>
          </cell>
          <cell r="L95">
            <v>0</v>
          </cell>
          <cell r="M95">
            <v>0</v>
          </cell>
          <cell r="N95">
            <v>0</v>
          </cell>
          <cell r="O95">
            <v>0</v>
          </cell>
          <cell r="P95">
            <v>8</v>
          </cell>
        </row>
        <row r="96">
          <cell r="B96" t="str">
            <v>10S</v>
          </cell>
          <cell r="C96">
            <v>30</v>
          </cell>
          <cell r="D96">
            <v>7.92</v>
          </cell>
          <cell r="E96">
            <v>1</v>
          </cell>
          <cell r="F96">
            <v>0</v>
          </cell>
          <cell r="G96">
            <v>0</v>
          </cell>
          <cell r="H96">
            <v>0</v>
          </cell>
          <cell r="I96">
            <v>3.04</v>
          </cell>
          <cell r="J96">
            <v>5.66</v>
          </cell>
          <cell r="K96">
            <v>8.6999999999999993</v>
          </cell>
          <cell r="L96">
            <v>0</v>
          </cell>
          <cell r="M96">
            <v>0</v>
          </cell>
          <cell r="N96">
            <v>0</v>
          </cell>
          <cell r="O96">
            <v>0</v>
          </cell>
          <cell r="P96">
            <v>10</v>
          </cell>
        </row>
        <row r="97">
          <cell r="B97">
            <v>20</v>
          </cell>
          <cell r="C97">
            <v>8</v>
          </cell>
          <cell r="D97">
            <v>6.35</v>
          </cell>
          <cell r="E97">
            <v>1</v>
          </cell>
          <cell r="F97">
            <v>0</v>
          </cell>
          <cell r="G97">
            <v>0</v>
          </cell>
          <cell r="H97">
            <v>0</v>
          </cell>
          <cell r="I97">
            <v>0.81</v>
          </cell>
          <cell r="J97">
            <v>0.99</v>
          </cell>
          <cell r="K97">
            <v>1.8</v>
          </cell>
          <cell r="L97">
            <v>0</v>
          </cell>
          <cell r="M97">
            <v>0</v>
          </cell>
          <cell r="N97">
            <v>0</v>
          </cell>
          <cell r="O97">
            <v>0</v>
          </cell>
          <cell r="P97">
            <v>4</v>
          </cell>
        </row>
        <row r="98">
          <cell r="B98">
            <v>20</v>
          </cell>
          <cell r="C98">
            <v>10</v>
          </cell>
          <cell r="D98">
            <v>6.35</v>
          </cell>
          <cell r="E98">
            <v>1</v>
          </cell>
          <cell r="F98">
            <v>0</v>
          </cell>
          <cell r="G98">
            <v>0</v>
          </cell>
          <cell r="H98">
            <v>0</v>
          </cell>
          <cell r="I98">
            <v>1.01</v>
          </cell>
          <cell r="J98">
            <v>1.0900000000000001</v>
          </cell>
          <cell r="K98">
            <v>2.1</v>
          </cell>
          <cell r="L98">
            <v>0</v>
          </cell>
          <cell r="M98">
            <v>0</v>
          </cell>
          <cell r="N98">
            <v>0</v>
          </cell>
          <cell r="O98">
            <v>0</v>
          </cell>
          <cell r="P98">
            <v>4</v>
          </cell>
        </row>
        <row r="99">
          <cell r="B99">
            <v>20</v>
          </cell>
          <cell r="C99">
            <v>12</v>
          </cell>
          <cell r="D99">
            <v>6.35</v>
          </cell>
          <cell r="E99">
            <v>1</v>
          </cell>
          <cell r="F99">
            <v>0</v>
          </cell>
          <cell r="G99">
            <v>0</v>
          </cell>
          <cell r="H99">
            <v>0</v>
          </cell>
          <cell r="I99">
            <v>1.22</v>
          </cell>
          <cell r="J99">
            <v>1.32</v>
          </cell>
          <cell r="K99">
            <v>2.54</v>
          </cell>
          <cell r="L99">
            <v>0</v>
          </cell>
          <cell r="M99">
            <v>0</v>
          </cell>
          <cell r="N99">
            <v>0</v>
          </cell>
          <cell r="O99">
            <v>0</v>
          </cell>
          <cell r="P99">
            <v>6</v>
          </cell>
        </row>
        <row r="100">
          <cell r="B100">
            <v>20</v>
          </cell>
          <cell r="C100">
            <v>14</v>
          </cell>
          <cell r="D100">
            <v>7.92</v>
          </cell>
          <cell r="E100">
            <v>1</v>
          </cell>
          <cell r="F100">
            <v>0</v>
          </cell>
          <cell r="G100">
            <v>0</v>
          </cell>
          <cell r="H100">
            <v>0</v>
          </cell>
          <cell r="I100">
            <v>1.42</v>
          </cell>
          <cell r="J100">
            <v>2.48</v>
          </cell>
          <cell r="K100">
            <v>3.9</v>
          </cell>
          <cell r="L100">
            <v>0</v>
          </cell>
          <cell r="M100">
            <v>0</v>
          </cell>
          <cell r="N100">
            <v>0</v>
          </cell>
          <cell r="O100">
            <v>0</v>
          </cell>
          <cell r="P100">
            <v>6</v>
          </cell>
        </row>
        <row r="101">
          <cell r="B101">
            <v>20</v>
          </cell>
          <cell r="C101">
            <v>16</v>
          </cell>
          <cell r="D101">
            <v>7.92</v>
          </cell>
          <cell r="E101">
            <v>1</v>
          </cell>
          <cell r="F101">
            <v>0</v>
          </cell>
          <cell r="G101">
            <v>0</v>
          </cell>
          <cell r="H101">
            <v>0</v>
          </cell>
          <cell r="I101">
            <v>1.62</v>
          </cell>
          <cell r="J101">
            <v>2.73</v>
          </cell>
          <cell r="K101">
            <v>4.3499999999999996</v>
          </cell>
          <cell r="L101">
            <v>0</v>
          </cell>
          <cell r="M101">
            <v>0</v>
          </cell>
          <cell r="N101">
            <v>0</v>
          </cell>
          <cell r="O101">
            <v>0</v>
          </cell>
          <cell r="P101">
            <v>6</v>
          </cell>
        </row>
        <row r="102">
          <cell r="B102">
            <v>20</v>
          </cell>
          <cell r="C102">
            <v>18</v>
          </cell>
          <cell r="D102">
            <v>7.92</v>
          </cell>
          <cell r="E102">
            <v>1</v>
          </cell>
          <cell r="F102">
            <v>0</v>
          </cell>
          <cell r="G102">
            <v>0</v>
          </cell>
          <cell r="H102">
            <v>0</v>
          </cell>
          <cell r="I102">
            <v>1.82</v>
          </cell>
          <cell r="J102">
            <v>3.12</v>
          </cell>
          <cell r="K102">
            <v>4.9400000000000004</v>
          </cell>
          <cell r="L102">
            <v>0</v>
          </cell>
          <cell r="M102">
            <v>0</v>
          </cell>
          <cell r="N102">
            <v>0</v>
          </cell>
          <cell r="O102">
            <v>0</v>
          </cell>
          <cell r="P102">
            <v>6</v>
          </cell>
        </row>
        <row r="103">
          <cell r="B103">
            <v>20</v>
          </cell>
          <cell r="C103">
            <v>20</v>
          </cell>
          <cell r="D103">
            <v>9.5299999999999994</v>
          </cell>
          <cell r="E103">
            <v>1</v>
          </cell>
          <cell r="F103">
            <v>0</v>
          </cell>
          <cell r="G103">
            <v>0</v>
          </cell>
          <cell r="H103">
            <v>0</v>
          </cell>
          <cell r="I103">
            <v>2.0299999999999998</v>
          </cell>
          <cell r="J103">
            <v>5.47</v>
          </cell>
          <cell r="K103">
            <v>7.5</v>
          </cell>
          <cell r="L103">
            <v>0</v>
          </cell>
          <cell r="M103">
            <v>0</v>
          </cell>
          <cell r="N103">
            <v>0</v>
          </cell>
          <cell r="O103">
            <v>0</v>
          </cell>
          <cell r="P103">
            <v>7</v>
          </cell>
        </row>
        <row r="104">
          <cell r="B104">
            <v>20</v>
          </cell>
          <cell r="C104">
            <v>22</v>
          </cell>
          <cell r="D104">
            <v>9.5299999999999994</v>
          </cell>
          <cell r="E104">
            <v>1</v>
          </cell>
          <cell r="F104">
            <v>0</v>
          </cell>
          <cell r="G104">
            <v>0</v>
          </cell>
          <cell r="H104">
            <v>0</v>
          </cell>
          <cell r="I104">
            <v>2.23</v>
          </cell>
          <cell r="J104">
            <v>6.47</v>
          </cell>
          <cell r="K104">
            <v>8.6999999999999993</v>
          </cell>
          <cell r="L104">
            <v>0</v>
          </cell>
          <cell r="M104">
            <v>0</v>
          </cell>
          <cell r="N104">
            <v>0</v>
          </cell>
          <cell r="O104">
            <v>0</v>
          </cell>
          <cell r="P104">
            <v>8</v>
          </cell>
        </row>
        <row r="105">
          <cell r="B105">
            <v>20</v>
          </cell>
          <cell r="C105">
            <v>24</v>
          </cell>
          <cell r="D105">
            <v>9.5299999999999994</v>
          </cell>
          <cell r="E105">
            <v>1</v>
          </cell>
          <cell r="F105">
            <v>0</v>
          </cell>
          <cell r="G105">
            <v>0</v>
          </cell>
          <cell r="H105">
            <v>0</v>
          </cell>
          <cell r="I105">
            <v>2.4300000000000002</v>
          </cell>
          <cell r="J105">
            <v>6.57</v>
          </cell>
          <cell r="K105">
            <v>9</v>
          </cell>
          <cell r="L105">
            <v>0</v>
          </cell>
          <cell r="M105">
            <v>0</v>
          </cell>
          <cell r="N105">
            <v>0</v>
          </cell>
          <cell r="O105">
            <v>0</v>
          </cell>
          <cell r="P105">
            <v>8</v>
          </cell>
        </row>
        <row r="106">
          <cell r="B106">
            <v>20</v>
          </cell>
          <cell r="C106">
            <v>26</v>
          </cell>
          <cell r="D106">
            <v>12.7</v>
          </cell>
          <cell r="E106">
            <v>1.25</v>
          </cell>
          <cell r="F106">
            <v>0</v>
          </cell>
          <cell r="G106">
            <v>0</v>
          </cell>
          <cell r="H106">
            <v>0</v>
          </cell>
          <cell r="I106">
            <v>2.64</v>
          </cell>
          <cell r="J106">
            <v>13.86</v>
          </cell>
          <cell r="K106">
            <v>16.5</v>
          </cell>
          <cell r="L106">
            <v>0</v>
          </cell>
          <cell r="M106">
            <v>0</v>
          </cell>
          <cell r="N106">
            <v>0</v>
          </cell>
          <cell r="O106">
            <v>0</v>
          </cell>
          <cell r="P106">
            <v>9</v>
          </cell>
        </row>
        <row r="107">
          <cell r="B107">
            <v>20</v>
          </cell>
          <cell r="C107">
            <v>28</v>
          </cell>
          <cell r="D107">
            <v>12.7</v>
          </cell>
          <cell r="E107">
            <v>1.25</v>
          </cell>
          <cell r="F107">
            <v>0</v>
          </cell>
          <cell r="G107">
            <v>0</v>
          </cell>
          <cell r="H107">
            <v>0</v>
          </cell>
          <cell r="I107">
            <v>2.84</v>
          </cell>
          <cell r="J107">
            <v>15.16</v>
          </cell>
          <cell r="K107">
            <v>18</v>
          </cell>
          <cell r="L107">
            <v>0</v>
          </cell>
          <cell r="M107">
            <v>0</v>
          </cell>
          <cell r="N107">
            <v>0</v>
          </cell>
          <cell r="O107">
            <v>0</v>
          </cell>
          <cell r="P107">
            <v>9</v>
          </cell>
        </row>
        <row r="108">
          <cell r="B108">
            <v>20</v>
          </cell>
          <cell r="C108">
            <v>30</v>
          </cell>
          <cell r="D108">
            <v>12.7</v>
          </cell>
          <cell r="E108">
            <v>1.25</v>
          </cell>
          <cell r="F108">
            <v>0</v>
          </cell>
          <cell r="G108">
            <v>0</v>
          </cell>
          <cell r="H108">
            <v>0</v>
          </cell>
          <cell r="I108">
            <v>3.04</v>
          </cell>
          <cell r="J108">
            <v>16.45</v>
          </cell>
          <cell r="K108">
            <v>19.489999999999998</v>
          </cell>
          <cell r="L108">
            <v>0</v>
          </cell>
          <cell r="M108">
            <v>0</v>
          </cell>
          <cell r="N108">
            <v>0</v>
          </cell>
          <cell r="O108">
            <v>0</v>
          </cell>
          <cell r="P108">
            <v>10</v>
          </cell>
        </row>
        <row r="109">
          <cell r="B109">
            <v>20</v>
          </cell>
          <cell r="C109">
            <v>32</v>
          </cell>
          <cell r="D109">
            <v>12.7</v>
          </cell>
          <cell r="E109">
            <v>1.25</v>
          </cell>
          <cell r="F109">
            <v>0</v>
          </cell>
          <cell r="G109">
            <v>0</v>
          </cell>
          <cell r="H109">
            <v>0</v>
          </cell>
          <cell r="I109">
            <v>3.24</v>
          </cell>
          <cell r="J109">
            <v>17.75</v>
          </cell>
          <cell r="K109">
            <v>20.990000000000002</v>
          </cell>
          <cell r="L109">
            <v>0</v>
          </cell>
          <cell r="M109">
            <v>0</v>
          </cell>
          <cell r="N109">
            <v>0</v>
          </cell>
          <cell r="O109">
            <v>0</v>
          </cell>
          <cell r="P109">
            <v>11</v>
          </cell>
        </row>
        <row r="110">
          <cell r="B110">
            <v>20</v>
          </cell>
          <cell r="C110">
            <v>34</v>
          </cell>
          <cell r="D110">
            <v>12.7</v>
          </cell>
          <cell r="E110">
            <v>1.25</v>
          </cell>
          <cell r="F110">
            <v>0</v>
          </cell>
          <cell r="G110">
            <v>0</v>
          </cell>
          <cell r="H110">
            <v>0</v>
          </cell>
          <cell r="I110">
            <v>3.45</v>
          </cell>
          <cell r="J110">
            <v>18.54</v>
          </cell>
          <cell r="K110">
            <v>21.99</v>
          </cell>
          <cell r="L110">
            <v>0</v>
          </cell>
          <cell r="M110">
            <v>0</v>
          </cell>
          <cell r="N110">
            <v>0</v>
          </cell>
          <cell r="O110">
            <v>0</v>
          </cell>
          <cell r="P110">
            <v>12</v>
          </cell>
        </row>
        <row r="111">
          <cell r="B111">
            <v>20</v>
          </cell>
          <cell r="C111">
            <v>36</v>
          </cell>
          <cell r="D111">
            <v>12.7</v>
          </cell>
          <cell r="E111">
            <v>1.25</v>
          </cell>
          <cell r="F111">
            <v>0</v>
          </cell>
          <cell r="G111">
            <v>0</v>
          </cell>
          <cell r="H111">
            <v>0</v>
          </cell>
          <cell r="I111">
            <v>3.65</v>
          </cell>
          <cell r="J111">
            <v>18.84</v>
          </cell>
          <cell r="K111">
            <v>22.49</v>
          </cell>
          <cell r="L111">
            <v>0</v>
          </cell>
          <cell r="M111">
            <v>0</v>
          </cell>
          <cell r="N111">
            <v>0</v>
          </cell>
          <cell r="O111">
            <v>0</v>
          </cell>
          <cell r="P111">
            <v>12</v>
          </cell>
        </row>
        <row r="112">
          <cell r="B112">
            <v>30</v>
          </cell>
          <cell r="C112">
            <v>8</v>
          </cell>
          <cell r="D112">
            <v>7.04</v>
          </cell>
          <cell r="E112">
            <v>1</v>
          </cell>
          <cell r="F112">
            <v>0</v>
          </cell>
          <cell r="G112">
            <v>0</v>
          </cell>
          <cell r="H112">
            <v>0</v>
          </cell>
          <cell r="I112">
            <v>0.81</v>
          </cell>
          <cell r="J112">
            <v>1.1399999999999999</v>
          </cell>
          <cell r="K112">
            <v>1.95</v>
          </cell>
          <cell r="L112">
            <v>0</v>
          </cell>
          <cell r="M112">
            <v>0</v>
          </cell>
          <cell r="N112">
            <v>0</v>
          </cell>
          <cell r="O112">
            <v>0</v>
          </cell>
          <cell r="P112">
            <v>4</v>
          </cell>
        </row>
        <row r="113">
          <cell r="B113">
            <v>30</v>
          </cell>
          <cell r="C113">
            <v>10</v>
          </cell>
          <cell r="D113">
            <v>7.8</v>
          </cell>
          <cell r="E113">
            <v>1</v>
          </cell>
          <cell r="F113">
            <v>0</v>
          </cell>
          <cell r="G113">
            <v>0</v>
          </cell>
          <cell r="H113">
            <v>0</v>
          </cell>
          <cell r="I113">
            <v>1.01</v>
          </cell>
          <cell r="J113">
            <v>1.99</v>
          </cell>
          <cell r="K113">
            <v>3</v>
          </cell>
          <cell r="L113">
            <v>0</v>
          </cell>
          <cell r="M113">
            <v>0</v>
          </cell>
          <cell r="N113">
            <v>0</v>
          </cell>
          <cell r="O113">
            <v>0</v>
          </cell>
          <cell r="P113">
            <v>4</v>
          </cell>
          <cell r="Q113">
            <v>0</v>
          </cell>
          <cell r="R113">
            <v>0</v>
          </cell>
        </row>
        <row r="114">
          <cell r="B114">
            <v>30</v>
          </cell>
          <cell r="C114">
            <v>12</v>
          </cell>
          <cell r="D114">
            <v>8.3800000000000008</v>
          </cell>
          <cell r="E114">
            <v>1</v>
          </cell>
          <cell r="F114">
            <v>0</v>
          </cell>
          <cell r="G114">
            <v>0</v>
          </cell>
          <cell r="H114">
            <v>0</v>
          </cell>
          <cell r="I114">
            <v>1.22</v>
          </cell>
          <cell r="J114">
            <v>2.68</v>
          </cell>
          <cell r="K114">
            <v>3.9000000000000004</v>
          </cell>
          <cell r="L114">
            <v>0</v>
          </cell>
          <cell r="M114">
            <v>0</v>
          </cell>
          <cell r="N114">
            <v>0</v>
          </cell>
          <cell r="O114">
            <v>0</v>
          </cell>
          <cell r="P114">
            <v>6</v>
          </cell>
        </row>
        <row r="115">
          <cell r="B115">
            <v>30</v>
          </cell>
          <cell r="C115">
            <v>14</v>
          </cell>
          <cell r="D115">
            <v>9.5299999999999994</v>
          </cell>
          <cell r="E115">
            <v>1</v>
          </cell>
          <cell r="F115">
            <v>0</v>
          </cell>
          <cell r="G115">
            <v>0</v>
          </cell>
          <cell r="H115">
            <v>0</v>
          </cell>
          <cell r="I115">
            <v>1.42</v>
          </cell>
          <cell r="J115">
            <v>3.97</v>
          </cell>
          <cell r="K115">
            <v>5.3900000000000006</v>
          </cell>
          <cell r="L115">
            <v>0</v>
          </cell>
          <cell r="M115">
            <v>0</v>
          </cell>
          <cell r="N115">
            <v>0</v>
          </cell>
          <cell r="O115">
            <v>0</v>
          </cell>
          <cell r="P115">
            <v>6</v>
          </cell>
        </row>
        <row r="116">
          <cell r="B116">
            <v>30</v>
          </cell>
          <cell r="C116">
            <v>16</v>
          </cell>
          <cell r="D116">
            <v>9.5299999999999994</v>
          </cell>
          <cell r="E116">
            <v>1</v>
          </cell>
          <cell r="F116">
            <v>0</v>
          </cell>
          <cell r="G116">
            <v>0</v>
          </cell>
          <cell r="H116">
            <v>0</v>
          </cell>
          <cell r="I116">
            <v>1.62</v>
          </cell>
          <cell r="J116">
            <v>4.68</v>
          </cell>
          <cell r="K116">
            <v>6.3</v>
          </cell>
          <cell r="L116">
            <v>0</v>
          </cell>
          <cell r="M116">
            <v>0</v>
          </cell>
          <cell r="N116">
            <v>0</v>
          </cell>
          <cell r="O116">
            <v>0</v>
          </cell>
          <cell r="P116">
            <v>6</v>
          </cell>
        </row>
        <row r="117">
          <cell r="B117">
            <v>30</v>
          </cell>
          <cell r="C117">
            <v>18</v>
          </cell>
          <cell r="D117">
            <v>11.13</v>
          </cell>
          <cell r="E117">
            <v>1.25</v>
          </cell>
          <cell r="F117">
            <v>0</v>
          </cell>
          <cell r="G117">
            <v>0</v>
          </cell>
          <cell r="H117">
            <v>0</v>
          </cell>
          <cell r="I117">
            <v>1.82</v>
          </cell>
          <cell r="J117">
            <v>6.88</v>
          </cell>
          <cell r="K117">
            <v>8.6999999999999993</v>
          </cell>
          <cell r="L117">
            <v>0</v>
          </cell>
          <cell r="M117">
            <v>0</v>
          </cell>
          <cell r="N117">
            <v>0</v>
          </cell>
          <cell r="O117">
            <v>0</v>
          </cell>
          <cell r="P117">
            <v>6</v>
          </cell>
        </row>
        <row r="118">
          <cell r="B118">
            <v>30</v>
          </cell>
          <cell r="C118">
            <v>20</v>
          </cell>
          <cell r="D118">
            <v>12.7</v>
          </cell>
          <cell r="E118">
            <v>1.25</v>
          </cell>
          <cell r="F118">
            <v>0</v>
          </cell>
          <cell r="G118">
            <v>0</v>
          </cell>
          <cell r="H118">
            <v>0</v>
          </cell>
          <cell r="I118">
            <v>2.0299999999999998</v>
          </cell>
          <cell r="J118">
            <v>10.42</v>
          </cell>
          <cell r="K118">
            <v>12.45</v>
          </cell>
          <cell r="L118">
            <v>0</v>
          </cell>
          <cell r="M118">
            <v>0</v>
          </cell>
          <cell r="N118">
            <v>0</v>
          </cell>
          <cell r="O118">
            <v>0</v>
          </cell>
          <cell r="P118">
            <v>7</v>
          </cell>
        </row>
        <row r="119">
          <cell r="B119">
            <v>30</v>
          </cell>
          <cell r="C119">
            <v>22</v>
          </cell>
          <cell r="D119">
            <v>12.7</v>
          </cell>
          <cell r="E119">
            <v>1.25</v>
          </cell>
          <cell r="F119">
            <v>0</v>
          </cell>
          <cell r="G119">
            <v>0</v>
          </cell>
          <cell r="H119">
            <v>0</v>
          </cell>
          <cell r="I119">
            <v>2.23</v>
          </cell>
          <cell r="J119">
            <v>11.72</v>
          </cell>
          <cell r="K119">
            <v>13.950000000000001</v>
          </cell>
          <cell r="L119">
            <v>0</v>
          </cell>
          <cell r="M119">
            <v>0</v>
          </cell>
          <cell r="N119">
            <v>0</v>
          </cell>
          <cell r="O119">
            <v>0</v>
          </cell>
          <cell r="P119">
            <v>8</v>
          </cell>
        </row>
        <row r="120">
          <cell r="B120">
            <v>30</v>
          </cell>
          <cell r="C120">
            <v>24</v>
          </cell>
          <cell r="D120">
            <v>14.27</v>
          </cell>
          <cell r="E120">
            <v>1.25</v>
          </cell>
          <cell r="F120">
            <v>0</v>
          </cell>
          <cell r="G120">
            <v>0</v>
          </cell>
          <cell r="H120">
            <v>0</v>
          </cell>
          <cell r="I120">
            <v>2.4300000000000002</v>
          </cell>
          <cell r="J120">
            <v>15.57</v>
          </cell>
          <cell r="K120">
            <v>18</v>
          </cell>
          <cell r="L120">
            <v>0</v>
          </cell>
          <cell r="M120">
            <v>0</v>
          </cell>
          <cell r="N120">
            <v>0</v>
          </cell>
          <cell r="O120">
            <v>0</v>
          </cell>
          <cell r="P120">
            <v>8</v>
          </cell>
        </row>
        <row r="121">
          <cell r="B121">
            <v>30</v>
          </cell>
          <cell r="C121">
            <v>28</v>
          </cell>
          <cell r="D121">
            <v>15.88</v>
          </cell>
          <cell r="E121">
            <v>1.5</v>
          </cell>
          <cell r="F121">
            <v>0</v>
          </cell>
          <cell r="G121">
            <v>0</v>
          </cell>
          <cell r="H121">
            <v>0</v>
          </cell>
          <cell r="I121">
            <v>2.84</v>
          </cell>
          <cell r="J121">
            <v>22.65</v>
          </cell>
          <cell r="K121">
            <v>25.49</v>
          </cell>
          <cell r="L121">
            <v>0</v>
          </cell>
          <cell r="M121">
            <v>0</v>
          </cell>
          <cell r="N121">
            <v>0</v>
          </cell>
          <cell r="O121">
            <v>0</v>
          </cell>
          <cell r="P121">
            <v>9</v>
          </cell>
        </row>
        <row r="122">
          <cell r="B122">
            <v>30</v>
          </cell>
          <cell r="C122">
            <v>30</v>
          </cell>
          <cell r="D122">
            <v>15.88</v>
          </cell>
          <cell r="E122">
            <v>1.5</v>
          </cell>
          <cell r="F122">
            <v>0</v>
          </cell>
          <cell r="G122">
            <v>0</v>
          </cell>
          <cell r="H122">
            <v>0</v>
          </cell>
          <cell r="I122">
            <v>3.04</v>
          </cell>
          <cell r="J122">
            <v>23.96</v>
          </cell>
          <cell r="K122">
            <v>27</v>
          </cell>
          <cell r="L122">
            <v>0</v>
          </cell>
          <cell r="M122">
            <v>0</v>
          </cell>
          <cell r="N122">
            <v>0</v>
          </cell>
          <cell r="O122">
            <v>0</v>
          </cell>
          <cell r="P122">
            <v>10</v>
          </cell>
        </row>
        <row r="123">
          <cell r="B123">
            <v>30</v>
          </cell>
          <cell r="C123">
            <v>32</v>
          </cell>
          <cell r="D123">
            <v>15.88</v>
          </cell>
          <cell r="E123">
            <v>1.5</v>
          </cell>
          <cell r="F123">
            <v>0</v>
          </cell>
          <cell r="G123">
            <v>0</v>
          </cell>
          <cell r="H123">
            <v>0</v>
          </cell>
          <cell r="I123">
            <v>3.24</v>
          </cell>
          <cell r="J123">
            <v>26.76</v>
          </cell>
          <cell r="K123">
            <v>30</v>
          </cell>
          <cell r="L123">
            <v>0</v>
          </cell>
          <cell r="M123">
            <v>0</v>
          </cell>
          <cell r="N123">
            <v>0</v>
          </cell>
          <cell r="O123">
            <v>0</v>
          </cell>
          <cell r="P123">
            <v>11</v>
          </cell>
        </row>
        <row r="124">
          <cell r="B124">
            <v>30</v>
          </cell>
          <cell r="C124">
            <v>34</v>
          </cell>
          <cell r="D124">
            <v>15.88</v>
          </cell>
          <cell r="E124">
            <v>1.5</v>
          </cell>
          <cell r="F124">
            <v>0</v>
          </cell>
          <cell r="G124">
            <v>0</v>
          </cell>
          <cell r="H124">
            <v>0</v>
          </cell>
          <cell r="I124">
            <v>3.45</v>
          </cell>
          <cell r="J124">
            <v>28.05</v>
          </cell>
          <cell r="K124">
            <v>31.5</v>
          </cell>
          <cell r="L124">
            <v>0</v>
          </cell>
          <cell r="M124">
            <v>0</v>
          </cell>
          <cell r="N124">
            <v>0</v>
          </cell>
          <cell r="O124">
            <v>0</v>
          </cell>
          <cell r="P124">
            <v>12</v>
          </cell>
        </row>
        <row r="125">
          <cell r="B125">
            <v>30</v>
          </cell>
          <cell r="C125">
            <v>36</v>
          </cell>
          <cell r="D125">
            <v>15.88</v>
          </cell>
          <cell r="E125">
            <v>1.5</v>
          </cell>
          <cell r="F125">
            <v>0</v>
          </cell>
          <cell r="G125">
            <v>0</v>
          </cell>
          <cell r="H125">
            <v>0</v>
          </cell>
          <cell r="I125">
            <v>3.65</v>
          </cell>
          <cell r="J125">
            <v>29.35</v>
          </cell>
          <cell r="K125">
            <v>33</v>
          </cell>
          <cell r="L125">
            <v>0</v>
          </cell>
          <cell r="M125">
            <v>0</v>
          </cell>
          <cell r="N125">
            <v>0</v>
          </cell>
          <cell r="O125">
            <v>0</v>
          </cell>
          <cell r="P125">
            <v>12</v>
          </cell>
        </row>
        <row r="126">
          <cell r="B126">
            <v>40</v>
          </cell>
          <cell r="C126">
            <v>0.125</v>
          </cell>
          <cell r="D126">
            <v>1.73</v>
          </cell>
          <cell r="E126">
            <v>1</v>
          </cell>
          <cell r="F126">
            <v>0</v>
          </cell>
          <cell r="G126">
            <v>0</v>
          </cell>
          <cell r="H126">
            <v>0</v>
          </cell>
          <cell r="I126">
            <v>7.0000000000000007E-2</v>
          </cell>
          <cell r="J126">
            <v>0</v>
          </cell>
          <cell r="K126">
            <v>7.0000000000000007E-2</v>
          </cell>
          <cell r="L126">
            <v>0</v>
          </cell>
          <cell r="M126">
            <v>0</v>
          </cell>
          <cell r="N126">
            <v>0</v>
          </cell>
          <cell r="O126">
            <v>0</v>
          </cell>
          <cell r="P126">
            <v>2</v>
          </cell>
        </row>
        <row r="127">
          <cell r="B127">
            <v>40</v>
          </cell>
          <cell r="C127">
            <v>0.125</v>
          </cell>
          <cell r="D127">
            <v>1.73</v>
          </cell>
          <cell r="E127">
            <v>1</v>
          </cell>
          <cell r="F127">
            <v>0</v>
          </cell>
          <cell r="G127">
            <v>0</v>
          </cell>
          <cell r="H127">
            <v>0</v>
          </cell>
          <cell r="I127">
            <v>7.0000000000000007E-2</v>
          </cell>
          <cell r="J127">
            <v>0</v>
          </cell>
          <cell r="K127">
            <v>7.0000000000000007E-2</v>
          </cell>
          <cell r="L127">
            <v>0</v>
          </cell>
          <cell r="M127">
            <v>0</v>
          </cell>
          <cell r="N127">
            <v>0</v>
          </cell>
          <cell r="O127">
            <v>0</v>
          </cell>
          <cell r="P127">
            <v>2</v>
          </cell>
        </row>
        <row r="128">
          <cell r="B128">
            <v>40</v>
          </cell>
          <cell r="C128">
            <v>0.125</v>
          </cell>
          <cell r="D128">
            <v>1.73</v>
          </cell>
          <cell r="E128">
            <v>1</v>
          </cell>
          <cell r="F128">
            <v>0</v>
          </cell>
          <cell r="G128">
            <v>0</v>
          </cell>
          <cell r="H128">
            <v>0</v>
          </cell>
          <cell r="I128">
            <v>7.0000000000000007E-2</v>
          </cell>
          <cell r="J128">
            <v>0</v>
          </cell>
          <cell r="K128">
            <v>7.0000000000000007E-2</v>
          </cell>
          <cell r="L128">
            <v>0</v>
          </cell>
          <cell r="M128">
            <v>0</v>
          </cell>
          <cell r="N128">
            <v>0</v>
          </cell>
          <cell r="O128">
            <v>0</v>
          </cell>
          <cell r="P128">
            <v>2</v>
          </cell>
        </row>
        <row r="129">
          <cell r="B129">
            <v>40</v>
          </cell>
          <cell r="C129">
            <v>0.25</v>
          </cell>
          <cell r="D129">
            <v>2.2400000000000002</v>
          </cell>
          <cell r="E129">
            <v>1</v>
          </cell>
          <cell r="F129">
            <v>0</v>
          </cell>
          <cell r="G129">
            <v>0</v>
          </cell>
          <cell r="H129">
            <v>0</v>
          </cell>
          <cell r="I129">
            <v>7.0000000000000007E-2</v>
          </cell>
          <cell r="J129">
            <v>0</v>
          </cell>
          <cell r="K129">
            <v>7.0000000000000007E-2</v>
          </cell>
          <cell r="L129">
            <v>0</v>
          </cell>
          <cell r="M129">
            <v>0</v>
          </cell>
          <cell r="N129">
            <v>0</v>
          </cell>
          <cell r="O129">
            <v>0</v>
          </cell>
          <cell r="P129">
            <v>2</v>
          </cell>
        </row>
        <row r="130">
          <cell r="B130">
            <v>40</v>
          </cell>
          <cell r="C130">
            <v>0.25</v>
          </cell>
          <cell r="D130">
            <v>2.2400000000000002</v>
          </cell>
          <cell r="E130">
            <v>1</v>
          </cell>
          <cell r="F130">
            <v>0</v>
          </cell>
          <cell r="G130">
            <v>0</v>
          </cell>
          <cell r="H130">
            <v>0</v>
          </cell>
          <cell r="I130">
            <v>7.0000000000000007E-2</v>
          </cell>
          <cell r="J130">
            <v>0</v>
          </cell>
          <cell r="K130">
            <v>7.0000000000000007E-2</v>
          </cell>
          <cell r="L130">
            <v>0</v>
          </cell>
          <cell r="M130">
            <v>0</v>
          </cell>
          <cell r="N130">
            <v>0</v>
          </cell>
          <cell r="O130">
            <v>0</v>
          </cell>
          <cell r="P130">
            <v>2</v>
          </cell>
          <cell r="Q130">
            <v>0</v>
          </cell>
          <cell r="R130">
            <v>0</v>
          </cell>
        </row>
        <row r="131">
          <cell r="B131">
            <v>40</v>
          </cell>
          <cell r="C131">
            <v>0.25</v>
          </cell>
          <cell r="D131">
            <v>2.2400000000000002</v>
          </cell>
          <cell r="E131">
            <v>1</v>
          </cell>
          <cell r="F131">
            <v>0</v>
          </cell>
          <cell r="G131">
            <v>0</v>
          </cell>
          <cell r="H131">
            <v>0</v>
          </cell>
          <cell r="I131">
            <v>7.0000000000000007E-2</v>
          </cell>
          <cell r="J131">
            <v>0</v>
          </cell>
          <cell r="K131">
            <v>7.0000000000000007E-2</v>
          </cell>
          <cell r="L131">
            <v>0</v>
          </cell>
          <cell r="M131">
            <v>0</v>
          </cell>
          <cell r="N131">
            <v>0</v>
          </cell>
          <cell r="O131">
            <v>0</v>
          </cell>
          <cell r="P131">
            <v>2</v>
          </cell>
        </row>
        <row r="132">
          <cell r="B132">
            <v>40</v>
          </cell>
          <cell r="C132">
            <v>0.375</v>
          </cell>
          <cell r="D132">
            <v>2.31</v>
          </cell>
          <cell r="E132">
            <v>1</v>
          </cell>
          <cell r="F132">
            <v>0</v>
          </cell>
          <cell r="G132">
            <v>0</v>
          </cell>
          <cell r="H132">
            <v>0</v>
          </cell>
          <cell r="I132">
            <v>7.0000000000000007E-2</v>
          </cell>
          <cell r="J132">
            <v>0</v>
          </cell>
          <cell r="K132">
            <v>7.0000000000000007E-2</v>
          </cell>
          <cell r="L132">
            <v>0</v>
          </cell>
          <cell r="M132">
            <v>0</v>
          </cell>
          <cell r="N132">
            <v>0</v>
          </cell>
          <cell r="O132">
            <v>0</v>
          </cell>
          <cell r="P132">
            <v>2</v>
          </cell>
        </row>
        <row r="133">
          <cell r="B133">
            <v>40</v>
          </cell>
          <cell r="C133">
            <v>0.375</v>
          </cell>
          <cell r="D133">
            <v>2.31</v>
          </cell>
          <cell r="E133">
            <v>1</v>
          </cell>
          <cell r="F133">
            <v>0</v>
          </cell>
          <cell r="G133">
            <v>0</v>
          </cell>
          <cell r="H133">
            <v>0</v>
          </cell>
          <cell r="I133">
            <v>7.0000000000000007E-2</v>
          </cell>
          <cell r="J133">
            <v>0</v>
          </cell>
          <cell r="K133">
            <v>7.0000000000000007E-2</v>
          </cell>
          <cell r="L133">
            <v>0</v>
          </cell>
          <cell r="M133">
            <v>0</v>
          </cell>
          <cell r="N133">
            <v>0</v>
          </cell>
          <cell r="O133">
            <v>0</v>
          </cell>
          <cell r="P133">
            <v>2</v>
          </cell>
        </row>
        <row r="134">
          <cell r="B134">
            <v>40</v>
          </cell>
          <cell r="C134">
            <v>0.375</v>
          </cell>
          <cell r="D134">
            <v>2.31</v>
          </cell>
          <cell r="E134">
            <v>1</v>
          </cell>
          <cell r="F134">
            <v>0</v>
          </cell>
          <cell r="G134">
            <v>0</v>
          </cell>
          <cell r="H134">
            <v>0</v>
          </cell>
          <cell r="I134">
            <v>7.0000000000000007E-2</v>
          </cell>
          <cell r="J134">
            <v>0</v>
          </cell>
          <cell r="K134">
            <v>7.0000000000000007E-2</v>
          </cell>
          <cell r="L134">
            <v>0</v>
          </cell>
          <cell r="M134">
            <v>0</v>
          </cell>
          <cell r="N134">
            <v>0</v>
          </cell>
          <cell r="O134">
            <v>0</v>
          </cell>
          <cell r="P134">
            <v>2</v>
          </cell>
        </row>
        <row r="135">
          <cell r="B135">
            <v>40</v>
          </cell>
          <cell r="C135">
            <v>0.5</v>
          </cell>
          <cell r="D135">
            <v>2.77</v>
          </cell>
          <cell r="E135">
            <v>1</v>
          </cell>
          <cell r="F135">
            <v>0</v>
          </cell>
          <cell r="G135">
            <v>0</v>
          </cell>
          <cell r="H135">
            <v>0</v>
          </cell>
          <cell r="I135">
            <v>7.0000000000000007E-2</v>
          </cell>
          <cell r="J135">
            <v>0</v>
          </cell>
          <cell r="K135">
            <v>7.0000000000000007E-2</v>
          </cell>
          <cell r="L135">
            <v>0</v>
          </cell>
          <cell r="M135">
            <v>0</v>
          </cell>
          <cell r="N135">
            <v>0</v>
          </cell>
          <cell r="O135">
            <v>0</v>
          </cell>
          <cell r="P135">
            <v>2</v>
          </cell>
        </row>
        <row r="136">
          <cell r="B136">
            <v>40</v>
          </cell>
          <cell r="C136">
            <v>0.5</v>
          </cell>
          <cell r="D136">
            <v>2.77</v>
          </cell>
          <cell r="E136">
            <v>1</v>
          </cell>
          <cell r="F136">
            <v>0</v>
          </cell>
          <cell r="G136">
            <v>0</v>
          </cell>
          <cell r="H136">
            <v>0</v>
          </cell>
          <cell r="I136">
            <v>7.0000000000000007E-2</v>
          </cell>
          <cell r="J136">
            <v>0</v>
          </cell>
          <cell r="K136">
            <v>7.0000000000000007E-2</v>
          </cell>
          <cell r="L136">
            <v>0</v>
          </cell>
          <cell r="M136">
            <v>0</v>
          </cell>
          <cell r="N136">
            <v>0</v>
          </cell>
          <cell r="O136">
            <v>0</v>
          </cell>
          <cell r="P136">
            <v>2</v>
          </cell>
        </row>
        <row r="137">
          <cell r="B137">
            <v>40</v>
          </cell>
          <cell r="C137">
            <v>0.5</v>
          </cell>
          <cell r="D137">
            <v>2.77</v>
          </cell>
          <cell r="E137">
            <v>1</v>
          </cell>
          <cell r="F137">
            <v>0</v>
          </cell>
          <cell r="G137">
            <v>0</v>
          </cell>
          <cell r="H137">
            <v>0</v>
          </cell>
          <cell r="I137">
            <v>7.0000000000000007E-2</v>
          </cell>
          <cell r="J137">
            <v>0</v>
          </cell>
          <cell r="K137">
            <v>7.0000000000000007E-2</v>
          </cell>
          <cell r="L137">
            <v>0</v>
          </cell>
          <cell r="M137">
            <v>0</v>
          </cell>
          <cell r="N137">
            <v>0</v>
          </cell>
          <cell r="O137">
            <v>0</v>
          </cell>
          <cell r="P137">
            <v>2</v>
          </cell>
        </row>
        <row r="138">
          <cell r="B138">
            <v>40</v>
          </cell>
          <cell r="C138">
            <v>0.75</v>
          </cell>
          <cell r="D138">
            <v>2.87</v>
          </cell>
          <cell r="E138">
            <v>1</v>
          </cell>
          <cell r="F138">
            <v>0</v>
          </cell>
          <cell r="G138">
            <v>0</v>
          </cell>
          <cell r="H138">
            <v>0</v>
          </cell>
          <cell r="I138">
            <v>7.0000000000000007E-2</v>
          </cell>
          <cell r="J138">
            <v>0</v>
          </cell>
          <cell r="K138">
            <v>7.0000000000000007E-2</v>
          </cell>
          <cell r="L138">
            <v>0</v>
          </cell>
          <cell r="M138">
            <v>0</v>
          </cell>
          <cell r="N138">
            <v>0</v>
          </cell>
          <cell r="O138">
            <v>0</v>
          </cell>
          <cell r="P138">
            <v>2</v>
          </cell>
        </row>
        <row r="139">
          <cell r="B139">
            <v>40</v>
          </cell>
          <cell r="C139">
            <v>0.75</v>
          </cell>
          <cell r="D139">
            <v>2.87</v>
          </cell>
          <cell r="E139">
            <v>1</v>
          </cell>
          <cell r="F139">
            <v>0</v>
          </cell>
          <cell r="G139">
            <v>0</v>
          </cell>
          <cell r="H139">
            <v>0</v>
          </cell>
          <cell r="I139">
            <v>7.0000000000000007E-2</v>
          </cell>
          <cell r="J139">
            <v>0</v>
          </cell>
          <cell r="K139">
            <v>7.0000000000000007E-2</v>
          </cell>
          <cell r="L139">
            <v>0</v>
          </cell>
          <cell r="M139">
            <v>0</v>
          </cell>
          <cell r="N139">
            <v>0</v>
          </cell>
          <cell r="O139">
            <v>0</v>
          </cell>
          <cell r="P139">
            <v>2</v>
          </cell>
        </row>
        <row r="140">
          <cell r="B140">
            <v>40</v>
          </cell>
          <cell r="C140">
            <v>0.75</v>
          </cell>
          <cell r="D140">
            <v>2.87</v>
          </cell>
          <cell r="E140">
            <v>1</v>
          </cell>
          <cell r="F140">
            <v>0</v>
          </cell>
          <cell r="G140">
            <v>0</v>
          </cell>
          <cell r="H140">
            <v>0</v>
          </cell>
          <cell r="I140">
            <v>7.0000000000000007E-2</v>
          </cell>
          <cell r="J140">
            <v>0</v>
          </cell>
          <cell r="K140">
            <v>7.0000000000000007E-2</v>
          </cell>
          <cell r="L140">
            <v>0</v>
          </cell>
          <cell r="M140">
            <v>0</v>
          </cell>
          <cell r="N140">
            <v>0</v>
          </cell>
          <cell r="O140">
            <v>0</v>
          </cell>
          <cell r="P140">
            <v>2</v>
          </cell>
        </row>
        <row r="141">
          <cell r="B141">
            <v>40</v>
          </cell>
          <cell r="C141">
            <v>1</v>
          </cell>
          <cell r="D141">
            <v>3.38</v>
          </cell>
          <cell r="E141">
            <v>1</v>
          </cell>
          <cell r="F141">
            <v>0</v>
          </cell>
          <cell r="G141">
            <v>0</v>
          </cell>
          <cell r="H141">
            <v>0</v>
          </cell>
          <cell r="I141">
            <v>0.12</v>
          </cell>
          <cell r="J141">
            <v>0</v>
          </cell>
          <cell r="K141">
            <v>0.12</v>
          </cell>
          <cell r="L141">
            <v>0</v>
          </cell>
          <cell r="M141">
            <v>0</v>
          </cell>
          <cell r="N141">
            <v>0</v>
          </cell>
          <cell r="O141">
            <v>0</v>
          </cell>
          <cell r="P141">
            <v>2</v>
          </cell>
        </row>
        <row r="142">
          <cell r="B142">
            <v>40</v>
          </cell>
          <cell r="C142">
            <v>1</v>
          </cell>
          <cell r="D142">
            <v>3.38</v>
          </cell>
          <cell r="E142">
            <v>1</v>
          </cell>
          <cell r="F142">
            <v>0</v>
          </cell>
          <cell r="G142">
            <v>0</v>
          </cell>
          <cell r="H142">
            <v>0</v>
          </cell>
          <cell r="I142">
            <v>0.12</v>
          </cell>
          <cell r="J142">
            <v>0</v>
          </cell>
          <cell r="K142">
            <v>0.12</v>
          </cell>
          <cell r="L142">
            <v>0</v>
          </cell>
          <cell r="M142">
            <v>0</v>
          </cell>
          <cell r="N142">
            <v>0</v>
          </cell>
          <cell r="O142">
            <v>0</v>
          </cell>
          <cell r="P142">
            <v>2</v>
          </cell>
        </row>
        <row r="143">
          <cell r="B143">
            <v>40</v>
          </cell>
          <cell r="C143">
            <v>1</v>
          </cell>
          <cell r="D143">
            <v>3.38</v>
          </cell>
          <cell r="E143">
            <v>1</v>
          </cell>
          <cell r="F143">
            <v>0</v>
          </cell>
          <cell r="G143">
            <v>0</v>
          </cell>
          <cell r="H143">
            <v>0</v>
          </cell>
          <cell r="I143">
            <v>0.12</v>
          </cell>
          <cell r="J143">
            <v>0</v>
          </cell>
          <cell r="K143">
            <v>0.12</v>
          </cell>
          <cell r="L143">
            <v>0</v>
          </cell>
          <cell r="M143">
            <v>0</v>
          </cell>
          <cell r="N143">
            <v>0</v>
          </cell>
          <cell r="O143">
            <v>0</v>
          </cell>
          <cell r="P143">
            <v>2</v>
          </cell>
        </row>
        <row r="144">
          <cell r="B144">
            <v>40</v>
          </cell>
          <cell r="C144">
            <v>1.25</v>
          </cell>
          <cell r="D144">
            <v>3.56</v>
          </cell>
          <cell r="E144">
            <v>1</v>
          </cell>
          <cell r="F144">
            <v>0</v>
          </cell>
          <cell r="G144">
            <v>0</v>
          </cell>
          <cell r="H144">
            <v>0</v>
          </cell>
          <cell r="I144">
            <v>0.15</v>
          </cell>
          <cell r="J144">
            <v>0</v>
          </cell>
          <cell r="K144">
            <v>0.15</v>
          </cell>
          <cell r="L144">
            <v>0</v>
          </cell>
          <cell r="M144">
            <v>0</v>
          </cell>
          <cell r="N144">
            <v>0</v>
          </cell>
          <cell r="O144">
            <v>0</v>
          </cell>
          <cell r="P144">
            <v>2</v>
          </cell>
        </row>
        <row r="145">
          <cell r="B145">
            <v>40</v>
          </cell>
          <cell r="C145">
            <v>1.25</v>
          </cell>
          <cell r="D145">
            <v>3.56</v>
          </cell>
          <cell r="E145">
            <v>1</v>
          </cell>
          <cell r="F145">
            <v>0</v>
          </cell>
          <cell r="G145">
            <v>0</v>
          </cell>
          <cell r="H145">
            <v>0</v>
          </cell>
          <cell r="I145">
            <v>0.15</v>
          </cell>
          <cell r="J145">
            <v>0</v>
          </cell>
          <cell r="K145">
            <v>0.15</v>
          </cell>
          <cell r="L145">
            <v>0</v>
          </cell>
          <cell r="M145">
            <v>0</v>
          </cell>
          <cell r="N145">
            <v>0</v>
          </cell>
          <cell r="O145">
            <v>0</v>
          </cell>
          <cell r="P145">
            <v>2</v>
          </cell>
        </row>
        <row r="146">
          <cell r="B146">
            <v>40</v>
          </cell>
          <cell r="C146">
            <v>1.25</v>
          </cell>
          <cell r="D146">
            <v>3.56</v>
          </cell>
          <cell r="E146">
            <v>1</v>
          </cell>
          <cell r="F146">
            <v>0</v>
          </cell>
          <cell r="G146">
            <v>0</v>
          </cell>
          <cell r="H146">
            <v>0</v>
          </cell>
          <cell r="I146">
            <v>0.15</v>
          </cell>
          <cell r="J146">
            <v>0</v>
          </cell>
          <cell r="K146">
            <v>0.15</v>
          </cell>
          <cell r="L146">
            <v>0</v>
          </cell>
          <cell r="M146">
            <v>0</v>
          </cell>
          <cell r="N146">
            <v>0</v>
          </cell>
          <cell r="O146">
            <v>0</v>
          </cell>
          <cell r="P146">
            <v>2</v>
          </cell>
        </row>
        <row r="147">
          <cell r="B147">
            <v>40</v>
          </cell>
          <cell r="C147">
            <v>1.5</v>
          </cell>
          <cell r="D147">
            <v>3.68</v>
          </cell>
          <cell r="E147">
            <v>1</v>
          </cell>
          <cell r="F147">
            <v>0</v>
          </cell>
          <cell r="G147">
            <v>0</v>
          </cell>
          <cell r="H147">
            <v>0</v>
          </cell>
          <cell r="I147">
            <v>0.15</v>
          </cell>
          <cell r="J147">
            <v>0</v>
          </cell>
          <cell r="K147">
            <v>0.15</v>
          </cell>
          <cell r="L147">
            <v>0</v>
          </cell>
          <cell r="M147">
            <v>0</v>
          </cell>
          <cell r="N147">
            <v>0</v>
          </cell>
          <cell r="O147">
            <v>0</v>
          </cell>
          <cell r="P147">
            <v>2</v>
          </cell>
        </row>
        <row r="148">
          <cell r="B148">
            <v>40</v>
          </cell>
          <cell r="C148">
            <v>1.5</v>
          </cell>
          <cell r="D148">
            <v>3.68</v>
          </cell>
          <cell r="E148">
            <v>1</v>
          </cell>
          <cell r="F148">
            <v>0</v>
          </cell>
          <cell r="G148">
            <v>0</v>
          </cell>
          <cell r="H148">
            <v>0</v>
          </cell>
          <cell r="I148">
            <v>0.15</v>
          </cell>
          <cell r="J148">
            <v>0</v>
          </cell>
          <cell r="K148">
            <v>0.15</v>
          </cell>
          <cell r="L148">
            <v>0</v>
          </cell>
          <cell r="M148">
            <v>0</v>
          </cell>
          <cell r="N148">
            <v>0</v>
          </cell>
          <cell r="O148">
            <v>0</v>
          </cell>
          <cell r="P148">
            <v>2</v>
          </cell>
        </row>
        <row r="149">
          <cell r="B149">
            <v>40</v>
          </cell>
          <cell r="C149">
            <v>1.5</v>
          </cell>
          <cell r="D149">
            <v>3.68</v>
          </cell>
          <cell r="E149">
            <v>1</v>
          </cell>
          <cell r="F149">
            <v>0</v>
          </cell>
          <cell r="G149">
            <v>0</v>
          </cell>
          <cell r="H149">
            <v>0</v>
          </cell>
          <cell r="I149">
            <v>0.15</v>
          </cell>
          <cell r="J149">
            <v>0</v>
          </cell>
          <cell r="K149">
            <v>0.15</v>
          </cell>
          <cell r="L149">
            <v>0</v>
          </cell>
          <cell r="M149">
            <v>0</v>
          </cell>
          <cell r="N149">
            <v>0</v>
          </cell>
          <cell r="O149">
            <v>0</v>
          </cell>
          <cell r="P149">
            <v>2</v>
          </cell>
        </row>
        <row r="150">
          <cell r="B150">
            <v>40</v>
          </cell>
          <cell r="C150">
            <v>2</v>
          </cell>
          <cell r="D150">
            <v>3.91</v>
          </cell>
          <cell r="E150">
            <v>1</v>
          </cell>
          <cell r="F150">
            <v>0</v>
          </cell>
          <cell r="G150">
            <v>0</v>
          </cell>
          <cell r="H150">
            <v>0</v>
          </cell>
          <cell r="I150">
            <v>0.3</v>
          </cell>
          <cell r="J150">
            <v>0</v>
          </cell>
          <cell r="K150">
            <v>0.3</v>
          </cell>
          <cell r="L150">
            <v>0</v>
          </cell>
          <cell r="M150">
            <v>0</v>
          </cell>
          <cell r="N150">
            <v>0</v>
          </cell>
          <cell r="O150">
            <v>0</v>
          </cell>
          <cell r="P150">
            <v>2</v>
          </cell>
          <cell r="Q150">
            <v>0</v>
          </cell>
          <cell r="R150">
            <v>0</v>
          </cell>
        </row>
        <row r="151">
          <cell r="B151">
            <v>40</v>
          </cell>
          <cell r="C151">
            <v>2</v>
          </cell>
          <cell r="D151">
            <v>3.91</v>
          </cell>
          <cell r="E151">
            <v>1</v>
          </cell>
          <cell r="F151">
            <v>0</v>
          </cell>
          <cell r="G151">
            <v>0</v>
          </cell>
          <cell r="H151">
            <v>0</v>
          </cell>
          <cell r="I151">
            <v>0.3</v>
          </cell>
          <cell r="J151">
            <v>0</v>
          </cell>
          <cell r="K151">
            <v>0.3</v>
          </cell>
          <cell r="L151">
            <v>0</v>
          </cell>
          <cell r="M151">
            <v>0</v>
          </cell>
          <cell r="N151">
            <v>0</v>
          </cell>
          <cell r="O151">
            <v>0</v>
          </cell>
          <cell r="P151">
            <v>2</v>
          </cell>
        </row>
        <row r="152">
          <cell r="B152">
            <v>40</v>
          </cell>
          <cell r="C152">
            <v>2</v>
          </cell>
          <cell r="D152">
            <v>3.91</v>
          </cell>
          <cell r="E152">
            <v>1</v>
          </cell>
          <cell r="F152">
            <v>0</v>
          </cell>
          <cell r="G152">
            <v>0</v>
          </cell>
          <cell r="H152">
            <v>0</v>
          </cell>
          <cell r="I152">
            <v>0.3</v>
          </cell>
          <cell r="J152">
            <v>0</v>
          </cell>
          <cell r="K152">
            <v>0.3</v>
          </cell>
          <cell r="L152">
            <v>0</v>
          </cell>
          <cell r="M152">
            <v>0</v>
          </cell>
          <cell r="N152">
            <v>0</v>
          </cell>
          <cell r="O152">
            <v>0</v>
          </cell>
          <cell r="P152">
            <v>2</v>
          </cell>
        </row>
        <row r="153">
          <cell r="B153">
            <v>40</v>
          </cell>
          <cell r="C153">
            <v>2.5</v>
          </cell>
          <cell r="D153">
            <v>5.16</v>
          </cell>
          <cell r="E153">
            <v>1</v>
          </cell>
          <cell r="F153">
            <v>0</v>
          </cell>
          <cell r="G153">
            <v>0</v>
          </cell>
          <cell r="H153">
            <v>0</v>
          </cell>
          <cell r="I153">
            <v>0.25</v>
          </cell>
          <cell r="J153">
            <v>0.2</v>
          </cell>
          <cell r="K153">
            <v>0.45</v>
          </cell>
          <cell r="L153">
            <v>0</v>
          </cell>
          <cell r="M153">
            <v>0</v>
          </cell>
          <cell r="N153">
            <v>0</v>
          </cell>
          <cell r="O153">
            <v>0</v>
          </cell>
          <cell r="P153">
            <v>2</v>
          </cell>
        </row>
        <row r="154">
          <cell r="B154">
            <v>40</v>
          </cell>
          <cell r="C154">
            <v>3</v>
          </cell>
          <cell r="D154">
            <v>5.49</v>
          </cell>
          <cell r="E154">
            <v>1</v>
          </cell>
          <cell r="F154">
            <v>0</v>
          </cell>
          <cell r="G154">
            <v>0</v>
          </cell>
          <cell r="H154">
            <v>0</v>
          </cell>
          <cell r="I154">
            <v>0.3</v>
          </cell>
          <cell r="J154">
            <v>0.3</v>
          </cell>
          <cell r="K154">
            <v>0.6</v>
          </cell>
          <cell r="L154">
            <v>0</v>
          </cell>
          <cell r="M154">
            <v>0</v>
          </cell>
          <cell r="N154">
            <v>0</v>
          </cell>
          <cell r="O154">
            <v>0</v>
          </cell>
          <cell r="P154">
            <v>2</v>
          </cell>
        </row>
        <row r="155">
          <cell r="B155">
            <v>40</v>
          </cell>
          <cell r="C155">
            <v>3.5</v>
          </cell>
          <cell r="D155">
            <v>5.74</v>
          </cell>
          <cell r="E155">
            <v>1</v>
          </cell>
          <cell r="F155">
            <v>0</v>
          </cell>
          <cell r="G155">
            <v>0</v>
          </cell>
          <cell r="H155">
            <v>0</v>
          </cell>
          <cell r="I155">
            <v>0.35</v>
          </cell>
          <cell r="J155">
            <v>0.4</v>
          </cell>
          <cell r="K155">
            <v>0.75</v>
          </cell>
          <cell r="L155">
            <v>0</v>
          </cell>
          <cell r="M155">
            <v>0</v>
          </cell>
          <cell r="N155">
            <v>0</v>
          </cell>
          <cell r="O155">
            <v>0</v>
          </cell>
          <cell r="P155">
            <v>3</v>
          </cell>
        </row>
        <row r="156">
          <cell r="B156">
            <v>40</v>
          </cell>
          <cell r="C156">
            <v>4</v>
          </cell>
          <cell r="D156">
            <v>6.02</v>
          </cell>
          <cell r="E156">
            <v>1</v>
          </cell>
          <cell r="F156">
            <v>0</v>
          </cell>
          <cell r="G156">
            <v>0</v>
          </cell>
          <cell r="H156">
            <v>0</v>
          </cell>
          <cell r="I156">
            <v>0.41</v>
          </cell>
          <cell r="J156">
            <v>0.49</v>
          </cell>
          <cell r="K156">
            <v>0.89999999999999991</v>
          </cell>
          <cell r="L156">
            <v>0</v>
          </cell>
          <cell r="M156">
            <v>0</v>
          </cell>
          <cell r="N156">
            <v>0</v>
          </cell>
          <cell r="O156">
            <v>0</v>
          </cell>
          <cell r="P156">
            <v>3</v>
          </cell>
        </row>
        <row r="157">
          <cell r="B157">
            <v>40</v>
          </cell>
          <cell r="C157">
            <v>5</v>
          </cell>
          <cell r="D157">
            <v>6.55</v>
          </cell>
          <cell r="E157">
            <v>1</v>
          </cell>
          <cell r="F157">
            <v>0</v>
          </cell>
          <cell r="G157">
            <v>0</v>
          </cell>
          <cell r="H157">
            <v>0</v>
          </cell>
          <cell r="I157">
            <v>0.51</v>
          </cell>
          <cell r="J157">
            <v>0.54</v>
          </cell>
          <cell r="K157">
            <v>1.05</v>
          </cell>
          <cell r="L157">
            <v>0</v>
          </cell>
          <cell r="M157">
            <v>0</v>
          </cell>
          <cell r="N157">
            <v>0</v>
          </cell>
          <cell r="O157">
            <v>0</v>
          </cell>
          <cell r="P157">
            <v>4</v>
          </cell>
        </row>
        <row r="158">
          <cell r="B158">
            <v>40</v>
          </cell>
          <cell r="C158">
            <v>6</v>
          </cell>
          <cell r="D158">
            <v>7.11</v>
          </cell>
          <cell r="E158">
            <v>1</v>
          </cell>
          <cell r="F158">
            <v>0</v>
          </cell>
          <cell r="G158">
            <v>0</v>
          </cell>
          <cell r="H158">
            <v>0</v>
          </cell>
          <cell r="I158">
            <v>0.61</v>
          </cell>
          <cell r="J158">
            <v>1.04</v>
          </cell>
          <cell r="K158">
            <v>1.65</v>
          </cell>
          <cell r="L158">
            <v>0</v>
          </cell>
          <cell r="M158">
            <v>0</v>
          </cell>
          <cell r="N158">
            <v>0</v>
          </cell>
          <cell r="O158">
            <v>0</v>
          </cell>
          <cell r="P158">
            <v>4</v>
          </cell>
        </row>
        <row r="159">
          <cell r="B159">
            <v>40</v>
          </cell>
          <cell r="C159">
            <v>8</v>
          </cell>
          <cell r="D159">
            <v>8.18</v>
          </cell>
          <cell r="E159">
            <v>1</v>
          </cell>
          <cell r="F159">
            <v>0</v>
          </cell>
          <cell r="G159">
            <v>0</v>
          </cell>
          <cell r="H159">
            <v>0</v>
          </cell>
          <cell r="I159">
            <v>0.81</v>
          </cell>
          <cell r="J159">
            <v>1.73</v>
          </cell>
          <cell r="K159">
            <v>2.54</v>
          </cell>
          <cell r="L159">
            <v>0</v>
          </cell>
          <cell r="M159">
            <v>0</v>
          </cell>
          <cell r="N159">
            <v>0</v>
          </cell>
          <cell r="O159">
            <v>0</v>
          </cell>
          <cell r="P159">
            <v>4</v>
          </cell>
        </row>
        <row r="160">
          <cell r="B160">
            <v>40</v>
          </cell>
          <cell r="C160">
            <v>10</v>
          </cell>
          <cell r="D160">
            <v>9.27</v>
          </cell>
          <cell r="E160">
            <v>1</v>
          </cell>
          <cell r="F160">
            <v>0</v>
          </cell>
          <cell r="G160">
            <v>0</v>
          </cell>
          <cell r="H160">
            <v>0</v>
          </cell>
          <cell r="I160">
            <v>1.01</v>
          </cell>
          <cell r="J160">
            <v>3.04</v>
          </cell>
          <cell r="K160">
            <v>4.05</v>
          </cell>
          <cell r="L160">
            <v>0</v>
          </cell>
          <cell r="M160">
            <v>0</v>
          </cell>
          <cell r="N160">
            <v>0</v>
          </cell>
          <cell r="O160">
            <v>0</v>
          </cell>
          <cell r="P160">
            <v>4</v>
          </cell>
        </row>
        <row r="161">
          <cell r="B161">
            <v>40</v>
          </cell>
          <cell r="C161">
            <v>12</v>
          </cell>
          <cell r="D161">
            <v>10.31</v>
          </cell>
          <cell r="E161">
            <v>1.25</v>
          </cell>
          <cell r="F161">
            <v>0</v>
          </cell>
          <cell r="G161">
            <v>0</v>
          </cell>
          <cell r="H161">
            <v>0</v>
          </cell>
          <cell r="I161">
            <v>1.22</v>
          </cell>
          <cell r="J161">
            <v>4.0199999999999996</v>
          </cell>
          <cell r="K161">
            <v>5.2399999999999993</v>
          </cell>
          <cell r="L161">
            <v>0</v>
          </cell>
          <cell r="M161">
            <v>0</v>
          </cell>
          <cell r="N161">
            <v>0</v>
          </cell>
          <cell r="O161">
            <v>0</v>
          </cell>
          <cell r="P161">
            <v>6</v>
          </cell>
        </row>
        <row r="162">
          <cell r="B162">
            <v>40</v>
          </cell>
          <cell r="C162">
            <v>14</v>
          </cell>
          <cell r="D162">
            <v>11.13</v>
          </cell>
          <cell r="E162">
            <v>1.25</v>
          </cell>
          <cell r="F162">
            <v>0</v>
          </cell>
          <cell r="G162">
            <v>0</v>
          </cell>
          <cell r="H162">
            <v>0</v>
          </cell>
          <cell r="I162">
            <v>1.42</v>
          </cell>
          <cell r="J162">
            <v>5.33</v>
          </cell>
          <cell r="K162">
            <v>6.75</v>
          </cell>
          <cell r="L162">
            <v>0</v>
          </cell>
          <cell r="M162">
            <v>0</v>
          </cell>
          <cell r="N162">
            <v>0</v>
          </cell>
          <cell r="O162">
            <v>0</v>
          </cell>
          <cell r="P162">
            <v>6</v>
          </cell>
        </row>
        <row r="163">
          <cell r="B163">
            <v>40</v>
          </cell>
          <cell r="C163">
            <v>16</v>
          </cell>
          <cell r="D163">
            <v>12.7</v>
          </cell>
          <cell r="E163">
            <v>1.25</v>
          </cell>
          <cell r="F163">
            <v>0</v>
          </cell>
          <cell r="G163">
            <v>0</v>
          </cell>
          <cell r="H163">
            <v>0</v>
          </cell>
          <cell r="I163">
            <v>1.62</v>
          </cell>
          <cell r="J163">
            <v>8.42</v>
          </cell>
          <cell r="K163">
            <v>10.039999999999999</v>
          </cell>
          <cell r="L163">
            <v>0</v>
          </cell>
          <cell r="M163">
            <v>0</v>
          </cell>
          <cell r="N163">
            <v>0</v>
          </cell>
          <cell r="O163">
            <v>0</v>
          </cell>
          <cell r="P163">
            <v>6</v>
          </cell>
        </row>
        <row r="164">
          <cell r="B164">
            <v>40</v>
          </cell>
          <cell r="C164">
            <v>18</v>
          </cell>
          <cell r="D164">
            <v>14.27</v>
          </cell>
          <cell r="E164">
            <v>1.25</v>
          </cell>
          <cell r="F164">
            <v>0</v>
          </cell>
          <cell r="G164">
            <v>0</v>
          </cell>
          <cell r="H164">
            <v>0</v>
          </cell>
          <cell r="I164">
            <v>1.82</v>
          </cell>
          <cell r="J164">
            <v>11.53</v>
          </cell>
          <cell r="K164">
            <v>13.35</v>
          </cell>
          <cell r="L164">
            <v>0</v>
          </cell>
          <cell r="M164">
            <v>0</v>
          </cell>
          <cell r="N164">
            <v>0</v>
          </cell>
          <cell r="O164">
            <v>0</v>
          </cell>
          <cell r="P164">
            <v>6</v>
          </cell>
        </row>
        <row r="165">
          <cell r="B165">
            <v>40</v>
          </cell>
          <cell r="C165">
            <v>20</v>
          </cell>
          <cell r="D165">
            <v>15.09</v>
          </cell>
          <cell r="E165">
            <v>1.5</v>
          </cell>
          <cell r="F165">
            <v>0</v>
          </cell>
          <cell r="G165">
            <v>0</v>
          </cell>
          <cell r="H165">
            <v>0</v>
          </cell>
          <cell r="I165">
            <v>2.0299999999999998</v>
          </cell>
          <cell r="J165">
            <v>14.47</v>
          </cell>
          <cell r="K165">
            <v>16.5</v>
          </cell>
          <cell r="L165">
            <v>0</v>
          </cell>
          <cell r="M165">
            <v>0</v>
          </cell>
          <cell r="N165">
            <v>0</v>
          </cell>
          <cell r="O165">
            <v>0</v>
          </cell>
          <cell r="P165">
            <v>7</v>
          </cell>
        </row>
        <row r="166">
          <cell r="B166">
            <v>40</v>
          </cell>
          <cell r="C166">
            <v>24</v>
          </cell>
          <cell r="D166">
            <v>17.48</v>
          </cell>
          <cell r="E166">
            <v>1.5</v>
          </cell>
          <cell r="F166">
            <v>0</v>
          </cell>
          <cell r="G166">
            <v>0</v>
          </cell>
          <cell r="H166">
            <v>0</v>
          </cell>
          <cell r="I166">
            <v>2.4300000000000002</v>
          </cell>
          <cell r="J166">
            <v>24.57</v>
          </cell>
          <cell r="K166">
            <v>27</v>
          </cell>
          <cell r="L166">
            <v>0</v>
          </cell>
          <cell r="M166">
            <v>0</v>
          </cell>
          <cell r="N166">
            <v>0</v>
          </cell>
          <cell r="O166">
            <v>0</v>
          </cell>
          <cell r="P166">
            <v>8</v>
          </cell>
        </row>
        <row r="167">
          <cell r="B167">
            <v>40</v>
          </cell>
          <cell r="C167">
            <v>32</v>
          </cell>
          <cell r="D167">
            <v>17.48</v>
          </cell>
          <cell r="E167">
            <v>1.5</v>
          </cell>
          <cell r="F167">
            <v>0</v>
          </cell>
          <cell r="G167">
            <v>0</v>
          </cell>
          <cell r="H167">
            <v>0</v>
          </cell>
          <cell r="I167">
            <v>3.24</v>
          </cell>
          <cell r="J167">
            <v>31.26</v>
          </cell>
          <cell r="K167">
            <v>34.5</v>
          </cell>
          <cell r="L167">
            <v>0</v>
          </cell>
          <cell r="M167">
            <v>0</v>
          </cell>
          <cell r="N167">
            <v>0</v>
          </cell>
          <cell r="O167">
            <v>0</v>
          </cell>
          <cell r="P167">
            <v>11</v>
          </cell>
        </row>
        <row r="168">
          <cell r="B168">
            <v>40</v>
          </cell>
          <cell r="C168">
            <v>34</v>
          </cell>
          <cell r="D168">
            <v>17.48</v>
          </cell>
          <cell r="E168">
            <v>1.5</v>
          </cell>
          <cell r="F168">
            <v>0</v>
          </cell>
          <cell r="G168">
            <v>0</v>
          </cell>
          <cell r="H168">
            <v>0</v>
          </cell>
          <cell r="I168">
            <v>3.45</v>
          </cell>
          <cell r="J168">
            <v>34.049999999999997</v>
          </cell>
          <cell r="K168">
            <v>37.5</v>
          </cell>
          <cell r="L168">
            <v>0</v>
          </cell>
          <cell r="M168">
            <v>0</v>
          </cell>
          <cell r="N168">
            <v>0</v>
          </cell>
          <cell r="O168">
            <v>0</v>
          </cell>
          <cell r="P168">
            <v>12</v>
          </cell>
        </row>
        <row r="169">
          <cell r="B169">
            <v>40</v>
          </cell>
          <cell r="C169">
            <v>36</v>
          </cell>
          <cell r="D169">
            <v>19.05</v>
          </cell>
          <cell r="E169">
            <v>2</v>
          </cell>
          <cell r="F169">
            <v>0</v>
          </cell>
          <cell r="G169">
            <v>0</v>
          </cell>
          <cell r="H169">
            <v>0</v>
          </cell>
          <cell r="I169">
            <v>3.65</v>
          </cell>
          <cell r="J169">
            <v>41.34</v>
          </cell>
          <cell r="K169">
            <v>44.99</v>
          </cell>
          <cell r="L169">
            <v>0</v>
          </cell>
          <cell r="M169">
            <v>0</v>
          </cell>
          <cell r="N169">
            <v>0</v>
          </cell>
          <cell r="O169">
            <v>0</v>
          </cell>
          <cell r="P169">
            <v>12</v>
          </cell>
        </row>
        <row r="170">
          <cell r="B170" t="str">
            <v>40S</v>
          </cell>
          <cell r="C170">
            <v>0.125</v>
          </cell>
          <cell r="D170">
            <v>1.73</v>
          </cell>
          <cell r="E170">
            <v>1</v>
          </cell>
          <cell r="F170">
            <v>0</v>
          </cell>
          <cell r="G170">
            <v>0</v>
          </cell>
          <cell r="H170">
            <v>0</v>
          </cell>
          <cell r="I170">
            <v>7.0000000000000007E-2</v>
          </cell>
          <cell r="J170">
            <v>0</v>
          </cell>
          <cell r="K170">
            <v>7.0000000000000007E-2</v>
          </cell>
          <cell r="L170">
            <v>0</v>
          </cell>
          <cell r="M170">
            <v>0</v>
          </cell>
          <cell r="N170">
            <v>0</v>
          </cell>
          <cell r="O170">
            <v>0</v>
          </cell>
          <cell r="P170">
            <v>2</v>
          </cell>
        </row>
        <row r="171">
          <cell r="B171" t="str">
            <v>40S</v>
          </cell>
          <cell r="C171">
            <v>0.125</v>
          </cell>
          <cell r="D171">
            <v>1.73</v>
          </cell>
          <cell r="E171">
            <v>1</v>
          </cell>
          <cell r="F171">
            <v>0</v>
          </cell>
          <cell r="G171">
            <v>0</v>
          </cell>
          <cell r="H171">
            <v>0</v>
          </cell>
          <cell r="I171">
            <v>7.0000000000000007E-2</v>
          </cell>
          <cell r="J171">
            <v>0</v>
          </cell>
          <cell r="K171">
            <v>7.0000000000000007E-2</v>
          </cell>
          <cell r="L171">
            <v>0</v>
          </cell>
          <cell r="M171">
            <v>0</v>
          </cell>
          <cell r="N171">
            <v>0</v>
          </cell>
          <cell r="O171">
            <v>0</v>
          </cell>
          <cell r="P171">
            <v>2</v>
          </cell>
        </row>
        <row r="172">
          <cell r="B172" t="str">
            <v>40S</v>
          </cell>
          <cell r="C172">
            <v>0.125</v>
          </cell>
          <cell r="D172">
            <v>1.73</v>
          </cell>
          <cell r="E172">
            <v>1</v>
          </cell>
          <cell r="F172">
            <v>0</v>
          </cell>
          <cell r="G172">
            <v>0</v>
          </cell>
          <cell r="H172">
            <v>0</v>
          </cell>
          <cell r="I172">
            <v>7.0000000000000007E-2</v>
          </cell>
          <cell r="J172">
            <v>0</v>
          </cell>
          <cell r="K172">
            <v>7.0000000000000007E-2</v>
          </cell>
          <cell r="L172">
            <v>0</v>
          </cell>
          <cell r="M172">
            <v>0</v>
          </cell>
          <cell r="N172">
            <v>0</v>
          </cell>
          <cell r="O172">
            <v>1.2583851944036213E+307</v>
          </cell>
          <cell r="P172">
            <v>2</v>
          </cell>
        </row>
        <row r="173">
          <cell r="B173" t="str">
            <v>40S</v>
          </cell>
          <cell r="C173">
            <v>0.25</v>
          </cell>
          <cell r="D173">
            <v>2.2400000000000002</v>
          </cell>
          <cell r="E173">
            <v>1</v>
          </cell>
          <cell r="F173">
            <v>0</v>
          </cell>
          <cell r="G173">
            <v>0</v>
          </cell>
          <cell r="H173">
            <v>0</v>
          </cell>
          <cell r="I173">
            <v>7.0000000000000007E-2</v>
          </cell>
          <cell r="J173">
            <v>0</v>
          </cell>
          <cell r="K173">
            <v>7.0000000000000007E-2</v>
          </cell>
          <cell r="L173">
            <v>0</v>
          </cell>
          <cell r="M173">
            <v>0</v>
          </cell>
          <cell r="N173">
            <v>0</v>
          </cell>
          <cell r="O173">
            <v>0</v>
          </cell>
          <cell r="P173">
            <v>2</v>
          </cell>
        </row>
        <row r="174">
          <cell r="B174" t="str">
            <v>40S</v>
          </cell>
          <cell r="C174">
            <v>0.25</v>
          </cell>
          <cell r="D174">
            <v>2.2400000000000002</v>
          </cell>
          <cell r="E174">
            <v>1</v>
          </cell>
          <cell r="F174">
            <v>0</v>
          </cell>
          <cell r="G174">
            <v>0</v>
          </cell>
          <cell r="H174">
            <v>0</v>
          </cell>
          <cell r="I174">
            <v>7.0000000000000007E-2</v>
          </cell>
          <cell r="J174">
            <v>0</v>
          </cell>
          <cell r="K174">
            <v>7.0000000000000007E-2</v>
          </cell>
          <cell r="L174">
            <v>0</v>
          </cell>
          <cell r="M174">
            <v>0</v>
          </cell>
          <cell r="N174">
            <v>0</v>
          </cell>
          <cell r="O174">
            <v>0</v>
          </cell>
          <cell r="P174">
            <v>2</v>
          </cell>
        </row>
        <row r="175">
          <cell r="B175" t="str">
            <v>40S</v>
          </cell>
          <cell r="C175">
            <v>0.25</v>
          </cell>
          <cell r="D175">
            <v>2.2400000000000002</v>
          </cell>
          <cell r="E175">
            <v>1</v>
          </cell>
          <cell r="F175">
            <v>0</v>
          </cell>
          <cell r="G175">
            <v>0</v>
          </cell>
          <cell r="H175">
            <v>0</v>
          </cell>
          <cell r="I175">
            <v>7.0000000000000007E-2</v>
          </cell>
          <cell r="J175">
            <v>0</v>
          </cell>
          <cell r="K175">
            <v>7.0000000000000007E-2</v>
          </cell>
          <cell r="L175">
            <v>0</v>
          </cell>
          <cell r="M175">
            <v>0</v>
          </cell>
          <cell r="N175">
            <v>0</v>
          </cell>
          <cell r="O175">
            <v>0</v>
          </cell>
          <cell r="P175">
            <v>2</v>
          </cell>
        </row>
        <row r="176">
          <cell r="B176" t="str">
            <v>40S</v>
          </cell>
          <cell r="C176">
            <v>0.375</v>
          </cell>
          <cell r="D176">
            <v>2.31</v>
          </cell>
          <cell r="E176">
            <v>1</v>
          </cell>
          <cell r="F176">
            <v>0</v>
          </cell>
          <cell r="G176">
            <v>0</v>
          </cell>
          <cell r="H176">
            <v>0</v>
          </cell>
          <cell r="I176">
            <v>7.0000000000000007E-2</v>
          </cell>
          <cell r="J176">
            <v>0</v>
          </cell>
          <cell r="K176">
            <v>7.0000000000000007E-2</v>
          </cell>
          <cell r="L176">
            <v>0</v>
          </cell>
          <cell r="M176">
            <v>0</v>
          </cell>
          <cell r="N176">
            <v>0</v>
          </cell>
          <cell r="O176">
            <v>0</v>
          </cell>
          <cell r="P176">
            <v>2</v>
          </cell>
        </row>
        <row r="177">
          <cell r="B177" t="str">
            <v>40S</v>
          </cell>
          <cell r="C177">
            <v>0.375</v>
          </cell>
          <cell r="D177">
            <v>2.31</v>
          </cell>
          <cell r="E177">
            <v>1</v>
          </cell>
          <cell r="F177">
            <v>0</v>
          </cell>
          <cell r="G177">
            <v>0</v>
          </cell>
          <cell r="H177">
            <v>0</v>
          </cell>
          <cell r="I177">
            <v>7.0000000000000007E-2</v>
          </cell>
          <cell r="J177">
            <v>0</v>
          </cell>
          <cell r="K177">
            <v>7.0000000000000007E-2</v>
          </cell>
          <cell r="L177">
            <v>0</v>
          </cell>
          <cell r="M177">
            <v>0</v>
          </cell>
          <cell r="N177">
            <v>0</v>
          </cell>
          <cell r="O177">
            <v>0</v>
          </cell>
          <cell r="P177">
            <v>2</v>
          </cell>
        </row>
        <row r="178">
          <cell r="B178" t="str">
            <v>40S</v>
          </cell>
          <cell r="C178">
            <v>0.375</v>
          </cell>
          <cell r="D178">
            <v>2.31</v>
          </cell>
          <cell r="E178">
            <v>1</v>
          </cell>
          <cell r="F178">
            <v>0</v>
          </cell>
          <cell r="G178">
            <v>0</v>
          </cell>
          <cell r="H178">
            <v>0</v>
          </cell>
          <cell r="I178">
            <v>7.0000000000000007E-2</v>
          </cell>
          <cell r="J178">
            <v>0</v>
          </cell>
          <cell r="K178">
            <v>7.0000000000000007E-2</v>
          </cell>
          <cell r="L178">
            <v>0</v>
          </cell>
          <cell r="M178">
            <v>0</v>
          </cell>
          <cell r="N178">
            <v>0</v>
          </cell>
          <cell r="O178">
            <v>0</v>
          </cell>
          <cell r="P178">
            <v>2</v>
          </cell>
        </row>
        <row r="179">
          <cell r="B179" t="str">
            <v>40S</v>
          </cell>
          <cell r="C179">
            <v>0.5</v>
          </cell>
          <cell r="D179">
            <v>2.77</v>
          </cell>
          <cell r="E179">
            <v>1</v>
          </cell>
          <cell r="F179">
            <v>0</v>
          </cell>
          <cell r="G179">
            <v>0</v>
          </cell>
          <cell r="H179">
            <v>0</v>
          </cell>
          <cell r="I179">
            <v>7.0000000000000007E-2</v>
          </cell>
          <cell r="J179">
            <v>0</v>
          </cell>
          <cell r="K179">
            <v>7.0000000000000007E-2</v>
          </cell>
          <cell r="L179">
            <v>0</v>
          </cell>
          <cell r="M179">
            <v>0</v>
          </cell>
          <cell r="N179">
            <v>0</v>
          </cell>
          <cell r="O179">
            <v>0</v>
          </cell>
          <cell r="P179">
            <v>2</v>
          </cell>
        </row>
        <row r="180">
          <cell r="B180" t="str">
            <v>40S</v>
          </cell>
          <cell r="C180">
            <v>0.5</v>
          </cell>
          <cell r="D180">
            <v>2.77</v>
          </cell>
          <cell r="E180">
            <v>1</v>
          </cell>
          <cell r="F180">
            <v>0</v>
          </cell>
          <cell r="G180">
            <v>0</v>
          </cell>
          <cell r="H180">
            <v>0</v>
          </cell>
          <cell r="I180">
            <v>7.0000000000000007E-2</v>
          </cell>
          <cell r="J180">
            <v>0</v>
          </cell>
          <cell r="K180">
            <v>7.0000000000000007E-2</v>
          </cell>
          <cell r="L180">
            <v>0</v>
          </cell>
          <cell r="M180">
            <v>0</v>
          </cell>
          <cell r="N180">
            <v>0</v>
          </cell>
          <cell r="O180">
            <v>0</v>
          </cell>
          <cell r="P180">
            <v>2</v>
          </cell>
        </row>
        <row r="181">
          <cell r="B181" t="str">
            <v>40S</v>
          </cell>
          <cell r="C181">
            <v>0.5</v>
          </cell>
          <cell r="D181">
            <v>2.77</v>
          </cell>
          <cell r="E181">
            <v>1</v>
          </cell>
          <cell r="F181">
            <v>0</v>
          </cell>
          <cell r="G181">
            <v>0</v>
          </cell>
          <cell r="H181">
            <v>0</v>
          </cell>
          <cell r="I181">
            <v>7.0000000000000007E-2</v>
          </cell>
          <cell r="J181">
            <v>0</v>
          </cell>
          <cell r="K181">
            <v>7.0000000000000007E-2</v>
          </cell>
          <cell r="L181">
            <v>0</v>
          </cell>
          <cell r="M181">
            <v>0</v>
          </cell>
          <cell r="N181">
            <v>0</v>
          </cell>
          <cell r="O181">
            <v>0</v>
          </cell>
          <cell r="P181">
            <v>2</v>
          </cell>
        </row>
        <row r="182">
          <cell r="B182" t="str">
            <v>40S</v>
          </cell>
          <cell r="C182">
            <v>0.75</v>
          </cell>
          <cell r="D182">
            <v>2.87</v>
          </cell>
          <cell r="E182">
            <v>1</v>
          </cell>
          <cell r="F182">
            <v>0</v>
          </cell>
          <cell r="G182">
            <v>0</v>
          </cell>
          <cell r="H182">
            <v>0</v>
          </cell>
          <cell r="I182">
            <v>7.0000000000000007E-2</v>
          </cell>
          <cell r="J182">
            <v>0</v>
          </cell>
          <cell r="K182">
            <v>7.0000000000000007E-2</v>
          </cell>
          <cell r="L182">
            <v>0</v>
          </cell>
          <cell r="M182">
            <v>0</v>
          </cell>
          <cell r="N182">
            <v>0</v>
          </cell>
          <cell r="O182">
            <v>0</v>
          </cell>
          <cell r="P182">
            <v>2</v>
          </cell>
        </row>
        <row r="183">
          <cell r="B183" t="str">
            <v>40S</v>
          </cell>
          <cell r="C183">
            <v>0.75</v>
          </cell>
          <cell r="D183">
            <v>2.87</v>
          </cell>
          <cell r="E183">
            <v>1</v>
          </cell>
          <cell r="F183">
            <v>0</v>
          </cell>
          <cell r="G183">
            <v>0</v>
          </cell>
          <cell r="H183">
            <v>0</v>
          </cell>
          <cell r="I183">
            <v>7.0000000000000007E-2</v>
          </cell>
          <cell r="J183">
            <v>0</v>
          </cell>
          <cell r="K183">
            <v>7.0000000000000007E-2</v>
          </cell>
          <cell r="L183">
            <v>0</v>
          </cell>
          <cell r="M183">
            <v>0</v>
          </cell>
          <cell r="N183">
            <v>0</v>
          </cell>
          <cell r="O183">
            <v>0</v>
          </cell>
          <cell r="P183">
            <v>2</v>
          </cell>
        </row>
        <row r="184">
          <cell r="B184" t="str">
            <v>40S</v>
          </cell>
          <cell r="C184">
            <v>0.75</v>
          </cell>
          <cell r="D184">
            <v>2.87</v>
          </cell>
          <cell r="E184">
            <v>1</v>
          </cell>
          <cell r="F184">
            <v>0</v>
          </cell>
          <cell r="G184">
            <v>0</v>
          </cell>
          <cell r="H184">
            <v>0</v>
          </cell>
          <cell r="I184">
            <v>7.0000000000000007E-2</v>
          </cell>
          <cell r="J184">
            <v>0</v>
          </cell>
          <cell r="K184">
            <v>7.0000000000000007E-2</v>
          </cell>
          <cell r="L184">
            <v>0</v>
          </cell>
          <cell r="M184">
            <v>0</v>
          </cell>
          <cell r="N184">
            <v>0</v>
          </cell>
          <cell r="O184">
            <v>0</v>
          </cell>
          <cell r="P184">
            <v>2</v>
          </cell>
        </row>
        <row r="185">
          <cell r="B185" t="str">
            <v>40S</v>
          </cell>
          <cell r="C185">
            <v>1</v>
          </cell>
          <cell r="D185">
            <v>3.38</v>
          </cell>
          <cell r="E185">
            <v>1</v>
          </cell>
          <cell r="F185">
            <v>0</v>
          </cell>
          <cell r="G185">
            <v>0</v>
          </cell>
          <cell r="H185">
            <v>0</v>
          </cell>
          <cell r="I185">
            <v>0.12</v>
          </cell>
          <cell r="J185">
            <v>0</v>
          </cell>
          <cell r="K185">
            <v>0.12</v>
          </cell>
          <cell r="L185">
            <v>0</v>
          </cell>
          <cell r="M185">
            <v>0</v>
          </cell>
          <cell r="N185">
            <v>0</v>
          </cell>
          <cell r="O185">
            <v>0</v>
          </cell>
          <cell r="P185">
            <v>2</v>
          </cell>
        </row>
        <row r="186">
          <cell r="B186" t="str">
            <v>40S</v>
          </cell>
          <cell r="C186">
            <v>1</v>
          </cell>
          <cell r="D186">
            <v>3.38</v>
          </cell>
          <cell r="E186">
            <v>1</v>
          </cell>
          <cell r="F186">
            <v>0</v>
          </cell>
          <cell r="G186">
            <v>0</v>
          </cell>
          <cell r="H186">
            <v>0</v>
          </cell>
          <cell r="I186">
            <v>0.12</v>
          </cell>
          <cell r="J186">
            <v>0</v>
          </cell>
          <cell r="K186">
            <v>0.12</v>
          </cell>
          <cell r="L186">
            <v>0</v>
          </cell>
          <cell r="M186">
            <v>0</v>
          </cell>
          <cell r="N186">
            <v>0</v>
          </cell>
          <cell r="O186">
            <v>0</v>
          </cell>
          <cell r="P186">
            <v>2</v>
          </cell>
        </row>
        <row r="187">
          <cell r="B187" t="str">
            <v>40S</v>
          </cell>
          <cell r="C187">
            <v>1</v>
          </cell>
          <cell r="D187">
            <v>3.38</v>
          </cell>
          <cell r="E187">
            <v>1</v>
          </cell>
          <cell r="F187">
            <v>0</v>
          </cell>
          <cell r="G187">
            <v>0</v>
          </cell>
          <cell r="H187">
            <v>0</v>
          </cell>
          <cell r="I187">
            <v>0.12</v>
          </cell>
          <cell r="J187">
            <v>0</v>
          </cell>
          <cell r="K187">
            <v>0.12</v>
          </cell>
          <cell r="L187">
            <v>0</v>
          </cell>
          <cell r="M187">
            <v>0</v>
          </cell>
          <cell r="N187">
            <v>0</v>
          </cell>
          <cell r="O187">
            <v>0</v>
          </cell>
          <cell r="P187">
            <v>2</v>
          </cell>
        </row>
        <row r="188">
          <cell r="B188" t="str">
            <v>40S</v>
          </cell>
          <cell r="C188">
            <v>1.25</v>
          </cell>
          <cell r="D188">
            <v>3.56</v>
          </cell>
          <cell r="E188">
            <v>1</v>
          </cell>
          <cell r="F188">
            <v>0</v>
          </cell>
          <cell r="G188">
            <v>0</v>
          </cell>
          <cell r="H188">
            <v>0</v>
          </cell>
          <cell r="I188">
            <v>0.15</v>
          </cell>
          <cell r="J188">
            <v>0</v>
          </cell>
          <cell r="K188">
            <v>0.15</v>
          </cell>
          <cell r="L188">
            <v>0</v>
          </cell>
          <cell r="M188">
            <v>0</v>
          </cell>
          <cell r="N188">
            <v>0</v>
          </cell>
          <cell r="O188">
            <v>0</v>
          </cell>
          <cell r="P188">
            <v>2</v>
          </cell>
        </row>
        <row r="189">
          <cell r="B189" t="str">
            <v>40S</v>
          </cell>
          <cell r="C189">
            <v>1.25</v>
          </cell>
          <cell r="D189">
            <v>3.56</v>
          </cell>
          <cell r="E189">
            <v>1</v>
          </cell>
          <cell r="F189">
            <v>0</v>
          </cell>
          <cell r="G189">
            <v>0</v>
          </cell>
          <cell r="H189">
            <v>0</v>
          </cell>
          <cell r="I189">
            <v>0.15</v>
          </cell>
          <cell r="J189">
            <v>0</v>
          </cell>
          <cell r="K189">
            <v>0.15</v>
          </cell>
          <cell r="L189">
            <v>0</v>
          </cell>
          <cell r="M189">
            <v>0</v>
          </cell>
          <cell r="N189">
            <v>0</v>
          </cell>
          <cell r="O189">
            <v>0</v>
          </cell>
          <cell r="P189">
            <v>2</v>
          </cell>
        </row>
        <row r="190">
          <cell r="B190" t="str">
            <v>40S</v>
          </cell>
          <cell r="C190">
            <v>1.25</v>
          </cell>
          <cell r="D190">
            <v>3.56</v>
          </cell>
          <cell r="E190">
            <v>1</v>
          </cell>
          <cell r="F190">
            <v>0</v>
          </cell>
          <cell r="G190">
            <v>0</v>
          </cell>
          <cell r="H190">
            <v>0</v>
          </cell>
          <cell r="I190">
            <v>0.15</v>
          </cell>
          <cell r="J190">
            <v>8.42</v>
          </cell>
          <cell r="K190">
            <v>0.15</v>
          </cell>
          <cell r="L190">
            <v>0</v>
          </cell>
          <cell r="M190">
            <v>0</v>
          </cell>
          <cell r="N190">
            <v>0</v>
          </cell>
          <cell r="O190">
            <v>0</v>
          </cell>
          <cell r="P190">
            <v>2</v>
          </cell>
        </row>
        <row r="191">
          <cell r="B191" t="str">
            <v>40S</v>
          </cell>
          <cell r="C191">
            <v>1.5</v>
          </cell>
          <cell r="D191">
            <v>3.68</v>
          </cell>
          <cell r="E191">
            <v>1</v>
          </cell>
          <cell r="F191">
            <v>0</v>
          </cell>
          <cell r="G191">
            <v>0</v>
          </cell>
          <cell r="H191">
            <v>0</v>
          </cell>
          <cell r="I191">
            <v>0.15</v>
          </cell>
          <cell r="J191">
            <v>0</v>
          </cell>
          <cell r="K191">
            <v>0.15</v>
          </cell>
          <cell r="L191">
            <v>0</v>
          </cell>
          <cell r="M191">
            <v>0</v>
          </cell>
          <cell r="N191">
            <v>0</v>
          </cell>
          <cell r="O191">
            <v>0</v>
          </cell>
          <cell r="P191">
            <v>2</v>
          </cell>
        </row>
        <row r="192">
          <cell r="B192" t="str">
            <v>40S</v>
          </cell>
          <cell r="C192">
            <v>1.5</v>
          </cell>
          <cell r="D192">
            <v>3.68</v>
          </cell>
          <cell r="E192">
            <v>1</v>
          </cell>
          <cell r="F192">
            <v>0</v>
          </cell>
          <cell r="G192">
            <v>0</v>
          </cell>
          <cell r="H192">
            <v>0</v>
          </cell>
          <cell r="I192">
            <v>0.15</v>
          </cell>
          <cell r="J192">
            <v>0</v>
          </cell>
          <cell r="K192">
            <v>0.15</v>
          </cell>
          <cell r="L192">
            <v>0</v>
          </cell>
          <cell r="M192">
            <v>0</v>
          </cell>
          <cell r="N192">
            <v>0</v>
          </cell>
          <cell r="O192">
            <v>0</v>
          </cell>
          <cell r="P192">
            <v>2</v>
          </cell>
        </row>
        <row r="193">
          <cell r="B193" t="str">
            <v>40S</v>
          </cell>
          <cell r="C193">
            <v>1.5</v>
          </cell>
          <cell r="D193">
            <v>3.68</v>
          </cell>
          <cell r="E193">
            <v>1</v>
          </cell>
          <cell r="F193">
            <v>0</v>
          </cell>
          <cell r="G193">
            <v>0</v>
          </cell>
          <cell r="H193">
            <v>0</v>
          </cell>
          <cell r="I193">
            <v>0.15</v>
          </cell>
          <cell r="J193">
            <v>0</v>
          </cell>
          <cell r="K193">
            <v>0.15</v>
          </cell>
          <cell r="L193">
            <v>0</v>
          </cell>
          <cell r="M193">
            <v>0</v>
          </cell>
          <cell r="N193">
            <v>0</v>
          </cell>
          <cell r="O193">
            <v>0</v>
          </cell>
          <cell r="P193">
            <v>2</v>
          </cell>
        </row>
        <row r="194">
          <cell r="B194" t="str">
            <v>40S</v>
          </cell>
          <cell r="C194">
            <v>2</v>
          </cell>
          <cell r="D194">
            <v>3.91</v>
          </cell>
          <cell r="E194">
            <v>1</v>
          </cell>
          <cell r="F194">
            <v>0</v>
          </cell>
          <cell r="G194">
            <v>0</v>
          </cell>
          <cell r="H194">
            <v>0</v>
          </cell>
          <cell r="I194">
            <v>0.3</v>
          </cell>
          <cell r="J194">
            <v>0</v>
          </cell>
          <cell r="K194">
            <v>0.3</v>
          </cell>
          <cell r="L194">
            <v>0</v>
          </cell>
          <cell r="M194">
            <v>0</v>
          </cell>
          <cell r="N194">
            <v>0</v>
          </cell>
          <cell r="O194">
            <v>0</v>
          </cell>
          <cell r="P194">
            <v>2</v>
          </cell>
        </row>
        <row r="195">
          <cell r="B195" t="str">
            <v>40S</v>
          </cell>
          <cell r="C195">
            <v>2</v>
          </cell>
          <cell r="D195">
            <v>3.91</v>
          </cell>
          <cell r="E195">
            <v>1</v>
          </cell>
          <cell r="F195">
            <v>0</v>
          </cell>
          <cell r="G195">
            <v>0</v>
          </cell>
          <cell r="H195">
            <v>0</v>
          </cell>
          <cell r="I195">
            <v>0.3</v>
          </cell>
          <cell r="J195">
            <v>0</v>
          </cell>
          <cell r="K195">
            <v>0.3</v>
          </cell>
          <cell r="L195">
            <v>2</v>
          </cell>
          <cell r="M195">
            <v>0</v>
          </cell>
          <cell r="N195">
            <v>4.1166770151461775E-312</v>
          </cell>
          <cell r="O195" t="str">
            <v>40S</v>
          </cell>
          <cell r="P195">
            <v>2</v>
          </cell>
          <cell r="Q195">
            <v>3.9099923706054689</v>
          </cell>
          <cell r="R195">
            <v>1</v>
          </cell>
        </row>
        <row r="196">
          <cell r="B196" t="str">
            <v>40S</v>
          </cell>
          <cell r="C196">
            <v>2</v>
          </cell>
          <cell r="D196">
            <v>3.91</v>
          </cell>
          <cell r="E196">
            <v>1</v>
          </cell>
          <cell r="F196">
            <v>0</v>
          </cell>
          <cell r="G196">
            <v>0</v>
          </cell>
          <cell r="H196">
            <v>0</v>
          </cell>
          <cell r="I196">
            <v>0.3</v>
          </cell>
          <cell r="J196">
            <v>0</v>
          </cell>
          <cell r="K196">
            <v>0.3</v>
          </cell>
          <cell r="L196">
            <v>0</v>
          </cell>
          <cell r="M196">
            <v>0</v>
          </cell>
          <cell r="N196">
            <v>0</v>
          </cell>
          <cell r="O196">
            <v>0</v>
          </cell>
          <cell r="P196">
            <v>2</v>
          </cell>
        </row>
        <row r="197">
          <cell r="B197" t="str">
            <v>40S</v>
          </cell>
          <cell r="C197">
            <v>2.5</v>
          </cell>
          <cell r="D197">
            <v>5.16</v>
          </cell>
          <cell r="E197">
            <v>1</v>
          </cell>
          <cell r="F197">
            <v>0</v>
          </cell>
          <cell r="G197">
            <v>0</v>
          </cell>
          <cell r="H197">
            <v>0</v>
          </cell>
          <cell r="I197">
            <v>0.25</v>
          </cell>
          <cell r="J197">
            <v>0.2</v>
          </cell>
          <cell r="K197">
            <v>0.45</v>
          </cell>
          <cell r="L197">
            <v>0</v>
          </cell>
          <cell r="M197">
            <v>0</v>
          </cell>
          <cell r="N197">
            <v>0</v>
          </cell>
          <cell r="O197">
            <v>0</v>
          </cell>
          <cell r="P197">
            <v>2</v>
          </cell>
        </row>
        <row r="198">
          <cell r="B198" t="str">
            <v>40S</v>
          </cell>
          <cell r="C198">
            <v>3</v>
          </cell>
          <cell r="D198">
            <v>5.49</v>
          </cell>
          <cell r="E198">
            <v>1</v>
          </cell>
          <cell r="F198">
            <v>0</v>
          </cell>
          <cell r="G198">
            <v>0</v>
          </cell>
          <cell r="H198">
            <v>0</v>
          </cell>
          <cell r="I198">
            <v>0.3</v>
          </cell>
          <cell r="J198">
            <v>0.3</v>
          </cell>
          <cell r="K198">
            <v>0.6</v>
          </cell>
          <cell r="L198">
            <v>0</v>
          </cell>
          <cell r="M198">
            <v>0</v>
          </cell>
          <cell r="N198">
            <v>0</v>
          </cell>
          <cell r="O198">
            <v>0</v>
          </cell>
          <cell r="P198">
            <v>2</v>
          </cell>
        </row>
        <row r="199">
          <cell r="B199" t="str">
            <v>40S</v>
          </cell>
          <cell r="C199">
            <v>3.5</v>
          </cell>
          <cell r="D199">
            <v>5.74</v>
          </cell>
          <cell r="E199">
            <v>1</v>
          </cell>
          <cell r="F199">
            <v>0</v>
          </cell>
          <cell r="G199">
            <v>0</v>
          </cell>
          <cell r="H199">
            <v>0</v>
          </cell>
          <cell r="I199">
            <v>0.35</v>
          </cell>
          <cell r="J199">
            <v>0.4</v>
          </cell>
          <cell r="K199">
            <v>0.75</v>
          </cell>
          <cell r="L199">
            <v>0</v>
          </cell>
          <cell r="M199">
            <v>0</v>
          </cell>
          <cell r="N199">
            <v>0</v>
          </cell>
          <cell r="O199">
            <v>0</v>
          </cell>
          <cell r="P199">
            <v>3</v>
          </cell>
        </row>
        <row r="200">
          <cell r="B200" t="str">
            <v>40S</v>
          </cell>
          <cell r="C200">
            <v>4</v>
          </cell>
          <cell r="D200">
            <v>6.02</v>
          </cell>
          <cell r="E200">
            <v>1</v>
          </cell>
          <cell r="F200">
            <v>0</v>
          </cell>
          <cell r="G200">
            <v>0</v>
          </cell>
          <cell r="H200">
            <v>0</v>
          </cell>
          <cell r="I200">
            <v>0.41</v>
          </cell>
          <cell r="J200">
            <v>0.49</v>
          </cell>
          <cell r="K200">
            <v>0.89999999999999991</v>
          </cell>
          <cell r="L200">
            <v>0</v>
          </cell>
          <cell r="M200">
            <v>0</v>
          </cell>
          <cell r="N200">
            <v>0</v>
          </cell>
          <cell r="O200">
            <v>0</v>
          </cell>
          <cell r="P200">
            <v>3</v>
          </cell>
        </row>
        <row r="201">
          <cell r="B201" t="str">
            <v>40S</v>
          </cell>
          <cell r="C201">
            <v>5</v>
          </cell>
          <cell r="D201">
            <v>6.55</v>
          </cell>
          <cell r="E201">
            <v>1</v>
          </cell>
          <cell r="F201">
            <v>0</v>
          </cell>
          <cell r="G201">
            <v>0</v>
          </cell>
          <cell r="H201">
            <v>0</v>
          </cell>
          <cell r="I201">
            <v>0.51</v>
          </cell>
          <cell r="J201">
            <v>0.54</v>
          </cell>
          <cell r="K201">
            <v>1.05</v>
          </cell>
          <cell r="L201">
            <v>0</v>
          </cell>
          <cell r="M201">
            <v>0</v>
          </cell>
          <cell r="N201">
            <v>0</v>
          </cell>
          <cell r="O201">
            <v>0</v>
          </cell>
          <cell r="P201">
            <v>4</v>
          </cell>
        </row>
        <row r="202">
          <cell r="B202" t="str">
            <v>40S</v>
          </cell>
          <cell r="C202">
            <v>6</v>
          </cell>
          <cell r="D202">
            <v>7.11</v>
          </cell>
          <cell r="E202">
            <v>1</v>
          </cell>
          <cell r="F202">
            <v>0</v>
          </cell>
          <cell r="G202">
            <v>0</v>
          </cell>
          <cell r="H202">
            <v>0</v>
          </cell>
          <cell r="I202">
            <v>0.61</v>
          </cell>
          <cell r="J202">
            <v>1.04</v>
          </cell>
          <cell r="K202">
            <v>1.65</v>
          </cell>
          <cell r="L202">
            <v>0</v>
          </cell>
          <cell r="M202">
            <v>0</v>
          </cell>
          <cell r="N202">
            <v>0</v>
          </cell>
          <cell r="O202">
            <v>0</v>
          </cell>
          <cell r="P202">
            <v>4</v>
          </cell>
        </row>
        <row r="203">
          <cell r="B203" t="str">
            <v>40S</v>
          </cell>
          <cell r="C203">
            <v>8</v>
          </cell>
          <cell r="D203">
            <v>8.18</v>
          </cell>
          <cell r="E203">
            <v>1</v>
          </cell>
          <cell r="F203">
            <v>0</v>
          </cell>
          <cell r="G203">
            <v>0</v>
          </cell>
          <cell r="H203">
            <v>0</v>
          </cell>
          <cell r="I203">
            <v>0.81</v>
          </cell>
          <cell r="J203">
            <v>1.73</v>
          </cell>
          <cell r="K203">
            <v>2.54</v>
          </cell>
          <cell r="L203">
            <v>0</v>
          </cell>
          <cell r="M203">
            <v>0</v>
          </cell>
          <cell r="N203">
            <v>0</v>
          </cell>
          <cell r="O203">
            <v>0</v>
          </cell>
          <cell r="P203">
            <v>4</v>
          </cell>
        </row>
        <row r="204">
          <cell r="B204" t="str">
            <v>40S</v>
          </cell>
          <cell r="C204">
            <v>10</v>
          </cell>
          <cell r="D204">
            <v>9.27</v>
          </cell>
          <cell r="E204">
            <v>1</v>
          </cell>
          <cell r="F204">
            <v>0</v>
          </cell>
          <cell r="G204">
            <v>0</v>
          </cell>
          <cell r="H204">
            <v>0</v>
          </cell>
          <cell r="I204">
            <v>1.01</v>
          </cell>
          <cell r="J204">
            <v>3.04</v>
          </cell>
          <cell r="K204">
            <v>4.05</v>
          </cell>
          <cell r="L204">
            <v>0</v>
          </cell>
          <cell r="M204">
            <v>0</v>
          </cell>
          <cell r="N204">
            <v>0</v>
          </cell>
          <cell r="O204">
            <v>0</v>
          </cell>
          <cell r="P204">
            <v>4</v>
          </cell>
        </row>
        <row r="205">
          <cell r="B205" t="str">
            <v>40S</v>
          </cell>
          <cell r="C205">
            <v>12</v>
          </cell>
          <cell r="D205">
            <v>9.5299999999999994</v>
          </cell>
          <cell r="E205">
            <v>1</v>
          </cell>
          <cell r="F205">
            <v>0</v>
          </cell>
          <cell r="G205">
            <v>0</v>
          </cell>
          <cell r="H205">
            <v>0</v>
          </cell>
          <cell r="I205">
            <v>1.22</v>
          </cell>
          <cell r="J205">
            <v>3.28</v>
          </cell>
          <cell r="K205">
            <v>4.5</v>
          </cell>
          <cell r="L205">
            <v>0</v>
          </cell>
          <cell r="M205">
            <v>0</v>
          </cell>
          <cell r="N205">
            <v>0</v>
          </cell>
          <cell r="O205">
            <v>0</v>
          </cell>
          <cell r="P205">
            <v>6</v>
          </cell>
        </row>
        <row r="206">
          <cell r="B206">
            <v>60</v>
          </cell>
          <cell r="C206">
            <v>8</v>
          </cell>
          <cell r="D206">
            <v>10.31</v>
          </cell>
          <cell r="E206">
            <v>1.25</v>
          </cell>
          <cell r="F206">
            <v>0</v>
          </cell>
          <cell r="G206">
            <v>0</v>
          </cell>
          <cell r="H206">
            <v>0</v>
          </cell>
          <cell r="I206">
            <v>0.81</v>
          </cell>
          <cell r="J206">
            <v>2.64</v>
          </cell>
          <cell r="K206">
            <v>3.45</v>
          </cell>
          <cell r="L206">
            <v>0</v>
          </cell>
          <cell r="M206">
            <v>0</v>
          </cell>
          <cell r="N206">
            <v>0</v>
          </cell>
          <cell r="O206">
            <v>0</v>
          </cell>
          <cell r="P206">
            <v>4</v>
          </cell>
        </row>
        <row r="207">
          <cell r="B207">
            <v>60</v>
          </cell>
          <cell r="C207">
            <v>10</v>
          </cell>
          <cell r="D207">
            <v>12.7</v>
          </cell>
          <cell r="E207">
            <v>1.25</v>
          </cell>
          <cell r="F207">
            <v>0</v>
          </cell>
          <cell r="G207">
            <v>0</v>
          </cell>
          <cell r="H207">
            <v>0</v>
          </cell>
          <cell r="I207">
            <v>1.01</v>
          </cell>
          <cell r="J207">
            <v>5.74</v>
          </cell>
          <cell r="K207">
            <v>6.75</v>
          </cell>
          <cell r="L207">
            <v>0</v>
          </cell>
          <cell r="M207">
            <v>0</v>
          </cell>
          <cell r="N207">
            <v>0</v>
          </cell>
          <cell r="O207">
            <v>0</v>
          </cell>
          <cell r="P207">
            <v>4</v>
          </cell>
        </row>
        <row r="208">
          <cell r="B208">
            <v>60</v>
          </cell>
          <cell r="C208">
            <v>12</v>
          </cell>
          <cell r="D208">
            <v>14.27</v>
          </cell>
          <cell r="E208">
            <v>1.25</v>
          </cell>
          <cell r="F208">
            <v>0</v>
          </cell>
          <cell r="G208">
            <v>0</v>
          </cell>
          <cell r="H208">
            <v>0</v>
          </cell>
          <cell r="I208">
            <v>1.22</v>
          </cell>
          <cell r="J208">
            <v>8.3800000000000008</v>
          </cell>
          <cell r="K208">
            <v>9.6000000000000014</v>
          </cell>
          <cell r="L208">
            <v>0</v>
          </cell>
          <cell r="M208">
            <v>0</v>
          </cell>
          <cell r="N208">
            <v>0</v>
          </cell>
          <cell r="O208">
            <v>0</v>
          </cell>
          <cell r="P208">
            <v>6</v>
          </cell>
        </row>
        <row r="209">
          <cell r="B209">
            <v>60</v>
          </cell>
          <cell r="C209">
            <v>14</v>
          </cell>
          <cell r="D209">
            <v>15.09</v>
          </cell>
          <cell r="E209">
            <v>1.5</v>
          </cell>
          <cell r="F209">
            <v>0</v>
          </cell>
          <cell r="G209">
            <v>0</v>
          </cell>
          <cell r="H209">
            <v>0</v>
          </cell>
          <cell r="I209">
            <v>1.42</v>
          </cell>
          <cell r="J209">
            <v>9.9700000000000006</v>
          </cell>
          <cell r="K209">
            <v>11.39</v>
          </cell>
          <cell r="L209">
            <v>0</v>
          </cell>
          <cell r="M209">
            <v>0</v>
          </cell>
          <cell r="N209">
            <v>0</v>
          </cell>
          <cell r="O209">
            <v>0</v>
          </cell>
          <cell r="P209">
            <v>6</v>
          </cell>
        </row>
        <row r="210">
          <cell r="B210">
            <v>60</v>
          </cell>
          <cell r="C210">
            <v>16</v>
          </cell>
          <cell r="D210">
            <v>16.66</v>
          </cell>
          <cell r="E210">
            <v>1.5</v>
          </cell>
          <cell r="F210">
            <v>0</v>
          </cell>
          <cell r="G210">
            <v>0</v>
          </cell>
          <cell r="H210">
            <v>0</v>
          </cell>
          <cell r="I210">
            <v>1.62</v>
          </cell>
          <cell r="J210">
            <v>14.88</v>
          </cell>
          <cell r="K210">
            <v>16.5</v>
          </cell>
          <cell r="L210">
            <v>0</v>
          </cell>
          <cell r="M210">
            <v>0</v>
          </cell>
          <cell r="N210">
            <v>0</v>
          </cell>
          <cell r="O210">
            <v>0</v>
          </cell>
          <cell r="P210">
            <v>6</v>
          </cell>
        </row>
        <row r="211">
          <cell r="B211">
            <v>60</v>
          </cell>
          <cell r="C211">
            <v>18</v>
          </cell>
          <cell r="D211">
            <v>19.05</v>
          </cell>
          <cell r="E211">
            <v>2</v>
          </cell>
          <cell r="F211">
            <v>0</v>
          </cell>
          <cell r="G211">
            <v>0</v>
          </cell>
          <cell r="H211">
            <v>0</v>
          </cell>
          <cell r="I211">
            <v>1.82</v>
          </cell>
          <cell r="J211">
            <v>20.67</v>
          </cell>
          <cell r="K211">
            <v>22.490000000000002</v>
          </cell>
          <cell r="L211">
            <v>0</v>
          </cell>
          <cell r="M211">
            <v>0</v>
          </cell>
          <cell r="N211">
            <v>0</v>
          </cell>
          <cell r="O211">
            <v>0</v>
          </cell>
          <cell r="P211">
            <v>6</v>
          </cell>
        </row>
        <row r="212">
          <cell r="B212">
            <v>60</v>
          </cell>
          <cell r="C212">
            <v>20</v>
          </cell>
          <cell r="D212">
            <v>20.62</v>
          </cell>
          <cell r="E212">
            <v>2</v>
          </cell>
          <cell r="F212">
            <v>0</v>
          </cell>
          <cell r="G212">
            <v>0</v>
          </cell>
          <cell r="H212">
            <v>0</v>
          </cell>
          <cell r="I212">
            <v>2.0299999999999998</v>
          </cell>
          <cell r="J212">
            <v>23.47</v>
          </cell>
          <cell r="K212">
            <v>25.5</v>
          </cell>
          <cell r="L212">
            <v>0</v>
          </cell>
          <cell r="M212">
            <v>0</v>
          </cell>
          <cell r="N212">
            <v>0</v>
          </cell>
          <cell r="O212">
            <v>0</v>
          </cell>
          <cell r="P212">
            <v>7</v>
          </cell>
        </row>
        <row r="213">
          <cell r="B213">
            <v>60</v>
          </cell>
          <cell r="C213">
            <v>22</v>
          </cell>
          <cell r="D213">
            <v>22.23</v>
          </cell>
          <cell r="E213">
            <v>2</v>
          </cell>
          <cell r="F213">
            <v>0</v>
          </cell>
          <cell r="G213">
            <v>0</v>
          </cell>
          <cell r="H213">
            <v>0</v>
          </cell>
          <cell r="I213">
            <v>2.23</v>
          </cell>
          <cell r="J213">
            <v>29.27</v>
          </cell>
          <cell r="K213">
            <v>31.5</v>
          </cell>
          <cell r="L213">
            <v>0</v>
          </cell>
          <cell r="M213">
            <v>0</v>
          </cell>
          <cell r="N213">
            <v>0</v>
          </cell>
          <cell r="O213">
            <v>0</v>
          </cell>
          <cell r="P213">
            <v>8</v>
          </cell>
        </row>
        <row r="214">
          <cell r="B214">
            <v>60</v>
          </cell>
          <cell r="C214">
            <v>24</v>
          </cell>
          <cell r="D214">
            <v>24.61</v>
          </cell>
          <cell r="E214">
            <v>2</v>
          </cell>
          <cell r="F214">
            <v>0</v>
          </cell>
          <cell r="G214">
            <v>0</v>
          </cell>
          <cell r="H214">
            <v>0</v>
          </cell>
          <cell r="I214">
            <v>2.4300000000000002</v>
          </cell>
          <cell r="J214">
            <v>35.07</v>
          </cell>
          <cell r="K214">
            <v>37.5</v>
          </cell>
          <cell r="L214">
            <v>0</v>
          </cell>
          <cell r="M214">
            <v>0</v>
          </cell>
          <cell r="N214">
            <v>0</v>
          </cell>
          <cell r="O214">
            <v>0</v>
          </cell>
          <cell r="P214">
            <v>8</v>
          </cell>
          <cell r="Q214">
            <v>8</v>
          </cell>
          <cell r="R214">
            <v>4.5198562154295792E-312</v>
          </cell>
        </row>
        <row r="215">
          <cell r="B215">
            <v>80</v>
          </cell>
          <cell r="C215">
            <v>0.125</v>
          </cell>
          <cell r="D215">
            <v>2.41</v>
          </cell>
          <cell r="E215">
            <v>1</v>
          </cell>
          <cell r="F215">
            <v>0</v>
          </cell>
          <cell r="G215">
            <v>0</v>
          </cell>
          <cell r="H215">
            <v>0</v>
          </cell>
          <cell r="I215">
            <v>7.0000000000000007E-2</v>
          </cell>
          <cell r="J215">
            <v>0</v>
          </cell>
          <cell r="K215">
            <v>7.0000000000000007E-2</v>
          </cell>
          <cell r="L215">
            <v>0</v>
          </cell>
          <cell r="M215">
            <v>0</v>
          </cell>
          <cell r="N215">
            <v>0</v>
          </cell>
          <cell r="O215">
            <v>0</v>
          </cell>
          <cell r="P215">
            <v>2</v>
          </cell>
        </row>
        <row r="216">
          <cell r="B216">
            <v>80</v>
          </cell>
          <cell r="C216">
            <v>0.125</v>
          </cell>
          <cell r="D216">
            <v>2.41</v>
          </cell>
          <cell r="E216">
            <v>1</v>
          </cell>
          <cell r="F216">
            <v>0</v>
          </cell>
          <cell r="G216">
            <v>0</v>
          </cell>
          <cell r="H216">
            <v>0</v>
          </cell>
          <cell r="I216">
            <v>7.0000000000000007E-2</v>
          </cell>
          <cell r="J216">
            <v>0</v>
          </cell>
          <cell r="K216">
            <v>7.0000000000000007E-2</v>
          </cell>
          <cell r="L216">
            <v>0</v>
          </cell>
          <cell r="M216">
            <v>0</v>
          </cell>
          <cell r="N216">
            <v>0</v>
          </cell>
          <cell r="O216">
            <v>0</v>
          </cell>
          <cell r="P216">
            <v>2</v>
          </cell>
        </row>
        <row r="217">
          <cell r="B217">
            <v>80</v>
          </cell>
          <cell r="C217">
            <v>0.125</v>
          </cell>
          <cell r="D217">
            <v>2.41</v>
          </cell>
          <cell r="E217">
            <v>1</v>
          </cell>
          <cell r="F217">
            <v>0</v>
          </cell>
          <cell r="G217">
            <v>0</v>
          </cell>
          <cell r="H217">
            <v>0</v>
          </cell>
          <cell r="I217">
            <v>7.0000000000000007E-2</v>
          </cell>
          <cell r="J217">
            <v>0</v>
          </cell>
          <cell r="K217">
            <v>7.0000000000000007E-2</v>
          </cell>
          <cell r="L217">
            <v>0</v>
          </cell>
          <cell r="M217">
            <v>0</v>
          </cell>
          <cell r="N217">
            <v>0</v>
          </cell>
          <cell r="O217">
            <v>0</v>
          </cell>
          <cell r="P217">
            <v>2</v>
          </cell>
        </row>
        <row r="218">
          <cell r="B218">
            <v>80</v>
          </cell>
          <cell r="C218">
            <v>0.25</v>
          </cell>
          <cell r="D218">
            <v>3.02</v>
          </cell>
          <cell r="E218">
            <v>1</v>
          </cell>
          <cell r="F218">
            <v>0</v>
          </cell>
          <cell r="G218">
            <v>0</v>
          </cell>
          <cell r="H218">
            <v>0</v>
          </cell>
          <cell r="I218">
            <v>7.0000000000000007E-2</v>
          </cell>
          <cell r="J218">
            <v>0.3</v>
          </cell>
          <cell r="K218">
            <v>7.0000000000000007E-2</v>
          </cell>
          <cell r="L218">
            <v>0</v>
          </cell>
          <cell r="M218">
            <v>0</v>
          </cell>
          <cell r="N218">
            <v>0</v>
          </cell>
          <cell r="O218">
            <v>0</v>
          </cell>
          <cell r="P218">
            <v>2</v>
          </cell>
        </row>
        <row r="219">
          <cell r="B219">
            <v>80</v>
          </cell>
          <cell r="C219">
            <v>0.25</v>
          </cell>
          <cell r="D219">
            <v>3.02</v>
          </cell>
          <cell r="E219">
            <v>1</v>
          </cell>
          <cell r="F219">
            <v>0</v>
          </cell>
          <cell r="G219">
            <v>0</v>
          </cell>
          <cell r="H219">
            <v>0</v>
          </cell>
          <cell r="I219">
            <v>7.0000000000000007E-2</v>
          </cell>
          <cell r="J219">
            <v>0</v>
          </cell>
          <cell r="K219">
            <v>7.0000000000000007E-2</v>
          </cell>
          <cell r="L219">
            <v>0</v>
          </cell>
          <cell r="M219">
            <v>0</v>
          </cell>
          <cell r="N219">
            <v>0</v>
          </cell>
          <cell r="O219">
            <v>0</v>
          </cell>
          <cell r="P219">
            <v>2</v>
          </cell>
        </row>
        <row r="220">
          <cell r="B220">
            <v>80</v>
          </cell>
          <cell r="C220">
            <v>0.25</v>
          </cell>
          <cell r="D220">
            <v>3.02</v>
          </cell>
          <cell r="E220">
            <v>1</v>
          </cell>
          <cell r="F220">
            <v>0</v>
          </cell>
          <cell r="G220">
            <v>0</v>
          </cell>
          <cell r="H220">
            <v>0</v>
          </cell>
          <cell r="I220">
            <v>7.0000000000000007E-2</v>
          </cell>
          <cell r="J220">
            <v>0</v>
          </cell>
          <cell r="K220">
            <v>7.0000000000000007E-2</v>
          </cell>
          <cell r="L220">
            <v>0</v>
          </cell>
          <cell r="M220">
            <v>0</v>
          </cell>
          <cell r="N220">
            <v>0</v>
          </cell>
          <cell r="O220">
            <v>0</v>
          </cell>
          <cell r="P220">
            <v>2</v>
          </cell>
        </row>
        <row r="221">
          <cell r="B221">
            <v>80</v>
          </cell>
          <cell r="C221">
            <v>0.375</v>
          </cell>
          <cell r="D221">
            <v>3.2</v>
          </cell>
          <cell r="E221">
            <v>1</v>
          </cell>
          <cell r="F221">
            <v>0</v>
          </cell>
          <cell r="G221">
            <v>0</v>
          </cell>
          <cell r="H221">
            <v>0</v>
          </cell>
          <cell r="I221">
            <v>7.0000000000000007E-2</v>
          </cell>
          <cell r="J221">
            <v>0</v>
          </cell>
          <cell r="K221">
            <v>7.0000000000000007E-2</v>
          </cell>
          <cell r="L221">
            <v>0</v>
          </cell>
          <cell r="M221">
            <v>0</v>
          </cell>
          <cell r="N221">
            <v>0</v>
          </cell>
          <cell r="O221">
            <v>0</v>
          </cell>
          <cell r="P221">
            <v>2</v>
          </cell>
        </row>
        <row r="222">
          <cell r="B222">
            <v>80</v>
          </cell>
          <cell r="C222">
            <v>0.375</v>
          </cell>
          <cell r="D222">
            <v>3.2</v>
          </cell>
          <cell r="E222">
            <v>1</v>
          </cell>
          <cell r="F222">
            <v>0</v>
          </cell>
          <cell r="G222">
            <v>0</v>
          </cell>
          <cell r="H222">
            <v>0</v>
          </cell>
          <cell r="I222">
            <v>7.0000000000000007E-2</v>
          </cell>
          <cell r="J222">
            <v>0</v>
          </cell>
          <cell r="K222">
            <v>7.0000000000000007E-2</v>
          </cell>
          <cell r="L222">
            <v>0</v>
          </cell>
          <cell r="M222">
            <v>0</v>
          </cell>
          <cell r="N222">
            <v>0</v>
          </cell>
          <cell r="O222">
            <v>0</v>
          </cell>
          <cell r="P222">
            <v>2</v>
          </cell>
        </row>
        <row r="223">
          <cell r="B223">
            <v>80</v>
          </cell>
          <cell r="C223">
            <v>0.375</v>
          </cell>
          <cell r="D223">
            <v>3.2</v>
          </cell>
          <cell r="E223">
            <v>1</v>
          </cell>
          <cell r="F223">
            <v>0</v>
          </cell>
          <cell r="G223">
            <v>0</v>
          </cell>
          <cell r="H223">
            <v>0</v>
          </cell>
          <cell r="I223">
            <v>7.0000000000000007E-2</v>
          </cell>
          <cell r="J223">
            <v>0</v>
          </cell>
          <cell r="K223">
            <v>7.0000000000000007E-2</v>
          </cell>
          <cell r="L223">
            <v>2.12451171875</v>
          </cell>
          <cell r="M223">
            <v>0</v>
          </cell>
          <cell r="N223">
            <v>4.7320557945261064E-312</v>
          </cell>
          <cell r="O223">
            <v>80</v>
          </cell>
          <cell r="P223">
            <v>2</v>
          </cell>
          <cell r="Q223">
            <v>3.73</v>
          </cell>
          <cell r="R223">
            <v>1</v>
          </cell>
        </row>
        <row r="224">
          <cell r="B224">
            <v>80</v>
          </cell>
          <cell r="C224">
            <v>0.5</v>
          </cell>
          <cell r="D224">
            <v>3.73</v>
          </cell>
          <cell r="E224">
            <v>1</v>
          </cell>
          <cell r="F224">
            <v>0</v>
          </cell>
          <cell r="G224">
            <v>0</v>
          </cell>
          <cell r="H224">
            <v>0</v>
          </cell>
          <cell r="I224">
            <v>7.0000000000000007E-2</v>
          </cell>
          <cell r="J224">
            <v>0</v>
          </cell>
          <cell r="K224">
            <v>7.0000000000000007E-2</v>
          </cell>
          <cell r="L224">
            <v>0</v>
          </cell>
          <cell r="M224">
            <v>0</v>
          </cell>
          <cell r="N224">
            <v>0</v>
          </cell>
          <cell r="O224">
            <v>0</v>
          </cell>
          <cell r="P224">
            <v>2</v>
          </cell>
        </row>
        <row r="225">
          <cell r="B225">
            <v>80</v>
          </cell>
          <cell r="C225">
            <v>0.5</v>
          </cell>
          <cell r="D225">
            <v>3.73</v>
          </cell>
          <cell r="E225">
            <v>1</v>
          </cell>
          <cell r="F225">
            <v>0</v>
          </cell>
          <cell r="G225">
            <v>0</v>
          </cell>
          <cell r="H225">
            <v>0</v>
          </cell>
          <cell r="I225">
            <v>7.0000000000000007E-2</v>
          </cell>
          <cell r="J225">
            <v>0</v>
          </cell>
          <cell r="K225">
            <v>7.0000000000000007E-2</v>
          </cell>
          <cell r="L225">
            <v>0</v>
          </cell>
          <cell r="M225">
            <v>0</v>
          </cell>
          <cell r="N225">
            <v>0</v>
          </cell>
          <cell r="O225">
            <v>0</v>
          </cell>
          <cell r="P225">
            <v>2</v>
          </cell>
        </row>
        <row r="226">
          <cell r="B226">
            <v>80</v>
          </cell>
          <cell r="C226">
            <v>0.5</v>
          </cell>
          <cell r="D226">
            <v>3.73</v>
          </cell>
          <cell r="E226">
            <v>1</v>
          </cell>
          <cell r="F226">
            <v>0</v>
          </cell>
          <cell r="G226">
            <v>0</v>
          </cell>
          <cell r="H226">
            <v>0</v>
          </cell>
          <cell r="I226">
            <v>7.0000000000000007E-2</v>
          </cell>
          <cell r="J226">
            <v>0</v>
          </cell>
          <cell r="K226">
            <v>7.0000000000000007E-2</v>
          </cell>
          <cell r="L226">
            <v>0</v>
          </cell>
          <cell r="M226">
            <v>0</v>
          </cell>
          <cell r="N226">
            <v>0</v>
          </cell>
          <cell r="O226">
            <v>0</v>
          </cell>
          <cell r="P226">
            <v>2</v>
          </cell>
        </row>
        <row r="227">
          <cell r="B227">
            <v>80</v>
          </cell>
          <cell r="C227">
            <v>0.75</v>
          </cell>
          <cell r="D227">
            <v>3.91</v>
          </cell>
          <cell r="E227">
            <v>1</v>
          </cell>
          <cell r="F227">
            <v>0</v>
          </cell>
          <cell r="G227">
            <v>0</v>
          </cell>
          <cell r="H227">
            <v>0</v>
          </cell>
          <cell r="I227">
            <v>7.0000000000000007E-2</v>
          </cell>
          <cell r="J227">
            <v>0</v>
          </cell>
          <cell r="K227">
            <v>7.0000000000000007E-2</v>
          </cell>
          <cell r="L227">
            <v>0</v>
          </cell>
          <cell r="M227">
            <v>0</v>
          </cell>
          <cell r="N227">
            <v>0</v>
          </cell>
          <cell r="O227">
            <v>0</v>
          </cell>
          <cell r="P227">
            <v>2</v>
          </cell>
        </row>
        <row r="228">
          <cell r="B228">
            <v>80</v>
          </cell>
          <cell r="C228">
            <v>0.75</v>
          </cell>
          <cell r="D228">
            <v>3.91</v>
          </cell>
          <cell r="E228">
            <v>1</v>
          </cell>
          <cell r="F228">
            <v>0</v>
          </cell>
          <cell r="G228">
            <v>0</v>
          </cell>
          <cell r="H228">
            <v>0</v>
          </cell>
          <cell r="I228">
            <v>7.0000000000000007E-2</v>
          </cell>
          <cell r="J228">
            <v>0</v>
          </cell>
          <cell r="K228">
            <v>7.0000000000000007E-2</v>
          </cell>
          <cell r="L228">
            <v>0</v>
          </cell>
          <cell r="M228">
            <v>0</v>
          </cell>
          <cell r="N228">
            <v>0</v>
          </cell>
          <cell r="O228">
            <v>0</v>
          </cell>
          <cell r="P228">
            <v>2</v>
          </cell>
        </row>
        <row r="229">
          <cell r="B229">
            <v>80</v>
          </cell>
          <cell r="C229">
            <v>0.75</v>
          </cell>
          <cell r="D229">
            <v>3.91</v>
          </cell>
          <cell r="E229">
            <v>1</v>
          </cell>
          <cell r="F229">
            <v>0</v>
          </cell>
          <cell r="G229">
            <v>0</v>
          </cell>
          <cell r="H229">
            <v>0</v>
          </cell>
          <cell r="I229">
            <v>7.0000000000000007E-2</v>
          </cell>
          <cell r="J229">
            <v>0</v>
          </cell>
          <cell r="K229">
            <v>7.0000000000000007E-2</v>
          </cell>
          <cell r="L229">
            <v>0</v>
          </cell>
          <cell r="M229">
            <v>0</v>
          </cell>
          <cell r="N229">
            <v>0</v>
          </cell>
          <cell r="O229">
            <v>0</v>
          </cell>
          <cell r="P229">
            <v>2</v>
          </cell>
        </row>
        <row r="230">
          <cell r="B230">
            <v>80</v>
          </cell>
          <cell r="C230">
            <v>1</v>
          </cell>
          <cell r="D230">
            <v>4.55</v>
          </cell>
          <cell r="E230">
            <v>1</v>
          </cell>
          <cell r="F230">
            <v>0</v>
          </cell>
          <cell r="G230">
            <v>0</v>
          </cell>
          <cell r="H230">
            <v>0</v>
          </cell>
          <cell r="I230">
            <v>0.15</v>
          </cell>
          <cell r="J230">
            <v>0</v>
          </cell>
          <cell r="K230">
            <v>0.15</v>
          </cell>
          <cell r="L230">
            <v>0</v>
          </cell>
          <cell r="M230">
            <v>0</v>
          </cell>
          <cell r="N230">
            <v>0</v>
          </cell>
          <cell r="O230">
            <v>0</v>
          </cell>
          <cell r="P230">
            <v>2</v>
          </cell>
        </row>
        <row r="231">
          <cell r="B231">
            <v>80</v>
          </cell>
          <cell r="C231">
            <v>1</v>
          </cell>
          <cell r="D231">
            <v>4.55</v>
          </cell>
          <cell r="E231">
            <v>1</v>
          </cell>
          <cell r="F231">
            <v>0</v>
          </cell>
          <cell r="G231">
            <v>0</v>
          </cell>
          <cell r="H231">
            <v>0</v>
          </cell>
          <cell r="I231">
            <v>0.15</v>
          </cell>
          <cell r="J231">
            <v>0</v>
          </cell>
          <cell r="K231">
            <v>0.15</v>
          </cell>
          <cell r="L231">
            <v>0</v>
          </cell>
          <cell r="M231">
            <v>0</v>
          </cell>
          <cell r="N231">
            <v>0</v>
          </cell>
          <cell r="O231">
            <v>0</v>
          </cell>
          <cell r="P231">
            <v>2</v>
          </cell>
        </row>
        <row r="232">
          <cell r="B232">
            <v>80</v>
          </cell>
          <cell r="C232">
            <v>1</v>
          </cell>
          <cell r="D232">
            <v>4.55</v>
          </cell>
          <cell r="E232">
            <v>1</v>
          </cell>
          <cell r="F232">
            <v>0</v>
          </cell>
          <cell r="G232">
            <v>0</v>
          </cell>
          <cell r="H232">
            <v>0</v>
          </cell>
          <cell r="I232">
            <v>0.15</v>
          </cell>
          <cell r="J232">
            <v>0</v>
          </cell>
          <cell r="K232">
            <v>0.15</v>
          </cell>
          <cell r="L232">
            <v>0</v>
          </cell>
          <cell r="M232">
            <v>0</v>
          </cell>
          <cell r="N232">
            <v>0</v>
          </cell>
          <cell r="O232">
            <v>0</v>
          </cell>
          <cell r="P232">
            <v>2</v>
          </cell>
        </row>
        <row r="233">
          <cell r="B233">
            <v>80</v>
          </cell>
          <cell r="C233">
            <v>1.25</v>
          </cell>
          <cell r="D233">
            <v>4.8499999999999996</v>
          </cell>
          <cell r="E233">
            <v>1</v>
          </cell>
          <cell r="F233">
            <v>0</v>
          </cell>
          <cell r="G233">
            <v>0</v>
          </cell>
          <cell r="H233">
            <v>0</v>
          </cell>
          <cell r="I233">
            <v>0.13</v>
          </cell>
          <cell r="J233">
            <v>0.17</v>
          </cell>
          <cell r="K233">
            <v>0.30000000000000004</v>
          </cell>
          <cell r="L233">
            <v>0</v>
          </cell>
          <cell r="M233">
            <v>0</v>
          </cell>
          <cell r="N233">
            <v>0</v>
          </cell>
          <cell r="O233">
            <v>0</v>
          </cell>
          <cell r="P233">
            <v>2</v>
          </cell>
        </row>
        <row r="234">
          <cell r="B234">
            <v>80</v>
          </cell>
          <cell r="C234">
            <v>1.25</v>
          </cell>
          <cell r="D234">
            <v>4.8499999999999996</v>
          </cell>
          <cell r="E234">
            <v>1</v>
          </cell>
          <cell r="F234">
            <v>0</v>
          </cell>
          <cell r="G234">
            <v>0</v>
          </cell>
          <cell r="H234">
            <v>0</v>
          </cell>
          <cell r="I234">
            <v>0.13</v>
          </cell>
          <cell r="J234">
            <v>0.17</v>
          </cell>
          <cell r="K234">
            <v>0.30000000000000004</v>
          </cell>
          <cell r="L234">
            <v>0</v>
          </cell>
          <cell r="M234">
            <v>0</v>
          </cell>
          <cell r="N234">
            <v>0</v>
          </cell>
          <cell r="O234">
            <v>0</v>
          </cell>
          <cell r="P234">
            <v>2</v>
          </cell>
        </row>
        <row r="235">
          <cell r="B235">
            <v>80</v>
          </cell>
          <cell r="C235">
            <v>1.25</v>
          </cell>
          <cell r="D235">
            <v>4.8499999999999996</v>
          </cell>
          <cell r="E235">
            <v>1</v>
          </cell>
          <cell r="F235">
            <v>0</v>
          </cell>
          <cell r="G235">
            <v>0</v>
          </cell>
          <cell r="H235">
            <v>0</v>
          </cell>
          <cell r="I235">
            <v>0.13</v>
          </cell>
          <cell r="J235">
            <v>0.17</v>
          </cell>
          <cell r="K235">
            <v>0.30000000000000004</v>
          </cell>
          <cell r="L235">
            <v>0</v>
          </cell>
          <cell r="M235">
            <v>0</v>
          </cell>
          <cell r="N235">
            <v>0</v>
          </cell>
          <cell r="O235">
            <v>0</v>
          </cell>
          <cell r="P235">
            <v>2</v>
          </cell>
        </row>
        <row r="236">
          <cell r="B236">
            <v>80</v>
          </cell>
          <cell r="C236">
            <v>1.5</v>
          </cell>
          <cell r="D236">
            <v>5.08</v>
          </cell>
          <cell r="E236">
            <v>1</v>
          </cell>
          <cell r="F236">
            <v>0</v>
          </cell>
          <cell r="G236">
            <v>0</v>
          </cell>
          <cell r="H236">
            <v>0</v>
          </cell>
          <cell r="I236">
            <v>0.15</v>
          </cell>
          <cell r="J236">
            <v>0.15</v>
          </cell>
          <cell r="K236">
            <v>0.3</v>
          </cell>
          <cell r="L236">
            <v>0</v>
          </cell>
          <cell r="M236">
            <v>0</v>
          </cell>
          <cell r="N236">
            <v>0</v>
          </cell>
          <cell r="O236">
            <v>0</v>
          </cell>
          <cell r="P236">
            <v>2</v>
          </cell>
        </row>
        <row r="237">
          <cell r="B237">
            <v>80</v>
          </cell>
          <cell r="C237">
            <v>1.5</v>
          </cell>
          <cell r="D237">
            <v>5.08</v>
          </cell>
          <cell r="E237">
            <v>1</v>
          </cell>
          <cell r="F237">
            <v>0</v>
          </cell>
          <cell r="G237">
            <v>0</v>
          </cell>
          <cell r="H237">
            <v>0</v>
          </cell>
          <cell r="I237">
            <v>0.15</v>
          </cell>
          <cell r="J237">
            <v>0.15</v>
          </cell>
          <cell r="K237">
            <v>0.3</v>
          </cell>
          <cell r="L237">
            <v>0</v>
          </cell>
          <cell r="M237">
            <v>0</v>
          </cell>
          <cell r="N237">
            <v>0</v>
          </cell>
          <cell r="O237">
            <v>0</v>
          </cell>
          <cell r="P237">
            <v>2</v>
          </cell>
          <cell r="R237">
            <v>0</v>
          </cell>
        </row>
        <row r="238">
          <cell r="B238">
            <v>80</v>
          </cell>
          <cell r="C238">
            <v>1.5</v>
          </cell>
          <cell r="D238">
            <v>5.08</v>
          </cell>
          <cell r="E238">
            <v>1</v>
          </cell>
          <cell r="F238">
            <v>0</v>
          </cell>
          <cell r="G238">
            <v>0</v>
          </cell>
          <cell r="H238">
            <v>0</v>
          </cell>
          <cell r="I238">
            <v>0.15</v>
          </cell>
          <cell r="J238">
            <v>0.15</v>
          </cell>
          <cell r="K238">
            <v>0.3</v>
          </cell>
          <cell r="L238">
            <v>0</v>
          </cell>
          <cell r="M238">
            <v>0</v>
          </cell>
          <cell r="N238">
            <v>0</v>
          </cell>
          <cell r="O238">
            <v>0</v>
          </cell>
          <cell r="P238">
            <v>2</v>
          </cell>
        </row>
        <row r="239">
          <cell r="B239">
            <v>80</v>
          </cell>
          <cell r="C239">
            <v>2</v>
          </cell>
          <cell r="D239">
            <v>5.54</v>
          </cell>
          <cell r="E239">
            <v>1</v>
          </cell>
          <cell r="F239">
            <v>0</v>
          </cell>
          <cell r="G239">
            <v>0</v>
          </cell>
          <cell r="H239">
            <v>0</v>
          </cell>
          <cell r="I239">
            <v>0.2</v>
          </cell>
          <cell r="J239">
            <v>0.25</v>
          </cell>
          <cell r="K239">
            <v>0.45</v>
          </cell>
          <cell r="L239">
            <v>0</v>
          </cell>
          <cell r="M239">
            <v>0</v>
          </cell>
          <cell r="N239">
            <v>0</v>
          </cell>
          <cell r="O239">
            <v>0</v>
          </cell>
          <cell r="P239">
            <v>2</v>
          </cell>
        </row>
        <row r="240">
          <cell r="B240">
            <v>80</v>
          </cell>
          <cell r="C240">
            <v>2</v>
          </cell>
          <cell r="D240">
            <v>5.54</v>
          </cell>
          <cell r="E240">
            <v>1</v>
          </cell>
          <cell r="F240">
            <v>0</v>
          </cell>
          <cell r="G240">
            <v>0</v>
          </cell>
          <cell r="H240">
            <v>0</v>
          </cell>
          <cell r="I240">
            <v>0.2</v>
          </cell>
          <cell r="J240">
            <v>0.25</v>
          </cell>
          <cell r="K240">
            <v>0.45</v>
          </cell>
          <cell r="L240">
            <v>0</v>
          </cell>
          <cell r="M240">
            <v>0</v>
          </cell>
          <cell r="N240">
            <v>0</v>
          </cell>
          <cell r="O240">
            <v>0</v>
          </cell>
          <cell r="P240">
            <v>2</v>
          </cell>
        </row>
        <row r="241">
          <cell r="B241">
            <v>80</v>
          </cell>
          <cell r="C241">
            <v>2</v>
          </cell>
          <cell r="D241">
            <v>5.54</v>
          </cell>
          <cell r="E241">
            <v>1</v>
          </cell>
          <cell r="F241">
            <v>0</v>
          </cell>
          <cell r="G241">
            <v>0</v>
          </cell>
          <cell r="H241">
            <v>0</v>
          </cell>
          <cell r="I241">
            <v>0.2</v>
          </cell>
          <cell r="J241">
            <v>0.25</v>
          </cell>
          <cell r="K241">
            <v>0.45</v>
          </cell>
          <cell r="L241">
            <v>0</v>
          </cell>
          <cell r="M241">
            <v>0</v>
          </cell>
          <cell r="N241">
            <v>0</v>
          </cell>
          <cell r="O241">
            <v>0</v>
          </cell>
          <cell r="P241">
            <v>2</v>
          </cell>
        </row>
        <row r="242">
          <cell r="B242">
            <v>80</v>
          </cell>
          <cell r="C242">
            <v>2.5</v>
          </cell>
          <cell r="D242">
            <v>7.01</v>
          </cell>
          <cell r="E242">
            <v>1</v>
          </cell>
          <cell r="F242">
            <v>0</v>
          </cell>
          <cell r="G242">
            <v>0</v>
          </cell>
          <cell r="H242">
            <v>0</v>
          </cell>
          <cell r="I242">
            <v>0.25</v>
          </cell>
          <cell r="J242">
            <v>0.5</v>
          </cell>
          <cell r="K242">
            <v>0.75</v>
          </cell>
          <cell r="L242">
            <v>0</v>
          </cell>
          <cell r="M242">
            <v>0</v>
          </cell>
          <cell r="N242">
            <v>0</v>
          </cell>
          <cell r="O242">
            <v>0</v>
          </cell>
          <cell r="P242">
            <v>2</v>
          </cell>
        </row>
        <row r="243">
          <cell r="B243">
            <v>80</v>
          </cell>
          <cell r="C243">
            <v>3</v>
          </cell>
          <cell r="D243">
            <v>7.62</v>
          </cell>
          <cell r="E243">
            <v>1</v>
          </cell>
          <cell r="F243">
            <v>0</v>
          </cell>
          <cell r="G243">
            <v>0</v>
          </cell>
          <cell r="H243">
            <v>0</v>
          </cell>
          <cell r="I243">
            <v>0.3</v>
          </cell>
          <cell r="J243">
            <v>0.6</v>
          </cell>
          <cell r="K243">
            <v>0.89999999999999991</v>
          </cell>
          <cell r="L243">
            <v>0</v>
          </cell>
          <cell r="M243">
            <v>0</v>
          </cell>
          <cell r="N243">
            <v>0</v>
          </cell>
          <cell r="O243">
            <v>0</v>
          </cell>
          <cell r="P243">
            <v>2</v>
          </cell>
        </row>
        <row r="244">
          <cell r="B244">
            <v>80</v>
          </cell>
          <cell r="C244">
            <v>3.5</v>
          </cell>
          <cell r="D244">
            <v>8.08</v>
          </cell>
          <cell r="E244">
            <v>1</v>
          </cell>
          <cell r="F244">
            <v>0</v>
          </cell>
          <cell r="G244">
            <v>0</v>
          </cell>
          <cell r="H244">
            <v>0</v>
          </cell>
          <cell r="I244">
            <v>0.35</v>
          </cell>
          <cell r="J244">
            <v>0.85</v>
          </cell>
          <cell r="K244">
            <v>1.2</v>
          </cell>
          <cell r="L244">
            <v>0</v>
          </cell>
          <cell r="M244">
            <v>0</v>
          </cell>
          <cell r="N244">
            <v>0</v>
          </cell>
          <cell r="O244">
            <v>0</v>
          </cell>
          <cell r="P244">
            <v>3</v>
          </cell>
        </row>
        <row r="245">
          <cell r="A245">
            <v>0</v>
          </cell>
          <cell r="B245">
            <v>80</v>
          </cell>
          <cell r="C245">
            <v>4</v>
          </cell>
          <cell r="D245">
            <v>8.56</v>
          </cell>
          <cell r="E245">
            <v>1</v>
          </cell>
          <cell r="F245">
            <v>0</v>
          </cell>
          <cell r="G245">
            <v>0</v>
          </cell>
          <cell r="H245">
            <v>0</v>
          </cell>
          <cell r="I245">
            <v>0.41</v>
          </cell>
          <cell r="J245">
            <v>0.93</v>
          </cell>
          <cell r="K245">
            <v>1.34</v>
          </cell>
          <cell r="L245">
            <v>0</v>
          </cell>
          <cell r="M245">
            <v>0</v>
          </cell>
          <cell r="N245">
            <v>0</v>
          </cell>
          <cell r="O245">
            <v>0</v>
          </cell>
          <cell r="P245">
            <v>3</v>
          </cell>
        </row>
        <row r="246">
          <cell r="B246">
            <v>80</v>
          </cell>
          <cell r="C246">
            <v>5</v>
          </cell>
          <cell r="D246">
            <v>9.5299999999999994</v>
          </cell>
          <cell r="E246">
            <v>1</v>
          </cell>
          <cell r="F246">
            <v>0</v>
          </cell>
          <cell r="G246">
            <v>0</v>
          </cell>
          <cell r="H246">
            <v>0</v>
          </cell>
          <cell r="I246">
            <v>0.51</v>
          </cell>
          <cell r="J246">
            <v>1.59</v>
          </cell>
          <cell r="K246">
            <v>2.1</v>
          </cell>
          <cell r="L246">
            <v>0</v>
          </cell>
          <cell r="M246">
            <v>0</v>
          </cell>
          <cell r="N246">
            <v>0</v>
          </cell>
          <cell r="O246">
            <v>0</v>
          </cell>
          <cell r="P246">
            <v>4</v>
          </cell>
        </row>
        <row r="247">
          <cell r="B247">
            <v>80</v>
          </cell>
          <cell r="C247">
            <v>6</v>
          </cell>
          <cell r="D247">
            <v>10.97</v>
          </cell>
          <cell r="E247">
            <v>1.25</v>
          </cell>
          <cell r="F247">
            <v>0</v>
          </cell>
          <cell r="G247">
            <v>0</v>
          </cell>
          <cell r="H247">
            <v>0</v>
          </cell>
          <cell r="I247">
            <v>0.61</v>
          </cell>
          <cell r="J247">
            <v>2.69</v>
          </cell>
          <cell r="K247">
            <v>3.3</v>
          </cell>
          <cell r="L247">
            <v>0</v>
          </cell>
          <cell r="M247">
            <v>0</v>
          </cell>
          <cell r="N247">
            <v>0</v>
          </cell>
          <cell r="O247">
            <v>0</v>
          </cell>
          <cell r="P247">
            <v>4</v>
          </cell>
        </row>
        <row r="248">
          <cell r="B248">
            <v>80</v>
          </cell>
          <cell r="C248">
            <v>8</v>
          </cell>
          <cell r="D248">
            <v>12.7</v>
          </cell>
          <cell r="E248">
            <v>1.25</v>
          </cell>
          <cell r="F248">
            <v>0</v>
          </cell>
          <cell r="G248">
            <v>0</v>
          </cell>
          <cell r="H248">
            <v>0</v>
          </cell>
          <cell r="I248">
            <v>0.81</v>
          </cell>
          <cell r="J248">
            <v>4.58</v>
          </cell>
          <cell r="K248">
            <v>5.3900000000000006</v>
          </cell>
          <cell r="L248">
            <v>0</v>
          </cell>
          <cell r="M248">
            <v>0</v>
          </cell>
          <cell r="N248">
            <v>0</v>
          </cell>
          <cell r="O248">
            <v>0</v>
          </cell>
          <cell r="P248">
            <v>4</v>
          </cell>
        </row>
        <row r="249">
          <cell r="B249">
            <v>80</v>
          </cell>
          <cell r="C249">
            <v>10</v>
          </cell>
          <cell r="D249">
            <v>15.09</v>
          </cell>
          <cell r="E249">
            <v>1.5</v>
          </cell>
          <cell r="F249">
            <v>0</v>
          </cell>
          <cell r="G249">
            <v>0</v>
          </cell>
          <cell r="H249">
            <v>0</v>
          </cell>
          <cell r="I249">
            <v>1.01</v>
          </cell>
          <cell r="J249">
            <v>7.99</v>
          </cell>
          <cell r="K249">
            <v>9</v>
          </cell>
          <cell r="L249">
            <v>0</v>
          </cell>
          <cell r="M249">
            <v>0</v>
          </cell>
          <cell r="N249">
            <v>0</v>
          </cell>
          <cell r="O249">
            <v>0</v>
          </cell>
          <cell r="P249">
            <v>4</v>
          </cell>
        </row>
        <row r="250">
          <cell r="B250">
            <v>80</v>
          </cell>
          <cell r="C250">
            <v>12</v>
          </cell>
          <cell r="D250">
            <v>17.48</v>
          </cell>
          <cell r="E250">
            <v>1.5</v>
          </cell>
          <cell r="F250">
            <v>0</v>
          </cell>
          <cell r="G250">
            <v>0</v>
          </cell>
          <cell r="H250">
            <v>0</v>
          </cell>
          <cell r="I250">
            <v>1.22</v>
          </cell>
          <cell r="J250">
            <v>11.68</v>
          </cell>
          <cell r="K250">
            <v>12.9</v>
          </cell>
          <cell r="L250">
            <v>0</v>
          </cell>
          <cell r="M250">
            <v>0</v>
          </cell>
          <cell r="N250">
            <v>0</v>
          </cell>
          <cell r="O250">
            <v>0</v>
          </cell>
          <cell r="P250">
            <v>6</v>
          </cell>
        </row>
        <row r="251">
          <cell r="B251">
            <v>80</v>
          </cell>
          <cell r="C251">
            <v>14</v>
          </cell>
          <cell r="D251">
            <v>19.05</v>
          </cell>
          <cell r="E251">
            <v>2</v>
          </cell>
          <cell r="F251">
            <v>0</v>
          </cell>
          <cell r="G251">
            <v>0</v>
          </cell>
          <cell r="H251">
            <v>0</v>
          </cell>
          <cell r="I251">
            <v>1.42</v>
          </cell>
          <cell r="J251">
            <v>12.68</v>
          </cell>
          <cell r="K251">
            <v>14.1</v>
          </cell>
          <cell r="L251">
            <v>0</v>
          </cell>
          <cell r="M251">
            <v>0</v>
          </cell>
          <cell r="N251">
            <v>0</v>
          </cell>
          <cell r="O251">
            <v>0</v>
          </cell>
          <cell r="P251">
            <v>6</v>
          </cell>
        </row>
        <row r="252">
          <cell r="B252">
            <v>80</v>
          </cell>
          <cell r="C252">
            <v>16</v>
          </cell>
          <cell r="D252">
            <v>21.44</v>
          </cell>
          <cell r="E252">
            <v>2</v>
          </cell>
          <cell r="F252">
            <v>0</v>
          </cell>
          <cell r="G252">
            <v>0</v>
          </cell>
          <cell r="H252">
            <v>0</v>
          </cell>
          <cell r="I252">
            <v>1.62</v>
          </cell>
          <cell r="J252">
            <v>19.37</v>
          </cell>
          <cell r="K252">
            <v>20.990000000000002</v>
          </cell>
          <cell r="L252">
            <v>0</v>
          </cell>
          <cell r="M252">
            <v>0</v>
          </cell>
          <cell r="N252">
            <v>0</v>
          </cell>
          <cell r="O252">
            <v>0</v>
          </cell>
          <cell r="P252">
            <v>6</v>
          </cell>
        </row>
        <row r="253">
          <cell r="B253">
            <v>80</v>
          </cell>
          <cell r="C253">
            <v>18</v>
          </cell>
          <cell r="D253">
            <v>23.83</v>
          </cell>
          <cell r="E253">
            <v>2</v>
          </cell>
          <cell r="F253">
            <v>0</v>
          </cell>
          <cell r="G253">
            <v>0</v>
          </cell>
          <cell r="H253">
            <v>0</v>
          </cell>
          <cell r="I253">
            <v>1.82</v>
          </cell>
          <cell r="J253">
            <v>26.68</v>
          </cell>
          <cell r="K253">
            <v>28.5</v>
          </cell>
          <cell r="L253">
            <v>0</v>
          </cell>
          <cell r="M253">
            <v>0</v>
          </cell>
          <cell r="N253">
            <v>0</v>
          </cell>
          <cell r="O253">
            <v>0</v>
          </cell>
          <cell r="P253">
            <v>6</v>
          </cell>
        </row>
        <row r="254">
          <cell r="B254">
            <v>80</v>
          </cell>
          <cell r="C254">
            <v>20</v>
          </cell>
          <cell r="D254">
            <v>26.19</v>
          </cell>
          <cell r="E254" t="str">
            <v>N</v>
          </cell>
          <cell r="F254">
            <v>0</v>
          </cell>
          <cell r="G254">
            <v>0</v>
          </cell>
          <cell r="H254">
            <v>0</v>
          </cell>
          <cell r="I254">
            <v>2.0299999999999998</v>
          </cell>
          <cell r="J254">
            <v>36.96</v>
          </cell>
          <cell r="K254">
            <v>38.99</v>
          </cell>
          <cell r="L254">
            <v>0</v>
          </cell>
          <cell r="M254">
            <v>0</v>
          </cell>
          <cell r="N254">
            <v>0</v>
          </cell>
          <cell r="O254">
            <v>0</v>
          </cell>
          <cell r="P254">
            <v>7</v>
          </cell>
        </row>
        <row r="255">
          <cell r="B255">
            <v>80</v>
          </cell>
          <cell r="C255">
            <v>22</v>
          </cell>
          <cell r="D255">
            <v>28.58</v>
          </cell>
          <cell r="E255" t="str">
            <v>N</v>
          </cell>
          <cell r="F255">
            <v>0</v>
          </cell>
          <cell r="G255">
            <v>0</v>
          </cell>
          <cell r="H255">
            <v>0</v>
          </cell>
          <cell r="I255">
            <v>2.23</v>
          </cell>
          <cell r="J255">
            <v>45.77</v>
          </cell>
          <cell r="K255">
            <v>48</v>
          </cell>
          <cell r="L255">
            <v>0</v>
          </cell>
          <cell r="M255">
            <v>0</v>
          </cell>
          <cell r="N255">
            <v>0</v>
          </cell>
          <cell r="O255">
            <v>0</v>
          </cell>
          <cell r="P255">
            <v>8</v>
          </cell>
        </row>
        <row r="256">
          <cell r="B256">
            <v>80</v>
          </cell>
          <cell r="C256">
            <v>24</v>
          </cell>
          <cell r="D256">
            <v>30.96</v>
          </cell>
          <cell r="E256" t="str">
            <v>N</v>
          </cell>
          <cell r="F256">
            <v>0</v>
          </cell>
          <cell r="G256">
            <v>0</v>
          </cell>
          <cell r="H256">
            <v>0</v>
          </cell>
          <cell r="I256">
            <v>2.4300000000000002</v>
          </cell>
          <cell r="J256">
            <v>53.07</v>
          </cell>
          <cell r="K256">
            <v>55.5</v>
          </cell>
          <cell r="L256">
            <v>0</v>
          </cell>
          <cell r="M256">
            <v>0</v>
          </cell>
          <cell r="N256">
            <v>0</v>
          </cell>
          <cell r="O256">
            <v>0</v>
          </cell>
          <cell r="P256">
            <v>8</v>
          </cell>
        </row>
        <row r="257">
          <cell r="A257">
            <v>0</v>
          </cell>
          <cell r="B257" t="str">
            <v>80S</v>
          </cell>
          <cell r="C257">
            <v>0.125</v>
          </cell>
          <cell r="D257">
            <v>2.41</v>
          </cell>
          <cell r="E257">
            <v>1</v>
          </cell>
          <cell r="F257">
            <v>0</v>
          </cell>
          <cell r="G257">
            <v>0</v>
          </cell>
          <cell r="H257">
            <v>0</v>
          </cell>
          <cell r="I257">
            <v>7.0000000000000007E-2</v>
          </cell>
          <cell r="J257">
            <v>0</v>
          </cell>
          <cell r="K257">
            <v>7.0000000000000007E-2</v>
          </cell>
          <cell r="L257">
            <v>0</v>
          </cell>
          <cell r="M257">
            <v>0</v>
          </cell>
          <cell r="N257">
            <v>0</v>
          </cell>
          <cell r="O257">
            <v>0</v>
          </cell>
          <cell r="P257">
            <v>2</v>
          </cell>
        </row>
        <row r="258">
          <cell r="B258" t="str">
            <v>80S</v>
          </cell>
          <cell r="C258">
            <v>0.125</v>
          </cell>
          <cell r="D258">
            <v>2.41</v>
          </cell>
          <cell r="E258">
            <v>1</v>
          </cell>
          <cell r="F258">
            <v>0</v>
          </cell>
          <cell r="G258">
            <v>0</v>
          </cell>
          <cell r="H258">
            <v>0</v>
          </cell>
          <cell r="I258">
            <v>7.0000000000000007E-2</v>
          </cell>
          <cell r="J258">
            <v>0</v>
          </cell>
          <cell r="K258">
            <v>7.0000000000000007E-2</v>
          </cell>
          <cell r="L258">
            <v>0</v>
          </cell>
          <cell r="M258">
            <v>0</v>
          </cell>
          <cell r="N258">
            <v>0</v>
          </cell>
          <cell r="O258">
            <v>0</v>
          </cell>
          <cell r="P258">
            <v>2</v>
          </cell>
        </row>
        <row r="259">
          <cell r="B259" t="str">
            <v>80S</v>
          </cell>
          <cell r="C259">
            <v>0.125</v>
          </cell>
          <cell r="D259">
            <v>2.41</v>
          </cell>
          <cell r="E259">
            <v>1</v>
          </cell>
          <cell r="F259">
            <v>0</v>
          </cell>
          <cell r="G259">
            <v>0</v>
          </cell>
          <cell r="H259">
            <v>0</v>
          </cell>
          <cell r="I259">
            <v>7.0000000000000007E-2</v>
          </cell>
          <cell r="J259">
            <v>0</v>
          </cell>
          <cell r="K259">
            <v>7.0000000000000007E-2</v>
          </cell>
          <cell r="L259">
            <v>0</v>
          </cell>
          <cell r="M259">
            <v>0</v>
          </cell>
          <cell r="N259">
            <v>0</v>
          </cell>
          <cell r="O259">
            <v>0</v>
          </cell>
          <cell r="P259">
            <v>2</v>
          </cell>
        </row>
        <row r="260">
          <cell r="B260" t="str">
            <v>80S</v>
          </cell>
          <cell r="C260">
            <v>0.25</v>
          </cell>
          <cell r="D260">
            <v>3.02</v>
          </cell>
          <cell r="E260">
            <v>1</v>
          </cell>
          <cell r="F260">
            <v>0</v>
          </cell>
          <cell r="G260">
            <v>0</v>
          </cell>
          <cell r="H260">
            <v>0</v>
          </cell>
          <cell r="I260">
            <v>7.0000000000000007E-2</v>
          </cell>
          <cell r="J260">
            <v>0</v>
          </cell>
          <cell r="K260">
            <v>7.0000000000000007E-2</v>
          </cell>
          <cell r="L260">
            <v>0</v>
          </cell>
          <cell r="M260">
            <v>0</v>
          </cell>
          <cell r="N260">
            <v>0</v>
          </cell>
          <cell r="O260">
            <v>0</v>
          </cell>
          <cell r="P260">
            <v>2</v>
          </cell>
        </row>
        <row r="261">
          <cell r="A261">
            <v>0</v>
          </cell>
          <cell r="B261" t="str">
            <v>80S</v>
          </cell>
          <cell r="C261">
            <v>0.25</v>
          </cell>
          <cell r="D261">
            <v>3.02</v>
          </cell>
          <cell r="E261">
            <v>1</v>
          </cell>
          <cell r="F261">
            <v>0</v>
          </cell>
          <cell r="G261">
            <v>0</v>
          </cell>
          <cell r="H261">
            <v>0</v>
          </cell>
          <cell r="I261">
            <v>7.0000000000000007E-2</v>
          </cell>
          <cell r="J261">
            <v>6.9999992847442627E-2</v>
          </cell>
          <cell r="K261">
            <v>7.0000000000000007E-2</v>
          </cell>
          <cell r="L261">
            <v>0</v>
          </cell>
          <cell r="M261">
            <v>4.7320557945261064E-312</v>
          </cell>
          <cell r="N261">
            <v>80</v>
          </cell>
          <cell r="O261">
            <v>2</v>
          </cell>
          <cell r="P261">
            <v>2</v>
          </cell>
          <cell r="Q261">
            <v>0</v>
          </cell>
          <cell r="R261">
            <v>0</v>
          </cell>
        </row>
        <row r="262">
          <cell r="B262" t="str">
            <v>80S</v>
          </cell>
          <cell r="C262">
            <v>0.25</v>
          </cell>
          <cell r="D262">
            <v>3.02</v>
          </cell>
          <cell r="E262">
            <v>1</v>
          </cell>
          <cell r="F262">
            <v>0</v>
          </cell>
          <cell r="G262">
            <v>0</v>
          </cell>
          <cell r="H262">
            <v>0</v>
          </cell>
          <cell r="I262">
            <v>7.0000000000000007E-2</v>
          </cell>
          <cell r="J262">
            <v>0</v>
          </cell>
          <cell r="K262">
            <v>7.0000000000000007E-2</v>
          </cell>
          <cell r="L262">
            <v>0</v>
          </cell>
          <cell r="M262">
            <v>0</v>
          </cell>
          <cell r="N262">
            <v>0</v>
          </cell>
          <cell r="O262">
            <v>0</v>
          </cell>
          <cell r="P262">
            <v>2</v>
          </cell>
        </row>
        <row r="263">
          <cell r="B263" t="str">
            <v>80S</v>
          </cell>
          <cell r="C263">
            <v>0.375</v>
          </cell>
          <cell r="D263">
            <v>3.2</v>
          </cell>
          <cell r="E263">
            <v>1</v>
          </cell>
          <cell r="F263">
            <v>0</v>
          </cell>
          <cell r="G263">
            <v>0</v>
          </cell>
          <cell r="H263">
            <v>0</v>
          </cell>
          <cell r="I263">
            <v>7.0000000000000007E-2</v>
          </cell>
          <cell r="J263">
            <v>0</v>
          </cell>
          <cell r="K263">
            <v>7.0000000000000007E-2</v>
          </cell>
          <cell r="L263">
            <v>0</v>
          </cell>
          <cell r="M263">
            <v>0</v>
          </cell>
          <cell r="N263">
            <v>0</v>
          </cell>
          <cell r="O263">
            <v>0</v>
          </cell>
          <cell r="P263">
            <v>2</v>
          </cell>
        </row>
        <row r="264">
          <cell r="B264" t="str">
            <v>80S</v>
          </cell>
          <cell r="C264">
            <v>0.375</v>
          </cell>
          <cell r="D264">
            <v>3.2</v>
          </cell>
          <cell r="E264">
            <v>1</v>
          </cell>
          <cell r="F264">
            <v>0</v>
          </cell>
          <cell r="G264">
            <v>0</v>
          </cell>
          <cell r="H264">
            <v>0</v>
          </cell>
          <cell r="I264">
            <v>7.0000000000000007E-2</v>
          </cell>
          <cell r="J264">
            <v>0</v>
          </cell>
          <cell r="K264">
            <v>7.0000000000000007E-2</v>
          </cell>
          <cell r="L264">
            <v>0</v>
          </cell>
          <cell r="M264">
            <v>0</v>
          </cell>
          <cell r="N264">
            <v>0</v>
          </cell>
          <cell r="O264">
            <v>0</v>
          </cell>
          <cell r="P264">
            <v>2</v>
          </cell>
        </row>
        <row r="265">
          <cell r="B265" t="str">
            <v>80S</v>
          </cell>
          <cell r="C265">
            <v>0.375</v>
          </cell>
          <cell r="D265">
            <v>3.2</v>
          </cell>
          <cell r="E265">
            <v>1</v>
          </cell>
          <cell r="F265">
            <v>0</v>
          </cell>
          <cell r="G265">
            <v>0</v>
          </cell>
          <cell r="H265">
            <v>0</v>
          </cell>
          <cell r="I265">
            <v>7.0000000000000007E-2</v>
          </cell>
          <cell r="J265">
            <v>0</v>
          </cell>
          <cell r="K265">
            <v>7.0000000000000007E-2</v>
          </cell>
          <cell r="L265">
            <v>0</v>
          </cell>
          <cell r="M265">
            <v>0</v>
          </cell>
          <cell r="N265">
            <v>0</v>
          </cell>
          <cell r="O265">
            <v>0</v>
          </cell>
          <cell r="P265">
            <v>2</v>
          </cell>
        </row>
        <row r="266">
          <cell r="B266" t="str">
            <v>80S</v>
          </cell>
          <cell r="C266">
            <v>0.5</v>
          </cell>
          <cell r="D266">
            <v>3.73</v>
          </cell>
          <cell r="E266">
            <v>1</v>
          </cell>
          <cell r="F266">
            <v>0</v>
          </cell>
          <cell r="G266">
            <v>0</v>
          </cell>
          <cell r="H266">
            <v>0</v>
          </cell>
          <cell r="I266">
            <v>7.0000000000000007E-2</v>
          </cell>
          <cell r="J266">
            <v>0</v>
          </cell>
          <cell r="K266">
            <v>7.0000000000000007E-2</v>
          </cell>
          <cell r="L266">
            <v>0</v>
          </cell>
          <cell r="M266">
            <v>0</v>
          </cell>
          <cell r="N266">
            <v>0</v>
          </cell>
          <cell r="O266">
            <v>0</v>
          </cell>
          <cell r="P266">
            <v>2</v>
          </cell>
        </row>
        <row r="267">
          <cell r="B267" t="str">
            <v>80S</v>
          </cell>
          <cell r="C267">
            <v>0.5</v>
          </cell>
          <cell r="D267">
            <v>3.73</v>
          </cell>
          <cell r="E267">
            <v>1</v>
          </cell>
          <cell r="F267">
            <v>0</v>
          </cell>
          <cell r="G267">
            <v>0</v>
          </cell>
          <cell r="H267">
            <v>0</v>
          </cell>
          <cell r="I267">
            <v>7.0000000000000007E-2</v>
          </cell>
          <cell r="J267">
            <v>0</v>
          </cell>
          <cell r="K267">
            <v>7.0000000000000007E-2</v>
          </cell>
          <cell r="L267">
            <v>0</v>
          </cell>
          <cell r="M267">
            <v>0</v>
          </cell>
          <cell r="N267">
            <v>0</v>
          </cell>
          <cell r="O267">
            <v>0</v>
          </cell>
          <cell r="P267">
            <v>2</v>
          </cell>
        </row>
        <row r="268">
          <cell r="B268" t="str">
            <v>80S</v>
          </cell>
          <cell r="C268">
            <v>0.5</v>
          </cell>
          <cell r="D268">
            <v>3.73</v>
          </cell>
          <cell r="E268">
            <v>1</v>
          </cell>
          <cell r="F268">
            <v>0</v>
          </cell>
          <cell r="G268">
            <v>0</v>
          </cell>
          <cell r="H268">
            <v>0</v>
          </cell>
          <cell r="I268">
            <v>7.0000000000000007E-2</v>
          </cell>
          <cell r="J268">
            <v>0</v>
          </cell>
          <cell r="K268">
            <v>7.0000000000000007E-2</v>
          </cell>
          <cell r="L268">
            <v>0</v>
          </cell>
          <cell r="M268">
            <v>0</v>
          </cell>
          <cell r="N268">
            <v>0</v>
          </cell>
          <cell r="O268">
            <v>0</v>
          </cell>
          <cell r="P268">
            <v>2</v>
          </cell>
        </row>
        <row r="269">
          <cell r="B269" t="str">
            <v>80S</v>
          </cell>
          <cell r="C269">
            <v>0.75</v>
          </cell>
          <cell r="D269">
            <v>3.91</v>
          </cell>
          <cell r="E269">
            <v>1</v>
          </cell>
          <cell r="F269">
            <v>0</v>
          </cell>
          <cell r="G269">
            <v>0</v>
          </cell>
          <cell r="H269">
            <v>0</v>
          </cell>
          <cell r="I269">
            <v>7.0000000000000007E-2</v>
          </cell>
          <cell r="J269">
            <v>0</v>
          </cell>
          <cell r="K269">
            <v>7.0000000000000007E-2</v>
          </cell>
          <cell r="L269">
            <v>0</v>
          </cell>
          <cell r="M269">
            <v>0</v>
          </cell>
          <cell r="N269">
            <v>0</v>
          </cell>
          <cell r="O269">
            <v>0</v>
          </cell>
          <cell r="P269">
            <v>2</v>
          </cell>
          <cell r="R269">
            <v>0</v>
          </cell>
        </row>
        <row r="270">
          <cell r="B270" t="str">
            <v>80S</v>
          </cell>
          <cell r="C270">
            <v>0.75</v>
          </cell>
          <cell r="D270">
            <v>3.91</v>
          </cell>
          <cell r="E270">
            <v>1</v>
          </cell>
          <cell r="F270">
            <v>0</v>
          </cell>
          <cell r="G270">
            <v>0</v>
          </cell>
          <cell r="H270">
            <v>0</v>
          </cell>
          <cell r="I270">
            <v>7.0000000000000007E-2</v>
          </cell>
          <cell r="J270">
            <v>0</v>
          </cell>
          <cell r="K270">
            <v>7.0000000000000007E-2</v>
          </cell>
          <cell r="L270">
            <v>0</v>
          </cell>
          <cell r="M270">
            <v>0</v>
          </cell>
          <cell r="N270">
            <v>0</v>
          </cell>
          <cell r="O270">
            <v>0</v>
          </cell>
          <cell r="P270">
            <v>2</v>
          </cell>
        </row>
        <row r="271">
          <cell r="B271" t="str">
            <v>80S</v>
          </cell>
          <cell r="C271">
            <v>0.75</v>
          </cell>
          <cell r="D271">
            <v>3.91</v>
          </cell>
          <cell r="E271">
            <v>1</v>
          </cell>
          <cell r="F271">
            <v>0</v>
          </cell>
          <cell r="G271">
            <v>0</v>
          </cell>
          <cell r="H271">
            <v>0</v>
          </cell>
          <cell r="I271">
            <v>7.0000000000000007E-2</v>
          </cell>
          <cell r="J271">
            <v>0</v>
          </cell>
          <cell r="K271">
            <v>7.0000000000000007E-2</v>
          </cell>
          <cell r="L271">
            <v>0</v>
          </cell>
          <cell r="M271">
            <v>0</v>
          </cell>
          <cell r="N271">
            <v>0</v>
          </cell>
          <cell r="O271">
            <v>0</v>
          </cell>
          <cell r="P271">
            <v>2</v>
          </cell>
          <cell r="Q271">
            <v>0</v>
          </cell>
          <cell r="R271">
            <v>0</v>
          </cell>
        </row>
        <row r="272">
          <cell r="B272" t="str">
            <v>80S</v>
          </cell>
          <cell r="C272">
            <v>1</v>
          </cell>
          <cell r="D272">
            <v>4.55</v>
          </cell>
          <cell r="E272">
            <v>1</v>
          </cell>
          <cell r="F272">
            <v>0</v>
          </cell>
          <cell r="G272">
            <v>0</v>
          </cell>
          <cell r="H272">
            <v>0</v>
          </cell>
          <cell r="I272">
            <v>0.15</v>
          </cell>
          <cell r="J272">
            <v>0</v>
          </cell>
          <cell r="K272">
            <v>0.15</v>
          </cell>
          <cell r="L272">
            <v>0</v>
          </cell>
          <cell r="M272">
            <v>0</v>
          </cell>
          <cell r="N272">
            <v>0</v>
          </cell>
          <cell r="O272">
            <v>0</v>
          </cell>
          <cell r="P272">
            <v>2</v>
          </cell>
        </row>
        <row r="273">
          <cell r="B273" t="str">
            <v>80S</v>
          </cell>
          <cell r="C273">
            <v>1</v>
          </cell>
          <cell r="D273">
            <v>4.55</v>
          </cell>
          <cell r="E273">
            <v>1</v>
          </cell>
          <cell r="F273">
            <v>0</v>
          </cell>
          <cell r="G273">
            <v>0</v>
          </cell>
          <cell r="H273">
            <v>0</v>
          </cell>
          <cell r="I273">
            <v>0.15</v>
          </cell>
          <cell r="J273">
            <v>0</v>
          </cell>
          <cell r="K273">
            <v>0.15</v>
          </cell>
          <cell r="L273">
            <v>0</v>
          </cell>
          <cell r="M273">
            <v>0</v>
          </cell>
          <cell r="N273">
            <v>0</v>
          </cell>
          <cell r="O273">
            <v>0</v>
          </cell>
          <cell r="P273">
            <v>2</v>
          </cell>
        </row>
        <row r="274">
          <cell r="B274" t="str">
            <v>80S</v>
          </cell>
          <cell r="C274">
            <v>1</v>
          </cell>
          <cell r="D274">
            <v>4.55</v>
          </cell>
          <cell r="E274">
            <v>1</v>
          </cell>
          <cell r="F274">
            <v>0</v>
          </cell>
          <cell r="G274">
            <v>0</v>
          </cell>
          <cell r="H274">
            <v>0</v>
          </cell>
          <cell r="I274">
            <v>0.15</v>
          </cell>
          <cell r="J274">
            <v>0</v>
          </cell>
          <cell r="K274">
            <v>0.15</v>
          </cell>
          <cell r="L274">
            <v>0</v>
          </cell>
          <cell r="M274">
            <v>0</v>
          </cell>
          <cell r="N274">
            <v>0</v>
          </cell>
          <cell r="O274">
            <v>0</v>
          </cell>
          <cell r="P274">
            <v>2</v>
          </cell>
        </row>
        <row r="275">
          <cell r="B275" t="str">
            <v>80S</v>
          </cell>
          <cell r="C275">
            <v>1.25</v>
          </cell>
          <cell r="D275">
            <v>4.8499999999999996</v>
          </cell>
          <cell r="E275">
            <v>1</v>
          </cell>
          <cell r="F275">
            <v>0</v>
          </cell>
          <cell r="G275">
            <v>0</v>
          </cell>
          <cell r="H275">
            <v>0</v>
          </cell>
          <cell r="I275">
            <v>0.13</v>
          </cell>
          <cell r="J275">
            <v>0.17</v>
          </cell>
          <cell r="K275">
            <v>0.30000000000000004</v>
          </cell>
          <cell r="L275">
            <v>0</v>
          </cell>
          <cell r="M275">
            <v>0</v>
          </cell>
          <cell r="N275">
            <v>0</v>
          </cell>
          <cell r="O275">
            <v>0</v>
          </cell>
          <cell r="P275">
            <v>2</v>
          </cell>
        </row>
        <row r="276">
          <cell r="B276" t="str">
            <v>80S</v>
          </cell>
          <cell r="C276">
            <v>1.25</v>
          </cell>
          <cell r="D276">
            <v>4.8499999999999996</v>
          </cell>
          <cell r="E276">
            <v>1</v>
          </cell>
          <cell r="F276">
            <v>0</v>
          </cell>
          <cell r="G276">
            <v>0</v>
          </cell>
          <cell r="H276">
            <v>0</v>
          </cell>
          <cell r="I276">
            <v>0.13</v>
          </cell>
          <cell r="J276">
            <v>0.17</v>
          </cell>
          <cell r="K276">
            <v>0.30000000000000004</v>
          </cell>
          <cell r="L276">
            <v>0</v>
          </cell>
          <cell r="M276">
            <v>0</v>
          </cell>
          <cell r="N276">
            <v>0</v>
          </cell>
          <cell r="O276">
            <v>0</v>
          </cell>
          <cell r="P276">
            <v>2</v>
          </cell>
        </row>
        <row r="277">
          <cell r="B277" t="str">
            <v>80S</v>
          </cell>
          <cell r="C277">
            <v>1.25</v>
          </cell>
          <cell r="D277">
            <v>4.8499999999999996</v>
          </cell>
          <cell r="E277">
            <v>1</v>
          </cell>
          <cell r="F277">
            <v>0</v>
          </cell>
          <cell r="G277">
            <v>0</v>
          </cell>
          <cell r="H277">
            <v>0</v>
          </cell>
          <cell r="I277">
            <v>0.13</v>
          </cell>
          <cell r="J277">
            <v>0.17</v>
          </cell>
          <cell r="K277">
            <v>0.30000000000000004</v>
          </cell>
          <cell r="L277">
            <v>0</v>
          </cell>
          <cell r="M277">
            <v>0</v>
          </cell>
          <cell r="N277">
            <v>0</v>
          </cell>
          <cell r="O277">
            <v>0</v>
          </cell>
          <cell r="P277">
            <v>2</v>
          </cell>
        </row>
        <row r="278">
          <cell r="B278" t="str">
            <v>80S</v>
          </cell>
          <cell r="C278">
            <v>1.5</v>
          </cell>
          <cell r="D278">
            <v>5.08</v>
          </cell>
          <cell r="E278">
            <v>1</v>
          </cell>
          <cell r="F278">
            <v>0</v>
          </cell>
          <cell r="G278">
            <v>0</v>
          </cell>
          <cell r="H278">
            <v>0</v>
          </cell>
          <cell r="I278">
            <v>0.15</v>
          </cell>
          <cell r="J278">
            <v>0.15</v>
          </cell>
          <cell r="K278">
            <v>0.3</v>
          </cell>
          <cell r="L278">
            <v>0</v>
          </cell>
          <cell r="M278">
            <v>0</v>
          </cell>
          <cell r="N278">
            <v>0</v>
          </cell>
          <cell r="O278">
            <v>0</v>
          </cell>
          <cell r="P278">
            <v>2</v>
          </cell>
        </row>
        <row r="279">
          <cell r="B279" t="str">
            <v>80S</v>
          </cell>
          <cell r="C279">
            <v>1.5</v>
          </cell>
          <cell r="D279">
            <v>5.08</v>
          </cell>
          <cell r="E279">
            <v>1</v>
          </cell>
          <cell r="F279">
            <v>0</v>
          </cell>
          <cell r="G279">
            <v>0</v>
          </cell>
          <cell r="H279">
            <v>0</v>
          </cell>
          <cell r="I279">
            <v>0.15</v>
          </cell>
          <cell r="J279">
            <v>0.15</v>
          </cell>
          <cell r="K279">
            <v>0.3</v>
          </cell>
          <cell r="L279">
            <v>0</v>
          </cell>
          <cell r="M279">
            <v>0</v>
          </cell>
          <cell r="N279">
            <v>0</v>
          </cell>
          <cell r="O279">
            <v>0</v>
          </cell>
          <cell r="P279">
            <v>2</v>
          </cell>
        </row>
        <row r="280">
          <cell r="B280" t="str">
            <v>80S</v>
          </cell>
          <cell r="C280">
            <v>1.5</v>
          </cell>
          <cell r="D280">
            <v>5.08</v>
          </cell>
          <cell r="E280">
            <v>1</v>
          </cell>
          <cell r="F280">
            <v>0</v>
          </cell>
          <cell r="G280">
            <v>0</v>
          </cell>
          <cell r="H280">
            <v>0</v>
          </cell>
          <cell r="I280">
            <v>0.15</v>
          </cell>
          <cell r="J280">
            <v>0.15</v>
          </cell>
          <cell r="K280">
            <v>0.3</v>
          </cell>
          <cell r="L280">
            <v>0</v>
          </cell>
          <cell r="M280">
            <v>0</v>
          </cell>
          <cell r="N280">
            <v>0</v>
          </cell>
          <cell r="O280">
            <v>0</v>
          </cell>
          <cell r="P280">
            <v>2</v>
          </cell>
        </row>
        <row r="281">
          <cell r="B281" t="str">
            <v>80S</v>
          </cell>
          <cell r="C281">
            <v>2</v>
          </cell>
          <cell r="D281">
            <v>5.54</v>
          </cell>
          <cell r="E281">
            <v>1</v>
          </cell>
          <cell r="F281">
            <v>0</v>
          </cell>
          <cell r="G281">
            <v>0</v>
          </cell>
          <cell r="H281">
            <v>0</v>
          </cell>
          <cell r="I281">
            <v>0.2</v>
          </cell>
          <cell r="J281">
            <v>0.25</v>
          </cell>
          <cell r="K281">
            <v>0.45</v>
          </cell>
          <cell r="L281">
            <v>0</v>
          </cell>
          <cell r="M281">
            <v>0</v>
          </cell>
          <cell r="N281">
            <v>0</v>
          </cell>
          <cell r="O281">
            <v>0</v>
          </cell>
          <cell r="P281">
            <v>2</v>
          </cell>
        </row>
        <row r="282">
          <cell r="B282" t="str">
            <v>80S</v>
          </cell>
          <cell r="C282">
            <v>2</v>
          </cell>
          <cell r="D282">
            <v>5.54</v>
          </cell>
          <cell r="E282">
            <v>1</v>
          </cell>
          <cell r="F282">
            <v>0</v>
          </cell>
          <cell r="G282">
            <v>0</v>
          </cell>
          <cell r="H282">
            <v>0</v>
          </cell>
          <cell r="I282">
            <v>0.2</v>
          </cell>
          <cell r="J282">
            <v>0.25</v>
          </cell>
          <cell r="K282">
            <v>0.45</v>
          </cell>
          <cell r="L282">
            <v>0</v>
          </cell>
          <cell r="M282">
            <v>0</v>
          </cell>
          <cell r="N282">
            <v>0</v>
          </cell>
          <cell r="O282">
            <v>0</v>
          </cell>
          <cell r="P282">
            <v>2</v>
          </cell>
        </row>
        <row r="283">
          <cell r="B283" t="str">
            <v>80S</v>
          </cell>
          <cell r="C283">
            <v>2</v>
          </cell>
          <cell r="D283">
            <v>5.54</v>
          </cell>
          <cell r="E283">
            <v>1</v>
          </cell>
          <cell r="F283">
            <v>0</v>
          </cell>
          <cell r="G283">
            <v>0</v>
          </cell>
          <cell r="H283">
            <v>0</v>
          </cell>
          <cell r="I283">
            <v>0.2</v>
          </cell>
          <cell r="J283">
            <v>0.25</v>
          </cell>
          <cell r="K283">
            <v>0.45</v>
          </cell>
          <cell r="L283">
            <v>0</v>
          </cell>
          <cell r="M283">
            <v>0</v>
          </cell>
          <cell r="N283">
            <v>0</v>
          </cell>
          <cell r="O283">
            <v>0</v>
          </cell>
          <cell r="P283">
            <v>2</v>
          </cell>
        </row>
        <row r="284">
          <cell r="B284" t="str">
            <v>80S</v>
          </cell>
          <cell r="C284">
            <v>2.5</v>
          </cell>
          <cell r="D284">
            <v>7.01</v>
          </cell>
          <cell r="E284">
            <v>1</v>
          </cell>
          <cell r="F284">
            <v>0</v>
          </cell>
          <cell r="G284">
            <v>0</v>
          </cell>
          <cell r="H284">
            <v>0</v>
          </cell>
          <cell r="I284">
            <v>0.25</v>
          </cell>
          <cell r="J284">
            <v>0.5</v>
          </cell>
          <cell r="K284">
            <v>0.75</v>
          </cell>
          <cell r="L284">
            <v>0</v>
          </cell>
          <cell r="M284">
            <v>0</v>
          </cell>
          <cell r="N284">
            <v>0</v>
          </cell>
          <cell r="O284">
            <v>0</v>
          </cell>
          <cell r="P284">
            <v>2</v>
          </cell>
        </row>
        <row r="285">
          <cell r="B285" t="str">
            <v>80S</v>
          </cell>
          <cell r="C285">
            <v>3</v>
          </cell>
          <cell r="D285">
            <v>7.62</v>
          </cell>
          <cell r="E285">
            <v>1</v>
          </cell>
          <cell r="F285">
            <v>0</v>
          </cell>
          <cell r="G285">
            <v>0</v>
          </cell>
          <cell r="H285">
            <v>0</v>
          </cell>
          <cell r="I285">
            <v>0.3</v>
          </cell>
          <cell r="J285">
            <v>0.6</v>
          </cell>
          <cell r="K285">
            <v>0.89999999999999991</v>
          </cell>
          <cell r="L285">
            <v>0</v>
          </cell>
          <cell r="M285">
            <v>0</v>
          </cell>
          <cell r="N285">
            <v>0</v>
          </cell>
          <cell r="O285">
            <v>0</v>
          </cell>
          <cell r="P285">
            <v>2</v>
          </cell>
        </row>
        <row r="286">
          <cell r="B286" t="str">
            <v>80S</v>
          </cell>
          <cell r="C286">
            <v>3.5</v>
          </cell>
          <cell r="D286">
            <v>8.08</v>
          </cell>
          <cell r="E286">
            <v>1</v>
          </cell>
          <cell r="F286">
            <v>0</v>
          </cell>
          <cell r="G286">
            <v>0</v>
          </cell>
          <cell r="H286">
            <v>0</v>
          </cell>
          <cell r="I286">
            <v>0.35</v>
          </cell>
          <cell r="J286">
            <v>0.85</v>
          </cell>
          <cell r="K286">
            <v>1.2</v>
          </cell>
          <cell r="L286">
            <v>0</v>
          </cell>
          <cell r="M286">
            <v>0</v>
          </cell>
          <cell r="N286">
            <v>0</v>
          </cell>
          <cell r="O286">
            <v>0</v>
          </cell>
          <cell r="P286">
            <v>3</v>
          </cell>
        </row>
        <row r="287">
          <cell r="A287" t="str">
            <v>80S</v>
          </cell>
          <cell r="B287" t="str">
            <v>80S</v>
          </cell>
          <cell r="C287">
            <v>4</v>
          </cell>
          <cell r="D287">
            <v>8.56</v>
          </cell>
          <cell r="E287">
            <v>1</v>
          </cell>
          <cell r="F287">
            <v>0</v>
          </cell>
          <cell r="G287">
            <v>0</v>
          </cell>
          <cell r="H287">
            <v>0</v>
          </cell>
          <cell r="I287">
            <v>0.41</v>
          </cell>
          <cell r="J287">
            <v>0.93</v>
          </cell>
          <cell r="K287">
            <v>1.34</v>
          </cell>
          <cell r="L287">
            <v>0</v>
          </cell>
          <cell r="M287">
            <v>0</v>
          </cell>
          <cell r="N287">
            <v>0</v>
          </cell>
          <cell r="O287">
            <v>0</v>
          </cell>
          <cell r="P287">
            <v>3</v>
          </cell>
        </row>
        <row r="288">
          <cell r="B288" t="str">
            <v>80S</v>
          </cell>
          <cell r="C288">
            <v>5</v>
          </cell>
          <cell r="D288">
            <v>9.5299999999999994</v>
          </cell>
          <cell r="E288">
            <v>1</v>
          </cell>
          <cell r="F288">
            <v>0</v>
          </cell>
          <cell r="G288">
            <v>0</v>
          </cell>
          <cell r="H288">
            <v>0</v>
          </cell>
          <cell r="I288">
            <v>0.51</v>
          </cell>
          <cell r="J288">
            <v>1.59</v>
          </cell>
          <cell r="K288">
            <v>2.1</v>
          </cell>
          <cell r="L288">
            <v>0</v>
          </cell>
          <cell r="M288">
            <v>0</v>
          </cell>
          <cell r="N288">
            <v>0</v>
          </cell>
          <cell r="O288">
            <v>0</v>
          </cell>
          <cell r="P288">
            <v>4</v>
          </cell>
        </row>
        <row r="289">
          <cell r="B289" t="str">
            <v>80S</v>
          </cell>
          <cell r="C289">
            <v>6</v>
          </cell>
          <cell r="D289">
            <v>10.97</v>
          </cell>
          <cell r="E289">
            <v>1.25</v>
          </cell>
          <cell r="F289">
            <v>0</v>
          </cell>
          <cell r="G289">
            <v>0</v>
          </cell>
          <cell r="H289">
            <v>0</v>
          </cell>
          <cell r="I289">
            <v>0.61</v>
          </cell>
          <cell r="J289">
            <v>2.69</v>
          </cell>
          <cell r="K289">
            <v>3.3</v>
          </cell>
          <cell r="L289">
            <v>0</v>
          </cell>
          <cell r="M289">
            <v>0</v>
          </cell>
          <cell r="N289">
            <v>0</v>
          </cell>
          <cell r="O289">
            <v>0</v>
          </cell>
          <cell r="P289">
            <v>4</v>
          </cell>
        </row>
        <row r="290">
          <cell r="B290" t="str">
            <v>80S</v>
          </cell>
          <cell r="C290">
            <v>8</v>
          </cell>
          <cell r="D290">
            <v>12.7</v>
          </cell>
          <cell r="E290">
            <v>1.25</v>
          </cell>
          <cell r="F290">
            <v>0</v>
          </cell>
          <cell r="G290">
            <v>0</v>
          </cell>
          <cell r="H290">
            <v>0</v>
          </cell>
          <cell r="I290">
            <v>0.81</v>
          </cell>
          <cell r="J290">
            <v>4.58</v>
          </cell>
          <cell r="K290">
            <v>5.3900000000000006</v>
          </cell>
          <cell r="L290">
            <v>0</v>
          </cell>
          <cell r="M290">
            <v>0</v>
          </cell>
          <cell r="N290">
            <v>0</v>
          </cell>
          <cell r="O290">
            <v>0</v>
          </cell>
          <cell r="P290">
            <v>4</v>
          </cell>
        </row>
        <row r="291">
          <cell r="B291" t="str">
            <v>80S</v>
          </cell>
          <cell r="C291">
            <v>10</v>
          </cell>
          <cell r="D291">
            <v>12.7</v>
          </cell>
          <cell r="E291">
            <v>1.25</v>
          </cell>
          <cell r="F291">
            <v>0</v>
          </cell>
          <cell r="G291">
            <v>0</v>
          </cell>
          <cell r="H291">
            <v>0</v>
          </cell>
          <cell r="I291">
            <v>1.01</v>
          </cell>
          <cell r="J291">
            <v>5.74</v>
          </cell>
          <cell r="K291">
            <v>6.75</v>
          </cell>
          <cell r="L291">
            <v>0</v>
          </cell>
          <cell r="M291">
            <v>0</v>
          </cell>
          <cell r="N291">
            <v>0</v>
          </cell>
          <cell r="O291">
            <v>0</v>
          </cell>
          <cell r="P291">
            <v>4</v>
          </cell>
        </row>
        <row r="292">
          <cell r="B292" t="str">
            <v>80S</v>
          </cell>
          <cell r="C292">
            <v>12</v>
          </cell>
          <cell r="D292">
            <v>12.7</v>
          </cell>
          <cell r="E292">
            <v>1.25</v>
          </cell>
          <cell r="F292">
            <v>0</v>
          </cell>
          <cell r="G292">
            <v>0</v>
          </cell>
          <cell r="H292">
            <v>0</v>
          </cell>
          <cell r="I292">
            <v>1.22</v>
          </cell>
          <cell r="J292">
            <v>6.73</v>
          </cell>
          <cell r="K292">
            <v>7.95</v>
          </cell>
          <cell r="L292">
            <v>0</v>
          </cell>
          <cell r="M292">
            <v>0</v>
          </cell>
          <cell r="N292">
            <v>0</v>
          </cell>
          <cell r="O292">
            <v>0</v>
          </cell>
          <cell r="P292">
            <v>6</v>
          </cell>
        </row>
        <row r="293">
          <cell r="B293">
            <v>100</v>
          </cell>
          <cell r="C293">
            <v>8</v>
          </cell>
          <cell r="D293">
            <v>15.09</v>
          </cell>
          <cell r="E293">
            <v>1.5</v>
          </cell>
          <cell r="F293">
            <v>0</v>
          </cell>
          <cell r="G293">
            <v>0</v>
          </cell>
          <cell r="H293">
            <v>0</v>
          </cell>
          <cell r="I293">
            <v>0.81</v>
          </cell>
          <cell r="J293">
            <v>6.09</v>
          </cell>
          <cell r="K293">
            <v>6.9</v>
          </cell>
          <cell r="L293">
            <v>0</v>
          </cell>
          <cell r="M293">
            <v>0</v>
          </cell>
          <cell r="N293">
            <v>0</v>
          </cell>
          <cell r="O293">
            <v>0</v>
          </cell>
          <cell r="P293">
            <v>4</v>
          </cell>
        </row>
        <row r="294">
          <cell r="B294">
            <v>100</v>
          </cell>
          <cell r="C294">
            <v>10</v>
          </cell>
          <cell r="D294">
            <v>18.260000000000002</v>
          </cell>
          <cell r="E294">
            <v>1.5</v>
          </cell>
          <cell r="F294">
            <v>0</v>
          </cell>
          <cell r="G294">
            <v>0</v>
          </cell>
          <cell r="H294">
            <v>0</v>
          </cell>
          <cell r="I294">
            <v>1.01</v>
          </cell>
          <cell r="J294">
            <v>11.44</v>
          </cell>
          <cell r="K294">
            <v>12.45</v>
          </cell>
          <cell r="L294">
            <v>0</v>
          </cell>
          <cell r="M294">
            <v>0</v>
          </cell>
          <cell r="N294">
            <v>0</v>
          </cell>
          <cell r="O294">
            <v>0</v>
          </cell>
          <cell r="P294">
            <v>4</v>
          </cell>
        </row>
        <row r="295">
          <cell r="B295">
            <v>100</v>
          </cell>
          <cell r="C295">
            <v>12</v>
          </cell>
          <cell r="D295">
            <v>21.44</v>
          </cell>
          <cell r="E295">
            <v>2</v>
          </cell>
          <cell r="F295">
            <v>0</v>
          </cell>
          <cell r="G295">
            <v>0</v>
          </cell>
          <cell r="H295">
            <v>0</v>
          </cell>
          <cell r="I295">
            <v>1.22</v>
          </cell>
          <cell r="J295">
            <v>15.28</v>
          </cell>
          <cell r="K295">
            <v>16.5</v>
          </cell>
          <cell r="L295">
            <v>0</v>
          </cell>
          <cell r="M295">
            <v>0</v>
          </cell>
          <cell r="N295">
            <v>0</v>
          </cell>
          <cell r="O295">
            <v>0</v>
          </cell>
          <cell r="P295">
            <v>6</v>
          </cell>
        </row>
        <row r="296">
          <cell r="B296">
            <v>100</v>
          </cell>
          <cell r="C296">
            <v>14</v>
          </cell>
          <cell r="D296">
            <v>23.83</v>
          </cell>
          <cell r="E296">
            <v>2</v>
          </cell>
          <cell r="F296">
            <v>0</v>
          </cell>
          <cell r="G296">
            <v>0</v>
          </cell>
          <cell r="H296">
            <v>0</v>
          </cell>
          <cell r="I296">
            <v>1.42</v>
          </cell>
          <cell r="J296">
            <v>21.07</v>
          </cell>
          <cell r="K296">
            <v>22.490000000000002</v>
          </cell>
          <cell r="L296">
            <v>0</v>
          </cell>
          <cell r="M296">
            <v>0</v>
          </cell>
          <cell r="N296">
            <v>0</v>
          </cell>
          <cell r="O296">
            <v>0</v>
          </cell>
          <cell r="P296">
            <v>6</v>
          </cell>
        </row>
        <row r="297">
          <cell r="B297">
            <v>100</v>
          </cell>
          <cell r="C297">
            <v>16</v>
          </cell>
          <cell r="D297">
            <v>26.19</v>
          </cell>
          <cell r="E297" t="str">
            <v>N</v>
          </cell>
          <cell r="F297">
            <v>0</v>
          </cell>
          <cell r="G297">
            <v>0</v>
          </cell>
          <cell r="H297">
            <v>0</v>
          </cell>
          <cell r="I297">
            <v>1.62</v>
          </cell>
          <cell r="J297">
            <v>28.38</v>
          </cell>
          <cell r="K297">
            <v>30</v>
          </cell>
          <cell r="L297">
            <v>0</v>
          </cell>
          <cell r="M297">
            <v>0</v>
          </cell>
          <cell r="N297">
            <v>0</v>
          </cell>
          <cell r="O297">
            <v>0</v>
          </cell>
          <cell r="P297">
            <v>6</v>
          </cell>
        </row>
        <row r="298">
          <cell r="B298">
            <v>100</v>
          </cell>
          <cell r="C298">
            <v>18</v>
          </cell>
          <cell r="D298">
            <v>29.36</v>
          </cell>
          <cell r="E298" t="str">
            <v>N</v>
          </cell>
          <cell r="F298">
            <v>0</v>
          </cell>
          <cell r="G298">
            <v>0</v>
          </cell>
          <cell r="H298">
            <v>0</v>
          </cell>
          <cell r="I298">
            <v>1.82</v>
          </cell>
          <cell r="J298">
            <v>37.17</v>
          </cell>
          <cell r="K298">
            <v>38.99</v>
          </cell>
          <cell r="L298">
            <v>0</v>
          </cell>
          <cell r="M298">
            <v>0</v>
          </cell>
          <cell r="N298">
            <v>0</v>
          </cell>
          <cell r="O298">
            <v>0</v>
          </cell>
          <cell r="P298">
            <v>6</v>
          </cell>
        </row>
        <row r="299">
          <cell r="B299">
            <v>100</v>
          </cell>
          <cell r="C299">
            <v>20</v>
          </cell>
          <cell r="D299">
            <v>32.54</v>
          </cell>
          <cell r="E299" t="str">
            <v>N</v>
          </cell>
          <cell r="F299">
            <v>0</v>
          </cell>
          <cell r="G299">
            <v>0</v>
          </cell>
          <cell r="H299">
            <v>0</v>
          </cell>
          <cell r="I299">
            <v>2.0299999999999998</v>
          </cell>
          <cell r="J299">
            <v>45.97</v>
          </cell>
          <cell r="K299">
            <v>48</v>
          </cell>
          <cell r="L299">
            <v>0</v>
          </cell>
          <cell r="M299">
            <v>0</v>
          </cell>
          <cell r="N299">
            <v>0</v>
          </cell>
          <cell r="O299">
            <v>0</v>
          </cell>
          <cell r="P299">
            <v>7</v>
          </cell>
        </row>
        <row r="300">
          <cell r="B300">
            <v>100</v>
          </cell>
          <cell r="C300">
            <v>22</v>
          </cell>
          <cell r="D300">
            <v>34.93</v>
          </cell>
          <cell r="E300" t="str">
            <v>N</v>
          </cell>
          <cell r="F300">
            <v>0</v>
          </cell>
          <cell r="G300">
            <v>0</v>
          </cell>
          <cell r="H300">
            <v>0</v>
          </cell>
          <cell r="I300">
            <v>2.23</v>
          </cell>
          <cell r="J300">
            <v>65.27</v>
          </cell>
          <cell r="K300">
            <v>67.5</v>
          </cell>
          <cell r="L300">
            <v>0</v>
          </cell>
          <cell r="M300">
            <v>0</v>
          </cell>
          <cell r="N300">
            <v>0</v>
          </cell>
          <cell r="O300">
            <v>0</v>
          </cell>
          <cell r="P300">
            <v>8</v>
          </cell>
        </row>
        <row r="301">
          <cell r="B301">
            <v>100</v>
          </cell>
          <cell r="C301">
            <v>24</v>
          </cell>
          <cell r="D301">
            <v>38.89</v>
          </cell>
          <cell r="E301" t="str">
            <v>N</v>
          </cell>
          <cell r="F301">
            <v>0</v>
          </cell>
          <cell r="G301">
            <v>0</v>
          </cell>
          <cell r="H301">
            <v>0</v>
          </cell>
          <cell r="I301">
            <v>2.4300000000000002</v>
          </cell>
          <cell r="J301">
            <v>75.56</v>
          </cell>
          <cell r="K301">
            <v>77.990000000000009</v>
          </cell>
          <cell r="L301">
            <v>0</v>
          </cell>
          <cell r="M301">
            <v>0</v>
          </cell>
          <cell r="N301">
            <v>0</v>
          </cell>
          <cell r="O301">
            <v>0</v>
          </cell>
          <cell r="P301">
            <v>8</v>
          </cell>
        </row>
        <row r="302">
          <cell r="B302">
            <v>120</v>
          </cell>
          <cell r="C302">
            <v>4</v>
          </cell>
          <cell r="D302">
            <v>11.13</v>
          </cell>
          <cell r="E302">
            <v>1.25</v>
          </cell>
          <cell r="F302">
            <v>0</v>
          </cell>
          <cell r="G302">
            <v>0</v>
          </cell>
          <cell r="H302">
            <v>0</v>
          </cell>
          <cell r="I302">
            <v>0.41</v>
          </cell>
          <cell r="J302">
            <v>1.84</v>
          </cell>
          <cell r="K302">
            <v>2.25</v>
          </cell>
          <cell r="L302">
            <v>0</v>
          </cell>
          <cell r="M302">
            <v>0</v>
          </cell>
          <cell r="N302">
            <v>0</v>
          </cell>
          <cell r="O302">
            <v>0</v>
          </cell>
          <cell r="P302">
            <v>4</v>
          </cell>
        </row>
        <row r="303">
          <cell r="B303">
            <v>120</v>
          </cell>
          <cell r="C303">
            <v>5</v>
          </cell>
          <cell r="D303">
            <v>12.7</v>
          </cell>
          <cell r="E303">
            <v>1.25</v>
          </cell>
          <cell r="F303">
            <v>0</v>
          </cell>
          <cell r="G303">
            <v>0</v>
          </cell>
          <cell r="H303">
            <v>0</v>
          </cell>
          <cell r="I303">
            <v>0.51</v>
          </cell>
          <cell r="J303">
            <v>2.94</v>
          </cell>
          <cell r="K303">
            <v>3.45</v>
          </cell>
          <cell r="L303">
            <v>0</v>
          </cell>
          <cell r="M303">
            <v>0</v>
          </cell>
          <cell r="N303">
            <v>0</v>
          </cell>
          <cell r="O303">
            <v>0</v>
          </cell>
          <cell r="P303">
            <v>4</v>
          </cell>
        </row>
        <row r="304">
          <cell r="B304">
            <v>120</v>
          </cell>
          <cell r="C304">
            <v>6</v>
          </cell>
          <cell r="D304">
            <v>14.27</v>
          </cell>
          <cell r="E304">
            <v>1.25</v>
          </cell>
          <cell r="F304">
            <v>0</v>
          </cell>
          <cell r="G304">
            <v>0</v>
          </cell>
          <cell r="H304">
            <v>0</v>
          </cell>
          <cell r="I304">
            <v>0.61</v>
          </cell>
          <cell r="J304">
            <v>4.1900000000000004</v>
          </cell>
          <cell r="K304">
            <v>4.8000000000000007</v>
          </cell>
          <cell r="L304">
            <v>0</v>
          </cell>
          <cell r="M304">
            <v>0</v>
          </cell>
          <cell r="N304">
            <v>0</v>
          </cell>
          <cell r="O304">
            <v>0</v>
          </cell>
          <cell r="P304">
            <v>4</v>
          </cell>
        </row>
        <row r="305">
          <cell r="B305">
            <v>120</v>
          </cell>
          <cell r="C305">
            <v>8</v>
          </cell>
          <cell r="D305">
            <v>18.260000000000002</v>
          </cell>
          <cell r="E305">
            <v>1.5</v>
          </cell>
          <cell r="F305">
            <v>0</v>
          </cell>
          <cell r="G305">
            <v>0</v>
          </cell>
          <cell r="H305">
            <v>0</v>
          </cell>
          <cell r="I305">
            <v>0.81</v>
          </cell>
          <cell r="J305">
            <v>9.23</v>
          </cell>
          <cell r="K305">
            <v>10.040000000000001</v>
          </cell>
          <cell r="L305">
            <v>0</v>
          </cell>
          <cell r="M305">
            <v>0</v>
          </cell>
          <cell r="N305">
            <v>0</v>
          </cell>
          <cell r="O305">
            <v>0</v>
          </cell>
          <cell r="P305">
            <v>4</v>
          </cell>
        </row>
        <row r="306">
          <cell r="B306">
            <v>120</v>
          </cell>
          <cell r="C306">
            <v>10</v>
          </cell>
          <cell r="D306">
            <v>21.44</v>
          </cell>
          <cell r="E306">
            <v>2</v>
          </cell>
          <cell r="F306">
            <v>0</v>
          </cell>
          <cell r="G306">
            <v>0</v>
          </cell>
          <cell r="H306">
            <v>0</v>
          </cell>
          <cell r="I306">
            <v>1.01</v>
          </cell>
          <cell r="J306">
            <v>12.49</v>
          </cell>
          <cell r="K306">
            <v>13.5</v>
          </cell>
          <cell r="L306">
            <v>0</v>
          </cell>
          <cell r="M306">
            <v>0</v>
          </cell>
          <cell r="N306">
            <v>0</v>
          </cell>
          <cell r="O306">
            <v>0</v>
          </cell>
          <cell r="P306">
            <v>4</v>
          </cell>
        </row>
        <row r="307">
          <cell r="B307">
            <v>120</v>
          </cell>
          <cell r="C307">
            <v>12</v>
          </cell>
          <cell r="D307">
            <v>25.4</v>
          </cell>
          <cell r="E307" t="str">
            <v>N</v>
          </cell>
          <cell r="F307">
            <v>0</v>
          </cell>
          <cell r="G307">
            <v>0</v>
          </cell>
          <cell r="H307">
            <v>0</v>
          </cell>
          <cell r="I307">
            <v>1.22</v>
          </cell>
          <cell r="J307">
            <v>21.27</v>
          </cell>
          <cell r="K307">
            <v>22.49</v>
          </cell>
          <cell r="L307">
            <v>0</v>
          </cell>
          <cell r="M307">
            <v>0</v>
          </cell>
          <cell r="N307">
            <v>0</v>
          </cell>
          <cell r="O307">
            <v>0</v>
          </cell>
          <cell r="P307">
            <v>6</v>
          </cell>
        </row>
        <row r="308">
          <cell r="B308">
            <v>120</v>
          </cell>
          <cell r="C308">
            <v>14</v>
          </cell>
          <cell r="D308">
            <v>27.79</v>
          </cell>
          <cell r="E308" t="str">
            <v>N</v>
          </cell>
          <cell r="F308">
            <v>0</v>
          </cell>
          <cell r="G308">
            <v>0</v>
          </cell>
          <cell r="H308">
            <v>0</v>
          </cell>
          <cell r="I308">
            <v>1.42</v>
          </cell>
          <cell r="J308">
            <v>25.58</v>
          </cell>
          <cell r="K308">
            <v>27</v>
          </cell>
          <cell r="L308">
            <v>0</v>
          </cell>
          <cell r="M308">
            <v>0</v>
          </cell>
          <cell r="N308">
            <v>0</v>
          </cell>
          <cell r="O308">
            <v>0</v>
          </cell>
          <cell r="P308">
            <v>6</v>
          </cell>
        </row>
        <row r="309">
          <cell r="B309">
            <v>120</v>
          </cell>
          <cell r="C309">
            <v>16</v>
          </cell>
          <cell r="D309">
            <v>30.96</v>
          </cell>
          <cell r="E309" t="str">
            <v>N</v>
          </cell>
          <cell r="F309">
            <v>0</v>
          </cell>
          <cell r="G309">
            <v>0</v>
          </cell>
          <cell r="H309">
            <v>0</v>
          </cell>
          <cell r="I309">
            <v>1.62</v>
          </cell>
          <cell r="J309">
            <v>35.880000000000003</v>
          </cell>
          <cell r="K309">
            <v>37.5</v>
          </cell>
          <cell r="L309">
            <v>0</v>
          </cell>
          <cell r="M309">
            <v>0</v>
          </cell>
          <cell r="N309">
            <v>0</v>
          </cell>
          <cell r="O309">
            <v>0</v>
          </cell>
          <cell r="P309">
            <v>6</v>
          </cell>
        </row>
        <row r="310">
          <cell r="B310">
            <v>120</v>
          </cell>
          <cell r="C310">
            <v>18</v>
          </cell>
          <cell r="D310">
            <v>34.93</v>
          </cell>
          <cell r="E310" t="str">
            <v>N</v>
          </cell>
          <cell r="F310">
            <v>0</v>
          </cell>
          <cell r="G310">
            <v>0</v>
          </cell>
          <cell r="H310">
            <v>0</v>
          </cell>
          <cell r="I310">
            <v>1.82</v>
          </cell>
          <cell r="J310">
            <v>47.68</v>
          </cell>
          <cell r="K310">
            <v>49.5</v>
          </cell>
          <cell r="L310">
            <v>0</v>
          </cell>
          <cell r="M310">
            <v>0</v>
          </cell>
          <cell r="N310">
            <v>0</v>
          </cell>
          <cell r="O310">
            <v>0</v>
          </cell>
          <cell r="P310">
            <v>6</v>
          </cell>
        </row>
        <row r="311">
          <cell r="B311">
            <v>120</v>
          </cell>
          <cell r="C311">
            <v>20</v>
          </cell>
          <cell r="D311">
            <v>38.1</v>
          </cell>
          <cell r="E311" t="str">
            <v>N</v>
          </cell>
          <cell r="F311">
            <v>0</v>
          </cell>
          <cell r="G311">
            <v>0</v>
          </cell>
          <cell r="H311">
            <v>0</v>
          </cell>
          <cell r="I311">
            <v>2.0299999999999998</v>
          </cell>
          <cell r="J311">
            <v>62.47</v>
          </cell>
          <cell r="K311">
            <v>64.5</v>
          </cell>
          <cell r="L311">
            <v>0</v>
          </cell>
          <cell r="M311">
            <v>0</v>
          </cell>
          <cell r="N311">
            <v>0</v>
          </cell>
          <cell r="O311">
            <v>0</v>
          </cell>
          <cell r="P311">
            <v>7</v>
          </cell>
        </row>
        <row r="312">
          <cell r="B312">
            <v>120</v>
          </cell>
          <cell r="C312">
            <v>22</v>
          </cell>
          <cell r="D312">
            <v>41.28</v>
          </cell>
          <cell r="E312" t="str">
            <v>N</v>
          </cell>
          <cell r="F312">
            <v>0</v>
          </cell>
          <cell r="G312">
            <v>0</v>
          </cell>
          <cell r="H312">
            <v>0</v>
          </cell>
          <cell r="I312">
            <v>2.23</v>
          </cell>
          <cell r="J312">
            <v>84.76</v>
          </cell>
          <cell r="K312">
            <v>86.990000000000009</v>
          </cell>
          <cell r="L312">
            <v>0</v>
          </cell>
          <cell r="M312">
            <v>0</v>
          </cell>
          <cell r="N312">
            <v>0</v>
          </cell>
          <cell r="O312">
            <v>0</v>
          </cell>
          <cell r="P312">
            <v>8</v>
          </cell>
        </row>
        <row r="313">
          <cell r="B313">
            <v>120</v>
          </cell>
          <cell r="C313">
            <v>24</v>
          </cell>
          <cell r="D313">
            <v>46.02</v>
          </cell>
          <cell r="E313" t="str">
            <v>N</v>
          </cell>
          <cell r="F313">
            <v>0</v>
          </cell>
          <cell r="G313">
            <v>0</v>
          </cell>
          <cell r="H313">
            <v>0</v>
          </cell>
          <cell r="I313">
            <v>2.4300000000000002</v>
          </cell>
          <cell r="J313">
            <v>98.07</v>
          </cell>
          <cell r="K313">
            <v>100.5</v>
          </cell>
          <cell r="L313">
            <v>0</v>
          </cell>
          <cell r="M313">
            <v>0</v>
          </cell>
          <cell r="N313">
            <v>0</v>
          </cell>
          <cell r="O313">
            <v>0</v>
          </cell>
          <cell r="P313">
            <v>8</v>
          </cell>
          <cell r="Q313">
            <v>0</v>
          </cell>
          <cell r="R313">
            <v>0</v>
          </cell>
        </row>
        <row r="314">
          <cell r="B314">
            <v>140</v>
          </cell>
          <cell r="C314">
            <v>8</v>
          </cell>
          <cell r="D314">
            <v>20.62</v>
          </cell>
          <cell r="E314">
            <v>2</v>
          </cell>
          <cell r="F314">
            <v>0</v>
          </cell>
          <cell r="G314">
            <v>0</v>
          </cell>
          <cell r="H314">
            <v>0</v>
          </cell>
          <cell r="I314">
            <v>0.81</v>
          </cell>
          <cell r="J314">
            <v>10.130000000000001</v>
          </cell>
          <cell r="K314">
            <v>10.940000000000001</v>
          </cell>
          <cell r="L314">
            <v>0</v>
          </cell>
          <cell r="M314">
            <v>0</v>
          </cell>
          <cell r="N314">
            <v>0</v>
          </cell>
          <cell r="O314">
            <v>0</v>
          </cell>
          <cell r="P314">
            <v>4</v>
          </cell>
        </row>
        <row r="315">
          <cell r="B315">
            <v>140</v>
          </cell>
          <cell r="C315">
            <v>10</v>
          </cell>
          <cell r="D315">
            <v>25.4</v>
          </cell>
          <cell r="E315" t="str">
            <v>N</v>
          </cell>
          <cell r="F315">
            <v>0</v>
          </cell>
          <cell r="G315">
            <v>0</v>
          </cell>
          <cell r="H315">
            <v>0</v>
          </cell>
          <cell r="I315">
            <v>1.01</v>
          </cell>
          <cell r="J315">
            <v>18.48</v>
          </cell>
          <cell r="K315">
            <v>19.490000000000002</v>
          </cell>
          <cell r="L315">
            <v>0</v>
          </cell>
          <cell r="M315">
            <v>0</v>
          </cell>
          <cell r="N315">
            <v>0</v>
          </cell>
          <cell r="O315">
            <v>0</v>
          </cell>
          <cell r="P315">
            <v>4</v>
          </cell>
        </row>
        <row r="316">
          <cell r="B316">
            <v>140</v>
          </cell>
          <cell r="C316">
            <v>12</v>
          </cell>
          <cell r="D316">
            <v>28.58</v>
          </cell>
          <cell r="E316" t="str">
            <v>N</v>
          </cell>
          <cell r="F316">
            <v>0</v>
          </cell>
          <cell r="G316">
            <v>0</v>
          </cell>
          <cell r="H316">
            <v>0</v>
          </cell>
          <cell r="I316">
            <v>1.22</v>
          </cell>
          <cell r="J316">
            <v>25.78</v>
          </cell>
          <cell r="K316">
            <v>27</v>
          </cell>
          <cell r="L316">
            <v>0</v>
          </cell>
          <cell r="M316">
            <v>0</v>
          </cell>
          <cell r="N316">
            <v>0</v>
          </cell>
          <cell r="O316">
            <v>0</v>
          </cell>
          <cell r="P316">
            <v>6</v>
          </cell>
        </row>
        <row r="317">
          <cell r="B317">
            <v>140</v>
          </cell>
          <cell r="C317">
            <v>14</v>
          </cell>
          <cell r="D317">
            <v>31.75</v>
          </cell>
          <cell r="E317" t="str">
            <v>N</v>
          </cell>
          <cell r="F317">
            <v>0</v>
          </cell>
          <cell r="G317">
            <v>0</v>
          </cell>
          <cell r="H317">
            <v>0</v>
          </cell>
          <cell r="I317">
            <v>1.42</v>
          </cell>
          <cell r="J317">
            <v>31.58</v>
          </cell>
          <cell r="K317">
            <v>33</v>
          </cell>
          <cell r="L317">
            <v>0</v>
          </cell>
          <cell r="M317">
            <v>0</v>
          </cell>
          <cell r="N317">
            <v>0</v>
          </cell>
          <cell r="O317">
            <v>0</v>
          </cell>
          <cell r="P317">
            <v>6</v>
          </cell>
        </row>
        <row r="318">
          <cell r="B318">
            <v>140</v>
          </cell>
          <cell r="C318">
            <v>16</v>
          </cell>
          <cell r="D318">
            <v>36.53</v>
          </cell>
          <cell r="E318" t="str">
            <v>N</v>
          </cell>
          <cell r="F318">
            <v>0</v>
          </cell>
          <cell r="G318">
            <v>0</v>
          </cell>
          <cell r="H318">
            <v>0</v>
          </cell>
          <cell r="I318">
            <v>1.62</v>
          </cell>
          <cell r="J318">
            <v>44.87</v>
          </cell>
          <cell r="K318">
            <v>46.489999999999995</v>
          </cell>
          <cell r="L318">
            <v>0</v>
          </cell>
          <cell r="M318">
            <v>0</v>
          </cell>
          <cell r="N318">
            <v>0</v>
          </cell>
          <cell r="O318">
            <v>0</v>
          </cell>
          <cell r="P318">
            <v>6</v>
          </cell>
        </row>
        <row r="319">
          <cell r="B319">
            <v>140</v>
          </cell>
          <cell r="C319">
            <v>18</v>
          </cell>
          <cell r="D319">
            <v>39.67</v>
          </cell>
          <cell r="E319" t="str">
            <v>N</v>
          </cell>
          <cell r="F319">
            <v>0</v>
          </cell>
          <cell r="G319">
            <v>0</v>
          </cell>
          <cell r="H319">
            <v>0</v>
          </cell>
          <cell r="I319">
            <v>1.82</v>
          </cell>
          <cell r="J319">
            <v>59.68</v>
          </cell>
          <cell r="K319">
            <v>61.5</v>
          </cell>
          <cell r="L319">
            <v>0</v>
          </cell>
          <cell r="M319">
            <v>0</v>
          </cell>
          <cell r="N319">
            <v>0</v>
          </cell>
          <cell r="O319">
            <v>0</v>
          </cell>
          <cell r="P319">
            <v>6</v>
          </cell>
        </row>
        <row r="320">
          <cell r="B320">
            <v>140</v>
          </cell>
          <cell r="C320">
            <v>20</v>
          </cell>
          <cell r="D320">
            <v>44.45</v>
          </cell>
          <cell r="E320" t="str">
            <v>N</v>
          </cell>
          <cell r="F320">
            <v>0</v>
          </cell>
          <cell r="G320">
            <v>0</v>
          </cell>
          <cell r="H320">
            <v>0</v>
          </cell>
          <cell r="I320">
            <v>2.0299999999999998</v>
          </cell>
          <cell r="J320">
            <v>78.959999999999994</v>
          </cell>
          <cell r="K320">
            <v>80.989999999999995</v>
          </cell>
          <cell r="L320">
            <v>0</v>
          </cell>
          <cell r="M320">
            <v>0</v>
          </cell>
          <cell r="N320">
            <v>0</v>
          </cell>
          <cell r="O320">
            <v>0</v>
          </cell>
          <cell r="P320">
            <v>7</v>
          </cell>
        </row>
        <row r="321">
          <cell r="B321">
            <v>140</v>
          </cell>
          <cell r="C321">
            <v>22</v>
          </cell>
          <cell r="D321">
            <v>47.63</v>
          </cell>
          <cell r="E321" t="str">
            <v>N</v>
          </cell>
          <cell r="F321">
            <v>0</v>
          </cell>
          <cell r="G321">
            <v>0</v>
          </cell>
          <cell r="H321">
            <v>0</v>
          </cell>
          <cell r="I321">
            <v>2.23</v>
          </cell>
          <cell r="J321">
            <v>108.77</v>
          </cell>
          <cell r="K321">
            <v>111</v>
          </cell>
          <cell r="L321">
            <v>0</v>
          </cell>
          <cell r="M321">
            <v>0</v>
          </cell>
          <cell r="N321">
            <v>0</v>
          </cell>
          <cell r="O321">
            <v>0</v>
          </cell>
          <cell r="P321">
            <v>8</v>
          </cell>
        </row>
        <row r="322">
          <cell r="B322">
            <v>140</v>
          </cell>
          <cell r="C322">
            <v>24</v>
          </cell>
          <cell r="D322">
            <v>52.37</v>
          </cell>
          <cell r="E322" t="str">
            <v>N</v>
          </cell>
          <cell r="F322">
            <v>0</v>
          </cell>
          <cell r="G322">
            <v>0</v>
          </cell>
          <cell r="H322">
            <v>0</v>
          </cell>
          <cell r="I322">
            <v>2.4300000000000002</v>
          </cell>
          <cell r="J322">
            <v>126.57</v>
          </cell>
          <cell r="K322">
            <v>129</v>
          </cell>
          <cell r="L322">
            <v>0</v>
          </cell>
          <cell r="M322">
            <v>0</v>
          </cell>
          <cell r="N322">
            <v>0</v>
          </cell>
          <cell r="O322">
            <v>0</v>
          </cell>
          <cell r="P322">
            <v>8</v>
          </cell>
        </row>
        <row r="323">
          <cell r="B323">
            <v>160</v>
          </cell>
          <cell r="C323">
            <v>0.5</v>
          </cell>
          <cell r="D323">
            <v>4.78</v>
          </cell>
          <cell r="E323">
            <v>1</v>
          </cell>
          <cell r="F323">
            <v>0</v>
          </cell>
          <cell r="G323">
            <v>0</v>
          </cell>
          <cell r="H323">
            <v>0</v>
          </cell>
          <cell r="I323">
            <v>7.0000000000000007E-2</v>
          </cell>
          <cell r="J323">
            <v>0.08</v>
          </cell>
          <cell r="K323">
            <v>0.15000000000000002</v>
          </cell>
          <cell r="L323">
            <v>0</v>
          </cell>
          <cell r="M323">
            <v>0</v>
          </cell>
          <cell r="N323">
            <v>0</v>
          </cell>
          <cell r="O323">
            <v>0</v>
          </cell>
          <cell r="P323">
            <v>2</v>
          </cell>
        </row>
        <row r="324">
          <cell r="B324">
            <v>160</v>
          </cell>
          <cell r="C324">
            <v>0.5</v>
          </cell>
          <cell r="D324">
            <v>4.78</v>
          </cell>
          <cell r="E324">
            <v>1</v>
          </cell>
          <cell r="F324">
            <v>0</v>
          </cell>
          <cell r="G324">
            <v>0</v>
          </cell>
          <cell r="H324">
            <v>0</v>
          </cell>
          <cell r="I324">
            <v>7.0000000000000007E-2</v>
          </cell>
          <cell r="J324">
            <v>0.08</v>
          </cell>
          <cell r="K324">
            <v>0.15000000000000002</v>
          </cell>
          <cell r="L324">
            <v>0</v>
          </cell>
          <cell r="M324">
            <v>0</v>
          </cell>
          <cell r="N324">
            <v>0</v>
          </cell>
          <cell r="O324">
            <v>0</v>
          </cell>
          <cell r="P324">
            <v>2</v>
          </cell>
        </row>
        <row r="325">
          <cell r="B325">
            <v>160</v>
          </cell>
          <cell r="C325">
            <v>0.5</v>
          </cell>
          <cell r="D325">
            <v>4.78</v>
          </cell>
          <cell r="E325">
            <v>1</v>
          </cell>
          <cell r="F325">
            <v>0</v>
          </cell>
          <cell r="G325">
            <v>0</v>
          </cell>
          <cell r="H325">
            <v>0</v>
          </cell>
          <cell r="I325">
            <v>7.0000000000000007E-2</v>
          </cell>
          <cell r="J325">
            <v>0.08</v>
          </cell>
          <cell r="K325">
            <v>0.15000000000000002</v>
          </cell>
          <cell r="L325">
            <v>0</v>
          </cell>
          <cell r="M325">
            <v>0</v>
          </cell>
          <cell r="N325">
            <v>0</v>
          </cell>
          <cell r="O325">
            <v>0</v>
          </cell>
          <cell r="P325">
            <v>2</v>
          </cell>
        </row>
        <row r="326">
          <cell r="B326">
            <v>160</v>
          </cell>
          <cell r="C326">
            <v>0.75</v>
          </cell>
          <cell r="D326">
            <v>5.56</v>
          </cell>
          <cell r="E326">
            <v>1</v>
          </cell>
          <cell r="F326">
            <v>0</v>
          </cell>
          <cell r="G326">
            <v>0</v>
          </cell>
          <cell r="H326">
            <v>0</v>
          </cell>
          <cell r="I326">
            <v>0.08</v>
          </cell>
          <cell r="J326">
            <v>7.0000000000000007E-2</v>
          </cell>
          <cell r="K326">
            <v>0.15000000000000002</v>
          </cell>
          <cell r="L326">
            <v>0</v>
          </cell>
          <cell r="M326">
            <v>0</v>
          </cell>
          <cell r="N326">
            <v>0</v>
          </cell>
          <cell r="O326">
            <v>0</v>
          </cell>
          <cell r="P326">
            <v>2</v>
          </cell>
        </row>
        <row r="327">
          <cell r="B327">
            <v>160</v>
          </cell>
          <cell r="C327">
            <v>0.75</v>
          </cell>
          <cell r="D327">
            <v>5.56</v>
          </cell>
          <cell r="E327">
            <v>1</v>
          </cell>
          <cell r="F327">
            <v>0</v>
          </cell>
          <cell r="G327">
            <v>0</v>
          </cell>
          <cell r="H327">
            <v>0</v>
          </cell>
          <cell r="I327">
            <v>0.08</v>
          </cell>
          <cell r="J327">
            <v>7.0000000000000007E-2</v>
          </cell>
          <cell r="K327">
            <v>0.15000000000000002</v>
          </cell>
          <cell r="L327">
            <v>0</v>
          </cell>
          <cell r="M327">
            <v>0</v>
          </cell>
          <cell r="N327">
            <v>0</v>
          </cell>
          <cell r="O327">
            <v>0</v>
          </cell>
          <cell r="P327">
            <v>2</v>
          </cell>
        </row>
        <row r="328">
          <cell r="B328">
            <v>160</v>
          </cell>
          <cell r="C328">
            <v>0.75</v>
          </cell>
          <cell r="D328">
            <v>5.56</v>
          </cell>
          <cell r="E328">
            <v>1</v>
          </cell>
          <cell r="F328">
            <v>0</v>
          </cell>
          <cell r="G328">
            <v>0</v>
          </cell>
          <cell r="H328">
            <v>0</v>
          </cell>
          <cell r="I328">
            <v>0.08</v>
          </cell>
          <cell r="J328">
            <v>7.0000000000000007E-2</v>
          </cell>
          <cell r="K328">
            <v>0.15000000000000002</v>
          </cell>
          <cell r="L328">
            <v>0</v>
          </cell>
          <cell r="M328">
            <v>0</v>
          </cell>
          <cell r="N328">
            <v>0</v>
          </cell>
          <cell r="O328">
            <v>0</v>
          </cell>
          <cell r="P328">
            <v>2</v>
          </cell>
        </row>
        <row r="329">
          <cell r="B329">
            <v>160</v>
          </cell>
          <cell r="C329">
            <v>1</v>
          </cell>
          <cell r="D329">
            <v>6.35</v>
          </cell>
          <cell r="E329">
            <v>1</v>
          </cell>
          <cell r="F329">
            <v>0</v>
          </cell>
          <cell r="G329">
            <v>0</v>
          </cell>
          <cell r="H329">
            <v>0</v>
          </cell>
          <cell r="I329">
            <v>0.1</v>
          </cell>
          <cell r="J329">
            <v>0.35</v>
          </cell>
          <cell r="K329">
            <v>0.44999999999999996</v>
          </cell>
          <cell r="L329">
            <v>0</v>
          </cell>
          <cell r="M329">
            <v>0</v>
          </cell>
          <cell r="N329">
            <v>0</v>
          </cell>
          <cell r="O329">
            <v>0</v>
          </cell>
          <cell r="P329">
            <v>2</v>
          </cell>
        </row>
        <row r="330">
          <cell r="B330">
            <v>160</v>
          </cell>
          <cell r="C330">
            <v>1</v>
          </cell>
          <cell r="D330">
            <v>6.35</v>
          </cell>
          <cell r="E330">
            <v>1</v>
          </cell>
          <cell r="F330">
            <v>0</v>
          </cell>
          <cell r="G330">
            <v>0</v>
          </cell>
          <cell r="H330">
            <v>0</v>
          </cell>
          <cell r="I330">
            <v>0.1</v>
          </cell>
          <cell r="J330">
            <v>0.35</v>
          </cell>
          <cell r="K330">
            <v>0.44999999999999996</v>
          </cell>
          <cell r="L330">
            <v>0</v>
          </cell>
          <cell r="M330">
            <v>0</v>
          </cell>
          <cell r="N330">
            <v>0</v>
          </cell>
          <cell r="O330">
            <v>0</v>
          </cell>
          <cell r="P330">
            <v>2</v>
          </cell>
        </row>
        <row r="331">
          <cell r="B331">
            <v>160</v>
          </cell>
          <cell r="C331">
            <v>1</v>
          </cell>
          <cell r="D331">
            <v>6.35</v>
          </cell>
          <cell r="E331">
            <v>1</v>
          </cell>
          <cell r="F331">
            <v>0</v>
          </cell>
          <cell r="G331">
            <v>0</v>
          </cell>
          <cell r="H331">
            <v>0</v>
          </cell>
          <cell r="I331">
            <v>0.1</v>
          </cell>
          <cell r="J331">
            <v>0.35</v>
          </cell>
          <cell r="K331">
            <v>0.44999999999999996</v>
          </cell>
          <cell r="L331">
            <v>0</v>
          </cell>
          <cell r="M331">
            <v>0</v>
          </cell>
          <cell r="N331">
            <v>0</v>
          </cell>
          <cell r="O331">
            <v>0</v>
          </cell>
          <cell r="P331">
            <v>2</v>
          </cell>
        </row>
        <row r="332">
          <cell r="B332">
            <v>160</v>
          </cell>
          <cell r="C332">
            <v>1.25</v>
          </cell>
          <cell r="D332">
            <v>6.35</v>
          </cell>
          <cell r="E332">
            <v>1</v>
          </cell>
          <cell r="F332">
            <v>0</v>
          </cell>
          <cell r="G332">
            <v>0</v>
          </cell>
          <cell r="H332">
            <v>0</v>
          </cell>
          <cell r="I332">
            <v>0.13</v>
          </cell>
          <cell r="J332">
            <v>0.32</v>
          </cell>
          <cell r="K332">
            <v>0.45</v>
          </cell>
          <cell r="L332">
            <v>0</v>
          </cell>
          <cell r="M332">
            <v>0</v>
          </cell>
          <cell r="N332">
            <v>0</v>
          </cell>
          <cell r="O332">
            <v>0</v>
          </cell>
          <cell r="P332">
            <v>2</v>
          </cell>
        </row>
        <row r="333">
          <cell r="B333">
            <v>160</v>
          </cell>
          <cell r="C333">
            <v>1.25</v>
          </cell>
          <cell r="D333">
            <v>6.35</v>
          </cell>
          <cell r="E333">
            <v>1</v>
          </cell>
          <cell r="F333">
            <v>0</v>
          </cell>
          <cell r="G333">
            <v>0</v>
          </cell>
          <cell r="H333">
            <v>0</v>
          </cell>
          <cell r="I333">
            <v>0.13</v>
          </cell>
          <cell r="J333">
            <v>0.32</v>
          </cell>
          <cell r="K333">
            <v>0.45</v>
          </cell>
          <cell r="L333">
            <v>0</v>
          </cell>
          <cell r="M333">
            <v>0</v>
          </cell>
          <cell r="N333">
            <v>0</v>
          </cell>
          <cell r="O333">
            <v>0</v>
          </cell>
          <cell r="P333">
            <v>2</v>
          </cell>
        </row>
        <row r="334">
          <cell r="B334">
            <v>160</v>
          </cell>
          <cell r="C334">
            <v>1.25</v>
          </cell>
          <cell r="D334">
            <v>6.35</v>
          </cell>
          <cell r="E334">
            <v>1</v>
          </cell>
          <cell r="F334">
            <v>0</v>
          </cell>
          <cell r="G334">
            <v>0</v>
          </cell>
          <cell r="H334">
            <v>0</v>
          </cell>
          <cell r="I334">
            <v>0.13</v>
          </cell>
          <cell r="J334">
            <v>0.32</v>
          </cell>
          <cell r="K334">
            <v>0.45</v>
          </cell>
          <cell r="L334">
            <v>0</v>
          </cell>
          <cell r="M334">
            <v>0</v>
          </cell>
          <cell r="N334">
            <v>0</v>
          </cell>
          <cell r="O334">
            <v>0</v>
          </cell>
          <cell r="P334">
            <v>2</v>
          </cell>
        </row>
        <row r="335">
          <cell r="B335">
            <v>160</v>
          </cell>
          <cell r="C335">
            <v>1.5</v>
          </cell>
          <cell r="D335">
            <v>7.14</v>
          </cell>
          <cell r="E335">
            <v>1</v>
          </cell>
          <cell r="F335">
            <v>0</v>
          </cell>
          <cell r="G335">
            <v>0</v>
          </cell>
          <cell r="H335">
            <v>0</v>
          </cell>
          <cell r="I335">
            <v>0.15</v>
          </cell>
          <cell r="J335">
            <v>0.45</v>
          </cell>
          <cell r="K335">
            <v>0.6</v>
          </cell>
          <cell r="L335">
            <v>0</v>
          </cell>
          <cell r="M335">
            <v>0</v>
          </cell>
          <cell r="N335">
            <v>0</v>
          </cell>
          <cell r="O335">
            <v>0</v>
          </cell>
          <cell r="P335">
            <v>2</v>
          </cell>
        </row>
        <row r="336">
          <cell r="B336">
            <v>160</v>
          </cell>
          <cell r="C336">
            <v>1.5</v>
          </cell>
          <cell r="D336">
            <v>7.14</v>
          </cell>
          <cell r="E336">
            <v>1</v>
          </cell>
          <cell r="F336">
            <v>0</v>
          </cell>
          <cell r="G336">
            <v>0</v>
          </cell>
          <cell r="H336">
            <v>0</v>
          </cell>
          <cell r="I336">
            <v>0.15</v>
          </cell>
          <cell r="J336">
            <v>0.45</v>
          </cell>
          <cell r="K336">
            <v>0.6</v>
          </cell>
          <cell r="L336">
            <v>0</v>
          </cell>
          <cell r="M336">
            <v>0</v>
          </cell>
          <cell r="N336">
            <v>0</v>
          </cell>
          <cell r="O336">
            <v>0</v>
          </cell>
          <cell r="P336">
            <v>2</v>
          </cell>
        </row>
        <row r="337">
          <cell r="B337">
            <v>160</v>
          </cell>
          <cell r="C337">
            <v>1.5</v>
          </cell>
          <cell r="D337">
            <v>7.14</v>
          </cell>
          <cell r="E337">
            <v>1</v>
          </cell>
          <cell r="F337">
            <v>0</v>
          </cell>
          <cell r="G337">
            <v>0</v>
          </cell>
          <cell r="H337">
            <v>0</v>
          </cell>
          <cell r="I337">
            <v>0.15</v>
          </cell>
          <cell r="J337">
            <v>0.45</v>
          </cell>
          <cell r="K337">
            <v>0.6</v>
          </cell>
          <cell r="L337">
            <v>0</v>
          </cell>
          <cell r="M337">
            <v>0</v>
          </cell>
          <cell r="N337">
            <v>0</v>
          </cell>
          <cell r="O337">
            <v>0</v>
          </cell>
          <cell r="P337">
            <v>2</v>
          </cell>
        </row>
        <row r="338">
          <cell r="B338">
            <v>160</v>
          </cell>
          <cell r="C338">
            <v>2</v>
          </cell>
          <cell r="D338">
            <v>8.74</v>
          </cell>
          <cell r="E338">
            <v>1</v>
          </cell>
          <cell r="F338">
            <v>0</v>
          </cell>
          <cell r="G338">
            <v>0</v>
          </cell>
          <cell r="H338">
            <v>0</v>
          </cell>
          <cell r="I338">
            <v>0.2</v>
          </cell>
          <cell r="J338">
            <v>0.7</v>
          </cell>
          <cell r="K338">
            <v>0.89999999999999991</v>
          </cell>
          <cell r="L338">
            <v>0</v>
          </cell>
          <cell r="M338">
            <v>0</v>
          </cell>
          <cell r="N338">
            <v>0</v>
          </cell>
          <cell r="O338">
            <v>0</v>
          </cell>
          <cell r="P338">
            <v>4</v>
          </cell>
        </row>
        <row r="339">
          <cell r="B339">
            <v>160</v>
          </cell>
          <cell r="C339">
            <v>2</v>
          </cell>
          <cell r="D339">
            <v>8.74</v>
          </cell>
          <cell r="E339">
            <v>1</v>
          </cell>
          <cell r="F339">
            <v>0</v>
          </cell>
          <cell r="G339">
            <v>0</v>
          </cell>
          <cell r="H339">
            <v>0</v>
          </cell>
          <cell r="I339">
            <v>0.2</v>
          </cell>
          <cell r="J339">
            <v>0.7</v>
          </cell>
          <cell r="K339">
            <v>0.89999999999999991</v>
          </cell>
          <cell r="L339">
            <v>0</v>
          </cell>
          <cell r="M339">
            <v>0</v>
          </cell>
          <cell r="N339">
            <v>0</v>
          </cell>
          <cell r="O339">
            <v>0</v>
          </cell>
          <cell r="P339">
            <v>4</v>
          </cell>
        </row>
        <row r="340">
          <cell r="B340">
            <v>160</v>
          </cell>
          <cell r="C340">
            <v>2</v>
          </cell>
          <cell r="D340">
            <v>8.74</v>
          </cell>
          <cell r="E340">
            <v>1</v>
          </cell>
          <cell r="F340">
            <v>0</v>
          </cell>
          <cell r="G340">
            <v>0</v>
          </cell>
          <cell r="H340">
            <v>0</v>
          </cell>
          <cell r="I340">
            <v>0.2</v>
          </cell>
          <cell r="J340">
            <v>0.7</v>
          </cell>
          <cell r="K340">
            <v>0.89999999999999991</v>
          </cell>
          <cell r="L340">
            <v>0</v>
          </cell>
          <cell r="M340">
            <v>0</v>
          </cell>
          <cell r="N340">
            <v>0</v>
          </cell>
          <cell r="O340">
            <v>0</v>
          </cell>
          <cell r="P340">
            <v>4</v>
          </cell>
        </row>
        <row r="341">
          <cell r="B341">
            <v>160</v>
          </cell>
          <cell r="C341">
            <v>2.5</v>
          </cell>
          <cell r="D341">
            <v>9.5299999999999994</v>
          </cell>
          <cell r="E341">
            <v>1</v>
          </cell>
          <cell r="F341">
            <v>0</v>
          </cell>
          <cell r="G341">
            <v>0</v>
          </cell>
          <cell r="H341">
            <v>0</v>
          </cell>
          <cell r="I341">
            <v>0.25</v>
          </cell>
          <cell r="J341">
            <v>0.8</v>
          </cell>
          <cell r="K341">
            <v>1.05</v>
          </cell>
          <cell r="L341">
            <v>0</v>
          </cell>
          <cell r="M341">
            <v>0</v>
          </cell>
          <cell r="N341">
            <v>0</v>
          </cell>
          <cell r="O341">
            <v>0</v>
          </cell>
          <cell r="P341">
            <v>4</v>
          </cell>
        </row>
        <row r="342">
          <cell r="B342">
            <v>160</v>
          </cell>
          <cell r="C342">
            <v>3</v>
          </cell>
          <cell r="D342">
            <v>11.13</v>
          </cell>
          <cell r="E342">
            <v>1.25</v>
          </cell>
          <cell r="F342">
            <v>0</v>
          </cell>
          <cell r="G342">
            <v>0</v>
          </cell>
          <cell r="H342">
            <v>0</v>
          </cell>
          <cell r="I342">
            <v>0.3</v>
          </cell>
          <cell r="J342">
            <v>1.5</v>
          </cell>
          <cell r="K342">
            <v>1.8</v>
          </cell>
          <cell r="L342">
            <v>0</v>
          </cell>
          <cell r="M342">
            <v>0</v>
          </cell>
          <cell r="N342">
            <v>0</v>
          </cell>
          <cell r="O342">
            <v>0</v>
          </cell>
          <cell r="P342">
            <v>4</v>
          </cell>
        </row>
        <row r="343">
          <cell r="B343">
            <v>160</v>
          </cell>
          <cell r="C343">
            <v>4</v>
          </cell>
          <cell r="D343">
            <v>13.49</v>
          </cell>
          <cell r="E343">
            <v>1.25</v>
          </cell>
          <cell r="F343">
            <v>0</v>
          </cell>
          <cell r="G343">
            <v>0</v>
          </cell>
          <cell r="H343">
            <v>0</v>
          </cell>
          <cell r="I343">
            <v>0.41</v>
          </cell>
          <cell r="J343">
            <v>2.59</v>
          </cell>
          <cell r="K343">
            <v>3</v>
          </cell>
          <cell r="L343">
            <v>0</v>
          </cell>
          <cell r="M343">
            <v>0</v>
          </cell>
          <cell r="N343">
            <v>0</v>
          </cell>
          <cell r="O343">
            <v>0</v>
          </cell>
          <cell r="P343">
            <v>4</v>
          </cell>
        </row>
        <row r="344">
          <cell r="B344">
            <v>160</v>
          </cell>
          <cell r="C344">
            <v>5</v>
          </cell>
          <cell r="D344">
            <v>15.88</v>
          </cell>
          <cell r="E344">
            <v>1.5</v>
          </cell>
          <cell r="F344">
            <v>0</v>
          </cell>
          <cell r="G344">
            <v>0</v>
          </cell>
          <cell r="H344">
            <v>0</v>
          </cell>
          <cell r="I344">
            <v>0.51</v>
          </cell>
          <cell r="J344">
            <v>4.29</v>
          </cell>
          <cell r="K344">
            <v>4.8</v>
          </cell>
          <cell r="L344">
            <v>4</v>
          </cell>
          <cell r="M344">
            <v>0</v>
          </cell>
          <cell r="N344">
            <v>0</v>
          </cell>
          <cell r="O344">
            <v>160</v>
          </cell>
          <cell r="P344">
            <v>4</v>
          </cell>
          <cell r="Q344">
            <v>0</v>
          </cell>
          <cell r="R344">
            <v>7.2784507436844332E-312</v>
          </cell>
        </row>
        <row r="345">
          <cell r="B345">
            <v>160</v>
          </cell>
          <cell r="C345">
            <v>6</v>
          </cell>
          <cell r="D345">
            <v>18.260000000000002</v>
          </cell>
          <cell r="E345">
            <v>1.5</v>
          </cell>
          <cell r="F345">
            <v>0</v>
          </cell>
          <cell r="G345">
            <v>0</v>
          </cell>
          <cell r="H345">
            <v>0</v>
          </cell>
          <cell r="I345">
            <v>0.61</v>
          </cell>
          <cell r="J345">
            <v>7.04</v>
          </cell>
          <cell r="K345">
            <v>7.65</v>
          </cell>
          <cell r="L345">
            <v>0</v>
          </cell>
          <cell r="M345">
            <v>0</v>
          </cell>
          <cell r="N345">
            <v>0</v>
          </cell>
          <cell r="O345">
            <v>0</v>
          </cell>
          <cell r="P345">
            <v>4</v>
          </cell>
        </row>
        <row r="346">
          <cell r="B346">
            <v>160</v>
          </cell>
          <cell r="C346">
            <v>8</v>
          </cell>
          <cell r="D346">
            <v>23.01</v>
          </cell>
          <cell r="E346">
            <v>2</v>
          </cell>
          <cell r="F346">
            <v>0</v>
          </cell>
          <cell r="G346">
            <v>0</v>
          </cell>
          <cell r="H346">
            <v>0</v>
          </cell>
          <cell r="I346">
            <v>0.81</v>
          </cell>
          <cell r="J346">
            <v>11.19</v>
          </cell>
          <cell r="K346">
            <v>12</v>
          </cell>
          <cell r="L346">
            <v>0</v>
          </cell>
          <cell r="M346">
            <v>0</v>
          </cell>
          <cell r="N346">
            <v>0</v>
          </cell>
          <cell r="O346">
            <v>0</v>
          </cell>
          <cell r="P346">
            <v>4</v>
          </cell>
        </row>
        <row r="347">
          <cell r="B347">
            <v>160</v>
          </cell>
          <cell r="C347">
            <v>10</v>
          </cell>
          <cell r="D347">
            <v>28.58</v>
          </cell>
          <cell r="E347" t="str">
            <v>N</v>
          </cell>
          <cell r="F347">
            <v>0</v>
          </cell>
          <cell r="G347">
            <v>0</v>
          </cell>
          <cell r="H347">
            <v>0</v>
          </cell>
          <cell r="I347">
            <v>1.01</v>
          </cell>
          <cell r="J347">
            <v>21.48</v>
          </cell>
          <cell r="K347">
            <v>22.490000000000002</v>
          </cell>
          <cell r="L347">
            <v>0</v>
          </cell>
          <cell r="M347">
            <v>0</v>
          </cell>
          <cell r="N347">
            <v>0</v>
          </cell>
          <cell r="O347">
            <v>0</v>
          </cell>
          <cell r="P347">
            <v>4</v>
          </cell>
        </row>
        <row r="348">
          <cell r="B348">
            <v>160</v>
          </cell>
          <cell r="C348">
            <v>12</v>
          </cell>
          <cell r="D348">
            <v>33.32</v>
          </cell>
          <cell r="E348" t="str">
            <v>N</v>
          </cell>
          <cell r="F348">
            <v>0</v>
          </cell>
          <cell r="G348">
            <v>0</v>
          </cell>
          <cell r="H348">
            <v>0</v>
          </cell>
          <cell r="I348">
            <v>1.22</v>
          </cell>
          <cell r="J348">
            <v>31.78</v>
          </cell>
          <cell r="K348">
            <v>33</v>
          </cell>
          <cell r="L348">
            <v>0</v>
          </cell>
          <cell r="M348">
            <v>0</v>
          </cell>
          <cell r="N348">
            <v>0</v>
          </cell>
          <cell r="O348">
            <v>0</v>
          </cell>
          <cell r="P348">
            <v>6</v>
          </cell>
        </row>
        <row r="349">
          <cell r="B349">
            <v>160</v>
          </cell>
          <cell r="C349">
            <v>14</v>
          </cell>
          <cell r="D349">
            <v>35.71</v>
          </cell>
          <cell r="E349" t="str">
            <v>N</v>
          </cell>
          <cell r="F349">
            <v>0</v>
          </cell>
          <cell r="G349">
            <v>0</v>
          </cell>
          <cell r="H349">
            <v>0</v>
          </cell>
          <cell r="I349">
            <v>1.42</v>
          </cell>
          <cell r="J349">
            <v>39.07</v>
          </cell>
          <cell r="K349">
            <v>40.49</v>
          </cell>
          <cell r="L349">
            <v>0</v>
          </cell>
          <cell r="M349">
            <v>0</v>
          </cell>
          <cell r="N349">
            <v>0</v>
          </cell>
          <cell r="O349">
            <v>0</v>
          </cell>
          <cell r="P349">
            <v>6</v>
          </cell>
        </row>
        <row r="350">
          <cell r="A350">
            <v>160</v>
          </cell>
          <cell r="B350">
            <v>160</v>
          </cell>
          <cell r="C350">
            <v>16</v>
          </cell>
          <cell r="D350">
            <v>40.49</v>
          </cell>
          <cell r="E350" t="str">
            <v>N</v>
          </cell>
          <cell r="F350">
            <v>0</v>
          </cell>
          <cell r="G350">
            <v>0</v>
          </cell>
          <cell r="H350">
            <v>0</v>
          </cell>
          <cell r="I350">
            <v>1.62</v>
          </cell>
          <cell r="J350">
            <v>53.88</v>
          </cell>
          <cell r="K350">
            <v>55.5</v>
          </cell>
          <cell r="L350">
            <v>0</v>
          </cell>
          <cell r="M350">
            <v>0</v>
          </cell>
          <cell r="N350">
            <v>0</v>
          </cell>
          <cell r="O350">
            <v>0</v>
          </cell>
          <cell r="P350">
            <v>6</v>
          </cell>
        </row>
        <row r="351">
          <cell r="B351">
            <v>160</v>
          </cell>
          <cell r="C351">
            <v>18</v>
          </cell>
          <cell r="D351">
            <v>45.24</v>
          </cell>
          <cell r="E351" t="str">
            <v>N</v>
          </cell>
          <cell r="F351">
            <v>0</v>
          </cell>
          <cell r="G351">
            <v>0</v>
          </cell>
          <cell r="H351">
            <v>0</v>
          </cell>
          <cell r="I351">
            <v>1.82</v>
          </cell>
          <cell r="J351">
            <v>71.680000000000007</v>
          </cell>
          <cell r="K351">
            <v>73.5</v>
          </cell>
          <cell r="L351">
            <v>0</v>
          </cell>
          <cell r="M351">
            <v>0</v>
          </cell>
          <cell r="N351">
            <v>0</v>
          </cell>
          <cell r="O351">
            <v>0</v>
          </cell>
          <cell r="P351">
            <v>6</v>
          </cell>
        </row>
        <row r="352">
          <cell r="B352">
            <v>160</v>
          </cell>
          <cell r="C352">
            <v>20</v>
          </cell>
          <cell r="D352">
            <v>50.01</v>
          </cell>
          <cell r="E352" t="str">
            <v>N</v>
          </cell>
          <cell r="F352">
            <v>0</v>
          </cell>
          <cell r="G352">
            <v>0</v>
          </cell>
          <cell r="H352">
            <v>0</v>
          </cell>
          <cell r="I352">
            <v>2.0299999999999998</v>
          </cell>
          <cell r="J352">
            <v>93.97</v>
          </cell>
          <cell r="K352">
            <v>96</v>
          </cell>
          <cell r="L352">
            <v>0</v>
          </cell>
          <cell r="M352">
            <v>0</v>
          </cell>
          <cell r="N352">
            <v>0</v>
          </cell>
          <cell r="O352">
            <v>0</v>
          </cell>
          <cell r="P352">
            <v>7</v>
          </cell>
        </row>
        <row r="353">
          <cell r="B353">
            <v>160</v>
          </cell>
          <cell r="C353">
            <v>22</v>
          </cell>
          <cell r="D353">
            <v>53.98</v>
          </cell>
          <cell r="E353" t="str">
            <v>N</v>
          </cell>
          <cell r="F353">
            <v>0</v>
          </cell>
          <cell r="G353">
            <v>0</v>
          </cell>
          <cell r="H353">
            <v>0</v>
          </cell>
          <cell r="I353">
            <v>2.23</v>
          </cell>
          <cell r="J353">
            <v>132.77000000000001</v>
          </cell>
          <cell r="K353">
            <v>135</v>
          </cell>
          <cell r="L353">
            <v>0</v>
          </cell>
          <cell r="M353">
            <v>0</v>
          </cell>
          <cell r="N353">
            <v>0</v>
          </cell>
          <cell r="O353">
            <v>0</v>
          </cell>
          <cell r="P353">
            <v>8</v>
          </cell>
        </row>
        <row r="354">
          <cell r="B354">
            <v>160</v>
          </cell>
          <cell r="C354">
            <v>24</v>
          </cell>
          <cell r="D354">
            <v>59.54</v>
          </cell>
          <cell r="E354" t="str">
            <v>N</v>
          </cell>
          <cell r="F354">
            <v>0</v>
          </cell>
          <cell r="G354">
            <v>0</v>
          </cell>
          <cell r="H354">
            <v>0</v>
          </cell>
          <cell r="I354">
            <v>2.4300000000000002</v>
          </cell>
          <cell r="J354">
            <v>162.56</v>
          </cell>
          <cell r="K354">
            <v>164.99</v>
          </cell>
          <cell r="L354">
            <v>0</v>
          </cell>
          <cell r="M354">
            <v>0</v>
          </cell>
          <cell r="N354">
            <v>0</v>
          </cell>
          <cell r="O354">
            <v>0</v>
          </cell>
          <cell r="P354">
            <v>8</v>
          </cell>
        </row>
        <row r="355">
          <cell r="B355" t="str">
            <v>STD</v>
          </cell>
          <cell r="C355">
            <v>0.125</v>
          </cell>
          <cell r="D355">
            <v>1.73</v>
          </cell>
          <cell r="E355">
            <v>1</v>
          </cell>
          <cell r="F355">
            <v>0</v>
          </cell>
          <cell r="G355">
            <v>0</v>
          </cell>
          <cell r="H355">
            <v>0</v>
          </cell>
          <cell r="I355">
            <v>7.0000000000000007E-2</v>
          </cell>
          <cell r="J355">
            <v>0</v>
          </cell>
          <cell r="K355">
            <v>7.0000000000000007E-2</v>
          </cell>
          <cell r="L355">
            <v>0</v>
          </cell>
          <cell r="M355">
            <v>0</v>
          </cell>
          <cell r="N355">
            <v>0</v>
          </cell>
          <cell r="O355">
            <v>0</v>
          </cell>
          <cell r="P355">
            <v>2</v>
          </cell>
        </row>
        <row r="356">
          <cell r="B356" t="str">
            <v>STD</v>
          </cell>
          <cell r="C356">
            <v>0.125</v>
          </cell>
          <cell r="D356">
            <v>1.73</v>
          </cell>
          <cell r="E356">
            <v>1</v>
          </cell>
          <cell r="F356">
            <v>0</v>
          </cell>
          <cell r="G356">
            <v>0</v>
          </cell>
          <cell r="H356">
            <v>0</v>
          </cell>
          <cell r="I356">
            <v>7.0000000000000007E-2</v>
          </cell>
          <cell r="J356">
            <v>0</v>
          </cell>
          <cell r="K356">
            <v>7.0000000000000007E-2</v>
          </cell>
          <cell r="L356">
            <v>0</v>
          </cell>
          <cell r="M356">
            <v>0</v>
          </cell>
          <cell r="N356">
            <v>0</v>
          </cell>
          <cell r="O356">
            <v>0</v>
          </cell>
          <cell r="P356">
            <v>2</v>
          </cell>
        </row>
        <row r="357">
          <cell r="B357" t="str">
            <v>STD</v>
          </cell>
          <cell r="C357">
            <v>0.125</v>
          </cell>
          <cell r="D357">
            <v>1.73</v>
          </cell>
          <cell r="E357">
            <v>1</v>
          </cell>
          <cell r="F357">
            <v>0</v>
          </cell>
          <cell r="G357">
            <v>0</v>
          </cell>
          <cell r="H357">
            <v>0</v>
          </cell>
          <cell r="I357">
            <v>7.0000000000000007E-2</v>
          </cell>
          <cell r="J357">
            <v>0</v>
          </cell>
          <cell r="K357">
            <v>7.0000000000000007E-2</v>
          </cell>
          <cell r="L357">
            <v>0</v>
          </cell>
          <cell r="M357">
            <v>0</v>
          </cell>
          <cell r="N357">
            <v>0</v>
          </cell>
          <cell r="O357">
            <v>0</v>
          </cell>
          <cell r="P357">
            <v>2</v>
          </cell>
        </row>
        <row r="358">
          <cell r="B358" t="str">
            <v>STD</v>
          </cell>
          <cell r="C358">
            <v>0.25</v>
          </cell>
          <cell r="D358">
            <v>2.2400000000000002</v>
          </cell>
          <cell r="E358">
            <v>1</v>
          </cell>
          <cell r="F358">
            <v>0</v>
          </cell>
          <cell r="G358">
            <v>0</v>
          </cell>
          <cell r="H358">
            <v>0</v>
          </cell>
          <cell r="I358">
            <v>7.0000000000000007E-2</v>
          </cell>
          <cell r="J358">
            <v>0</v>
          </cell>
          <cell r="K358">
            <v>7.0000000000000007E-2</v>
          </cell>
          <cell r="L358">
            <v>0</v>
          </cell>
          <cell r="M358">
            <v>0</v>
          </cell>
          <cell r="N358">
            <v>0</v>
          </cell>
          <cell r="O358">
            <v>0</v>
          </cell>
          <cell r="P358">
            <v>2</v>
          </cell>
        </row>
        <row r="359">
          <cell r="B359" t="str">
            <v>STD</v>
          </cell>
          <cell r="C359">
            <v>0.25</v>
          </cell>
          <cell r="D359">
            <v>2.2400000000000002</v>
          </cell>
          <cell r="E359">
            <v>1</v>
          </cell>
          <cell r="F359">
            <v>0</v>
          </cell>
          <cell r="G359">
            <v>0</v>
          </cell>
          <cell r="H359">
            <v>0</v>
          </cell>
          <cell r="I359">
            <v>7.0000000000000007E-2</v>
          </cell>
          <cell r="J359">
            <v>0</v>
          </cell>
          <cell r="K359">
            <v>7.0000000000000007E-2</v>
          </cell>
          <cell r="L359">
            <v>0</v>
          </cell>
          <cell r="M359">
            <v>0</v>
          </cell>
          <cell r="N359">
            <v>0</v>
          </cell>
          <cell r="O359">
            <v>0</v>
          </cell>
          <cell r="P359">
            <v>2</v>
          </cell>
        </row>
        <row r="360">
          <cell r="B360" t="str">
            <v>STD</v>
          </cell>
          <cell r="C360">
            <v>0.25</v>
          </cell>
          <cell r="D360">
            <v>2.2400000000000002</v>
          </cell>
          <cell r="E360">
            <v>1</v>
          </cell>
          <cell r="F360">
            <v>0</v>
          </cell>
          <cell r="G360">
            <v>0</v>
          </cell>
          <cell r="H360">
            <v>0</v>
          </cell>
          <cell r="I360">
            <v>7.0000000000000007E-2</v>
          </cell>
          <cell r="J360">
            <v>0</v>
          </cell>
          <cell r="K360">
            <v>7.0000000000000007E-2</v>
          </cell>
          <cell r="L360">
            <v>0</v>
          </cell>
          <cell r="M360">
            <v>0</v>
          </cell>
          <cell r="N360">
            <v>0</v>
          </cell>
          <cell r="O360">
            <v>0</v>
          </cell>
          <cell r="P360">
            <v>2</v>
          </cell>
        </row>
        <row r="361">
          <cell r="B361" t="str">
            <v>STD</v>
          </cell>
          <cell r="C361">
            <v>0.375</v>
          </cell>
          <cell r="D361">
            <v>2.31</v>
          </cell>
          <cell r="E361">
            <v>1</v>
          </cell>
          <cell r="F361">
            <v>0</v>
          </cell>
          <cell r="G361">
            <v>0</v>
          </cell>
          <cell r="H361">
            <v>0</v>
          </cell>
          <cell r="I361">
            <v>7.0000000000000007E-2</v>
          </cell>
          <cell r="J361">
            <v>0</v>
          </cell>
          <cell r="K361">
            <v>7.0000000000000007E-2</v>
          </cell>
          <cell r="L361">
            <v>0</v>
          </cell>
          <cell r="M361">
            <v>0</v>
          </cell>
          <cell r="N361">
            <v>0</v>
          </cell>
          <cell r="O361">
            <v>0</v>
          </cell>
          <cell r="P361">
            <v>2</v>
          </cell>
        </row>
        <row r="362">
          <cell r="B362" t="str">
            <v>STD</v>
          </cell>
          <cell r="C362">
            <v>0.375</v>
          </cell>
          <cell r="D362">
            <v>2.31</v>
          </cell>
          <cell r="E362">
            <v>1</v>
          </cell>
          <cell r="F362">
            <v>0</v>
          </cell>
          <cell r="G362">
            <v>0</v>
          </cell>
          <cell r="H362">
            <v>0</v>
          </cell>
          <cell r="I362">
            <v>7.0000000000000007E-2</v>
          </cell>
          <cell r="J362">
            <v>0</v>
          </cell>
          <cell r="K362">
            <v>7.0000000000000007E-2</v>
          </cell>
          <cell r="L362">
            <v>0</v>
          </cell>
          <cell r="M362">
            <v>0</v>
          </cell>
          <cell r="N362">
            <v>0</v>
          </cell>
          <cell r="O362">
            <v>0</v>
          </cell>
          <cell r="P362">
            <v>2</v>
          </cell>
        </row>
        <row r="363">
          <cell r="B363" t="str">
            <v>STD</v>
          </cell>
          <cell r="C363">
            <v>0.375</v>
          </cell>
          <cell r="D363">
            <v>2.31</v>
          </cell>
          <cell r="E363">
            <v>1</v>
          </cell>
          <cell r="F363">
            <v>0</v>
          </cell>
          <cell r="G363">
            <v>0</v>
          </cell>
          <cell r="H363">
            <v>0</v>
          </cell>
          <cell r="I363">
            <v>7.0000000000000007E-2</v>
          </cell>
          <cell r="J363">
            <v>0</v>
          </cell>
          <cell r="K363">
            <v>7.0000000000000007E-2</v>
          </cell>
          <cell r="L363">
            <v>0</v>
          </cell>
          <cell r="M363">
            <v>0</v>
          </cell>
          <cell r="N363">
            <v>0</v>
          </cell>
          <cell r="O363">
            <v>0</v>
          </cell>
          <cell r="P363">
            <v>2</v>
          </cell>
        </row>
        <row r="364">
          <cell r="B364" t="str">
            <v>STD</v>
          </cell>
          <cell r="C364">
            <v>0.5</v>
          </cell>
          <cell r="D364">
            <v>2.77</v>
          </cell>
          <cell r="E364">
            <v>1</v>
          </cell>
          <cell r="F364">
            <v>0</v>
          </cell>
          <cell r="G364">
            <v>0</v>
          </cell>
          <cell r="H364">
            <v>0</v>
          </cell>
          <cell r="I364">
            <v>7.0000000000000007E-2</v>
          </cell>
          <cell r="J364">
            <v>0</v>
          </cell>
          <cell r="K364">
            <v>7.0000000000000007E-2</v>
          </cell>
          <cell r="L364">
            <v>0</v>
          </cell>
          <cell r="M364">
            <v>0</v>
          </cell>
          <cell r="N364">
            <v>0</v>
          </cell>
          <cell r="O364">
            <v>0</v>
          </cell>
          <cell r="P364">
            <v>2</v>
          </cell>
        </row>
        <row r="365">
          <cell r="B365" t="str">
            <v>STD</v>
          </cell>
          <cell r="C365">
            <v>0.5</v>
          </cell>
          <cell r="D365">
            <v>2.77</v>
          </cell>
          <cell r="E365">
            <v>1</v>
          </cell>
          <cell r="F365">
            <v>0</v>
          </cell>
          <cell r="G365">
            <v>0</v>
          </cell>
          <cell r="H365">
            <v>0</v>
          </cell>
          <cell r="I365">
            <v>7.0000000000000007E-2</v>
          </cell>
          <cell r="J365">
            <v>0</v>
          </cell>
          <cell r="K365">
            <v>7.0000000000000007E-2</v>
          </cell>
          <cell r="L365">
            <v>0</v>
          </cell>
          <cell r="M365">
            <v>0</v>
          </cell>
          <cell r="N365">
            <v>0</v>
          </cell>
          <cell r="O365">
            <v>0</v>
          </cell>
          <cell r="P365">
            <v>2</v>
          </cell>
        </row>
        <row r="366">
          <cell r="B366" t="str">
            <v>STD</v>
          </cell>
          <cell r="C366">
            <v>0.5</v>
          </cell>
          <cell r="D366">
            <v>2.77</v>
          </cell>
          <cell r="E366">
            <v>1</v>
          </cell>
          <cell r="F366">
            <v>0</v>
          </cell>
          <cell r="G366">
            <v>0</v>
          </cell>
          <cell r="H366">
            <v>0</v>
          </cell>
          <cell r="I366">
            <v>7.0000000000000007E-2</v>
          </cell>
          <cell r="J366">
            <v>0</v>
          </cell>
          <cell r="K366">
            <v>7.0000000000000007E-2</v>
          </cell>
          <cell r="L366">
            <v>0</v>
          </cell>
          <cell r="M366">
            <v>0</v>
          </cell>
          <cell r="N366">
            <v>0</v>
          </cell>
          <cell r="O366">
            <v>0</v>
          </cell>
          <cell r="P366">
            <v>2</v>
          </cell>
        </row>
        <row r="367">
          <cell r="B367" t="str">
            <v>STD</v>
          </cell>
          <cell r="C367">
            <v>0.75</v>
          </cell>
          <cell r="D367">
            <v>2.87</v>
          </cell>
          <cell r="E367">
            <v>1</v>
          </cell>
          <cell r="F367">
            <v>0</v>
          </cell>
          <cell r="G367">
            <v>0</v>
          </cell>
          <cell r="H367">
            <v>0</v>
          </cell>
          <cell r="I367">
            <v>7.0000000000000007E-2</v>
          </cell>
          <cell r="J367">
            <v>0</v>
          </cell>
          <cell r="K367">
            <v>7.0000000000000007E-2</v>
          </cell>
          <cell r="L367">
            <v>0</v>
          </cell>
          <cell r="M367">
            <v>0</v>
          </cell>
          <cell r="N367">
            <v>0</v>
          </cell>
          <cell r="O367">
            <v>0</v>
          </cell>
          <cell r="P367">
            <v>2</v>
          </cell>
        </row>
        <row r="368">
          <cell r="B368" t="str">
            <v>STD</v>
          </cell>
          <cell r="C368">
            <v>0.75</v>
          </cell>
          <cell r="D368">
            <v>2.87</v>
          </cell>
          <cell r="E368">
            <v>1</v>
          </cell>
          <cell r="F368">
            <v>0</v>
          </cell>
          <cell r="G368">
            <v>0</v>
          </cell>
          <cell r="H368">
            <v>0</v>
          </cell>
          <cell r="I368">
            <v>7.0000000000000007E-2</v>
          </cell>
          <cell r="J368">
            <v>0</v>
          </cell>
          <cell r="K368">
            <v>7.0000000000000007E-2</v>
          </cell>
          <cell r="L368">
            <v>0</v>
          </cell>
          <cell r="M368">
            <v>0</v>
          </cell>
          <cell r="N368">
            <v>0</v>
          </cell>
          <cell r="O368">
            <v>0</v>
          </cell>
          <cell r="P368">
            <v>2</v>
          </cell>
        </row>
        <row r="369">
          <cell r="B369" t="str">
            <v>STD</v>
          </cell>
          <cell r="C369">
            <v>0.75</v>
          </cell>
          <cell r="D369">
            <v>2.87</v>
          </cell>
          <cell r="E369">
            <v>1</v>
          </cell>
          <cell r="F369">
            <v>0</v>
          </cell>
          <cell r="G369">
            <v>0</v>
          </cell>
          <cell r="H369">
            <v>0</v>
          </cell>
          <cell r="I369">
            <v>7.0000000000000007E-2</v>
          </cell>
          <cell r="J369">
            <v>0</v>
          </cell>
          <cell r="K369">
            <v>7.0000000000000007E-2</v>
          </cell>
          <cell r="L369">
            <v>0</v>
          </cell>
          <cell r="M369">
            <v>0</v>
          </cell>
          <cell r="N369">
            <v>0</v>
          </cell>
          <cell r="O369">
            <v>0</v>
          </cell>
          <cell r="P369">
            <v>2</v>
          </cell>
        </row>
        <row r="370">
          <cell r="B370" t="str">
            <v>STD</v>
          </cell>
          <cell r="C370">
            <v>1</v>
          </cell>
          <cell r="D370">
            <v>3.38</v>
          </cell>
          <cell r="E370">
            <v>1</v>
          </cell>
          <cell r="F370">
            <v>0</v>
          </cell>
          <cell r="G370">
            <v>0</v>
          </cell>
          <cell r="H370">
            <v>0</v>
          </cell>
          <cell r="I370">
            <v>0.12</v>
          </cell>
          <cell r="J370">
            <v>0</v>
          </cell>
          <cell r="K370">
            <v>0.12</v>
          </cell>
          <cell r="L370">
            <v>0</v>
          </cell>
          <cell r="M370">
            <v>0</v>
          </cell>
          <cell r="N370">
            <v>0</v>
          </cell>
          <cell r="O370">
            <v>0</v>
          </cell>
          <cell r="P370">
            <v>2</v>
          </cell>
        </row>
        <row r="371">
          <cell r="B371" t="str">
            <v>STD</v>
          </cell>
          <cell r="C371">
            <v>1</v>
          </cell>
          <cell r="D371">
            <v>3.38</v>
          </cell>
          <cell r="E371">
            <v>1</v>
          </cell>
          <cell r="F371">
            <v>0</v>
          </cell>
          <cell r="G371">
            <v>0</v>
          </cell>
          <cell r="H371">
            <v>0</v>
          </cell>
          <cell r="I371">
            <v>0.12</v>
          </cell>
          <cell r="J371">
            <v>0</v>
          </cell>
          <cell r="K371">
            <v>0.12</v>
          </cell>
          <cell r="L371">
            <v>0</v>
          </cell>
          <cell r="M371">
            <v>0</v>
          </cell>
          <cell r="N371">
            <v>0</v>
          </cell>
          <cell r="O371">
            <v>0</v>
          </cell>
          <cell r="P371">
            <v>2</v>
          </cell>
        </row>
        <row r="372">
          <cell r="B372" t="str">
            <v>STD</v>
          </cell>
          <cell r="C372">
            <v>1</v>
          </cell>
          <cell r="D372">
            <v>3.38</v>
          </cell>
          <cell r="E372">
            <v>1</v>
          </cell>
          <cell r="F372">
            <v>0</v>
          </cell>
          <cell r="G372">
            <v>0</v>
          </cell>
          <cell r="H372">
            <v>0</v>
          </cell>
          <cell r="I372">
            <v>0.12</v>
          </cell>
          <cell r="J372">
            <v>0</v>
          </cell>
          <cell r="K372">
            <v>0.12</v>
          </cell>
          <cell r="L372">
            <v>0</v>
          </cell>
          <cell r="M372">
            <v>0</v>
          </cell>
          <cell r="N372">
            <v>0</v>
          </cell>
          <cell r="O372">
            <v>0</v>
          </cell>
          <cell r="P372">
            <v>2</v>
          </cell>
        </row>
        <row r="373">
          <cell r="B373" t="str">
            <v>STD</v>
          </cell>
          <cell r="C373">
            <v>1.25</v>
          </cell>
          <cell r="D373">
            <v>3.56</v>
          </cell>
          <cell r="E373">
            <v>1</v>
          </cell>
          <cell r="F373">
            <v>0</v>
          </cell>
          <cell r="G373">
            <v>0</v>
          </cell>
          <cell r="H373">
            <v>0</v>
          </cell>
          <cell r="I373">
            <v>0.15</v>
          </cell>
          <cell r="J373">
            <v>0</v>
          </cell>
          <cell r="K373">
            <v>0.15</v>
          </cell>
          <cell r="L373">
            <v>0</v>
          </cell>
          <cell r="M373">
            <v>0</v>
          </cell>
          <cell r="N373">
            <v>0</v>
          </cell>
          <cell r="O373">
            <v>0</v>
          </cell>
          <cell r="P373">
            <v>2</v>
          </cell>
        </row>
        <row r="374">
          <cell r="B374" t="str">
            <v>STD</v>
          </cell>
          <cell r="C374">
            <v>1.25</v>
          </cell>
          <cell r="D374">
            <v>3.56</v>
          </cell>
          <cell r="E374">
            <v>1</v>
          </cell>
          <cell r="F374">
            <v>0</v>
          </cell>
          <cell r="G374">
            <v>0</v>
          </cell>
          <cell r="H374">
            <v>0</v>
          </cell>
          <cell r="I374">
            <v>0.15</v>
          </cell>
          <cell r="J374">
            <v>0</v>
          </cell>
          <cell r="K374">
            <v>0.15</v>
          </cell>
          <cell r="L374">
            <v>0</v>
          </cell>
          <cell r="M374">
            <v>0</v>
          </cell>
          <cell r="N374">
            <v>0</v>
          </cell>
          <cell r="O374">
            <v>0</v>
          </cell>
          <cell r="P374">
            <v>2</v>
          </cell>
        </row>
        <row r="375">
          <cell r="B375" t="str">
            <v>STD</v>
          </cell>
          <cell r="C375">
            <v>1.25</v>
          </cell>
          <cell r="D375">
            <v>3.56</v>
          </cell>
          <cell r="E375">
            <v>1</v>
          </cell>
          <cell r="F375">
            <v>0</v>
          </cell>
          <cell r="G375">
            <v>0</v>
          </cell>
          <cell r="H375">
            <v>0</v>
          </cell>
          <cell r="I375">
            <v>0.15</v>
          </cell>
          <cell r="J375">
            <v>0</v>
          </cell>
          <cell r="K375">
            <v>0.15</v>
          </cell>
          <cell r="L375">
            <v>0</v>
          </cell>
          <cell r="M375">
            <v>0</v>
          </cell>
          <cell r="N375">
            <v>0</v>
          </cell>
          <cell r="O375">
            <v>0</v>
          </cell>
          <cell r="P375">
            <v>2</v>
          </cell>
        </row>
        <row r="376">
          <cell r="B376" t="str">
            <v>STD</v>
          </cell>
          <cell r="C376">
            <v>1.5</v>
          </cell>
          <cell r="D376">
            <v>3.68</v>
          </cell>
          <cell r="E376">
            <v>1</v>
          </cell>
          <cell r="F376">
            <v>0</v>
          </cell>
          <cell r="G376">
            <v>0</v>
          </cell>
          <cell r="H376">
            <v>0</v>
          </cell>
          <cell r="I376">
            <v>0.15</v>
          </cell>
          <cell r="J376">
            <v>0</v>
          </cell>
          <cell r="K376">
            <v>0.15</v>
          </cell>
          <cell r="L376">
            <v>0</v>
          </cell>
          <cell r="M376">
            <v>0</v>
          </cell>
          <cell r="N376">
            <v>0</v>
          </cell>
          <cell r="O376">
            <v>0</v>
          </cell>
          <cell r="P376">
            <v>2</v>
          </cell>
        </row>
        <row r="377">
          <cell r="B377" t="str">
            <v>STD</v>
          </cell>
          <cell r="C377">
            <v>1.5</v>
          </cell>
          <cell r="D377">
            <v>3.68</v>
          </cell>
          <cell r="E377">
            <v>1</v>
          </cell>
          <cell r="F377">
            <v>0</v>
          </cell>
          <cell r="G377">
            <v>0</v>
          </cell>
          <cell r="H377">
            <v>0</v>
          </cell>
          <cell r="I377">
            <v>0.15</v>
          </cell>
          <cell r="J377">
            <v>0</v>
          </cell>
          <cell r="K377">
            <v>0.15</v>
          </cell>
          <cell r="L377">
            <v>0</v>
          </cell>
          <cell r="M377">
            <v>0</v>
          </cell>
          <cell r="N377">
            <v>0</v>
          </cell>
          <cell r="O377">
            <v>0</v>
          </cell>
          <cell r="P377">
            <v>2</v>
          </cell>
        </row>
        <row r="378">
          <cell r="B378" t="str">
            <v>STD</v>
          </cell>
          <cell r="C378">
            <v>1.5</v>
          </cell>
          <cell r="D378">
            <v>3.68</v>
          </cell>
          <cell r="E378">
            <v>1</v>
          </cell>
          <cell r="F378">
            <v>0</v>
          </cell>
          <cell r="G378">
            <v>0</v>
          </cell>
          <cell r="H378">
            <v>0</v>
          </cell>
          <cell r="I378">
            <v>0.15</v>
          </cell>
          <cell r="J378">
            <v>0</v>
          </cell>
          <cell r="K378">
            <v>0.15</v>
          </cell>
          <cell r="L378">
            <v>0</v>
          </cell>
          <cell r="M378">
            <v>0</v>
          </cell>
          <cell r="N378">
            <v>0</v>
          </cell>
          <cell r="O378">
            <v>0</v>
          </cell>
          <cell r="P378">
            <v>2</v>
          </cell>
        </row>
        <row r="379">
          <cell r="B379" t="str">
            <v>STD</v>
          </cell>
          <cell r="C379">
            <v>2</v>
          </cell>
          <cell r="D379">
            <v>3.91</v>
          </cell>
          <cell r="E379">
            <v>1</v>
          </cell>
          <cell r="F379">
            <v>0</v>
          </cell>
          <cell r="G379">
            <v>0</v>
          </cell>
          <cell r="H379">
            <v>0</v>
          </cell>
          <cell r="I379">
            <v>0.3</v>
          </cell>
          <cell r="J379">
            <v>0</v>
          </cell>
          <cell r="K379">
            <v>0.3</v>
          </cell>
          <cell r="L379">
            <v>0</v>
          </cell>
          <cell r="M379">
            <v>0</v>
          </cell>
          <cell r="N379">
            <v>0</v>
          </cell>
          <cell r="O379">
            <v>0</v>
          </cell>
          <cell r="P379">
            <v>2</v>
          </cell>
        </row>
        <row r="380">
          <cell r="B380" t="str">
            <v>STD</v>
          </cell>
          <cell r="C380">
            <v>2</v>
          </cell>
          <cell r="D380">
            <v>3.91</v>
          </cell>
          <cell r="E380">
            <v>1</v>
          </cell>
          <cell r="F380">
            <v>0</v>
          </cell>
          <cell r="G380">
            <v>0</v>
          </cell>
          <cell r="H380">
            <v>0</v>
          </cell>
          <cell r="I380">
            <v>0.3</v>
          </cell>
          <cell r="J380">
            <v>0</v>
          </cell>
          <cell r="K380">
            <v>0.3</v>
          </cell>
          <cell r="L380">
            <v>0</v>
          </cell>
          <cell r="M380">
            <v>0</v>
          </cell>
          <cell r="N380">
            <v>0</v>
          </cell>
          <cell r="O380">
            <v>0</v>
          </cell>
          <cell r="P380">
            <v>2</v>
          </cell>
        </row>
        <row r="381">
          <cell r="B381" t="str">
            <v>STD</v>
          </cell>
          <cell r="C381">
            <v>2</v>
          </cell>
          <cell r="D381">
            <v>3.91</v>
          </cell>
          <cell r="E381">
            <v>1</v>
          </cell>
          <cell r="F381">
            <v>0</v>
          </cell>
          <cell r="G381">
            <v>0</v>
          </cell>
          <cell r="H381">
            <v>0</v>
          </cell>
          <cell r="I381">
            <v>0.3</v>
          </cell>
          <cell r="J381">
            <v>0</v>
          </cell>
          <cell r="K381">
            <v>0.3</v>
          </cell>
          <cell r="L381">
            <v>0</v>
          </cell>
          <cell r="M381">
            <v>0</v>
          </cell>
          <cell r="N381">
            <v>0</v>
          </cell>
          <cell r="O381">
            <v>0</v>
          </cell>
          <cell r="P381">
            <v>2</v>
          </cell>
        </row>
        <row r="382">
          <cell r="B382" t="str">
            <v>STD</v>
          </cell>
          <cell r="C382">
            <v>2.5</v>
          </cell>
          <cell r="D382">
            <v>5.16</v>
          </cell>
          <cell r="E382">
            <v>1</v>
          </cell>
          <cell r="F382">
            <v>0</v>
          </cell>
          <cell r="G382">
            <v>0</v>
          </cell>
          <cell r="H382">
            <v>0</v>
          </cell>
          <cell r="I382">
            <v>0.25</v>
          </cell>
          <cell r="J382">
            <v>0.2</v>
          </cell>
          <cell r="K382">
            <v>0.45</v>
          </cell>
          <cell r="L382">
            <v>0</v>
          </cell>
          <cell r="M382">
            <v>0</v>
          </cell>
          <cell r="N382">
            <v>0</v>
          </cell>
          <cell r="O382">
            <v>0</v>
          </cell>
          <cell r="P382">
            <v>2</v>
          </cell>
        </row>
        <row r="383">
          <cell r="B383" t="str">
            <v>STD</v>
          </cell>
          <cell r="C383">
            <v>3</v>
          </cell>
          <cell r="D383">
            <v>5.49</v>
          </cell>
          <cell r="E383">
            <v>1</v>
          </cell>
          <cell r="F383">
            <v>0</v>
          </cell>
          <cell r="G383">
            <v>0</v>
          </cell>
          <cell r="H383">
            <v>0</v>
          </cell>
          <cell r="I383">
            <v>0.3</v>
          </cell>
          <cell r="J383">
            <v>0.3</v>
          </cell>
          <cell r="K383">
            <v>0.6</v>
          </cell>
          <cell r="L383">
            <v>0</v>
          </cell>
          <cell r="M383">
            <v>0</v>
          </cell>
          <cell r="N383">
            <v>0</v>
          </cell>
          <cell r="O383">
            <v>0</v>
          </cell>
          <cell r="P383">
            <v>2</v>
          </cell>
        </row>
        <row r="384">
          <cell r="B384" t="str">
            <v>STD</v>
          </cell>
          <cell r="C384">
            <v>3.5</v>
          </cell>
          <cell r="D384">
            <v>5.74</v>
          </cell>
          <cell r="E384">
            <v>1</v>
          </cell>
          <cell r="F384">
            <v>0</v>
          </cell>
          <cell r="G384">
            <v>0</v>
          </cell>
          <cell r="H384">
            <v>0</v>
          </cell>
          <cell r="I384">
            <v>0.35</v>
          </cell>
          <cell r="J384">
            <v>0.4</v>
          </cell>
          <cell r="K384">
            <v>0.75</v>
          </cell>
          <cell r="L384">
            <v>0</v>
          </cell>
          <cell r="M384">
            <v>0</v>
          </cell>
          <cell r="N384">
            <v>0</v>
          </cell>
          <cell r="O384">
            <v>0</v>
          </cell>
          <cell r="P384">
            <v>3</v>
          </cell>
        </row>
        <row r="385">
          <cell r="B385" t="str">
            <v>STD</v>
          </cell>
          <cell r="C385">
            <v>4</v>
          </cell>
          <cell r="D385">
            <v>6.02</v>
          </cell>
          <cell r="E385">
            <v>1</v>
          </cell>
          <cell r="F385">
            <v>0</v>
          </cell>
          <cell r="G385">
            <v>0</v>
          </cell>
          <cell r="H385">
            <v>0</v>
          </cell>
          <cell r="I385">
            <v>0.41</v>
          </cell>
          <cell r="J385">
            <v>0.49</v>
          </cell>
          <cell r="K385">
            <v>0.89999999999999991</v>
          </cell>
          <cell r="L385">
            <v>0</v>
          </cell>
          <cell r="M385">
            <v>0</v>
          </cell>
          <cell r="N385">
            <v>0</v>
          </cell>
          <cell r="O385">
            <v>0</v>
          </cell>
          <cell r="P385">
            <v>3</v>
          </cell>
        </row>
        <row r="386">
          <cell r="B386" t="str">
            <v>STD</v>
          </cell>
          <cell r="C386">
            <v>5</v>
          </cell>
          <cell r="D386">
            <v>6.55</v>
          </cell>
          <cell r="E386">
            <v>1</v>
          </cell>
          <cell r="F386">
            <v>0</v>
          </cell>
          <cell r="G386">
            <v>0</v>
          </cell>
          <cell r="H386">
            <v>0</v>
          </cell>
          <cell r="I386">
            <v>0.51</v>
          </cell>
          <cell r="J386">
            <v>0.54</v>
          </cell>
          <cell r="K386">
            <v>1.05</v>
          </cell>
          <cell r="L386">
            <v>0</v>
          </cell>
          <cell r="M386">
            <v>0</v>
          </cell>
          <cell r="N386">
            <v>0</v>
          </cell>
          <cell r="O386">
            <v>0</v>
          </cell>
          <cell r="P386">
            <v>4</v>
          </cell>
        </row>
        <row r="387">
          <cell r="B387" t="str">
            <v>STD</v>
          </cell>
          <cell r="C387">
            <v>6</v>
          </cell>
          <cell r="D387">
            <v>7.11</v>
          </cell>
          <cell r="E387">
            <v>1</v>
          </cell>
          <cell r="F387">
            <v>0</v>
          </cell>
          <cell r="G387">
            <v>0</v>
          </cell>
          <cell r="H387">
            <v>0</v>
          </cell>
          <cell r="I387">
            <v>0.61</v>
          </cell>
          <cell r="J387">
            <v>1.04</v>
          </cell>
          <cell r="K387">
            <v>1.65</v>
          </cell>
          <cell r="L387">
            <v>0</v>
          </cell>
          <cell r="M387">
            <v>0</v>
          </cell>
          <cell r="N387">
            <v>0</v>
          </cell>
          <cell r="O387">
            <v>0</v>
          </cell>
          <cell r="P387">
            <v>4</v>
          </cell>
        </row>
        <row r="388">
          <cell r="B388" t="str">
            <v>STD</v>
          </cell>
          <cell r="C388">
            <v>8</v>
          </cell>
          <cell r="D388">
            <v>8.18</v>
          </cell>
          <cell r="E388">
            <v>1</v>
          </cell>
          <cell r="F388">
            <v>0</v>
          </cell>
          <cell r="G388">
            <v>0</v>
          </cell>
          <cell r="H388">
            <v>0</v>
          </cell>
          <cell r="I388">
            <v>0.81</v>
          </cell>
          <cell r="J388">
            <v>1.73</v>
          </cell>
          <cell r="K388">
            <v>2.54</v>
          </cell>
          <cell r="L388">
            <v>0</v>
          </cell>
          <cell r="M388">
            <v>0</v>
          </cell>
          <cell r="N388">
            <v>0</v>
          </cell>
          <cell r="O388">
            <v>0</v>
          </cell>
          <cell r="P388">
            <v>4</v>
          </cell>
        </row>
        <row r="389">
          <cell r="B389" t="str">
            <v>STD</v>
          </cell>
          <cell r="C389">
            <v>10</v>
          </cell>
          <cell r="D389">
            <v>9.27</v>
          </cell>
          <cell r="E389">
            <v>1</v>
          </cell>
          <cell r="F389">
            <v>0</v>
          </cell>
          <cell r="G389">
            <v>0</v>
          </cell>
          <cell r="H389">
            <v>0</v>
          </cell>
          <cell r="I389">
            <v>1.01</v>
          </cell>
          <cell r="J389">
            <v>3.04</v>
          </cell>
          <cell r="K389">
            <v>4.05</v>
          </cell>
          <cell r="L389">
            <v>0</v>
          </cell>
          <cell r="M389">
            <v>0</v>
          </cell>
          <cell r="N389">
            <v>0</v>
          </cell>
          <cell r="O389">
            <v>0</v>
          </cell>
          <cell r="P389">
            <v>4</v>
          </cell>
        </row>
        <row r="390">
          <cell r="B390" t="str">
            <v>STD</v>
          </cell>
          <cell r="C390">
            <v>12</v>
          </cell>
          <cell r="D390">
            <v>9.5299999999999994</v>
          </cell>
          <cell r="E390">
            <v>1</v>
          </cell>
          <cell r="F390">
            <v>0</v>
          </cell>
          <cell r="G390">
            <v>0</v>
          </cell>
          <cell r="H390">
            <v>0</v>
          </cell>
          <cell r="I390">
            <v>1.22</v>
          </cell>
          <cell r="J390">
            <v>3.28</v>
          </cell>
          <cell r="K390">
            <v>4.5</v>
          </cell>
          <cell r="L390">
            <v>0</v>
          </cell>
          <cell r="M390">
            <v>0</v>
          </cell>
          <cell r="N390">
            <v>0</v>
          </cell>
          <cell r="O390">
            <v>0</v>
          </cell>
          <cell r="P390">
            <v>6</v>
          </cell>
        </row>
        <row r="391">
          <cell r="B391" t="str">
            <v>STD</v>
          </cell>
          <cell r="C391">
            <v>14</v>
          </cell>
          <cell r="D391">
            <v>9.5299999999999994</v>
          </cell>
          <cell r="E391">
            <v>1</v>
          </cell>
          <cell r="F391">
            <v>0</v>
          </cell>
          <cell r="G391">
            <v>0</v>
          </cell>
          <cell r="H391">
            <v>0</v>
          </cell>
          <cell r="I391">
            <v>1.42</v>
          </cell>
          <cell r="J391">
            <v>3.97</v>
          </cell>
          <cell r="K391">
            <v>5.3900000000000006</v>
          </cell>
          <cell r="L391">
            <v>0</v>
          </cell>
          <cell r="M391">
            <v>0</v>
          </cell>
          <cell r="N391">
            <v>0</v>
          </cell>
          <cell r="O391">
            <v>0</v>
          </cell>
          <cell r="P391">
            <v>6</v>
          </cell>
        </row>
        <row r="392">
          <cell r="B392" t="str">
            <v>STD</v>
          </cell>
          <cell r="C392">
            <v>16</v>
          </cell>
          <cell r="D392">
            <v>9.5299999999999994</v>
          </cell>
          <cell r="E392">
            <v>1</v>
          </cell>
          <cell r="F392">
            <v>0</v>
          </cell>
          <cell r="G392">
            <v>0</v>
          </cell>
          <cell r="H392">
            <v>0</v>
          </cell>
          <cell r="I392">
            <v>1.62</v>
          </cell>
          <cell r="J392">
            <v>4.68</v>
          </cell>
          <cell r="K392">
            <v>6.3</v>
          </cell>
          <cell r="L392">
            <v>0</v>
          </cell>
          <cell r="M392">
            <v>0</v>
          </cell>
          <cell r="N392">
            <v>0</v>
          </cell>
          <cell r="O392">
            <v>0</v>
          </cell>
          <cell r="P392">
            <v>6</v>
          </cell>
        </row>
        <row r="393">
          <cell r="B393" t="str">
            <v>STD</v>
          </cell>
          <cell r="C393">
            <v>18</v>
          </cell>
          <cell r="D393">
            <v>9.5299999999999994</v>
          </cell>
          <cell r="E393">
            <v>1</v>
          </cell>
          <cell r="F393">
            <v>0</v>
          </cell>
          <cell r="G393">
            <v>0</v>
          </cell>
          <cell r="H393">
            <v>0</v>
          </cell>
          <cell r="I393">
            <v>1.82</v>
          </cell>
          <cell r="J393">
            <v>5.38</v>
          </cell>
          <cell r="K393">
            <v>7.2</v>
          </cell>
          <cell r="L393">
            <v>0</v>
          </cell>
          <cell r="M393">
            <v>0</v>
          </cell>
          <cell r="N393">
            <v>0</v>
          </cell>
          <cell r="O393">
            <v>0</v>
          </cell>
          <cell r="P393">
            <v>6</v>
          </cell>
        </row>
        <row r="394">
          <cell r="B394" t="str">
            <v>STD</v>
          </cell>
          <cell r="C394">
            <v>20</v>
          </cell>
          <cell r="D394">
            <v>9.5299999999999994</v>
          </cell>
          <cell r="E394">
            <v>1</v>
          </cell>
          <cell r="F394">
            <v>0</v>
          </cell>
          <cell r="G394">
            <v>0</v>
          </cell>
          <cell r="H394">
            <v>0</v>
          </cell>
          <cell r="I394">
            <v>2.0299999999999998</v>
          </cell>
          <cell r="J394">
            <v>5.47</v>
          </cell>
          <cell r="K394">
            <v>7.5</v>
          </cell>
          <cell r="L394">
            <v>0</v>
          </cell>
          <cell r="M394">
            <v>0</v>
          </cell>
          <cell r="N394">
            <v>0</v>
          </cell>
          <cell r="O394">
            <v>0</v>
          </cell>
          <cell r="P394">
            <v>7</v>
          </cell>
        </row>
        <row r="395">
          <cell r="B395" t="str">
            <v>STD</v>
          </cell>
          <cell r="C395">
            <v>22</v>
          </cell>
          <cell r="D395">
            <v>9.5299999999999994</v>
          </cell>
          <cell r="E395">
            <v>1</v>
          </cell>
          <cell r="F395">
            <v>0</v>
          </cell>
          <cell r="G395">
            <v>0</v>
          </cell>
          <cell r="H395">
            <v>0</v>
          </cell>
          <cell r="I395">
            <v>2.23</v>
          </cell>
          <cell r="J395">
            <v>6.47</v>
          </cell>
          <cell r="K395">
            <v>8.6999999999999993</v>
          </cell>
          <cell r="L395">
            <v>0</v>
          </cell>
          <cell r="M395">
            <v>0</v>
          </cell>
          <cell r="N395">
            <v>0</v>
          </cell>
          <cell r="O395">
            <v>0</v>
          </cell>
          <cell r="P395">
            <v>8</v>
          </cell>
        </row>
        <row r="396">
          <cell r="B396" t="str">
            <v>STD</v>
          </cell>
          <cell r="C396">
            <v>24</v>
          </cell>
          <cell r="D396">
            <v>9.5299999999999994</v>
          </cell>
          <cell r="E396">
            <v>1</v>
          </cell>
          <cell r="F396">
            <v>0</v>
          </cell>
          <cell r="G396">
            <v>0</v>
          </cell>
          <cell r="H396">
            <v>0</v>
          </cell>
          <cell r="I396">
            <v>2.4300000000000002</v>
          </cell>
          <cell r="J396">
            <v>6.57</v>
          </cell>
          <cell r="K396">
            <v>9</v>
          </cell>
          <cell r="L396">
            <v>0</v>
          </cell>
          <cell r="M396">
            <v>0</v>
          </cell>
          <cell r="N396">
            <v>0</v>
          </cell>
          <cell r="O396">
            <v>0</v>
          </cell>
          <cell r="P396">
            <v>8</v>
          </cell>
        </row>
        <row r="397">
          <cell r="B397" t="str">
            <v>STD</v>
          </cell>
          <cell r="C397">
            <v>26</v>
          </cell>
          <cell r="D397">
            <v>9.5299999999999994</v>
          </cell>
          <cell r="E397">
            <v>1</v>
          </cell>
          <cell r="F397">
            <v>0</v>
          </cell>
          <cell r="G397">
            <v>0</v>
          </cell>
          <cell r="H397">
            <v>0</v>
          </cell>
          <cell r="I397">
            <v>2.64</v>
          </cell>
          <cell r="J397">
            <v>7.7</v>
          </cell>
          <cell r="K397">
            <v>10.34</v>
          </cell>
          <cell r="L397">
            <v>0</v>
          </cell>
          <cell r="M397">
            <v>0</v>
          </cell>
          <cell r="N397">
            <v>0</v>
          </cell>
          <cell r="O397">
            <v>0</v>
          </cell>
          <cell r="P397">
            <v>9</v>
          </cell>
        </row>
        <row r="398">
          <cell r="B398" t="str">
            <v>STD</v>
          </cell>
          <cell r="C398">
            <v>28</v>
          </cell>
          <cell r="D398">
            <v>9.5299999999999994</v>
          </cell>
          <cell r="E398">
            <v>1</v>
          </cell>
          <cell r="F398">
            <v>0</v>
          </cell>
          <cell r="G398">
            <v>0</v>
          </cell>
          <cell r="H398">
            <v>0</v>
          </cell>
          <cell r="I398">
            <v>2.84</v>
          </cell>
          <cell r="J398">
            <v>8.25</v>
          </cell>
          <cell r="K398">
            <v>11.09</v>
          </cell>
          <cell r="L398">
            <v>0</v>
          </cell>
          <cell r="M398">
            <v>0</v>
          </cell>
          <cell r="N398">
            <v>0</v>
          </cell>
          <cell r="O398">
            <v>0</v>
          </cell>
          <cell r="P398">
            <v>9</v>
          </cell>
        </row>
        <row r="399">
          <cell r="B399" t="str">
            <v>STD</v>
          </cell>
          <cell r="C399">
            <v>30</v>
          </cell>
          <cell r="D399">
            <v>9.5299999999999994</v>
          </cell>
          <cell r="E399">
            <v>1</v>
          </cell>
          <cell r="F399">
            <v>0</v>
          </cell>
          <cell r="G399">
            <v>0</v>
          </cell>
          <cell r="H399">
            <v>0</v>
          </cell>
          <cell r="I399">
            <v>3.04</v>
          </cell>
          <cell r="J399">
            <v>8.9600000000000009</v>
          </cell>
          <cell r="K399">
            <v>12</v>
          </cell>
          <cell r="L399">
            <v>0</v>
          </cell>
          <cell r="M399">
            <v>0</v>
          </cell>
          <cell r="N399">
            <v>0</v>
          </cell>
          <cell r="O399">
            <v>0</v>
          </cell>
          <cell r="P399">
            <v>10</v>
          </cell>
        </row>
        <row r="400">
          <cell r="B400" t="str">
            <v>STD</v>
          </cell>
          <cell r="C400">
            <v>32</v>
          </cell>
          <cell r="D400">
            <v>9.5299999999999994</v>
          </cell>
          <cell r="E400">
            <v>1</v>
          </cell>
          <cell r="F400">
            <v>0</v>
          </cell>
          <cell r="G400">
            <v>0</v>
          </cell>
          <cell r="H400">
            <v>0</v>
          </cell>
          <cell r="I400">
            <v>3.24</v>
          </cell>
          <cell r="J400">
            <v>9.51</v>
          </cell>
          <cell r="K400">
            <v>12.75</v>
          </cell>
          <cell r="L400">
            <v>0</v>
          </cell>
          <cell r="M400">
            <v>0</v>
          </cell>
          <cell r="N400">
            <v>0</v>
          </cell>
          <cell r="O400">
            <v>0</v>
          </cell>
          <cell r="P400">
            <v>11</v>
          </cell>
        </row>
        <row r="401">
          <cell r="B401" t="str">
            <v>STD</v>
          </cell>
          <cell r="C401">
            <v>34</v>
          </cell>
          <cell r="D401">
            <v>9.5299999999999994</v>
          </cell>
          <cell r="E401">
            <v>1</v>
          </cell>
          <cell r="F401">
            <v>0</v>
          </cell>
          <cell r="G401">
            <v>0</v>
          </cell>
          <cell r="H401">
            <v>0</v>
          </cell>
          <cell r="I401">
            <v>3.45</v>
          </cell>
          <cell r="J401">
            <v>10.050000000000001</v>
          </cell>
          <cell r="K401">
            <v>13.5</v>
          </cell>
          <cell r="L401">
            <v>0</v>
          </cell>
          <cell r="M401">
            <v>0</v>
          </cell>
          <cell r="N401">
            <v>0</v>
          </cell>
          <cell r="O401">
            <v>0</v>
          </cell>
          <cell r="P401">
            <v>12</v>
          </cell>
        </row>
        <row r="402">
          <cell r="B402" t="str">
            <v>STD</v>
          </cell>
          <cell r="C402">
            <v>36</v>
          </cell>
          <cell r="D402">
            <v>9.5299999999999994</v>
          </cell>
          <cell r="E402">
            <v>1</v>
          </cell>
          <cell r="F402">
            <v>0</v>
          </cell>
          <cell r="G402">
            <v>0</v>
          </cell>
          <cell r="H402">
            <v>0</v>
          </cell>
          <cell r="I402">
            <v>3.65</v>
          </cell>
          <cell r="J402">
            <v>10.6</v>
          </cell>
          <cell r="K402">
            <v>14.25</v>
          </cell>
          <cell r="L402">
            <v>0</v>
          </cell>
          <cell r="M402">
            <v>0</v>
          </cell>
          <cell r="N402">
            <v>0</v>
          </cell>
          <cell r="O402">
            <v>0</v>
          </cell>
          <cell r="P402">
            <v>12</v>
          </cell>
        </row>
        <row r="403">
          <cell r="B403" t="str">
            <v>STD</v>
          </cell>
          <cell r="C403">
            <v>38</v>
          </cell>
          <cell r="D403">
            <v>9.5299999999999994</v>
          </cell>
          <cell r="E403">
            <v>1</v>
          </cell>
          <cell r="F403">
            <v>0</v>
          </cell>
          <cell r="G403">
            <v>0</v>
          </cell>
          <cell r="H403">
            <v>0</v>
          </cell>
          <cell r="I403">
            <v>3.85</v>
          </cell>
          <cell r="J403">
            <v>11.23</v>
          </cell>
          <cell r="K403">
            <v>15.08</v>
          </cell>
          <cell r="L403">
            <v>0</v>
          </cell>
          <cell r="M403">
            <v>0</v>
          </cell>
          <cell r="N403">
            <v>0</v>
          </cell>
          <cell r="O403">
            <v>0</v>
          </cell>
          <cell r="P403">
            <v>13</v>
          </cell>
        </row>
        <row r="404">
          <cell r="B404" t="str">
            <v>STD</v>
          </cell>
          <cell r="C404">
            <v>40</v>
          </cell>
          <cell r="D404">
            <v>9.5299999999999994</v>
          </cell>
          <cell r="E404">
            <v>1</v>
          </cell>
          <cell r="F404">
            <v>0</v>
          </cell>
          <cell r="G404">
            <v>0</v>
          </cell>
          <cell r="H404">
            <v>0</v>
          </cell>
          <cell r="I404">
            <v>4.0599999999999996</v>
          </cell>
          <cell r="J404">
            <v>11.66</v>
          </cell>
          <cell r="K404">
            <v>15.719999999999999</v>
          </cell>
          <cell r="L404">
            <v>0</v>
          </cell>
          <cell r="M404">
            <v>0</v>
          </cell>
          <cell r="N404">
            <v>0</v>
          </cell>
          <cell r="O404">
            <v>0</v>
          </cell>
          <cell r="P404">
            <v>14</v>
          </cell>
        </row>
        <row r="405">
          <cell r="B405" t="str">
            <v>STD</v>
          </cell>
          <cell r="C405">
            <v>42</v>
          </cell>
          <cell r="D405">
            <v>9.5299999999999994</v>
          </cell>
          <cell r="E405">
            <v>1</v>
          </cell>
          <cell r="F405">
            <v>0</v>
          </cell>
          <cell r="G405">
            <v>0</v>
          </cell>
          <cell r="H405">
            <v>0</v>
          </cell>
          <cell r="I405">
            <v>4.26</v>
          </cell>
          <cell r="J405">
            <v>12.24</v>
          </cell>
          <cell r="K405">
            <v>16.5</v>
          </cell>
          <cell r="L405">
            <v>0</v>
          </cell>
          <cell r="M405">
            <v>0</v>
          </cell>
          <cell r="N405">
            <v>0</v>
          </cell>
          <cell r="O405">
            <v>0</v>
          </cell>
          <cell r="P405">
            <v>14</v>
          </cell>
        </row>
        <row r="406">
          <cell r="B406" t="str">
            <v>STD</v>
          </cell>
          <cell r="C406">
            <v>44</v>
          </cell>
          <cell r="D406">
            <v>9.5299999999999994</v>
          </cell>
          <cell r="E406">
            <v>1</v>
          </cell>
          <cell r="F406">
            <v>0</v>
          </cell>
          <cell r="G406">
            <v>0</v>
          </cell>
          <cell r="H406">
            <v>0</v>
          </cell>
          <cell r="I406">
            <v>4.47</v>
          </cell>
          <cell r="J406">
            <v>17.54</v>
          </cell>
          <cell r="K406">
            <v>22.009999999999998</v>
          </cell>
          <cell r="L406">
            <v>0</v>
          </cell>
          <cell r="M406">
            <v>0</v>
          </cell>
          <cell r="N406">
            <v>0</v>
          </cell>
          <cell r="O406">
            <v>0</v>
          </cell>
          <cell r="P406">
            <v>15</v>
          </cell>
        </row>
        <row r="407">
          <cell r="B407" t="str">
            <v>STD</v>
          </cell>
          <cell r="C407">
            <v>46</v>
          </cell>
          <cell r="D407">
            <v>9.5299999999999994</v>
          </cell>
          <cell r="E407">
            <v>1</v>
          </cell>
          <cell r="F407">
            <v>0</v>
          </cell>
          <cell r="G407">
            <v>0</v>
          </cell>
          <cell r="H407">
            <v>0</v>
          </cell>
          <cell r="I407">
            <v>4.67</v>
          </cell>
          <cell r="J407">
            <v>18.329999999999998</v>
          </cell>
          <cell r="K407">
            <v>23</v>
          </cell>
          <cell r="L407">
            <v>0</v>
          </cell>
          <cell r="M407">
            <v>0</v>
          </cell>
          <cell r="N407">
            <v>0</v>
          </cell>
          <cell r="O407">
            <v>0</v>
          </cell>
          <cell r="P407">
            <v>16</v>
          </cell>
        </row>
        <row r="408">
          <cell r="B408" t="str">
            <v>STD</v>
          </cell>
          <cell r="C408">
            <v>48</v>
          </cell>
          <cell r="D408">
            <v>9.5299999999999994</v>
          </cell>
          <cell r="E408">
            <v>1</v>
          </cell>
          <cell r="F408">
            <v>0</v>
          </cell>
          <cell r="G408">
            <v>0</v>
          </cell>
          <cell r="H408">
            <v>0</v>
          </cell>
          <cell r="I408">
            <v>4.87</v>
          </cell>
          <cell r="J408">
            <v>19.13</v>
          </cell>
          <cell r="K408">
            <v>24</v>
          </cell>
          <cell r="L408">
            <v>0</v>
          </cell>
          <cell r="M408">
            <v>0</v>
          </cell>
          <cell r="N408">
            <v>0</v>
          </cell>
          <cell r="O408">
            <v>0</v>
          </cell>
          <cell r="P408">
            <v>16</v>
          </cell>
        </row>
        <row r="409">
          <cell r="B409" t="str">
            <v xml:space="preserve">XS </v>
          </cell>
          <cell r="C409">
            <v>0.125</v>
          </cell>
          <cell r="D409">
            <v>2.41</v>
          </cell>
          <cell r="E409">
            <v>1</v>
          </cell>
          <cell r="F409">
            <v>0</v>
          </cell>
          <cell r="G409">
            <v>0</v>
          </cell>
          <cell r="H409">
            <v>0</v>
          </cell>
          <cell r="I409">
            <v>7.0000000000000007E-2</v>
          </cell>
          <cell r="J409">
            <v>0</v>
          </cell>
          <cell r="K409">
            <v>7.0000000000000007E-2</v>
          </cell>
          <cell r="L409">
            <v>0</v>
          </cell>
          <cell r="M409">
            <v>0</v>
          </cell>
          <cell r="N409">
            <v>0</v>
          </cell>
          <cell r="O409">
            <v>0</v>
          </cell>
          <cell r="P409">
            <v>2</v>
          </cell>
        </row>
        <row r="410">
          <cell r="B410" t="str">
            <v xml:space="preserve">XS </v>
          </cell>
          <cell r="C410">
            <v>0.125</v>
          </cell>
          <cell r="D410">
            <v>2.41</v>
          </cell>
          <cell r="E410">
            <v>1</v>
          </cell>
          <cell r="F410">
            <v>0</v>
          </cell>
          <cell r="G410">
            <v>0</v>
          </cell>
          <cell r="H410">
            <v>0</v>
          </cell>
          <cell r="I410">
            <v>7.0000000000000007E-2</v>
          </cell>
          <cell r="J410">
            <v>0</v>
          </cell>
          <cell r="K410">
            <v>7.0000000000000007E-2</v>
          </cell>
          <cell r="L410">
            <v>0</v>
          </cell>
          <cell r="M410">
            <v>0</v>
          </cell>
          <cell r="N410">
            <v>0</v>
          </cell>
          <cell r="O410">
            <v>0</v>
          </cell>
          <cell r="P410">
            <v>2</v>
          </cell>
        </row>
        <row r="411">
          <cell r="B411" t="str">
            <v xml:space="preserve">XS </v>
          </cell>
          <cell r="C411">
            <v>0.125</v>
          </cell>
          <cell r="D411">
            <v>2.41</v>
          </cell>
          <cell r="E411">
            <v>1</v>
          </cell>
          <cell r="F411">
            <v>0</v>
          </cell>
          <cell r="G411">
            <v>0</v>
          </cell>
          <cell r="H411">
            <v>0</v>
          </cell>
          <cell r="I411">
            <v>7.0000000000000007E-2</v>
          </cell>
          <cell r="J411">
            <v>0</v>
          </cell>
          <cell r="K411">
            <v>7.0000000000000007E-2</v>
          </cell>
          <cell r="L411">
            <v>0</v>
          </cell>
          <cell r="M411">
            <v>0</v>
          </cell>
          <cell r="N411">
            <v>0</v>
          </cell>
          <cell r="O411">
            <v>0</v>
          </cell>
          <cell r="P411">
            <v>2</v>
          </cell>
        </row>
        <row r="412">
          <cell r="B412" t="str">
            <v xml:space="preserve">XS </v>
          </cell>
          <cell r="C412">
            <v>0.25</v>
          </cell>
          <cell r="D412">
            <v>3.02</v>
          </cell>
          <cell r="E412">
            <v>1</v>
          </cell>
          <cell r="F412">
            <v>0</v>
          </cell>
          <cell r="G412">
            <v>0</v>
          </cell>
          <cell r="H412">
            <v>0</v>
          </cell>
          <cell r="I412">
            <v>7.0000000000000007E-2</v>
          </cell>
          <cell r="J412">
            <v>0</v>
          </cell>
          <cell r="K412">
            <v>7.0000000000000007E-2</v>
          </cell>
          <cell r="L412">
            <v>0</v>
          </cell>
          <cell r="M412">
            <v>0</v>
          </cell>
          <cell r="N412">
            <v>0</v>
          </cell>
          <cell r="O412">
            <v>0</v>
          </cell>
          <cell r="P412">
            <v>2</v>
          </cell>
        </row>
        <row r="413">
          <cell r="B413" t="str">
            <v xml:space="preserve">XS </v>
          </cell>
          <cell r="C413">
            <v>0.25</v>
          </cell>
          <cell r="D413">
            <v>3.02</v>
          </cell>
          <cell r="E413">
            <v>1</v>
          </cell>
          <cell r="F413">
            <v>0</v>
          </cell>
          <cell r="G413">
            <v>0</v>
          </cell>
          <cell r="H413">
            <v>0</v>
          </cell>
          <cell r="I413">
            <v>7.0000000000000007E-2</v>
          </cell>
          <cell r="J413">
            <v>0</v>
          </cell>
          <cell r="K413">
            <v>7.0000000000000007E-2</v>
          </cell>
          <cell r="L413">
            <v>0</v>
          </cell>
          <cell r="M413">
            <v>0</v>
          </cell>
          <cell r="N413">
            <v>0</v>
          </cell>
          <cell r="O413">
            <v>0</v>
          </cell>
          <cell r="P413">
            <v>2</v>
          </cell>
        </row>
        <row r="414">
          <cell r="B414" t="str">
            <v xml:space="preserve">XS </v>
          </cell>
          <cell r="C414">
            <v>0.25</v>
          </cell>
          <cell r="D414">
            <v>3.02</v>
          </cell>
          <cell r="E414">
            <v>1</v>
          </cell>
          <cell r="F414">
            <v>0</v>
          </cell>
          <cell r="G414">
            <v>0</v>
          </cell>
          <cell r="H414">
            <v>0</v>
          </cell>
          <cell r="I414">
            <v>7.0000000000000007E-2</v>
          </cell>
          <cell r="J414">
            <v>0</v>
          </cell>
          <cell r="K414">
            <v>7.0000000000000007E-2</v>
          </cell>
          <cell r="L414">
            <v>0</v>
          </cell>
          <cell r="M414">
            <v>0</v>
          </cell>
          <cell r="N414">
            <v>0</v>
          </cell>
          <cell r="O414">
            <v>0</v>
          </cell>
          <cell r="P414">
            <v>2</v>
          </cell>
        </row>
        <row r="415">
          <cell r="B415" t="str">
            <v xml:space="preserve">XS </v>
          </cell>
          <cell r="C415">
            <v>0.375</v>
          </cell>
          <cell r="D415">
            <v>3.2</v>
          </cell>
          <cell r="E415">
            <v>1</v>
          </cell>
          <cell r="F415">
            <v>0</v>
          </cell>
          <cell r="G415">
            <v>0</v>
          </cell>
          <cell r="H415">
            <v>0</v>
          </cell>
          <cell r="I415">
            <v>7.0000000000000007E-2</v>
          </cell>
          <cell r="J415">
            <v>0</v>
          </cell>
          <cell r="K415">
            <v>7.0000000000000007E-2</v>
          </cell>
          <cell r="L415">
            <v>2</v>
          </cell>
          <cell r="M415">
            <v>0</v>
          </cell>
          <cell r="N415">
            <v>8.8062877131794293E-312</v>
          </cell>
          <cell r="O415" t="str">
            <v xml:space="preserve">XS </v>
          </cell>
          <cell r="P415">
            <v>2</v>
          </cell>
          <cell r="Q415">
            <v>3.2</v>
          </cell>
          <cell r="R415">
            <v>1</v>
          </cell>
        </row>
        <row r="416">
          <cell r="B416" t="str">
            <v xml:space="preserve">XS </v>
          </cell>
          <cell r="C416">
            <v>0.375</v>
          </cell>
          <cell r="D416">
            <v>3.2</v>
          </cell>
          <cell r="E416">
            <v>1</v>
          </cell>
          <cell r="F416">
            <v>0</v>
          </cell>
          <cell r="G416">
            <v>0</v>
          </cell>
          <cell r="H416">
            <v>0</v>
          </cell>
          <cell r="I416">
            <v>7.0000000000000007E-2</v>
          </cell>
          <cell r="J416">
            <v>0</v>
          </cell>
          <cell r="K416">
            <v>7.0000000000000007E-2</v>
          </cell>
          <cell r="L416">
            <v>0</v>
          </cell>
          <cell r="M416">
            <v>0</v>
          </cell>
          <cell r="N416">
            <v>0</v>
          </cell>
          <cell r="O416">
            <v>0</v>
          </cell>
          <cell r="P416">
            <v>2</v>
          </cell>
        </row>
        <row r="417">
          <cell r="B417" t="str">
            <v xml:space="preserve">XS </v>
          </cell>
          <cell r="C417">
            <v>0.375</v>
          </cell>
          <cell r="D417">
            <v>3.2</v>
          </cell>
          <cell r="E417">
            <v>1</v>
          </cell>
          <cell r="F417">
            <v>0</v>
          </cell>
          <cell r="G417">
            <v>0</v>
          </cell>
          <cell r="H417">
            <v>0</v>
          </cell>
          <cell r="I417">
            <v>7.0000000000000007E-2</v>
          </cell>
          <cell r="J417">
            <v>0</v>
          </cell>
          <cell r="K417">
            <v>7.0000000000000007E-2</v>
          </cell>
          <cell r="L417">
            <v>0</v>
          </cell>
          <cell r="M417">
            <v>0</v>
          </cell>
          <cell r="N417">
            <v>0</v>
          </cell>
          <cell r="O417">
            <v>0</v>
          </cell>
          <cell r="P417">
            <v>2</v>
          </cell>
        </row>
        <row r="418">
          <cell r="A418">
            <v>2</v>
          </cell>
          <cell r="B418" t="str">
            <v xml:space="preserve">XS </v>
          </cell>
          <cell r="C418">
            <v>0.5</v>
          </cell>
          <cell r="D418">
            <v>3.73</v>
          </cell>
          <cell r="E418">
            <v>1</v>
          </cell>
          <cell r="F418">
            <v>0</v>
          </cell>
          <cell r="G418">
            <v>0</v>
          </cell>
          <cell r="H418">
            <v>0</v>
          </cell>
          <cell r="I418">
            <v>7.0000000000000007E-2</v>
          </cell>
          <cell r="J418">
            <v>0</v>
          </cell>
          <cell r="K418">
            <v>7.0000000000000007E-2</v>
          </cell>
          <cell r="L418">
            <v>2</v>
          </cell>
          <cell r="M418">
            <v>0</v>
          </cell>
          <cell r="N418">
            <v>8.8699475869083874E-312</v>
          </cell>
          <cell r="O418" t="str">
            <v xml:space="preserve">XS </v>
          </cell>
          <cell r="P418">
            <v>2</v>
          </cell>
          <cell r="Q418">
            <v>3.73</v>
          </cell>
          <cell r="R418">
            <v>1</v>
          </cell>
        </row>
        <row r="419">
          <cell r="B419" t="str">
            <v xml:space="preserve">XS </v>
          </cell>
          <cell r="C419">
            <v>0.5</v>
          </cell>
          <cell r="D419">
            <v>3.73</v>
          </cell>
          <cell r="E419">
            <v>1</v>
          </cell>
          <cell r="F419">
            <v>0</v>
          </cell>
          <cell r="G419">
            <v>0</v>
          </cell>
          <cell r="H419">
            <v>0</v>
          </cell>
          <cell r="I419">
            <v>7.0000000000000007E-2</v>
          </cell>
          <cell r="J419">
            <v>0</v>
          </cell>
          <cell r="K419">
            <v>7.0000000000000007E-2</v>
          </cell>
          <cell r="L419">
            <v>0</v>
          </cell>
          <cell r="M419">
            <v>0</v>
          </cell>
          <cell r="N419">
            <v>0</v>
          </cell>
          <cell r="O419">
            <v>0</v>
          </cell>
          <cell r="P419">
            <v>2</v>
          </cell>
        </row>
        <row r="420">
          <cell r="B420" t="str">
            <v xml:space="preserve">XS </v>
          </cell>
          <cell r="C420">
            <v>0.5</v>
          </cell>
          <cell r="D420">
            <v>3.73</v>
          </cell>
          <cell r="E420">
            <v>1</v>
          </cell>
          <cell r="F420">
            <v>0</v>
          </cell>
          <cell r="G420">
            <v>0</v>
          </cell>
          <cell r="H420">
            <v>0</v>
          </cell>
          <cell r="I420">
            <v>7.0000000000000007E-2</v>
          </cell>
          <cell r="J420">
            <v>0</v>
          </cell>
          <cell r="K420">
            <v>7.0000000000000007E-2</v>
          </cell>
          <cell r="L420">
            <v>0</v>
          </cell>
          <cell r="M420">
            <v>0</v>
          </cell>
          <cell r="N420">
            <v>0</v>
          </cell>
          <cell r="O420">
            <v>0</v>
          </cell>
          <cell r="P420">
            <v>2</v>
          </cell>
        </row>
        <row r="421">
          <cell r="B421" t="str">
            <v xml:space="preserve">XS </v>
          </cell>
          <cell r="C421">
            <v>0.75</v>
          </cell>
          <cell r="D421">
            <v>3.91</v>
          </cell>
          <cell r="E421">
            <v>1</v>
          </cell>
          <cell r="F421">
            <v>0</v>
          </cell>
          <cell r="G421">
            <v>0</v>
          </cell>
          <cell r="H421">
            <v>0</v>
          </cell>
          <cell r="I421">
            <v>7.0000000000000007E-2</v>
          </cell>
          <cell r="J421">
            <v>0</v>
          </cell>
          <cell r="K421">
            <v>7.0000000000000007E-2</v>
          </cell>
          <cell r="L421">
            <v>0</v>
          </cell>
          <cell r="M421">
            <v>0</v>
          </cell>
          <cell r="N421">
            <v>0</v>
          </cell>
          <cell r="O421">
            <v>0</v>
          </cell>
          <cell r="P421">
            <v>2</v>
          </cell>
        </row>
        <row r="422">
          <cell r="B422" t="str">
            <v xml:space="preserve">XS </v>
          </cell>
          <cell r="C422">
            <v>0.75</v>
          </cell>
          <cell r="D422">
            <v>3.91</v>
          </cell>
          <cell r="E422">
            <v>1</v>
          </cell>
          <cell r="F422">
            <v>0</v>
          </cell>
          <cell r="G422">
            <v>0</v>
          </cell>
          <cell r="H422">
            <v>0</v>
          </cell>
          <cell r="I422">
            <v>7.0000000000000007E-2</v>
          </cell>
          <cell r="J422">
            <v>0</v>
          </cell>
          <cell r="K422">
            <v>7.0000000000000007E-2</v>
          </cell>
          <cell r="L422">
            <v>0</v>
          </cell>
          <cell r="M422">
            <v>0</v>
          </cell>
          <cell r="N422">
            <v>0</v>
          </cell>
          <cell r="O422">
            <v>0</v>
          </cell>
          <cell r="P422">
            <v>2</v>
          </cell>
        </row>
        <row r="423">
          <cell r="B423" t="str">
            <v xml:space="preserve">XS </v>
          </cell>
          <cell r="C423">
            <v>0.75</v>
          </cell>
          <cell r="D423">
            <v>3.91</v>
          </cell>
          <cell r="E423">
            <v>1</v>
          </cell>
          <cell r="F423">
            <v>0</v>
          </cell>
          <cell r="G423">
            <v>0</v>
          </cell>
          <cell r="H423">
            <v>0</v>
          </cell>
          <cell r="I423">
            <v>7.0000000000000007E-2</v>
          </cell>
          <cell r="J423">
            <v>0</v>
          </cell>
          <cell r="K423">
            <v>7.0000000000000007E-2</v>
          </cell>
          <cell r="L423">
            <v>0</v>
          </cell>
          <cell r="M423">
            <v>0</v>
          </cell>
          <cell r="N423">
            <v>0</v>
          </cell>
          <cell r="O423">
            <v>0</v>
          </cell>
          <cell r="P423">
            <v>2</v>
          </cell>
        </row>
        <row r="424">
          <cell r="B424" t="str">
            <v xml:space="preserve">XS </v>
          </cell>
          <cell r="C424">
            <v>1</v>
          </cell>
          <cell r="D424">
            <v>4.55</v>
          </cell>
          <cell r="E424">
            <v>1</v>
          </cell>
          <cell r="F424">
            <v>0</v>
          </cell>
          <cell r="G424">
            <v>0</v>
          </cell>
          <cell r="H424">
            <v>0</v>
          </cell>
          <cell r="I424">
            <v>0.15</v>
          </cell>
          <cell r="J424">
            <v>0</v>
          </cell>
          <cell r="K424">
            <v>0.15</v>
          </cell>
          <cell r="L424">
            <v>0</v>
          </cell>
          <cell r="M424">
            <v>0</v>
          </cell>
          <cell r="N424">
            <v>0</v>
          </cell>
          <cell r="O424">
            <v>0</v>
          </cell>
          <cell r="P424">
            <v>2</v>
          </cell>
        </row>
        <row r="425">
          <cell r="B425" t="str">
            <v xml:space="preserve">XS </v>
          </cell>
          <cell r="C425">
            <v>1</v>
          </cell>
          <cell r="D425">
            <v>4.55</v>
          </cell>
          <cell r="E425">
            <v>1</v>
          </cell>
          <cell r="F425">
            <v>0</v>
          </cell>
          <cell r="G425">
            <v>0</v>
          </cell>
          <cell r="H425">
            <v>0</v>
          </cell>
          <cell r="I425">
            <v>0.15</v>
          </cell>
          <cell r="J425">
            <v>0</v>
          </cell>
          <cell r="K425">
            <v>0.15</v>
          </cell>
          <cell r="L425">
            <v>0</v>
          </cell>
          <cell r="M425">
            <v>0</v>
          </cell>
          <cell r="N425">
            <v>0</v>
          </cell>
          <cell r="O425">
            <v>0</v>
          </cell>
          <cell r="P425">
            <v>2</v>
          </cell>
        </row>
        <row r="426">
          <cell r="B426" t="str">
            <v xml:space="preserve">XS </v>
          </cell>
          <cell r="C426">
            <v>1</v>
          </cell>
          <cell r="D426">
            <v>4.55</v>
          </cell>
          <cell r="E426">
            <v>1</v>
          </cell>
          <cell r="F426">
            <v>0</v>
          </cell>
          <cell r="G426">
            <v>0</v>
          </cell>
          <cell r="H426">
            <v>0</v>
          </cell>
          <cell r="I426">
            <v>0.15</v>
          </cell>
          <cell r="J426">
            <v>0</v>
          </cell>
          <cell r="K426">
            <v>0.15</v>
          </cell>
          <cell r="L426">
            <v>0</v>
          </cell>
          <cell r="M426">
            <v>0</v>
          </cell>
          <cell r="N426">
            <v>0</v>
          </cell>
          <cell r="O426">
            <v>0</v>
          </cell>
          <cell r="P426">
            <v>2</v>
          </cell>
        </row>
        <row r="427">
          <cell r="B427" t="str">
            <v xml:space="preserve">XS </v>
          </cell>
          <cell r="C427">
            <v>1.25</v>
          </cell>
          <cell r="D427">
            <v>4.8499999999999996</v>
          </cell>
          <cell r="E427">
            <v>1</v>
          </cell>
          <cell r="F427">
            <v>0</v>
          </cell>
          <cell r="G427">
            <v>0</v>
          </cell>
          <cell r="H427">
            <v>0</v>
          </cell>
          <cell r="I427">
            <v>0.13</v>
          </cell>
          <cell r="J427">
            <v>0.17</v>
          </cell>
          <cell r="K427">
            <v>0.30000000000000004</v>
          </cell>
          <cell r="L427">
            <v>0</v>
          </cell>
          <cell r="M427">
            <v>0</v>
          </cell>
          <cell r="N427">
            <v>0</v>
          </cell>
          <cell r="O427">
            <v>0</v>
          </cell>
          <cell r="P427">
            <v>2</v>
          </cell>
        </row>
        <row r="428">
          <cell r="B428" t="str">
            <v xml:space="preserve">XS </v>
          </cell>
          <cell r="C428">
            <v>1.25</v>
          </cell>
          <cell r="D428">
            <v>4.8499999999999996</v>
          </cell>
          <cell r="E428">
            <v>1</v>
          </cell>
          <cell r="F428">
            <v>0</v>
          </cell>
          <cell r="G428">
            <v>0</v>
          </cell>
          <cell r="H428">
            <v>0</v>
          </cell>
          <cell r="I428">
            <v>0.13</v>
          </cell>
          <cell r="J428">
            <v>0.17</v>
          </cell>
          <cell r="K428">
            <v>0.30000000000000004</v>
          </cell>
          <cell r="L428">
            <v>0</v>
          </cell>
          <cell r="M428">
            <v>0</v>
          </cell>
          <cell r="N428">
            <v>0</v>
          </cell>
          <cell r="O428">
            <v>0</v>
          </cell>
          <cell r="P428">
            <v>2</v>
          </cell>
        </row>
        <row r="429">
          <cell r="B429" t="str">
            <v xml:space="preserve">XS </v>
          </cell>
          <cell r="C429">
            <v>1.25</v>
          </cell>
          <cell r="D429">
            <v>4.8499999999999996</v>
          </cell>
          <cell r="E429">
            <v>1</v>
          </cell>
          <cell r="F429">
            <v>0</v>
          </cell>
          <cell r="G429">
            <v>0</v>
          </cell>
          <cell r="H429">
            <v>0</v>
          </cell>
          <cell r="I429">
            <v>0.13</v>
          </cell>
          <cell r="J429">
            <v>0.17</v>
          </cell>
          <cell r="K429">
            <v>0.30000000000000004</v>
          </cell>
          <cell r="L429">
            <v>2</v>
          </cell>
          <cell r="M429">
            <v>0</v>
          </cell>
          <cell r="N429">
            <v>9.1033671239145674E-312</v>
          </cell>
          <cell r="O429" t="str">
            <v xml:space="preserve">XS </v>
          </cell>
          <cell r="P429">
            <v>2</v>
          </cell>
          <cell r="Q429">
            <v>0</v>
          </cell>
          <cell r="R429">
            <v>9.0821471660049147E-312</v>
          </cell>
        </row>
        <row r="430">
          <cell r="B430" t="str">
            <v xml:space="preserve">XS </v>
          </cell>
          <cell r="C430">
            <v>1.5</v>
          </cell>
          <cell r="D430">
            <v>5.08</v>
          </cell>
          <cell r="E430">
            <v>1</v>
          </cell>
          <cell r="F430">
            <v>0</v>
          </cell>
          <cell r="G430">
            <v>0</v>
          </cell>
          <cell r="H430">
            <v>0</v>
          </cell>
          <cell r="I430">
            <v>0.15</v>
          </cell>
          <cell r="J430">
            <v>0.15</v>
          </cell>
          <cell r="K430">
            <v>0.3</v>
          </cell>
          <cell r="L430">
            <v>0</v>
          </cell>
          <cell r="M430">
            <v>0</v>
          </cell>
          <cell r="N430">
            <v>0</v>
          </cell>
          <cell r="O430">
            <v>0</v>
          </cell>
          <cell r="P430">
            <v>2</v>
          </cell>
        </row>
        <row r="431">
          <cell r="B431" t="str">
            <v xml:space="preserve">XS </v>
          </cell>
          <cell r="C431">
            <v>1.5</v>
          </cell>
          <cell r="D431">
            <v>5.08</v>
          </cell>
          <cell r="E431">
            <v>1</v>
          </cell>
          <cell r="F431">
            <v>0</v>
          </cell>
          <cell r="G431">
            <v>0</v>
          </cell>
          <cell r="H431">
            <v>0</v>
          </cell>
          <cell r="I431">
            <v>0.15</v>
          </cell>
          <cell r="J431">
            <v>0.15</v>
          </cell>
          <cell r="K431">
            <v>0.3</v>
          </cell>
          <cell r="L431">
            <v>0</v>
          </cell>
          <cell r="M431">
            <v>0</v>
          </cell>
          <cell r="N431">
            <v>0</v>
          </cell>
          <cell r="O431">
            <v>0</v>
          </cell>
          <cell r="P431">
            <v>2</v>
          </cell>
        </row>
        <row r="432">
          <cell r="B432" t="str">
            <v xml:space="preserve">XS </v>
          </cell>
          <cell r="C432">
            <v>1.5</v>
          </cell>
          <cell r="D432">
            <v>5.08</v>
          </cell>
          <cell r="E432">
            <v>1</v>
          </cell>
          <cell r="F432">
            <v>0</v>
          </cell>
          <cell r="G432">
            <v>0</v>
          </cell>
          <cell r="H432">
            <v>0</v>
          </cell>
          <cell r="I432">
            <v>0.15</v>
          </cell>
          <cell r="J432">
            <v>0.15</v>
          </cell>
          <cell r="K432">
            <v>0.3</v>
          </cell>
          <cell r="L432">
            <v>0</v>
          </cell>
          <cell r="M432">
            <v>0</v>
          </cell>
          <cell r="N432">
            <v>0</v>
          </cell>
          <cell r="O432">
            <v>0</v>
          </cell>
          <cell r="P432">
            <v>2</v>
          </cell>
        </row>
        <row r="433">
          <cell r="B433" t="str">
            <v xml:space="preserve">XS </v>
          </cell>
          <cell r="C433">
            <v>2</v>
          </cell>
          <cell r="D433">
            <v>5.54</v>
          </cell>
          <cell r="E433">
            <v>1</v>
          </cell>
          <cell r="F433">
            <v>0</v>
          </cell>
          <cell r="G433">
            <v>0</v>
          </cell>
          <cell r="H433">
            <v>0</v>
          </cell>
          <cell r="I433">
            <v>0.2</v>
          </cell>
          <cell r="J433">
            <v>0.25</v>
          </cell>
          <cell r="K433">
            <v>0.45</v>
          </cell>
          <cell r="L433">
            <v>0</v>
          </cell>
          <cell r="M433">
            <v>0</v>
          </cell>
          <cell r="N433">
            <v>0</v>
          </cell>
          <cell r="O433">
            <v>0</v>
          </cell>
          <cell r="P433">
            <v>2</v>
          </cell>
        </row>
        <row r="434">
          <cell r="B434" t="str">
            <v xml:space="preserve">XS </v>
          </cell>
          <cell r="C434">
            <v>2</v>
          </cell>
          <cell r="D434">
            <v>5.54</v>
          </cell>
          <cell r="E434">
            <v>1</v>
          </cell>
          <cell r="F434">
            <v>0</v>
          </cell>
          <cell r="G434">
            <v>0</v>
          </cell>
          <cell r="H434">
            <v>0</v>
          </cell>
          <cell r="I434">
            <v>0.2</v>
          </cell>
          <cell r="J434">
            <v>0.25</v>
          </cell>
          <cell r="K434">
            <v>0.45</v>
          </cell>
          <cell r="L434">
            <v>0</v>
          </cell>
          <cell r="M434">
            <v>0</v>
          </cell>
          <cell r="N434">
            <v>0</v>
          </cell>
          <cell r="O434">
            <v>0</v>
          </cell>
          <cell r="P434">
            <v>2</v>
          </cell>
        </row>
        <row r="435">
          <cell r="B435" t="str">
            <v xml:space="preserve">XS </v>
          </cell>
          <cell r="C435">
            <v>2</v>
          </cell>
          <cell r="D435">
            <v>5.54</v>
          </cell>
          <cell r="E435">
            <v>1</v>
          </cell>
          <cell r="F435">
            <v>0</v>
          </cell>
          <cell r="G435">
            <v>0</v>
          </cell>
          <cell r="H435">
            <v>0</v>
          </cell>
          <cell r="I435">
            <v>0.2</v>
          </cell>
          <cell r="J435">
            <v>0.25</v>
          </cell>
          <cell r="K435">
            <v>0.45</v>
          </cell>
          <cell r="L435">
            <v>0</v>
          </cell>
          <cell r="M435">
            <v>0</v>
          </cell>
          <cell r="N435">
            <v>0</v>
          </cell>
          <cell r="O435">
            <v>0</v>
          </cell>
          <cell r="P435">
            <v>2</v>
          </cell>
        </row>
        <row r="436">
          <cell r="B436" t="str">
            <v xml:space="preserve">XS </v>
          </cell>
          <cell r="C436">
            <v>2.5</v>
          </cell>
          <cell r="D436">
            <v>7.01</v>
          </cell>
          <cell r="E436">
            <v>1</v>
          </cell>
          <cell r="F436">
            <v>0</v>
          </cell>
          <cell r="G436">
            <v>0</v>
          </cell>
          <cell r="H436">
            <v>0</v>
          </cell>
          <cell r="I436">
            <v>0.25</v>
          </cell>
          <cell r="J436">
            <v>0.5</v>
          </cell>
          <cell r="K436">
            <v>0.75</v>
          </cell>
          <cell r="L436">
            <v>0</v>
          </cell>
          <cell r="M436">
            <v>0</v>
          </cell>
          <cell r="N436">
            <v>0</v>
          </cell>
          <cell r="O436">
            <v>0</v>
          </cell>
          <cell r="P436">
            <v>2</v>
          </cell>
        </row>
        <row r="437">
          <cell r="B437" t="str">
            <v xml:space="preserve">XS </v>
          </cell>
          <cell r="C437">
            <v>3</v>
          </cell>
          <cell r="D437">
            <v>7.62</v>
          </cell>
          <cell r="E437">
            <v>1</v>
          </cell>
          <cell r="F437">
            <v>0</v>
          </cell>
          <cell r="G437">
            <v>0</v>
          </cell>
          <cell r="H437">
            <v>0</v>
          </cell>
          <cell r="I437">
            <v>0.3</v>
          </cell>
          <cell r="J437">
            <v>0.6</v>
          </cell>
          <cell r="K437">
            <v>0.89999999999999991</v>
          </cell>
          <cell r="L437">
            <v>0</v>
          </cell>
          <cell r="M437">
            <v>0</v>
          </cell>
          <cell r="N437">
            <v>0</v>
          </cell>
          <cell r="O437">
            <v>0</v>
          </cell>
          <cell r="P437">
            <v>2</v>
          </cell>
        </row>
        <row r="438">
          <cell r="B438" t="str">
            <v xml:space="preserve">XS </v>
          </cell>
          <cell r="C438">
            <v>3.5</v>
          </cell>
          <cell r="D438">
            <v>8.08</v>
          </cell>
          <cell r="E438">
            <v>1</v>
          </cell>
          <cell r="F438">
            <v>0</v>
          </cell>
          <cell r="G438">
            <v>0</v>
          </cell>
          <cell r="H438">
            <v>0</v>
          </cell>
          <cell r="I438">
            <v>0.35</v>
          </cell>
          <cell r="J438">
            <v>0.85</v>
          </cell>
          <cell r="K438">
            <v>1.2</v>
          </cell>
          <cell r="L438">
            <v>0</v>
          </cell>
          <cell r="M438">
            <v>0</v>
          </cell>
          <cell r="N438">
            <v>0</v>
          </cell>
          <cell r="O438">
            <v>0</v>
          </cell>
          <cell r="P438">
            <v>3</v>
          </cell>
        </row>
        <row r="439">
          <cell r="B439" t="str">
            <v xml:space="preserve">XS </v>
          </cell>
          <cell r="C439">
            <v>4</v>
          </cell>
          <cell r="D439">
            <v>8.56</v>
          </cell>
          <cell r="E439">
            <v>1</v>
          </cell>
          <cell r="F439">
            <v>0</v>
          </cell>
          <cell r="G439">
            <v>0</v>
          </cell>
          <cell r="H439">
            <v>0</v>
          </cell>
          <cell r="I439">
            <v>0.41</v>
          </cell>
          <cell r="J439">
            <v>0.93</v>
          </cell>
          <cell r="K439">
            <v>1.34</v>
          </cell>
          <cell r="L439">
            <v>0</v>
          </cell>
          <cell r="M439">
            <v>0</v>
          </cell>
          <cell r="N439">
            <v>0</v>
          </cell>
          <cell r="O439">
            <v>0</v>
          </cell>
          <cell r="P439">
            <v>3</v>
          </cell>
        </row>
        <row r="440">
          <cell r="B440" t="str">
            <v xml:space="preserve">XS </v>
          </cell>
          <cell r="C440">
            <v>5</v>
          </cell>
          <cell r="D440">
            <v>9.5299999999999994</v>
          </cell>
          <cell r="E440">
            <v>1</v>
          </cell>
          <cell r="F440">
            <v>0</v>
          </cell>
          <cell r="G440">
            <v>0</v>
          </cell>
          <cell r="H440">
            <v>0</v>
          </cell>
          <cell r="I440">
            <v>0.51</v>
          </cell>
          <cell r="J440">
            <v>1.59</v>
          </cell>
          <cell r="K440">
            <v>2.1</v>
          </cell>
          <cell r="L440">
            <v>4</v>
          </cell>
          <cell r="M440">
            <v>0</v>
          </cell>
          <cell r="N440">
            <v>9.3367866609207473E-312</v>
          </cell>
          <cell r="O440" t="str">
            <v xml:space="preserve">XS </v>
          </cell>
          <cell r="P440">
            <v>4</v>
          </cell>
          <cell r="Q440">
            <v>0</v>
          </cell>
          <cell r="R440">
            <v>9.3155667030110946E-312</v>
          </cell>
        </row>
        <row r="441">
          <cell r="B441" t="str">
            <v xml:space="preserve">XS </v>
          </cell>
          <cell r="C441">
            <v>6</v>
          </cell>
          <cell r="D441">
            <v>10.97</v>
          </cell>
          <cell r="E441">
            <v>1.25</v>
          </cell>
          <cell r="F441">
            <v>0</v>
          </cell>
          <cell r="G441">
            <v>0</v>
          </cell>
          <cell r="H441">
            <v>0</v>
          </cell>
          <cell r="I441">
            <v>0.61</v>
          </cell>
          <cell r="J441">
            <v>2.69</v>
          </cell>
          <cell r="K441">
            <v>3.3</v>
          </cell>
          <cell r="L441">
            <v>0</v>
          </cell>
          <cell r="M441">
            <v>0</v>
          </cell>
          <cell r="N441">
            <v>0</v>
          </cell>
          <cell r="O441">
            <v>0</v>
          </cell>
          <cell r="P441">
            <v>4</v>
          </cell>
        </row>
        <row r="442">
          <cell r="B442" t="str">
            <v xml:space="preserve">XS </v>
          </cell>
          <cell r="C442">
            <v>8</v>
          </cell>
          <cell r="D442">
            <v>12.7</v>
          </cell>
          <cell r="E442">
            <v>1.25</v>
          </cell>
          <cell r="F442">
            <v>0</v>
          </cell>
          <cell r="G442">
            <v>0</v>
          </cell>
          <cell r="H442">
            <v>0</v>
          </cell>
          <cell r="I442">
            <v>0.81</v>
          </cell>
          <cell r="J442">
            <v>4.58</v>
          </cell>
          <cell r="K442">
            <v>5.3900000000000006</v>
          </cell>
          <cell r="L442">
            <v>0</v>
          </cell>
          <cell r="M442">
            <v>0</v>
          </cell>
          <cell r="N442">
            <v>0</v>
          </cell>
          <cell r="O442">
            <v>0</v>
          </cell>
          <cell r="P442">
            <v>4</v>
          </cell>
        </row>
        <row r="443">
          <cell r="B443" t="str">
            <v xml:space="preserve">XS </v>
          </cell>
          <cell r="C443">
            <v>10</v>
          </cell>
          <cell r="D443">
            <v>12.7</v>
          </cell>
          <cell r="E443">
            <v>1.25</v>
          </cell>
          <cell r="F443">
            <v>0</v>
          </cell>
          <cell r="G443">
            <v>0</v>
          </cell>
          <cell r="H443">
            <v>0</v>
          </cell>
          <cell r="I443">
            <v>1.01</v>
          </cell>
          <cell r="J443">
            <v>5.74</v>
          </cell>
          <cell r="K443">
            <v>6.75</v>
          </cell>
          <cell r="L443">
            <v>0</v>
          </cell>
          <cell r="M443">
            <v>0</v>
          </cell>
          <cell r="N443">
            <v>0</v>
          </cell>
          <cell r="O443">
            <v>0</v>
          </cell>
          <cell r="P443">
            <v>4</v>
          </cell>
        </row>
        <row r="444">
          <cell r="B444" t="str">
            <v xml:space="preserve">XS </v>
          </cell>
          <cell r="C444">
            <v>12</v>
          </cell>
          <cell r="D444">
            <v>12.7</v>
          </cell>
          <cell r="E444">
            <v>1.25</v>
          </cell>
          <cell r="F444">
            <v>0</v>
          </cell>
          <cell r="G444">
            <v>0</v>
          </cell>
          <cell r="H444">
            <v>0</v>
          </cell>
          <cell r="I444">
            <v>1.22</v>
          </cell>
          <cell r="J444">
            <v>6.73</v>
          </cell>
          <cell r="K444">
            <v>7.95</v>
          </cell>
          <cell r="L444">
            <v>0</v>
          </cell>
          <cell r="M444">
            <v>0</v>
          </cell>
          <cell r="N444">
            <v>0</v>
          </cell>
          <cell r="O444">
            <v>0</v>
          </cell>
          <cell r="P444">
            <v>6</v>
          </cell>
        </row>
        <row r="445">
          <cell r="B445" t="str">
            <v xml:space="preserve">XS </v>
          </cell>
          <cell r="C445">
            <v>14</v>
          </cell>
          <cell r="D445">
            <v>12.7</v>
          </cell>
          <cell r="E445">
            <v>1.25</v>
          </cell>
          <cell r="F445">
            <v>0</v>
          </cell>
          <cell r="G445">
            <v>0</v>
          </cell>
          <cell r="H445">
            <v>0</v>
          </cell>
          <cell r="I445">
            <v>1.42</v>
          </cell>
          <cell r="J445">
            <v>7.28</v>
          </cell>
          <cell r="K445">
            <v>8.6999999999999993</v>
          </cell>
          <cell r="L445">
            <v>0</v>
          </cell>
          <cell r="M445">
            <v>0</v>
          </cell>
          <cell r="N445">
            <v>0</v>
          </cell>
          <cell r="O445">
            <v>0</v>
          </cell>
          <cell r="P445">
            <v>6</v>
          </cell>
        </row>
        <row r="446">
          <cell r="B446" t="str">
            <v xml:space="preserve">XS </v>
          </cell>
          <cell r="C446">
            <v>16</v>
          </cell>
          <cell r="D446">
            <v>12.7</v>
          </cell>
          <cell r="E446">
            <v>1.25</v>
          </cell>
          <cell r="F446">
            <v>0</v>
          </cell>
          <cell r="G446">
            <v>0</v>
          </cell>
          <cell r="H446">
            <v>0</v>
          </cell>
          <cell r="I446">
            <v>1.62</v>
          </cell>
          <cell r="J446">
            <v>8.42</v>
          </cell>
          <cell r="K446">
            <v>10.039999999999999</v>
          </cell>
          <cell r="L446">
            <v>0</v>
          </cell>
          <cell r="M446">
            <v>0</v>
          </cell>
          <cell r="N446">
            <v>0</v>
          </cell>
          <cell r="O446">
            <v>0</v>
          </cell>
          <cell r="P446">
            <v>6</v>
          </cell>
        </row>
        <row r="447">
          <cell r="B447" t="str">
            <v xml:space="preserve">XS </v>
          </cell>
          <cell r="C447">
            <v>18</v>
          </cell>
          <cell r="D447">
            <v>12.7</v>
          </cell>
          <cell r="E447">
            <v>1.25</v>
          </cell>
          <cell r="F447">
            <v>0</v>
          </cell>
          <cell r="G447">
            <v>0</v>
          </cell>
          <cell r="H447">
            <v>0</v>
          </cell>
          <cell r="I447">
            <v>1.82</v>
          </cell>
          <cell r="J447">
            <v>9.42</v>
          </cell>
          <cell r="K447">
            <v>11.24</v>
          </cell>
          <cell r="L447">
            <v>0</v>
          </cell>
          <cell r="M447">
            <v>0</v>
          </cell>
          <cell r="N447">
            <v>0</v>
          </cell>
          <cell r="O447">
            <v>0</v>
          </cell>
          <cell r="P447">
            <v>6</v>
          </cell>
        </row>
        <row r="448">
          <cell r="B448" t="str">
            <v xml:space="preserve">XS </v>
          </cell>
          <cell r="C448">
            <v>20</v>
          </cell>
          <cell r="D448">
            <v>12.7</v>
          </cell>
          <cell r="E448">
            <v>1.25</v>
          </cell>
          <cell r="F448">
            <v>0</v>
          </cell>
          <cell r="G448">
            <v>0</v>
          </cell>
          <cell r="H448">
            <v>0</v>
          </cell>
          <cell r="I448">
            <v>2.0299999999999998</v>
          </cell>
          <cell r="J448">
            <v>10.42</v>
          </cell>
          <cell r="K448">
            <v>12.45</v>
          </cell>
          <cell r="L448">
            <v>0</v>
          </cell>
          <cell r="M448">
            <v>0</v>
          </cell>
          <cell r="N448">
            <v>0</v>
          </cell>
          <cell r="O448">
            <v>0</v>
          </cell>
          <cell r="P448">
            <v>7</v>
          </cell>
        </row>
        <row r="449">
          <cell r="B449" t="str">
            <v xml:space="preserve">XS </v>
          </cell>
          <cell r="C449">
            <v>22</v>
          </cell>
          <cell r="D449">
            <v>12.7</v>
          </cell>
          <cell r="E449">
            <v>1.25</v>
          </cell>
          <cell r="F449">
            <v>0</v>
          </cell>
          <cell r="G449">
            <v>0</v>
          </cell>
          <cell r="H449">
            <v>0</v>
          </cell>
          <cell r="I449">
            <v>2.23</v>
          </cell>
          <cell r="J449">
            <v>11.72</v>
          </cell>
          <cell r="K449">
            <v>13.950000000000001</v>
          </cell>
          <cell r="L449">
            <v>0</v>
          </cell>
          <cell r="M449">
            <v>0</v>
          </cell>
          <cell r="N449">
            <v>0</v>
          </cell>
          <cell r="O449">
            <v>0</v>
          </cell>
          <cell r="P449">
            <v>8</v>
          </cell>
        </row>
        <row r="450">
          <cell r="B450" t="str">
            <v xml:space="preserve">XS </v>
          </cell>
          <cell r="C450">
            <v>24</v>
          </cell>
          <cell r="D450">
            <v>12.7</v>
          </cell>
          <cell r="E450">
            <v>1.25</v>
          </cell>
          <cell r="F450">
            <v>0</v>
          </cell>
          <cell r="G450">
            <v>0</v>
          </cell>
          <cell r="H450">
            <v>0</v>
          </cell>
          <cell r="I450">
            <v>2.4300000000000002</v>
          </cell>
          <cell r="J450">
            <v>12.57</v>
          </cell>
          <cell r="K450">
            <v>15</v>
          </cell>
          <cell r="L450">
            <v>0</v>
          </cell>
          <cell r="M450">
            <v>0</v>
          </cell>
          <cell r="N450">
            <v>0</v>
          </cell>
          <cell r="O450">
            <v>0</v>
          </cell>
          <cell r="P450">
            <v>8</v>
          </cell>
        </row>
        <row r="451">
          <cell r="B451" t="str">
            <v xml:space="preserve">XS </v>
          </cell>
          <cell r="C451">
            <v>26</v>
          </cell>
          <cell r="D451">
            <v>12.7</v>
          </cell>
          <cell r="E451">
            <v>1.25</v>
          </cell>
          <cell r="F451">
            <v>0</v>
          </cell>
          <cell r="G451">
            <v>0</v>
          </cell>
          <cell r="H451">
            <v>0</v>
          </cell>
          <cell r="I451">
            <v>2.64</v>
          </cell>
          <cell r="J451">
            <v>13.86</v>
          </cell>
          <cell r="K451">
            <v>16.5</v>
          </cell>
          <cell r="L451">
            <v>9</v>
          </cell>
          <cell r="M451">
            <v>0</v>
          </cell>
          <cell r="N451">
            <v>9.5702061979269273E-312</v>
          </cell>
          <cell r="O451" t="str">
            <v xml:space="preserve">XS </v>
          </cell>
          <cell r="P451">
            <v>9</v>
          </cell>
          <cell r="Q451">
            <v>0</v>
          </cell>
          <cell r="R451">
            <v>9.5489862400172746E-312</v>
          </cell>
        </row>
        <row r="452">
          <cell r="B452" t="str">
            <v xml:space="preserve">XS </v>
          </cell>
          <cell r="C452">
            <v>28</v>
          </cell>
          <cell r="D452">
            <v>12.7</v>
          </cell>
          <cell r="E452">
            <v>1.25</v>
          </cell>
          <cell r="F452">
            <v>0</v>
          </cell>
          <cell r="G452">
            <v>0</v>
          </cell>
          <cell r="H452">
            <v>0</v>
          </cell>
          <cell r="I452">
            <v>2.84</v>
          </cell>
          <cell r="J452">
            <v>15.16</v>
          </cell>
          <cell r="K452">
            <v>18</v>
          </cell>
          <cell r="L452">
            <v>0</v>
          </cell>
          <cell r="M452">
            <v>0</v>
          </cell>
          <cell r="N452">
            <v>0</v>
          </cell>
          <cell r="O452">
            <v>0</v>
          </cell>
          <cell r="P452">
            <v>9</v>
          </cell>
        </row>
        <row r="453">
          <cell r="B453" t="str">
            <v xml:space="preserve">XS </v>
          </cell>
          <cell r="C453">
            <v>30</v>
          </cell>
          <cell r="D453">
            <v>12.7</v>
          </cell>
          <cell r="E453">
            <v>1.25</v>
          </cell>
          <cell r="F453">
            <v>0</v>
          </cell>
          <cell r="G453">
            <v>0</v>
          </cell>
          <cell r="H453">
            <v>0</v>
          </cell>
          <cell r="I453">
            <v>3.04</v>
          </cell>
          <cell r="J453">
            <v>16.45</v>
          </cell>
          <cell r="K453">
            <v>19.489999999999998</v>
          </cell>
          <cell r="L453">
            <v>0</v>
          </cell>
          <cell r="M453">
            <v>0</v>
          </cell>
          <cell r="N453">
            <v>0</v>
          </cell>
          <cell r="O453">
            <v>0</v>
          </cell>
          <cell r="P453">
            <v>10</v>
          </cell>
        </row>
        <row r="454">
          <cell r="B454" t="str">
            <v xml:space="preserve">XS </v>
          </cell>
          <cell r="C454">
            <v>32</v>
          </cell>
          <cell r="D454">
            <v>12.7</v>
          </cell>
          <cell r="E454">
            <v>1.25</v>
          </cell>
          <cell r="F454">
            <v>0</v>
          </cell>
          <cell r="G454">
            <v>0</v>
          </cell>
          <cell r="H454">
            <v>0</v>
          </cell>
          <cell r="I454">
            <v>3.24</v>
          </cell>
          <cell r="J454">
            <v>17.75</v>
          </cell>
          <cell r="K454">
            <v>20.990000000000002</v>
          </cell>
          <cell r="L454">
            <v>0</v>
          </cell>
          <cell r="M454">
            <v>0</v>
          </cell>
          <cell r="N454">
            <v>0</v>
          </cell>
          <cell r="O454">
            <v>0</v>
          </cell>
          <cell r="P454">
            <v>11</v>
          </cell>
        </row>
        <row r="455">
          <cell r="B455" t="str">
            <v xml:space="preserve">XS </v>
          </cell>
          <cell r="C455">
            <v>34</v>
          </cell>
          <cell r="D455">
            <v>12.7</v>
          </cell>
          <cell r="E455">
            <v>1.25</v>
          </cell>
          <cell r="F455">
            <v>0</v>
          </cell>
          <cell r="G455">
            <v>0</v>
          </cell>
          <cell r="H455">
            <v>0</v>
          </cell>
          <cell r="I455">
            <v>3.45</v>
          </cell>
          <cell r="J455">
            <v>18.54</v>
          </cell>
          <cell r="K455">
            <v>21.99</v>
          </cell>
          <cell r="L455">
            <v>0</v>
          </cell>
          <cell r="M455">
            <v>0</v>
          </cell>
          <cell r="N455">
            <v>0</v>
          </cell>
          <cell r="O455">
            <v>0</v>
          </cell>
          <cell r="P455">
            <v>12</v>
          </cell>
        </row>
        <row r="456">
          <cell r="B456" t="str">
            <v xml:space="preserve">XS </v>
          </cell>
          <cell r="C456">
            <v>36</v>
          </cell>
          <cell r="D456">
            <v>12.7</v>
          </cell>
          <cell r="E456">
            <v>1.25</v>
          </cell>
          <cell r="F456">
            <v>0</v>
          </cell>
          <cell r="G456">
            <v>0</v>
          </cell>
          <cell r="H456">
            <v>0</v>
          </cell>
          <cell r="I456">
            <v>3.65</v>
          </cell>
          <cell r="J456">
            <v>18.84</v>
          </cell>
          <cell r="K456">
            <v>22.49</v>
          </cell>
          <cell r="L456">
            <v>0</v>
          </cell>
          <cell r="M456">
            <v>0</v>
          </cell>
          <cell r="N456">
            <v>0</v>
          </cell>
          <cell r="O456">
            <v>0</v>
          </cell>
          <cell r="P456">
            <v>12</v>
          </cell>
        </row>
        <row r="457">
          <cell r="B457" t="str">
            <v xml:space="preserve">XS </v>
          </cell>
          <cell r="C457">
            <v>38</v>
          </cell>
          <cell r="D457">
            <v>12.7</v>
          </cell>
          <cell r="E457">
            <v>1.25</v>
          </cell>
          <cell r="F457">
            <v>0</v>
          </cell>
          <cell r="G457">
            <v>0</v>
          </cell>
          <cell r="H457">
            <v>0</v>
          </cell>
          <cell r="I457">
            <v>3.85</v>
          </cell>
          <cell r="J457">
            <v>19.89</v>
          </cell>
          <cell r="K457">
            <v>23.740000000000002</v>
          </cell>
          <cell r="L457">
            <v>0</v>
          </cell>
          <cell r="M457">
            <v>0</v>
          </cell>
          <cell r="N457">
            <v>0</v>
          </cell>
          <cell r="O457">
            <v>0</v>
          </cell>
          <cell r="P457">
            <v>13</v>
          </cell>
        </row>
        <row r="458">
          <cell r="B458" t="str">
            <v xml:space="preserve">XS </v>
          </cell>
          <cell r="C458">
            <v>40</v>
          </cell>
          <cell r="D458">
            <v>12.7</v>
          </cell>
          <cell r="E458">
            <v>1.25</v>
          </cell>
          <cell r="F458">
            <v>0</v>
          </cell>
          <cell r="G458">
            <v>0</v>
          </cell>
          <cell r="H458">
            <v>0</v>
          </cell>
          <cell r="I458">
            <v>4.0599999999999996</v>
          </cell>
          <cell r="J458">
            <v>21.66</v>
          </cell>
          <cell r="K458">
            <v>25.72</v>
          </cell>
          <cell r="L458">
            <v>0</v>
          </cell>
          <cell r="M458">
            <v>0</v>
          </cell>
          <cell r="N458">
            <v>0</v>
          </cell>
          <cell r="O458">
            <v>0</v>
          </cell>
          <cell r="P458">
            <v>14</v>
          </cell>
        </row>
        <row r="459">
          <cell r="B459" t="str">
            <v xml:space="preserve">XS </v>
          </cell>
          <cell r="C459">
            <v>42</v>
          </cell>
          <cell r="D459">
            <v>12.7</v>
          </cell>
          <cell r="E459">
            <v>1.25</v>
          </cell>
          <cell r="F459">
            <v>0</v>
          </cell>
          <cell r="G459">
            <v>0</v>
          </cell>
          <cell r="H459">
            <v>0</v>
          </cell>
          <cell r="I459">
            <v>4.26</v>
          </cell>
          <cell r="J459">
            <v>22.74</v>
          </cell>
          <cell r="K459">
            <v>27</v>
          </cell>
          <cell r="L459">
            <v>0</v>
          </cell>
          <cell r="M459">
            <v>0</v>
          </cell>
          <cell r="N459">
            <v>0</v>
          </cell>
          <cell r="O459">
            <v>0</v>
          </cell>
          <cell r="P459">
            <v>14</v>
          </cell>
        </row>
        <row r="460">
          <cell r="B460" t="str">
            <v xml:space="preserve">XS </v>
          </cell>
          <cell r="C460">
            <v>44</v>
          </cell>
          <cell r="D460">
            <v>12.7</v>
          </cell>
          <cell r="E460">
            <v>1.25</v>
          </cell>
          <cell r="F460">
            <v>0</v>
          </cell>
          <cell r="G460">
            <v>0</v>
          </cell>
          <cell r="H460">
            <v>0</v>
          </cell>
          <cell r="I460">
            <v>4.47</v>
          </cell>
          <cell r="J460">
            <v>27.16</v>
          </cell>
          <cell r="K460">
            <v>31.63</v>
          </cell>
          <cell r="L460">
            <v>0</v>
          </cell>
          <cell r="M460">
            <v>0</v>
          </cell>
          <cell r="N460">
            <v>0</v>
          </cell>
          <cell r="O460">
            <v>0</v>
          </cell>
          <cell r="P460">
            <v>15</v>
          </cell>
        </row>
        <row r="461">
          <cell r="B461" t="str">
            <v xml:space="preserve">XS </v>
          </cell>
          <cell r="C461">
            <v>46</v>
          </cell>
          <cell r="D461">
            <v>12.7</v>
          </cell>
          <cell r="E461">
            <v>1.25</v>
          </cell>
          <cell r="F461">
            <v>0</v>
          </cell>
          <cell r="G461">
            <v>0</v>
          </cell>
          <cell r="H461">
            <v>0</v>
          </cell>
          <cell r="I461">
            <v>4.67</v>
          </cell>
          <cell r="J461">
            <v>28.4</v>
          </cell>
          <cell r="K461">
            <v>33.07</v>
          </cell>
          <cell r="L461">
            <v>0</v>
          </cell>
          <cell r="M461">
            <v>0</v>
          </cell>
          <cell r="N461">
            <v>0</v>
          </cell>
          <cell r="O461">
            <v>0</v>
          </cell>
          <cell r="P461">
            <v>16</v>
          </cell>
        </row>
        <row r="462">
          <cell r="B462" t="str">
            <v xml:space="preserve">XS </v>
          </cell>
          <cell r="C462">
            <v>48</v>
          </cell>
          <cell r="D462">
            <v>12.7</v>
          </cell>
          <cell r="E462">
            <v>1.25</v>
          </cell>
          <cell r="F462">
            <v>0</v>
          </cell>
          <cell r="G462">
            <v>0</v>
          </cell>
          <cell r="H462">
            <v>0</v>
          </cell>
          <cell r="I462">
            <v>4.87</v>
          </cell>
          <cell r="J462">
            <v>29.63</v>
          </cell>
          <cell r="K462">
            <v>34.5</v>
          </cell>
          <cell r="L462">
            <v>0</v>
          </cell>
          <cell r="M462">
            <v>0</v>
          </cell>
          <cell r="N462">
            <v>0</v>
          </cell>
          <cell r="O462">
            <v>0</v>
          </cell>
          <cell r="P462">
            <v>16</v>
          </cell>
        </row>
        <row r="463">
          <cell r="B463" t="str">
            <v>XXS</v>
          </cell>
          <cell r="C463">
            <v>0.5</v>
          </cell>
          <cell r="D463">
            <v>7.47</v>
          </cell>
          <cell r="E463">
            <v>1</v>
          </cell>
          <cell r="F463">
            <v>0</v>
          </cell>
          <cell r="G463">
            <v>0</v>
          </cell>
          <cell r="H463">
            <v>0</v>
          </cell>
          <cell r="I463">
            <v>7.0000000000000007E-2</v>
          </cell>
          <cell r="J463">
            <v>0.23</v>
          </cell>
          <cell r="K463">
            <v>0.30000000000000004</v>
          </cell>
          <cell r="L463">
            <v>0</v>
          </cell>
          <cell r="M463">
            <v>0</v>
          </cell>
          <cell r="N463">
            <v>0</v>
          </cell>
          <cell r="O463">
            <v>0</v>
          </cell>
          <cell r="P463">
            <v>2</v>
          </cell>
        </row>
        <row r="464">
          <cell r="B464" t="str">
            <v>XXS</v>
          </cell>
          <cell r="C464">
            <v>0.5</v>
          </cell>
          <cell r="D464">
            <v>7.47</v>
          </cell>
          <cell r="E464">
            <v>1</v>
          </cell>
          <cell r="F464">
            <v>0</v>
          </cell>
          <cell r="G464">
            <v>0</v>
          </cell>
          <cell r="H464">
            <v>0</v>
          </cell>
          <cell r="I464">
            <v>7.0000000000000007E-2</v>
          </cell>
          <cell r="J464">
            <v>0.23</v>
          </cell>
          <cell r="K464">
            <v>0.30000000000000004</v>
          </cell>
          <cell r="L464">
            <v>0</v>
          </cell>
          <cell r="M464">
            <v>0</v>
          </cell>
          <cell r="N464">
            <v>0</v>
          </cell>
          <cell r="O464">
            <v>0</v>
          </cell>
          <cell r="P464">
            <v>2</v>
          </cell>
        </row>
        <row r="465">
          <cell r="B465" t="str">
            <v>XXS</v>
          </cell>
          <cell r="C465">
            <v>0.5</v>
          </cell>
          <cell r="D465">
            <v>7.47</v>
          </cell>
          <cell r="E465">
            <v>1</v>
          </cell>
          <cell r="F465">
            <v>0</v>
          </cell>
          <cell r="G465">
            <v>0</v>
          </cell>
          <cell r="H465">
            <v>0</v>
          </cell>
          <cell r="I465">
            <v>7.0000000000000007E-2</v>
          </cell>
          <cell r="J465">
            <v>0.23</v>
          </cell>
          <cell r="K465">
            <v>0.30000000000000004</v>
          </cell>
          <cell r="L465">
            <v>0</v>
          </cell>
          <cell r="M465">
            <v>0</v>
          </cell>
          <cell r="N465">
            <v>0</v>
          </cell>
          <cell r="O465">
            <v>0</v>
          </cell>
          <cell r="P465">
            <v>2</v>
          </cell>
          <cell r="Q465">
            <v>0</v>
          </cell>
          <cell r="R465">
            <v>0</v>
          </cell>
        </row>
        <row r="466">
          <cell r="B466" t="str">
            <v>XXS</v>
          </cell>
          <cell r="C466">
            <v>0.75</v>
          </cell>
          <cell r="D466">
            <v>7.82</v>
          </cell>
          <cell r="E466">
            <v>1</v>
          </cell>
          <cell r="F466">
            <v>0</v>
          </cell>
          <cell r="G466">
            <v>0</v>
          </cell>
          <cell r="H466">
            <v>0</v>
          </cell>
          <cell r="I466">
            <v>0.08</v>
          </cell>
          <cell r="J466">
            <v>0.22</v>
          </cell>
          <cell r="K466">
            <v>0.3</v>
          </cell>
          <cell r="L466">
            <v>0</v>
          </cell>
          <cell r="M466">
            <v>0</v>
          </cell>
          <cell r="N466">
            <v>0</v>
          </cell>
          <cell r="O466">
            <v>0</v>
          </cell>
          <cell r="P466">
            <v>2</v>
          </cell>
        </row>
        <row r="467">
          <cell r="B467" t="str">
            <v>XXS</v>
          </cell>
          <cell r="C467">
            <v>0.75</v>
          </cell>
          <cell r="D467">
            <v>7.82</v>
          </cell>
          <cell r="E467">
            <v>1</v>
          </cell>
          <cell r="F467">
            <v>0</v>
          </cell>
          <cell r="G467">
            <v>0</v>
          </cell>
          <cell r="H467">
            <v>0</v>
          </cell>
          <cell r="I467">
            <v>0.08</v>
          </cell>
          <cell r="J467">
            <v>0.22</v>
          </cell>
          <cell r="K467">
            <v>0.3</v>
          </cell>
          <cell r="L467">
            <v>0</v>
          </cell>
          <cell r="M467">
            <v>0</v>
          </cell>
          <cell r="N467">
            <v>0</v>
          </cell>
          <cell r="O467">
            <v>0</v>
          </cell>
          <cell r="P467">
            <v>2</v>
          </cell>
        </row>
        <row r="468">
          <cell r="B468" t="str">
            <v>XXS</v>
          </cell>
          <cell r="C468">
            <v>0.75</v>
          </cell>
          <cell r="D468">
            <v>7.82</v>
          </cell>
          <cell r="E468">
            <v>1</v>
          </cell>
          <cell r="F468">
            <v>0</v>
          </cell>
          <cell r="G468">
            <v>0</v>
          </cell>
          <cell r="H468">
            <v>0</v>
          </cell>
          <cell r="I468">
            <v>0.08</v>
          </cell>
          <cell r="J468">
            <v>0.22</v>
          </cell>
          <cell r="K468">
            <v>0.3</v>
          </cell>
          <cell r="L468">
            <v>0</v>
          </cell>
          <cell r="M468">
            <v>0</v>
          </cell>
          <cell r="N468">
            <v>0</v>
          </cell>
          <cell r="O468">
            <v>0</v>
          </cell>
          <cell r="P468">
            <v>2</v>
          </cell>
        </row>
        <row r="469">
          <cell r="B469" t="str">
            <v>XXS</v>
          </cell>
          <cell r="C469">
            <v>1</v>
          </cell>
          <cell r="D469">
            <v>9.09</v>
          </cell>
          <cell r="E469">
            <v>1</v>
          </cell>
          <cell r="F469">
            <v>0</v>
          </cell>
          <cell r="G469">
            <v>0</v>
          </cell>
          <cell r="H469">
            <v>0</v>
          </cell>
          <cell r="I469">
            <v>0.1</v>
          </cell>
          <cell r="J469">
            <v>0.5</v>
          </cell>
          <cell r="K469">
            <v>0.6</v>
          </cell>
          <cell r="L469">
            <v>0</v>
          </cell>
          <cell r="M469">
            <v>0</v>
          </cell>
          <cell r="N469">
            <v>0</v>
          </cell>
          <cell r="O469">
            <v>0</v>
          </cell>
          <cell r="P469">
            <v>2</v>
          </cell>
        </row>
        <row r="470">
          <cell r="B470" t="str">
            <v>XXS</v>
          </cell>
          <cell r="C470">
            <v>1</v>
          </cell>
          <cell r="D470">
            <v>9.09</v>
          </cell>
          <cell r="E470">
            <v>1</v>
          </cell>
          <cell r="F470">
            <v>0</v>
          </cell>
          <cell r="G470">
            <v>0</v>
          </cell>
          <cell r="H470">
            <v>0</v>
          </cell>
          <cell r="I470">
            <v>0.1</v>
          </cell>
          <cell r="J470">
            <v>0.5</v>
          </cell>
          <cell r="K470">
            <v>0.6</v>
          </cell>
          <cell r="L470">
            <v>0</v>
          </cell>
          <cell r="M470">
            <v>0</v>
          </cell>
          <cell r="N470">
            <v>0</v>
          </cell>
          <cell r="O470">
            <v>0</v>
          </cell>
          <cell r="P470">
            <v>2</v>
          </cell>
        </row>
        <row r="471">
          <cell r="B471" t="str">
            <v>XXS</v>
          </cell>
          <cell r="C471">
            <v>1</v>
          </cell>
          <cell r="D471">
            <v>9.09</v>
          </cell>
          <cell r="E471">
            <v>1</v>
          </cell>
          <cell r="F471">
            <v>0</v>
          </cell>
          <cell r="G471">
            <v>0</v>
          </cell>
          <cell r="H471">
            <v>0</v>
          </cell>
          <cell r="I471">
            <v>0.1</v>
          </cell>
          <cell r="J471">
            <v>0.5</v>
          </cell>
          <cell r="K471">
            <v>0.6</v>
          </cell>
          <cell r="L471">
            <v>0</v>
          </cell>
          <cell r="M471">
            <v>0</v>
          </cell>
          <cell r="N471">
            <v>0</v>
          </cell>
          <cell r="O471">
            <v>0</v>
          </cell>
          <cell r="P471">
            <v>2</v>
          </cell>
        </row>
        <row r="472">
          <cell r="B472" t="str">
            <v>XXS</v>
          </cell>
          <cell r="C472">
            <v>1.25</v>
          </cell>
          <cell r="D472">
            <v>9.6999999999999993</v>
          </cell>
          <cell r="E472">
            <v>1</v>
          </cell>
          <cell r="F472">
            <v>0</v>
          </cell>
          <cell r="G472">
            <v>0</v>
          </cell>
          <cell r="H472">
            <v>0</v>
          </cell>
          <cell r="I472">
            <v>0.13</v>
          </cell>
          <cell r="J472">
            <v>0.67</v>
          </cell>
          <cell r="K472">
            <v>0.8</v>
          </cell>
          <cell r="L472">
            <v>0</v>
          </cell>
          <cell r="M472">
            <v>0</v>
          </cell>
          <cell r="N472">
            <v>0</v>
          </cell>
          <cell r="O472">
            <v>0</v>
          </cell>
          <cell r="P472">
            <v>2</v>
          </cell>
        </row>
        <row r="473">
          <cell r="B473" t="str">
            <v>XXS</v>
          </cell>
          <cell r="C473">
            <v>1.25</v>
          </cell>
          <cell r="D473">
            <v>9.6999999999999993</v>
          </cell>
          <cell r="E473">
            <v>1</v>
          </cell>
          <cell r="F473">
            <v>0</v>
          </cell>
          <cell r="G473">
            <v>0</v>
          </cell>
          <cell r="H473">
            <v>0</v>
          </cell>
          <cell r="I473">
            <v>0.13</v>
          </cell>
          <cell r="J473">
            <v>0.67</v>
          </cell>
          <cell r="K473">
            <v>0.8</v>
          </cell>
          <cell r="L473">
            <v>0</v>
          </cell>
          <cell r="M473">
            <v>0</v>
          </cell>
          <cell r="N473">
            <v>0</v>
          </cell>
          <cell r="O473">
            <v>0</v>
          </cell>
          <cell r="P473">
            <v>2</v>
          </cell>
        </row>
        <row r="474">
          <cell r="B474" t="str">
            <v>XXS</v>
          </cell>
          <cell r="C474">
            <v>1.25</v>
          </cell>
          <cell r="D474">
            <v>9.6999999999999993</v>
          </cell>
          <cell r="E474">
            <v>1</v>
          </cell>
          <cell r="F474">
            <v>0</v>
          </cell>
          <cell r="G474">
            <v>0</v>
          </cell>
          <cell r="H474">
            <v>0</v>
          </cell>
          <cell r="I474">
            <v>0.13</v>
          </cell>
          <cell r="J474">
            <v>0.67</v>
          </cell>
          <cell r="K474">
            <v>0.8</v>
          </cell>
          <cell r="L474">
            <v>0</v>
          </cell>
          <cell r="M474">
            <v>0</v>
          </cell>
          <cell r="N474">
            <v>0</v>
          </cell>
          <cell r="O474">
            <v>0</v>
          </cell>
          <cell r="P474">
            <v>2</v>
          </cell>
        </row>
        <row r="475">
          <cell r="B475" t="str">
            <v>XXS</v>
          </cell>
          <cell r="C475">
            <v>1.5</v>
          </cell>
          <cell r="D475">
            <v>10.15</v>
          </cell>
          <cell r="E475">
            <v>1.25</v>
          </cell>
          <cell r="F475">
            <v>0</v>
          </cell>
          <cell r="G475">
            <v>0</v>
          </cell>
          <cell r="H475">
            <v>0</v>
          </cell>
          <cell r="I475">
            <v>0.15</v>
          </cell>
          <cell r="J475">
            <v>0.75</v>
          </cell>
          <cell r="K475">
            <v>0.9</v>
          </cell>
          <cell r="L475">
            <v>0</v>
          </cell>
          <cell r="M475">
            <v>0</v>
          </cell>
          <cell r="N475">
            <v>0</v>
          </cell>
          <cell r="O475">
            <v>0</v>
          </cell>
          <cell r="P475">
            <v>2</v>
          </cell>
        </row>
        <row r="476">
          <cell r="B476" t="str">
            <v>XXS</v>
          </cell>
          <cell r="C476">
            <v>1.5</v>
          </cell>
          <cell r="D476">
            <v>10.15</v>
          </cell>
          <cell r="E476">
            <v>1.25</v>
          </cell>
          <cell r="F476">
            <v>0</v>
          </cell>
          <cell r="G476">
            <v>0</v>
          </cell>
          <cell r="H476">
            <v>0</v>
          </cell>
          <cell r="I476">
            <v>0.15</v>
          </cell>
          <cell r="J476">
            <v>0.75</v>
          </cell>
          <cell r="K476">
            <v>0.9</v>
          </cell>
          <cell r="L476">
            <v>0</v>
          </cell>
          <cell r="M476">
            <v>0</v>
          </cell>
          <cell r="N476">
            <v>0</v>
          </cell>
          <cell r="O476">
            <v>0</v>
          </cell>
          <cell r="P476">
            <v>2</v>
          </cell>
        </row>
        <row r="477">
          <cell r="B477" t="str">
            <v>XXS</v>
          </cell>
          <cell r="C477">
            <v>1.5</v>
          </cell>
          <cell r="D477">
            <v>10.15</v>
          </cell>
          <cell r="E477">
            <v>1.25</v>
          </cell>
          <cell r="F477">
            <v>0</v>
          </cell>
          <cell r="G477">
            <v>0</v>
          </cell>
          <cell r="H477">
            <v>0</v>
          </cell>
          <cell r="I477">
            <v>0.15</v>
          </cell>
          <cell r="J477">
            <v>0.75</v>
          </cell>
          <cell r="K477">
            <v>0.9</v>
          </cell>
          <cell r="L477">
            <v>0</v>
          </cell>
          <cell r="M477">
            <v>0</v>
          </cell>
          <cell r="N477">
            <v>0</v>
          </cell>
          <cell r="O477">
            <v>0</v>
          </cell>
          <cell r="P477">
            <v>2</v>
          </cell>
        </row>
        <row r="478">
          <cell r="B478" t="str">
            <v>XXS</v>
          </cell>
          <cell r="C478">
            <v>2</v>
          </cell>
          <cell r="D478">
            <v>11.07</v>
          </cell>
          <cell r="E478">
            <v>1.25</v>
          </cell>
          <cell r="F478">
            <v>0</v>
          </cell>
          <cell r="G478">
            <v>0</v>
          </cell>
          <cell r="H478">
            <v>0</v>
          </cell>
          <cell r="I478">
            <v>0.2</v>
          </cell>
          <cell r="J478">
            <v>1</v>
          </cell>
          <cell r="K478">
            <v>1.2</v>
          </cell>
          <cell r="L478">
            <v>0</v>
          </cell>
          <cell r="M478">
            <v>0</v>
          </cell>
          <cell r="N478">
            <v>0</v>
          </cell>
          <cell r="O478">
            <v>0</v>
          </cell>
          <cell r="P478">
            <v>4</v>
          </cell>
        </row>
        <row r="479">
          <cell r="B479" t="str">
            <v>XXS</v>
          </cell>
          <cell r="C479">
            <v>2</v>
          </cell>
          <cell r="D479">
            <v>11.07</v>
          </cell>
          <cell r="E479">
            <v>1.25</v>
          </cell>
          <cell r="F479">
            <v>0</v>
          </cell>
          <cell r="G479">
            <v>0</v>
          </cell>
          <cell r="H479">
            <v>0</v>
          </cell>
          <cell r="I479">
            <v>0.2</v>
          </cell>
          <cell r="J479">
            <v>1</v>
          </cell>
          <cell r="K479">
            <v>1.2</v>
          </cell>
          <cell r="L479">
            <v>0</v>
          </cell>
          <cell r="M479">
            <v>0</v>
          </cell>
          <cell r="N479">
            <v>0</v>
          </cell>
          <cell r="O479">
            <v>0</v>
          </cell>
          <cell r="P479">
            <v>4</v>
          </cell>
        </row>
        <row r="480">
          <cell r="B480" t="str">
            <v>XXS</v>
          </cell>
          <cell r="C480">
            <v>2</v>
          </cell>
          <cell r="D480">
            <v>11.07</v>
          </cell>
          <cell r="E480">
            <v>1.25</v>
          </cell>
          <cell r="F480">
            <v>0</v>
          </cell>
          <cell r="G480">
            <v>0</v>
          </cell>
          <cell r="H480">
            <v>0</v>
          </cell>
          <cell r="I480">
            <v>0.2</v>
          </cell>
          <cell r="J480">
            <v>1</v>
          </cell>
          <cell r="K480">
            <v>1.2</v>
          </cell>
          <cell r="L480">
            <v>0</v>
          </cell>
          <cell r="M480">
            <v>0</v>
          </cell>
          <cell r="N480">
            <v>0</v>
          </cell>
          <cell r="O480">
            <v>0</v>
          </cell>
          <cell r="P480">
            <v>4</v>
          </cell>
        </row>
        <row r="481">
          <cell r="B481" t="str">
            <v>XXS</v>
          </cell>
          <cell r="C481">
            <v>2.5</v>
          </cell>
          <cell r="D481">
            <v>14.02</v>
          </cell>
          <cell r="E481">
            <v>1.25</v>
          </cell>
          <cell r="F481">
            <v>0</v>
          </cell>
          <cell r="G481">
            <v>0</v>
          </cell>
          <cell r="H481">
            <v>0</v>
          </cell>
          <cell r="I481">
            <v>0.25</v>
          </cell>
          <cell r="J481">
            <v>1.7</v>
          </cell>
          <cell r="K481">
            <v>1.95</v>
          </cell>
          <cell r="L481">
            <v>0</v>
          </cell>
          <cell r="M481">
            <v>0</v>
          </cell>
          <cell r="N481">
            <v>0</v>
          </cell>
          <cell r="O481">
            <v>0</v>
          </cell>
          <cell r="P481">
            <v>4</v>
          </cell>
        </row>
        <row r="482">
          <cell r="B482" t="str">
            <v>XXS</v>
          </cell>
          <cell r="C482">
            <v>3</v>
          </cell>
          <cell r="D482">
            <v>15.24</v>
          </cell>
          <cell r="E482">
            <v>1.5</v>
          </cell>
          <cell r="F482">
            <v>0</v>
          </cell>
          <cell r="G482">
            <v>0</v>
          </cell>
          <cell r="H482">
            <v>0</v>
          </cell>
          <cell r="I482">
            <v>0.3</v>
          </cell>
          <cell r="J482">
            <v>2.39</v>
          </cell>
          <cell r="K482">
            <v>2.69</v>
          </cell>
          <cell r="L482">
            <v>0</v>
          </cell>
          <cell r="M482">
            <v>0</v>
          </cell>
          <cell r="N482">
            <v>0</v>
          </cell>
          <cell r="O482">
            <v>0</v>
          </cell>
          <cell r="P482">
            <v>4</v>
          </cell>
        </row>
        <row r="483">
          <cell r="B483" t="str">
            <v>XXS</v>
          </cell>
          <cell r="C483">
            <v>4</v>
          </cell>
          <cell r="D483">
            <v>17.12</v>
          </cell>
          <cell r="E483">
            <v>1.5</v>
          </cell>
          <cell r="F483">
            <v>0</v>
          </cell>
          <cell r="G483">
            <v>0</v>
          </cell>
          <cell r="H483">
            <v>0</v>
          </cell>
          <cell r="I483">
            <v>0.41</v>
          </cell>
          <cell r="J483">
            <v>4.09</v>
          </cell>
          <cell r="K483">
            <v>4.5</v>
          </cell>
          <cell r="L483">
            <v>0</v>
          </cell>
          <cell r="M483">
            <v>0</v>
          </cell>
          <cell r="N483">
            <v>0</v>
          </cell>
          <cell r="O483">
            <v>0</v>
          </cell>
          <cell r="P483">
            <v>4</v>
          </cell>
        </row>
        <row r="484">
          <cell r="B484" t="str">
            <v>XXS</v>
          </cell>
          <cell r="C484">
            <v>5</v>
          </cell>
          <cell r="D484">
            <v>19.05</v>
          </cell>
          <cell r="E484">
            <v>2</v>
          </cell>
          <cell r="F484">
            <v>0</v>
          </cell>
          <cell r="G484">
            <v>0</v>
          </cell>
          <cell r="H484">
            <v>0</v>
          </cell>
          <cell r="I484">
            <v>0.51</v>
          </cell>
          <cell r="J484">
            <v>4.43</v>
          </cell>
          <cell r="K484">
            <v>4.9399999999999995</v>
          </cell>
          <cell r="L484">
            <v>0</v>
          </cell>
          <cell r="M484">
            <v>0</v>
          </cell>
          <cell r="N484">
            <v>0</v>
          </cell>
          <cell r="O484">
            <v>0</v>
          </cell>
          <cell r="P484">
            <v>4</v>
          </cell>
        </row>
        <row r="485">
          <cell r="B485" t="str">
            <v>XXS</v>
          </cell>
          <cell r="C485">
            <v>6</v>
          </cell>
          <cell r="D485">
            <v>21.95</v>
          </cell>
          <cell r="E485">
            <v>2</v>
          </cell>
          <cell r="F485">
            <v>0</v>
          </cell>
          <cell r="G485">
            <v>0</v>
          </cell>
          <cell r="H485">
            <v>0</v>
          </cell>
          <cell r="I485">
            <v>0.61</v>
          </cell>
          <cell r="J485">
            <v>8.09</v>
          </cell>
          <cell r="K485">
            <v>8.6999999999999993</v>
          </cell>
          <cell r="L485">
            <v>0</v>
          </cell>
          <cell r="M485">
            <v>0</v>
          </cell>
          <cell r="N485">
            <v>0</v>
          </cell>
          <cell r="O485">
            <v>0</v>
          </cell>
          <cell r="P485">
            <v>4</v>
          </cell>
        </row>
        <row r="486">
          <cell r="B486" t="str">
            <v>XXS</v>
          </cell>
          <cell r="C486">
            <v>8</v>
          </cell>
          <cell r="D486">
            <v>22.23</v>
          </cell>
          <cell r="E486">
            <v>2</v>
          </cell>
          <cell r="F486">
            <v>0</v>
          </cell>
          <cell r="G486">
            <v>0</v>
          </cell>
          <cell r="H486">
            <v>0</v>
          </cell>
          <cell r="I486">
            <v>0.81</v>
          </cell>
          <cell r="J486">
            <v>11.49</v>
          </cell>
          <cell r="K486">
            <v>12.3</v>
          </cell>
          <cell r="L486">
            <v>0</v>
          </cell>
          <cell r="M486">
            <v>0</v>
          </cell>
          <cell r="N486">
            <v>0</v>
          </cell>
          <cell r="O486">
            <v>0</v>
          </cell>
          <cell r="P486">
            <v>4</v>
          </cell>
        </row>
        <row r="487">
          <cell r="B487" t="str">
            <v>XXS</v>
          </cell>
          <cell r="C487">
            <v>10</v>
          </cell>
          <cell r="D487">
            <v>25.4</v>
          </cell>
          <cell r="E487" t="str">
            <v>N</v>
          </cell>
          <cell r="F487">
            <v>0</v>
          </cell>
          <cell r="G487">
            <v>0</v>
          </cell>
          <cell r="H487">
            <v>0</v>
          </cell>
          <cell r="I487">
            <v>1.01</v>
          </cell>
          <cell r="J487">
            <v>18.489999999999998</v>
          </cell>
          <cell r="K487">
            <v>19.5</v>
          </cell>
          <cell r="L487">
            <v>0</v>
          </cell>
          <cell r="M487">
            <v>0</v>
          </cell>
          <cell r="N487">
            <v>0</v>
          </cell>
          <cell r="O487">
            <v>0</v>
          </cell>
          <cell r="P487">
            <v>4</v>
          </cell>
        </row>
        <row r="488">
          <cell r="B488" t="str">
            <v>XXS</v>
          </cell>
          <cell r="C488">
            <v>12</v>
          </cell>
          <cell r="D488">
            <v>25.4</v>
          </cell>
          <cell r="E488" t="str">
            <v>N</v>
          </cell>
          <cell r="F488">
            <v>0</v>
          </cell>
          <cell r="G488">
            <v>0</v>
          </cell>
          <cell r="H488">
            <v>0</v>
          </cell>
          <cell r="I488">
            <v>1.22</v>
          </cell>
          <cell r="J488">
            <v>21.27</v>
          </cell>
          <cell r="K488">
            <v>22.49</v>
          </cell>
          <cell r="L488">
            <v>0</v>
          </cell>
          <cell r="M488">
            <v>0</v>
          </cell>
          <cell r="N488">
            <v>0</v>
          </cell>
          <cell r="O488">
            <v>0</v>
          </cell>
          <cell r="P488">
            <v>6</v>
          </cell>
        </row>
        <row r="489">
          <cell r="B489">
            <v>8.73</v>
          </cell>
          <cell r="C489">
            <v>64</v>
          </cell>
          <cell r="D489">
            <v>8.73</v>
          </cell>
          <cell r="E489">
            <v>1</v>
          </cell>
          <cell r="F489">
            <v>0</v>
          </cell>
          <cell r="G489">
            <v>0</v>
          </cell>
          <cell r="H489">
            <v>0</v>
          </cell>
          <cell r="I489">
            <v>6.49</v>
          </cell>
          <cell r="J489">
            <v>20.29</v>
          </cell>
          <cell r="K489">
            <v>26.78</v>
          </cell>
          <cell r="L489">
            <v>0</v>
          </cell>
          <cell r="M489">
            <v>0</v>
          </cell>
          <cell r="N489">
            <v>0</v>
          </cell>
          <cell r="O489">
            <v>0</v>
          </cell>
          <cell r="P489">
            <v>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refreshError="1"/>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refreshError="1"/>
      <sheetData sheetId="378" refreshError="1"/>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refreshError="1"/>
      <sheetData sheetId="398" refreshError="1"/>
      <sheetData sheetId="399"/>
      <sheetData sheetId="400"/>
      <sheetData sheetId="401"/>
      <sheetData sheetId="402"/>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refreshError="1"/>
      <sheetData sheetId="559" refreshError="1"/>
      <sheetData sheetId="560" refreshError="1"/>
      <sheetData sheetId="561" refreshError="1"/>
      <sheetData sheetId="562" refreshError="1"/>
      <sheetData sheetId="563" refreshError="1"/>
      <sheetData sheetId="564" refreshError="1"/>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refreshError="1"/>
      <sheetData sheetId="583" refreshError="1"/>
      <sheetData sheetId="584"/>
      <sheetData sheetId="585"/>
      <sheetData sheetId="586"/>
      <sheetData sheetId="587"/>
      <sheetData sheetId="588"/>
      <sheetData sheetId="589"/>
      <sheetData sheetId="590"/>
      <sheetData sheetId="59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sheetData sheetId="627"/>
      <sheetData sheetId="628" refreshError="1"/>
      <sheetData sheetId="629" refreshError="1"/>
      <sheetData sheetId="630"/>
      <sheetData sheetId="631"/>
      <sheetData sheetId="632" refreshError="1"/>
      <sheetData sheetId="633"/>
      <sheetData sheetId="634"/>
      <sheetData sheetId="635"/>
      <sheetData sheetId="636" refreshError="1"/>
      <sheetData sheetId="637" refreshError="1"/>
      <sheetData sheetId="638" refreshError="1"/>
      <sheetData sheetId="639" refreshError="1"/>
      <sheetData sheetId="640" refreshError="1"/>
      <sheetData sheetId="641" refreshError="1"/>
      <sheetData sheetId="642"/>
      <sheetData sheetId="643"/>
      <sheetData sheetId="644"/>
      <sheetData sheetId="645"/>
      <sheetData sheetId="646"/>
      <sheetData sheetId="647"/>
      <sheetData sheetId="648"/>
      <sheetData sheetId="649"/>
      <sheetData sheetId="650"/>
      <sheetData sheetId="651" refreshError="1"/>
      <sheetData sheetId="652"/>
      <sheetData sheetId="653"/>
      <sheetData sheetId="654" refreshError="1"/>
      <sheetData sheetId="655"/>
      <sheetData sheetId="656"/>
      <sheetData sheetId="657"/>
      <sheetData sheetId="658"/>
      <sheetData sheetId="659"/>
      <sheetData sheetId="660"/>
      <sheetData sheetId="661"/>
      <sheetData sheetId="662"/>
      <sheetData sheetId="663"/>
      <sheetData sheetId="664"/>
      <sheetData sheetId="665"/>
      <sheetData sheetId="666"/>
      <sheetData sheetId="667" refreshError="1"/>
      <sheetData sheetId="66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t"/>
      <sheetName val="ptvt"/>
    </sheetNames>
    <sheetDataSet>
      <sheetData sheetId="0" refreshError="1"/>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nluong"/>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Q1,Q2,01"/>
      <sheetName val="BCCTQT-XLD4"/>
      <sheetName val="BCQT-TTD1"/>
      <sheetName val="CT-chuacoDT"/>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XL4Poppy"/>
      <sheetName val="TIEN VAY "/>
      <sheetName val="TIEN GOI"/>
      <sheetName val="UOC THUC HIEN TNDN"/>
      <sheetName val="SO CAI TM"/>
      <sheetName val="QUY TM"/>
      <sheetName val="NHAT KY CHI TIEN"/>
      <sheetName val="NVS DLDN"/>
      <sheetName val="HOA KHANH -HUE"/>
      <sheetName val="TO 48 C"/>
      <sheetName val="TTDIEN2"/>
      <sheetName val="HOA XUAN"/>
      <sheetName val="XT AN DON"/>
      <sheetName val="MR 110KV"/>
      <sheetName val="TBA 220 DS"/>
      <sheetName val="MONG TRU"/>
      <sheetName val="110 EAKAR"/>
      <sheetName val="VPXN"/>
      <sheetName val="HR TBA 500"/>
      <sheetName val="QUAN 3"/>
      <sheetName val="TRAM LAP HUE"/>
      <sheetName val="CQuang Q11"/>
      <sheetName val="TBA 110 Lao Bao"/>
      <sheetName val="DZ DH LBao"/>
      <sheetName val="Vi tri 268"/>
      <sheetName val="Da nhim NT"/>
      <sheetName val="TBA 220 HKhanh"/>
      <sheetName val="Vi tri 53,60"/>
      <sheetName val="XUAN HA"/>
      <sheetName val="NX CO KHI"/>
      <sheetName val="TBA 110 HKhanh"/>
      <sheetName val="KH_Q1_Q2_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c thanh"/>
      <sheetName val="QL1A-QL1A moi"/>
      <sheetName val="C.Bong Lang"/>
      <sheetName val="Vanh dai III (TKKT)"/>
      <sheetName val="SL-NC-MB"/>
      <sheetName val="CX-AD-LC"/>
      <sheetName val="Cau-YBai-Tam"/>
      <sheetName val="XL4Poppy"/>
      <sheetName val="Sheet1"/>
      <sheetName val="To trinh"/>
      <sheetName val="Sheet2"/>
      <sheetName val="bang2"/>
      <sheetName val="Sheet3"/>
      <sheetName val="coHoan"/>
      <sheetName val="Congty"/>
      <sheetName val="VPPN"/>
      <sheetName val="XN74"/>
      <sheetName val="XN54"/>
      <sheetName val="XN33"/>
      <sheetName val="NK96"/>
      <sheetName val="XL4Test5"/>
      <sheetName val="XN79"/>
      <sheetName val="CTMT"/>
      <sheetName val="KluongKm2,4"/>
      <sheetName val="B.cao"/>
      <sheetName val="T.tiet"/>
      <sheetName val="T.N"/>
      <sheetName val="00000000"/>
      <sheetName val="VL"/>
      <sheetName val="NHAN CONG"/>
      <sheetName val="MAY"/>
      <sheetName val="VUA"/>
      <sheetName val="DG CAU"/>
      <sheetName val="THOP CAU"/>
      <sheetName val="TLP CAU"/>
      <sheetName val="DAKT1"/>
      <sheetName val="XL4Poppy (2)"/>
      <sheetName val="KTQT-AFC"/>
      <sheetName val="CLDG"/>
      <sheetName val="CLKL"/>
      <sheetName val="Bang du toan"/>
      <sheetName val="Tonghop"/>
      <sheetName val="Bu gia"/>
      <sheetName val="PT vat tu"/>
      <sheetName val="PTVT"/>
      <sheetName val="733,14-km238"/>
      <sheetName val="Km237_733,14"/>
      <sheetName val="Km236"/>
      <sheetName val="Km235"/>
      <sheetName val="Km234"/>
      <sheetName val="Km233s,"/>
      <sheetName val="Km232s"/>
      <sheetName val="Km231,"/>
      <sheetName val="Km230"/>
      <sheetName val="Km229s,"/>
      <sheetName val="228_100-229s"/>
      <sheetName val="Km227_838-228_100"/>
      <sheetName val="Km227-227_838s,"/>
      <sheetName val="Km226"/>
      <sheetName val="Km225,"/>
      <sheetName val="Tong KLBS"/>
      <sheetName val="THKLNT(lantruoc)"/>
      <sheetName val="BGThau"/>
      <sheetName val="00000001"/>
      <sheetName val="solieu"/>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10000000"/>
      <sheetName val="XXXXXXX1"/>
      <sheetName val="20000000"/>
      <sheetName val="30000000"/>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ETH"/>
      <sheetName val="1"/>
      <sheetName val="2"/>
      <sheetName val="3"/>
      <sheetName val="4"/>
      <sheetName val="5"/>
      <sheetName val="6"/>
      <sheetName val="7"/>
      <sheetName val="DT1"/>
      <sheetName val="DT2"/>
      <sheetName val="Nam 2001"/>
      <sheetName val="Tang TSCD 98-02"/>
      <sheetName val="BIEN DONG"/>
      <sheetName val="TSCD 2001"/>
      <sheetName val="Quy 1-2002"/>
      <sheetName val="Quy 2-2002"/>
      <sheetName val="Quy 3-2002"/>
      <sheetName val="Quy 4-02"/>
      <sheetName val="boHoan"/>
      <sheetName val="C.     Lang"/>
      <sheetName val="SL)NC-MB"/>
      <sheetName val="QL1A-QL1Q moi"/>
      <sheetName val="DG CAࡕ"/>
      <sheetName val="chi tieu HV"/>
      <sheetName val="sx-tt-tk"/>
      <sheetName val="tsach &amp; thu hoi"/>
      <sheetName val="KK than ton   (2)"/>
      <sheetName val="TT cac ho"/>
      <sheetName val="TT trong nganh"/>
      <sheetName val="chi tiet KHM"/>
      <sheetName val="Pham cap"/>
      <sheetName val="DT than"/>
      <sheetName val="Doanh thu"/>
      <sheetName val="gia tri SX"/>
      <sheetName val="Maumoi"/>
      <sheetName val="So Cong nghiep"/>
      <sheetName val="Bia BC"/>
      <sheetName val="TH thanton"/>
      <sheetName val="Dat da thai"/>
      <sheetName val="XNGB-BMD2004"/>
      <sheetName val="GTSX (TT)"/>
      <sheetName val="XNGBQI"/>
      <sheetName val="XNGBQI (2)"/>
      <sheetName val="XNGBQI-04 (2)"/>
      <sheetName val="XNGBQII-04 (2)"/>
      <sheetName val="XNGBQII-04 (3)"/>
      <sheetName val="XNGBQIII-04 (2)"/>
      <sheetName val="XNGBQIII-04 (3)"/>
      <sheetName val="XNGBQIV-04 (2)"/>
      <sheetName val="XNGBQIV-04 (3)"/>
      <sheetName val="XNGBQI-05"/>
      <sheetName val="XNGBQI-05 (02)"/>
      <sheetName val="Gia ban NK bq"/>
      <sheetName val="Sheet19"/>
      <sheetName val="Sheet20"/>
      <sheetName val="Sheet21"/>
      <sheetName val="Sheet22"/>
      <sheetName val="Sheet23"/>
      <sheetName val="Sheet24"/>
      <sheetName val="Sheet25"/>
      <sheetName val="Sheet26"/>
      <sheetName val="Sheet27"/>
      <sheetName val="Sheet28"/>
      <sheetName val="Sheet29"/>
      <sheetName val="Sheet30"/>
      <sheetName val="000000000000"/>
      <sheetName val="100000000000"/>
      <sheetName val="200000000000"/>
      <sheetName val="gVL"/>
      <sheetName val="KluongKm2_x000c_4"/>
      <sheetName val="TK331D"/>
      <sheetName val="334 d"/>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BDCNH"/>
      <sheetName val="bcdtk"/>
      <sheetName val="BCDKTNH"/>
      <sheetName val="BCDKTTHUE"/>
      <sheetName val="tscd"/>
      <sheetName val="HK1"/>
      <sheetName val="HK2"/>
      <sheetName val="CANAM"/>
      <sheetName val="Tojg KLBS"/>
      <sheetName val="lt-tl"/>
      <sheetName val="px3-tl"/>
      <sheetName val="px1-tl"/>
      <sheetName val="vp-tl"/>
      <sheetName val="px2,tb-tl"/>
      <sheetName val="th-qt"/>
      <sheetName val="bqt"/>
      <sheetName val="tl-khovt"/>
      <sheetName val="dtkhovt"/>
      <sheetName val="Sheet17"/>
      <sheetName val="Sheet18"/>
      <sheetName val="ɂIEN DONG"/>
      <sheetName val="P_x000c_V"/>
      <sheetName val="Tai khoan"/>
      <sheetName val="C.   ( Lang"/>
      <sheetName val="DG "/>
      <sheetName val="MTO REV.0"/>
      <sheetName val="Maumo)"/>
      <sheetName val="DG CA?"/>
      <sheetName val="giathanh1"/>
      <sheetName val="XL@Test5"/>
      <sheetName val="bia"/>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TTDZ22"/>
      <sheetName val="NCong-Day-Su"/>
      <sheetName val="¶"/>
      <sheetName val="Tonchop"/>
      <sheetName val="KK bo sung"/>
      <sheetName val="KH-Q1,Q2,01"/>
      <sheetName val="THPDMoi  (2)"/>
      <sheetName val="dongia (2)"/>
      <sheetName val="gtrinh"/>
      <sheetName val="phuluc1"/>
      <sheetName val="TONG HOP VL-NC"/>
      <sheetName val="lam-moi"/>
      <sheetName val="chitiet"/>
      <sheetName val="TONGKE3p "/>
      <sheetName val="TH VL, NC, DDHT Thanhphuoc"/>
      <sheetName val="#REF"/>
      <sheetName val="thao-go"/>
      <sheetName val="DON GIA"/>
      <sheetName val="TONGKE-HT"/>
      <sheetName val="DG"/>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DO AM DT"/>
      <sheetName val="dmuc"/>
      <sheetName val="?IEN DONG"/>
      <sheetName val="XL4Te3t5"/>
      <sheetName val="S29_x0007__x0000__x0000_S"/>
      <sheetName val="PTVL"/>
      <sheetName val="IBASE"/>
      <sheetName val="˜Ünh m÷c"/>
      <sheetName val="Quy_x0000_2-2002"/>
      <sheetName val="Ünh m÷c"/>
      <sheetName val="DI-ESTI"/>
      <sheetName val="NC"/>
      <sheetName val="Quy"/>
      <sheetName val="BGThau_x0008__x0000__x0000_0000000_x0001__x0006__x0000__x0000_Sheet1_x0008__x0000__x0000_To"/>
      <sheetName val="S`eet12"/>
      <sheetName val="XHXPXXX1"/>
      <sheetName val="0000000!"/>
      <sheetName val="To tri.h"/>
      <sheetName val="cnHoan"/>
      <sheetName val="V_x0010_PN"/>
      <sheetName val="Thuc_thanh"/>
      <sheetName val="QL1A-QL1A_moi"/>
      <sheetName val="C_Bong_Lang"/>
      <sheetName val="Vanh_dai_III_(TKKT)"/>
      <sheetName val="NHAN_CONG"/>
      <sheetName val="DG_CAU"/>
      <sheetName val="THOP_CAU"/>
      <sheetName val="TLP_CAU"/>
      <sheetName val="XL4Poppy_(2)"/>
      <sheetName val="B_cao"/>
      <sheetName val="T_tiet"/>
      <sheetName val="T_N"/>
      <sheetName val="Tong_KLBS"/>
      <sheetName val="To_trinh"/>
      <sheetName val="Bang_du_toan"/>
      <sheetName val="Bu_gia"/>
      <sheetName val="PT_vat_tu"/>
      <sheetName val="Nam_2001"/>
      <sheetName val="Tang_TSCD_98-02"/>
      <sheetName val="BIEN_DONG"/>
      <sheetName val="TSCD_2001"/>
      <sheetName val="Quy_1-2002"/>
      <sheetName val="Quy_2-2002"/>
      <sheetName val="Quy_3-2002"/>
      <sheetName val="Quy_4-02"/>
      <sheetName val="THKL_nghiemthu"/>
      <sheetName val="DTCTtaluy_(2)"/>
      <sheetName val="KLDGTT&lt;120%_(2)"/>
      <sheetName val="TH_(2)"/>
      <sheetName val="C______Lang"/>
      <sheetName val="QL1A-QL1Q_moi"/>
      <sheetName val="KluongKm24"/>
      <sheetName val="DG_CAࡕ"/>
      <sheetName val="chi_tieu_HV"/>
      <sheetName val="tsach_&amp;_thu_hoi"/>
      <sheetName val="KK_than_ton___(2)"/>
      <sheetName val="TT_cac_ho"/>
      <sheetName val="TT_trong_nganh"/>
      <sheetName val="chi_tiet_KHM"/>
      <sheetName val="Pham_cap"/>
      <sheetName val="DT_than"/>
      <sheetName val="Doanh_thu"/>
      <sheetName val="gia_tri_SX"/>
      <sheetName val="So_Cong_nghiep"/>
      <sheetName val="Bia_BC"/>
      <sheetName val="TH_thanton"/>
      <sheetName val="Dat_da_thai"/>
      <sheetName val="GTSX_(TT)"/>
      <sheetName val="XNGBQI_(2)"/>
      <sheetName val="XNGBQI-04_(2)"/>
      <sheetName val="XNGBQII-04_(2)"/>
      <sheetName val="XNGBQII-04_(3)"/>
      <sheetName val="XNGBQIII-04_(2)"/>
      <sheetName val="XNGBQIII-04_(3)"/>
      <sheetName val="XNGBQIV-04_(2)"/>
      <sheetName val="XNGBQIV-04_(3)"/>
      <sheetName val="XNGBQI-05_(02)"/>
      <sheetName val="Gia_ban_NK_bq"/>
      <sheetName val="334_d"/>
      <sheetName val="Tai_khoan"/>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DG_"/>
      <sheetName val="PV"/>
      <sheetName val="C____(_Lang"/>
      <sheetName val="Tojg_KLBS"/>
      <sheetName val="MTO_REV_0"/>
      <sheetName val="KK_bo_sung"/>
      <sheetName val="tuong"/>
      <sheetName val="TDT"/>
      <sheetName val="Bu gi`"/>
      <sheetName val="NHAN_x0000_CONG"/>
      <sheetName val="S29_x0007_"/>
      <sheetName val="Q3-01-duyet"/>
      <sheetName val="PPVT"/>
      <sheetName val="Girder"/>
      <sheetName val="Tendon"/>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Sheetr"/>
      <sheetName val="Km225_838-228_100"/>
      <sheetName val="data"/>
      <sheetName val="phi"/>
      <sheetName val="XL4@oppy"/>
      <sheetName val="Km&quot;33s,"/>
      <sheetName val="Km227O838-228_100"/>
      <sheetName val="Dang TSCD 98-02"/>
      <sheetName val="dtkhovd"/>
      <sheetName val="CDMT"/>
      <sheetName val="DT1????????"/>
      <sheetName val="Quy?2-2002"/>
      <sheetName val="DT1?"/>
      <sheetName val="S29_x0007_??S"/>
      <sheetName val="S29_x0007_?S"/>
      <sheetName val="Sêeet9"/>
      <sheetName val="CT_x0000_doanh thu 2005"/>
      <sheetName val="INV"/>
      <sheetName val="XXXXXXX2"/>
      <sheetName val="XXXXXXX3"/>
      <sheetName val="XXXXXXX4"/>
      <sheetName val="Tang TRCD 98-02"/>
      <sheetName val="TSCD 2000"/>
      <sheetName val="Bang TK goc"/>
      <sheetName val="DGchitiet "/>
      <sheetName val="CHIET TINH TBA"/>
      <sheetName val="XLÿÿest5"/>
      <sheetName val="NEW-PANEL"/>
      <sheetName val="XNGBQII-_x0010_4 (3)"/>
      <sheetName val="çha tri SX"/>
      <sheetName val="So Conç!îfhiep"/>
      <sheetName val="ctTBA"/>
      <sheetName val="DG CA_"/>
      <sheetName val="_IEN DONG"/>
      <sheetName val="CĮ     Lang"/>
      <sheetName val="ptdg"/>
      <sheetName val="tra-vat-lieu"/>
      <sheetName val="DT1________"/>
      <sheetName val="DT1_"/>
      <sheetName val="S29_x0007___S"/>
      <sheetName val="S29_x0007__S"/>
      <sheetName val="Na2_x0000__x0000_01"/>
      <sheetName val="_x0000__x0000_쫀䃝Z"/>
      <sheetName val="_x0000__x0000__x0000__x0000_¢é@Z_x0000__x000d__x0000__x0004_"/>
      <sheetName val="4_x0004__x0000__x0000_XN54_x0004__x0000__x0000_XN33_x0004__x0000__x0000_NK96_x0006__x0000__x0000_Sheet4"/>
      <sheetName val="XNGBQI-01 (02)"/>
      <sheetName val="BGThau_x0008_"/>
      <sheetName val="BGThau_x0008__x0000_0000000_x0001__x0006__x0000_Sheet1_x0008__x0000_To dr"/>
      <sheetName val="126"/>
      <sheetName val="127"/>
      <sheetName val="128"/>
      <sheetName val="129"/>
      <sheetName val="130"/>
      <sheetName val="131"/>
      <sheetName val="132"/>
      <sheetName val="133"/>
      <sheetName val="Chart1"/>
      <sheetName val="134"/>
      <sheetName val="135"/>
      <sheetName val="136"/>
      <sheetName val="137"/>
      <sheetName val="138"/>
      <sheetName val="139"/>
      <sheetName val="KHUPHO8"/>
      <sheetName val="THONGKE"/>
      <sheetName val="MTO REV.2(ARMOR)"/>
      <sheetName val="NHAN"/>
      <sheetName val="Hạng mục 2"/>
      <sheetName val="Km227Э227_838s,"/>
      <sheetName val=""/>
      <sheetName val="CT"/>
      <sheetName val="NHAN CWNG"/>
      <sheetName val="CI     Lang"/>
      <sheetName val="Quy $-02"/>
      <sheetName val="DO_AM_DT"/>
      <sheetName val="ɂIEN_DONG"/>
      <sheetName val="DG_CA?"/>
      <sheetName val="M+MC"/>
      <sheetName val="_x0000__x0000__x0000__x0000_¢é@Z_x0000__x000a__x0000__x0004_"/>
      <sheetName val="DTCTtallu"/>
      <sheetName val="GVL-NC-M"/>
      <sheetName val="Vong KLBS"/>
      <sheetName val="4_x0004_"/>
      <sheetName val="Na2"/>
      <sheetName val="Na2_x0000__x0000_€01"/>
      <sheetName val="name"/>
      <sheetName val="KTQT-AF_x0003_"/>
      <sheetName val="KLDGT_x0014_&lt;120%"/>
      <sheetName val="Congt9"/>
      <sheetName val="Km227?227_838s,"/>
      <sheetName val="_x0000__x0000_??Z"/>
      <sheetName val="tienluong"/>
      <sheetName val="coctuatrenda"/>
      <sheetName val="HGCHINGS"/>
      <sheetName val="T11-01"/>
      <sheetName val="T12-01"/>
      <sheetName val="01-02"/>
      <sheetName val="02-02"/>
      <sheetName val="03-02"/>
      <sheetName val="T04-02"/>
      <sheetName val="T05-02"/>
      <sheetName val="T06-T02"/>
      <sheetName val="T07-03"/>
      <sheetName val="T08-03"/>
      <sheetName val="T09-03"/>
      <sheetName val="T10-03"/>
      <sheetName val="T11-03"/>
      <sheetName val="T12-03"/>
      <sheetName val="NPLT01-04"/>
      <sheetName val="NPLT02-04"/>
      <sheetName val="NPLT03-04"/>
      <sheetName val="NPLT04-04"/>
      <sheetName val="NPLT05-04"/>
      <sheetName val="NPLT06-04"/>
      <sheetName val="NPLT07-04"/>
      <sheetName val="NPLT08-04"/>
      <sheetName val="NPLT09-04"/>
      <sheetName val="NPLT10-04"/>
      <sheetName val="NPLT11-04"/>
      <sheetName val="NPLT12-04"/>
      <sheetName val="NXT -T12 B"/>
      <sheetName val="NXT -T01-05"/>
      <sheetName val="NXT-T01-05 B"/>
      <sheetName val="NXT-T02-05"/>
      <sheetName val="NXT-T02-05B"/>
      <sheetName val="NXT-T03-05"/>
      <sheetName val="NXT-T03-05 B"/>
      <sheetName val="NXT -T04-05"/>
      <sheetName val="NXT-T05-05"/>
      <sheetName val="NXT -T06-05"/>
      <sheetName val="NXT -T07-05"/>
      <sheetName val="HGHW3"/>
      <sheetName val="HGHW4"/>
      <sheetName val="HGHW5"/>
      <sheetName val="HGCW6"/>
      <sheetName val="CH1"/>
      <sheetName val="EXP2"/>
      <sheetName val="Exterior Walls Finishes"/>
      <sheetName val="CPQL"/>
      <sheetName val="THCPQL"/>
      <sheetName val="Du kien DT 9 thang de fop"/>
      <sheetName val="Pier"/>
      <sheetName val="Pile"/>
      <sheetName val="Khoi luong"/>
      <sheetName val="DSMo (2)"/>
      <sheetName val="DSMo"/>
      <sheetName val="TH Mo"/>
      <sheetName val="21B"/>
      <sheetName val="143"/>
      <sheetName val="141"/>
      <sheetName val="172"/>
      <sheetName val="171"/>
      <sheetName val="170"/>
      <sheetName val="169"/>
      <sheetName val="168"/>
      <sheetName val="167"/>
      <sheetName val="166"/>
      <sheetName val="165"/>
      <sheetName val="164"/>
      <sheetName val="163"/>
      <sheetName val="162"/>
      <sheetName val="161"/>
      <sheetName val="160"/>
      <sheetName val="159"/>
      <sheetName val="158"/>
      <sheetName val="157"/>
      <sheetName val="156"/>
      <sheetName val="155"/>
      <sheetName val="154"/>
      <sheetName val="173"/>
      <sheetName val="152"/>
      <sheetName val="151"/>
      <sheetName val="150"/>
      <sheetName val="149"/>
      <sheetName val="148"/>
      <sheetName val="147"/>
      <sheetName val="146"/>
      <sheetName val="145"/>
      <sheetName val="144"/>
      <sheetName val="142"/>
      <sheetName val="140"/>
      <sheetName val="TH ho"/>
      <sheetName val="TH138-173"/>
      <sheetName val="DG _x0000__x0000__x0000__x0000__x0000__x0000__x0000__x0000__x0000__x0009__x0000_᲌Ա_x0000__x0004__x0000__x0000__x0000__x0000__x0000__x0000_窰԰_x0000__x0000__x0000__x0000__x0000_"/>
      <sheetName val="_x0000__x0001__x0000__x0000__x0000__x0000__x0000__x0000__x0000__x0000__x0000__x0000__x0000__x0002__x0000__x0000__x0000__x0000__x0000__x0000__x0000_Ƥ_x0000_Ő_x0000__x0000__x0000_㋎˴_x0000_"/>
      <sheetName val="NHAN?CONG"/>
      <sheetName val="BGThau_x0008_??0000000_x0001__x0006_??Sheet1_x0008_??To"/>
      <sheetName val="TTTram"/>
      <sheetName val="Km23"/>
      <sheetName val="XNGBQIV-02_x0000__x0000_)"/>
      <sheetName val="H?ng m?c 2"/>
      <sheetName val="Tgng hop CP T10"/>
      <sheetName val="TT_10KV"/>
      <sheetName val="00000003"/>
      <sheetName val="C?     Lang"/>
      <sheetName val="_x0000__x0000__x0017_[Q3-01-duyet.xls]Maumo)_x0000_?_x0000__x0000__x0000_"/>
      <sheetName val="?IEN_DONG"/>
      <sheetName val="DG_CA_"/>
      <sheetName val="Quy_2-20021"/>
      <sheetName val="To_tri_h"/>
      <sheetName val="VPN"/>
      <sheetName val="Bu_gi`"/>
      <sheetName val="˜Ünh_m÷c"/>
      <sheetName val="roto_truc"/>
      <sheetName val="Day_dt"/>
      <sheetName val="stato_tam_say"/>
      <sheetName val="Stato_ep"/>
      <sheetName val="Canh_gio"/>
      <sheetName val="Ss_Z-_GB"/>
      <sheetName val="Ünh_m÷c"/>
      <sheetName val="S29S"/>
      <sheetName val="CTdoanh_thu_2005"/>
      <sheetName val="BGThau0000000Sheet1To"/>
      <sheetName val="THPDMoi__(2)"/>
      <sheetName val="dongia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çha_tri_SX"/>
      <sheetName val="S29_x0007_S"/>
      <sheetName val="Quy2-2002"/>
      <sheetName val="BGThau_x0008_0000000_x0001__x0006_Sheet1_x0008_To"/>
      <sheetName val="NHANCONG"/>
      <sheetName val="CTdoanh thu 2005"/>
      <sheetName val="4_x0004_XN54_x0004_XN33_x0004_NK96_x0006_Sheet4"/>
      <sheetName val="BGThau_x0008_0000000_x0001__x0006_Sheet1_x0008_To dr"/>
      <sheetName val="??Z"/>
      <sheetName val="DG  ᲌Ա_x0004_窰԰"/>
      <sheetName val="_x0001__x0002_ƤŐ㋎˴"/>
      <sheetName val="_x0017_[Q3-01-duyet.xls]Maumo)?"/>
      <sheetName val="CT?doanh thu 2005"/>
      <sheetName val="Na2??01"/>
      <sheetName val="4_x0004_??XN54_x0004_??XN33_x0004_??NK96_x0006_??Sheet4"/>
      <sheetName val="??쫀䃝Z"/>
      <sheetName val="????¢é@Z?_x000d_?_x0004_"/>
      <sheetName val="BGThau_x0008_?0000000_x0001__x0006_?Sheet1_x0008_?To dr"/>
      <sheetName val="Tonghmp"/>
      <sheetName val="Qheet19"/>
      <sheetName val="THKL nghiamthu"/>
      <sheetName val="Balg du toan"/>
      <sheetName val="????¢é@Z?_x000a_?_x0004_"/>
      <sheetName val="Thep-MatCat"/>
      <sheetName val="Kiem-Toan"/>
      <sheetName val="NhapSL"/>
      <sheetName val="????Z"/>
      <sheetName val="??_x0017_[Q3-01-duyet.xls]Maumo)?????"/>
      <sheetName val="DG ????????? ?᲌Ա?_x0004_??????窰԰?????"/>
      <sheetName val="BGThau_x0008_?0000000_x0001__x0006_?Sheet1_x0008_?To"/>
      <sheetName val="Du Toan"/>
      <sheetName val="GIAVLIEU"/>
      <sheetName val="€¢é@Z_x000d__x0004_"/>
      <sheetName val="Hedging"/>
      <sheetName val="mtk_b"/>
      <sheetName val="[Q3-01-duyet.xlsUboHoan"/>
      <sheetName val="c`i tiet KHM"/>
      <sheetName val="€¢é@Z_x000a__x0004_"/>
      <sheetName val="��nh m�c"/>
      <sheetName val="Na2�01"/>
      <sheetName val="S�eet9"/>
      <sheetName val=" (2)"/>
      <sheetName val="ThongSo"/>
      <sheetName val="Km2,"/>
      <sheetName val="�ha tri SX"/>
      <sheetName val="XNGBQIV-02"/>
      <sheetName val="Km2"/>
      <sheetName val="¢é@Z _x0004_"/>
      <sheetName val="????¢é@Z? ?_x0004_"/>
      <sheetName val="€¢é@Z _x0004_"/>
      <sheetName val="BGThau___0000000____Sheet1____2"/>
      <sheetName val="DG____________________________2"/>
      <sheetName val="BGThau___0000000____Sheet1____3"/>
      <sheetName val="TH (2+"/>
      <sheetName val="100000p0"/>
      <sheetName val="30000:00"/>
      <sheetName val="T.tidt"/>
      <sheetName val="coJoan"/>
      <sheetName val="XN&lt;4"/>
      <sheetName val="CL_x0007_G"/>
      <sheetName val="Tongh$p"/>
      <sheetName val="Tang TSCD 90-02"/>
      <sheetName val="Qy 1-2002"/>
      <sheetName val="Quy 3-2x02"/>
      <sheetName val="C/     Lang"/>
      <sheetName val="So_Conç!îfhiep"/>
      <sheetName val="S29"/>
      <sheetName val="Dang_TSCD_98-02"/>
      <sheetName val="Tang_TRCD_98-02"/>
      <sheetName val="TSCD_2000"/>
      <sheetName val="XNGBQII-4_(3)"/>
      <sheetName val="CHIET_TINH_TBA"/>
      <sheetName val="Bang_TK_goc"/>
      <sheetName val="DGchitiet_"/>
      <sheetName val="4XN54XN33NK96Sheet4"/>
      <sheetName val="_IEN_DONG"/>
      <sheetName val="S29??S"/>
      <sheetName val="S29?S"/>
      <sheetName val="S29__S"/>
      <sheetName val="S29_S"/>
      <sheetName val="NHAN_CWNG"/>
      <sheetName val="MTO_REV_2(ARMOR)"/>
      <sheetName val="CĮ_____Lang"/>
      <sheetName val="SDH TP"/>
      <sheetName val="So Con�!�fhiep"/>
      <sheetName val="XL��est5"/>
      <sheetName val="���@Z_x000d__x0004_"/>
      <sheetName val="Tai_khկ缀"/>
      <sheetName val="diachi"/>
      <sheetName val="Shѥet10"/>
      <sheetName val="XN²-05 (02)"/>
      <sheetName val="XN²"/>
      <sheetName val="DG ?????????_x0009_?᲌Ա?_x0004_??????窰԰?????"/>
      <sheetName val="_x0000__x0000__x0000__x0000__x0000__x0000__x0000__x0000_ (2)"/>
      <sheetName val="DG _x0000__x0000__x0000__x0000__x0000__x0000__x0000__x0000__x0000_ _x0000_᲌Ա_x0000__x0004__x0000__x0000__x0000__x0000__x0000__x0000_窰԰_x0000__x0000__x0000__x0000__x0000_"/>
      <sheetName val="DT1_x0000__x0000__x0000__x0000__x0000__x0000__x0000__x0000_"/>
      <sheetName val="DT1_x0000_"/>
      <sheetName val="S29_x0007__x0000_S"/>
      <sheetName val="BGThau_x0008__x0000_0000000_x0001__x0006__x0000_Sheet1_x0008__x0000_To"/>
      <sheetName val="4_x0004__x0000_XN54_x0004__x0000_XN33_x0004__x0000_NK96_x0006__x0000_Sheet4"/>
    </sheetNames>
    <sheetDataSet>
      <sheetData sheetId="0" refreshError="1">
        <row r="29">
          <cell r="E29">
            <v>9566000</v>
          </cell>
        </row>
      </sheetData>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29">
          <cell r="E29">
            <v>63460.659999999996</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refreshError="1"/>
      <sheetData sheetId="204"/>
      <sheetData sheetId="205" refreshError="1"/>
      <sheetData sheetId="206" refreshError="1"/>
      <sheetData sheetId="207"/>
      <sheetData sheetId="208" refreshError="1"/>
      <sheetData sheetId="209" refreshError="1"/>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refreshError="1"/>
      <sheetData sheetId="228" refreshError="1"/>
      <sheetData sheetId="229"/>
      <sheetData sheetId="230"/>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refreshError="1"/>
      <sheetData sheetId="266" refreshError="1"/>
      <sheetData sheetId="267"/>
      <sheetData sheetId="268" refreshError="1"/>
      <sheetData sheetId="269" refreshError="1"/>
      <sheetData sheetId="270" refreshError="1"/>
      <sheetData sheetId="271" refreshError="1"/>
      <sheetData sheetId="272" refreshError="1"/>
      <sheetData sheetId="273"/>
      <sheetData sheetId="274" refreshError="1"/>
      <sheetData sheetId="275"/>
      <sheetData sheetId="276"/>
      <sheetData sheetId="277"/>
      <sheetData sheetId="278"/>
      <sheetData sheetId="279"/>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sheetData sheetId="363"/>
      <sheetData sheetId="364"/>
      <sheetData sheetId="365" refreshError="1"/>
      <sheetData sheetId="366"/>
      <sheetData sheetId="367" refreshError="1"/>
      <sheetData sheetId="368" refreshError="1"/>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refreshError="1"/>
      <sheetData sheetId="397" refreshError="1"/>
      <sheetData sheetId="398"/>
      <sheetData sheetId="399"/>
      <sheetData sheetId="400"/>
      <sheetData sheetId="401"/>
      <sheetData sheetId="402"/>
      <sheetData sheetId="403" refreshError="1"/>
      <sheetData sheetId="404"/>
      <sheetData sheetId="405"/>
      <sheetData sheetId="406"/>
      <sheetData sheetId="407"/>
      <sheetData sheetId="408"/>
      <sheetData sheetId="409" refreshError="1"/>
      <sheetData sheetId="410"/>
      <sheetData sheetId="411"/>
      <sheetData sheetId="412"/>
      <sheetData sheetId="413"/>
      <sheetData sheetId="414"/>
      <sheetData sheetId="415"/>
      <sheetData sheetId="416"/>
      <sheetData sheetId="417" refreshError="1"/>
      <sheetData sheetId="418" refreshError="1"/>
      <sheetData sheetId="419" refreshError="1"/>
      <sheetData sheetId="420"/>
      <sheetData sheetId="421" refreshError="1"/>
      <sheetData sheetId="422"/>
      <sheetData sheetId="423"/>
      <sheetData sheetId="424"/>
      <sheetData sheetId="425" refreshError="1"/>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sheetData sheetId="436" refreshError="1"/>
      <sheetData sheetId="437" refreshError="1"/>
      <sheetData sheetId="438" refreshError="1"/>
      <sheetData sheetId="439"/>
      <sheetData sheetId="440"/>
      <sheetData sheetId="441"/>
      <sheetData sheetId="442"/>
      <sheetData sheetId="443"/>
      <sheetData sheetId="444"/>
      <sheetData sheetId="445"/>
      <sheetData sheetId="446"/>
      <sheetData sheetId="447"/>
      <sheetData sheetId="448"/>
      <sheetData sheetId="449"/>
      <sheetData sheetId="450" refreshError="1"/>
      <sheetData sheetId="451"/>
      <sheetData sheetId="452"/>
      <sheetData sheetId="453"/>
      <sheetData sheetId="454"/>
      <sheetData sheetId="455"/>
      <sheetData sheetId="456"/>
      <sheetData sheetId="457"/>
      <sheetData sheetId="458"/>
      <sheetData sheetId="459" refreshError="1"/>
      <sheetData sheetId="460" refreshError="1"/>
      <sheetData sheetId="461" refreshError="1"/>
      <sheetData sheetId="462"/>
      <sheetData sheetId="463" refreshError="1"/>
      <sheetData sheetId="464" refreshError="1"/>
      <sheetData sheetId="465"/>
      <sheetData sheetId="466" refreshError="1"/>
      <sheetData sheetId="467"/>
      <sheetData sheetId="468" refreshError="1"/>
      <sheetData sheetId="469" refreshError="1"/>
      <sheetData sheetId="470" refreshError="1"/>
      <sheetData sheetId="471" refreshError="1"/>
      <sheetData sheetId="472" refreshError="1"/>
      <sheetData sheetId="473"/>
      <sheetData sheetId="474" refreshError="1"/>
      <sheetData sheetId="475"/>
      <sheetData sheetId="476" refreshError="1"/>
      <sheetData sheetId="477" refreshError="1"/>
      <sheetData sheetId="478" refreshError="1"/>
      <sheetData sheetId="479" refreshError="1"/>
      <sheetData sheetId="480"/>
      <sheetData sheetId="481"/>
      <sheetData sheetId="482"/>
      <sheetData sheetId="483" refreshError="1"/>
      <sheetData sheetId="484" refreshError="1"/>
      <sheetData sheetId="485" refreshError="1"/>
      <sheetData sheetId="486" refreshError="1"/>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refreshError="1"/>
      <sheetData sheetId="532"/>
      <sheetData sheetId="533"/>
      <sheetData sheetId="534"/>
      <sheetData sheetId="535" refreshError="1"/>
      <sheetData sheetId="536" refreshError="1"/>
      <sheetData sheetId="537" refreshError="1"/>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refreshError="1"/>
      <sheetData sheetId="578" refreshError="1"/>
      <sheetData sheetId="579"/>
      <sheetData sheetId="580"/>
      <sheetData sheetId="581" refreshError="1"/>
      <sheetData sheetId="582" refreshError="1"/>
      <sheetData sheetId="583"/>
      <sheetData sheetId="584" refreshError="1"/>
      <sheetData sheetId="585"/>
      <sheetData sheetId="586" refreshError="1"/>
      <sheetData sheetId="587" refreshError="1"/>
      <sheetData sheetId="588" refreshError="1"/>
      <sheetData sheetId="589" refreshError="1"/>
      <sheetData sheetId="590" refreshError="1"/>
      <sheetData sheetId="591" refreshError="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sheetData sheetId="630"/>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sheetData sheetId="640" refreshError="1"/>
      <sheetData sheetId="64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sheetData sheetId="656"/>
      <sheetData sheetId="657" refreshError="1"/>
      <sheetData sheetId="658" refreshError="1"/>
      <sheetData sheetId="659" refreshError="1"/>
      <sheetData sheetId="660" refreshError="1"/>
      <sheetData sheetId="661" refreshError="1"/>
      <sheetData sheetId="662" refreshError="1"/>
      <sheetData sheetId="663"/>
      <sheetData sheetId="664" refreshError="1"/>
      <sheetData sheetId="665"/>
      <sheetData sheetId="666"/>
      <sheetData sheetId="667" refreshError="1"/>
      <sheetData sheetId="668" refreshError="1"/>
      <sheetData sheetId="669" refreshError="1"/>
      <sheetData sheetId="670"/>
      <sheetData sheetId="671" refreshError="1"/>
      <sheetData sheetId="672" refreshError="1"/>
      <sheetData sheetId="673"/>
      <sheetData sheetId="674"/>
      <sheetData sheetId="675"/>
      <sheetData sheetId="676"/>
      <sheetData sheetId="677"/>
      <sheetData sheetId="678"/>
      <sheetData sheetId="679"/>
      <sheetData sheetId="680"/>
      <sheetData sheetId="681"/>
      <sheetData sheetId="682"/>
      <sheetData sheetId="683"/>
      <sheetData sheetId="684"/>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sheetData sheetId="711" refreshError="1"/>
      <sheetData sheetId="712" refreshError="1"/>
      <sheetData sheetId="713" refreshError="1"/>
      <sheetData sheetId="714" refreshError="1"/>
      <sheetData sheetId="715"/>
      <sheetData sheetId="716"/>
      <sheetData sheetId="717" refreshError="1"/>
      <sheetData sheetId="718"/>
      <sheetData sheetId="7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vt"/>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s>
    <sheetDataSet>
      <sheetData sheetId="0"/>
      <sheetData sheetId="1"/>
      <sheetData sheetId="2">
        <row r="16">
          <cell r="N16">
            <v>759</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ColWidth="8.7109375" defaultRowHeight="12.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W3375"/>
  <sheetViews>
    <sheetView zoomScale="85" zoomScaleNormal="85" workbookViewId="0">
      <pane ySplit="10" topLeftCell="A193" activePane="bottomLeft" state="frozen"/>
      <selection pane="bottomLeft" activeCell="D180" sqref="D180"/>
    </sheetView>
  </sheetViews>
  <sheetFormatPr defaultColWidth="9.140625" defaultRowHeight="15"/>
  <cols>
    <col min="1" max="1" width="6.42578125" style="120" customWidth="1"/>
    <col min="2" max="2" width="22.42578125" style="120" customWidth="1"/>
    <col min="3" max="3" width="10.7109375" style="125" customWidth="1"/>
    <col min="4" max="4" width="9.7109375" style="125" customWidth="1"/>
    <col min="5" max="5" width="12.85546875" style="162" customWidth="1"/>
    <col min="6" max="6" width="12.28515625" style="126" customWidth="1"/>
    <col min="7" max="7" width="7.42578125" style="126" customWidth="1"/>
    <col min="8" max="8" width="6.5703125" style="126" customWidth="1"/>
    <col min="9" max="9" width="8.85546875" style="126" customWidth="1"/>
    <col min="10" max="10" width="7" style="127" customWidth="1"/>
    <col min="11" max="13" width="9.140625" style="117"/>
    <col min="14" max="14" width="9.140625" style="117" customWidth="1"/>
    <col min="15" max="78" width="9.140625" style="117"/>
    <col min="79" max="16384" width="9.140625" style="120"/>
  </cols>
  <sheetData>
    <row r="1" spans="1:231" s="111" customFormat="1" ht="39" customHeight="1">
      <c r="A1" s="504" t="s">
        <v>821</v>
      </c>
      <c r="B1" s="505"/>
      <c r="C1" s="505"/>
      <c r="D1" s="505"/>
      <c r="E1" s="381"/>
      <c r="F1" s="229"/>
      <c r="G1" s="229"/>
      <c r="H1" s="229"/>
      <c r="I1" s="230" t="s">
        <v>822</v>
      </c>
      <c r="J1" s="229"/>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c r="DV1" s="109"/>
      <c r="DW1" s="109"/>
      <c r="DX1" s="109"/>
      <c r="DY1" s="109"/>
      <c r="DZ1" s="109"/>
      <c r="EA1" s="109"/>
      <c r="EB1" s="109"/>
      <c r="EC1" s="109"/>
      <c r="ED1" s="109"/>
      <c r="EE1" s="109"/>
      <c r="EF1" s="109"/>
      <c r="EG1" s="109"/>
      <c r="EH1" s="109"/>
      <c r="EI1" s="109"/>
      <c r="EJ1" s="109"/>
      <c r="EK1" s="109"/>
      <c r="EL1" s="109"/>
      <c r="EM1" s="109"/>
      <c r="EN1" s="109"/>
      <c r="EO1" s="109"/>
      <c r="EP1" s="109"/>
      <c r="EQ1" s="109"/>
      <c r="ER1" s="109"/>
      <c r="ES1" s="109"/>
      <c r="ET1" s="109"/>
      <c r="EU1" s="109"/>
      <c r="EV1" s="109"/>
      <c r="EW1" s="109"/>
      <c r="EX1" s="109"/>
      <c r="EY1" s="109"/>
      <c r="EZ1" s="109"/>
      <c r="FA1" s="109"/>
      <c r="FB1" s="109"/>
      <c r="FC1" s="109"/>
      <c r="FD1" s="109"/>
      <c r="FE1" s="109"/>
      <c r="FF1" s="109"/>
      <c r="FG1" s="109"/>
      <c r="FH1" s="109"/>
      <c r="FI1" s="109"/>
      <c r="FJ1" s="109"/>
      <c r="FK1" s="109"/>
      <c r="FL1" s="109"/>
      <c r="FM1" s="109"/>
      <c r="FN1" s="109"/>
      <c r="FO1" s="109"/>
      <c r="FP1" s="109"/>
      <c r="FQ1" s="109"/>
      <c r="FR1" s="109"/>
      <c r="FS1" s="109"/>
      <c r="FT1" s="109"/>
      <c r="FU1" s="109"/>
      <c r="FV1" s="109"/>
      <c r="FW1" s="109"/>
      <c r="FX1" s="109"/>
      <c r="FY1" s="109"/>
      <c r="FZ1" s="109"/>
      <c r="GA1" s="109"/>
      <c r="GB1" s="109"/>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10"/>
    </row>
    <row r="2" spans="1:231" s="115" customFormat="1" ht="45" customHeight="1">
      <c r="A2" s="510" t="s">
        <v>1302</v>
      </c>
      <c r="B2" s="511"/>
      <c r="C2" s="511"/>
      <c r="D2" s="511"/>
      <c r="E2" s="511"/>
      <c r="F2" s="511"/>
      <c r="G2" s="511"/>
      <c r="H2" s="511"/>
      <c r="I2" s="511"/>
      <c r="J2" s="511"/>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c r="ED2" s="113"/>
      <c r="EE2" s="113"/>
      <c r="EF2" s="113"/>
      <c r="EG2" s="113"/>
      <c r="EH2" s="113"/>
      <c r="EI2" s="113"/>
      <c r="EJ2" s="113"/>
      <c r="EK2" s="113"/>
      <c r="EL2" s="113"/>
      <c r="EM2" s="113"/>
      <c r="EN2" s="113"/>
      <c r="EO2" s="113"/>
      <c r="EP2" s="113"/>
      <c r="EQ2" s="113"/>
      <c r="ER2" s="113"/>
      <c r="ES2" s="113"/>
      <c r="ET2" s="113"/>
      <c r="EU2" s="113"/>
      <c r="EV2" s="113"/>
      <c r="EW2" s="113"/>
      <c r="EX2" s="113"/>
      <c r="EY2" s="113"/>
      <c r="EZ2" s="113"/>
      <c r="FA2" s="113"/>
      <c r="FB2" s="113"/>
      <c r="FC2" s="113"/>
      <c r="FD2" s="113"/>
      <c r="FE2" s="113"/>
      <c r="FF2" s="113"/>
      <c r="FG2" s="113"/>
      <c r="FH2" s="113"/>
      <c r="FI2" s="113"/>
      <c r="FJ2" s="113"/>
      <c r="FK2" s="113"/>
      <c r="FL2" s="113"/>
      <c r="FM2" s="113"/>
      <c r="FN2" s="113"/>
      <c r="FO2" s="113"/>
      <c r="FP2" s="113"/>
      <c r="FQ2" s="113"/>
      <c r="FR2" s="113"/>
      <c r="FS2" s="113"/>
      <c r="FT2" s="113"/>
      <c r="FU2" s="113"/>
      <c r="FV2" s="113"/>
      <c r="FW2" s="113"/>
      <c r="FX2" s="113"/>
      <c r="FY2" s="113"/>
      <c r="FZ2" s="113"/>
      <c r="GA2" s="113"/>
      <c r="GB2" s="113"/>
      <c r="GC2" s="113"/>
      <c r="GD2" s="113"/>
      <c r="GE2" s="113"/>
      <c r="GF2" s="113"/>
      <c r="GG2" s="113"/>
      <c r="GH2" s="113"/>
      <c r="GI2" s="113"/>
      <c r="GJ2" s="113"/>
      <c r="GK2" s="113"/>
      <c r="GL2" s="113"/>
      <c r="GM2" s="113"/>
      <c r="GN2" s="113"/>
      <c r="GO2" s="113"/>
      <c r="GP2" s="113"/>
      <c r="GQ2" s="113"/>
      <c r="GR2" s="113"/>
      <c r="GS2" s="113"/>
      <c r="GT2" s="113"/>
      <c r="GU2" s="113"/>
      <c r="GV2" s="113"/>
      <c r="GW2" s="113"/>
      <c r="GX2" s="113"/>
      <c r="GY2" s="113"/>
      <c r="GZ2" s="113"/>
      <c r="HA2" s="113"/>
      <c r="HB2" s="113"/>
      <c r="HC2" s="113"/>
      <c r="HD2" s="113"/>
      <c r="HE2" s="113"/>
      <c r="HF2" s="113"/>
      <c r="HG2" s="113"/>
      <c r="HH2" s="113"/>
      <c r="HI2" s="113"/>
      <c r="HJ2" s="113"/>
      <c r="HK2" s="113"/>
      <c r="HL2" s="113"/>
      <c r="HM2" s="113"/>
      <c r="HN2" s="113"/>
      <c r="HO2" s="113"/>
      <c r="HP2" s="113"/>
      <c r="HQ2" s="113"/>
      <c r="HR2" s="113"/>
      <c r="HS2" s="113"/>
      <c r="HT2" s="113"/>
      <c r="HU2" s="113"/>
      <c r="HV2" s="113"/>
      <c r="HW2" s="114"/>
    </row>
    <row r="3" spans="1:231" ht="15" hidden="1" customHeight="1">
      <c r="A3" s="21"/>
      <c r="B3" s="382" t="s">
        <v>0</v>
      </c>
      <c r="C3" s="382" t="s">
        <v>1</v>
      </c>
      <c r="D3" s="382" t="s">
        <v>2</v>
      </c>
      <c r="E3" s="46" t="s">
        <v>0</v>
      </c>
      <c r="F3" s="21" t="s">
        <v>1</v>
      </c>
      <c r="G3" s="21" t="s">
        <v>2</v>
      </c>
      <c r="H3" s="21"/>
      <c r="I3" s="21"/>
      <c r="J3" s="116"/>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c r="FA3" s="118"/>
      <c r="FB3" s="118"/>
      <c r="FC3" s="118"/>
      <c r="FD3" s="118"/>
      <c r="FE3" s="118"/>
      <c r="FF3" s="118"/>
      <c r="FG3" s="118"/>
      <c r="FH3" s="118"/>
      <c r="FI3" s="118"/>
      <c r="FJ3" s="118"/>
      <c r="FK3" s="118"/>
      <c r="FL3" s="118"/>
      <c r="FM3" s="118"/>
      <c r="FN3" s="118"/>
      <c r="FO3" s="118"/>
      <c r="FP3" s="118"/>
      <c r="FQ3" s="118"/>
      <c r="FR3" s="118"/>
      <c r="FS3" s="118"/>
      <c r="FT3" s="118"/>
      <c r="FU3" s="118"/>
      <c r="FV3" s="118"/>
      <c r="FW3" s="118"/>
      <c r="FX3" s="118"/>
      <c r="FY3" s="118"/>
      <c r="FZ3" s="118"/>
      <c r="GA3" s="118"/>
      <c r="GB3" s="118"/>
      <c r="GC3" s="118"/>
      <c r="GD3" s="118"/>
      <c r="GE3" s="118"/>
      <c r="GF3" s="118"/>
      <c r="GG3" s="118"/>
      <c r="GH3" s="118"/>
      <c r="GI3" s="118"/>
      <c r="GJ3" s="118"/>
      <c r="GK3" s="118"/>
      <c r="GL3" s="118"/>
      <c r="GM3" s="118"/>
      <c r="GN3" s="118"/>
      <c r="GO3" s="118"/>
      <c r="GP3" s="118"/>
      <c r="GQ3" s="118"/>
      <c r="GR3" s="118"/>
      <c r="GS3" s="118"/>
      <c r="GT3" s="118"/>
      <c r="GU3" s="118"/>
      <c r="GV3" s="118"/>
      <c r="GW3" s="118"/>
      <c r="GX3" s="118"/>
      <c r="GY3" s="118"/>
      <c r="GZ3" s="118"/>
      <c r="HA3" s="118"/>
      <c r="HB3" s="118"/>
      <c r="HC3" s="118"/>
      <c r="HD3" s="118"/>
      <c r="HE3" s="118"/>
      <c r="HF3" s="118"/>
      <c r="HG3" s="118"/>
      <c r="HH3" s="118"/>
      <c r="HI3" s="118"/>
      <c r="HJ3" s="118"/>
      <c r="HK3" s="118"/>
      <c r="HL3" s="118"/>
      <c r="HM3" s="118"/>
      <c r="HN3" s="118"/>
      <c r="HO3" s="118"/>
      <c r="HP3" s="118"/>
      <c r="HQ3" s="118"/>
      <c r="HR3" s="118"/>
      <c r="HS3" s="118"/>
      <c r="HT3" s="118"/>
      <c r="HU3" s="118"/>
      <c r="HV3" s="118"/>
      <c r="HW3" s="119"/>
    </row>
    <row r="4" spans="1:231" ht="16.899999999999999" hidden="1" customHeight="1">
      <c r="A4" s="21"/>
      <c r="B4" s="383" t="s">
        <v>3</v>
      </c>
      <c r="C4" s="382">
        <v>5.5</v>
      </c>
      <c r="D4" s="382">
        <v>15000</v>
      </c>
      <c r="E4" s="46" t="s">
        <v>1089</v>
      </c>
      <c r="F4" s="21">
        <v>5.5</v>
      </c>
      <c r="G4" s="21">
        <v>5000</v>
      </c>
      <c r="H4" s="21"/>
      <c r="I4" s="21"/>
      <c r="J4" s="116"/>
      <c r="CA4" s="118"/>
      <c r="CB4" s="118"/>
      <c r="CC4" s="118"/>
      <c r="CD4" s="118"/>
      <c r="CE4" s="118"/>
      <c r="CF4" s="118"/>
      <c r="CG4" s="118"/>
      <c r="CH4" s="118"/>
      <c r="CI4" s="118"/>
      <c r="CJ4" s="118"/>
      <c r="CK4" s="118"/>
      <c r="CL4" s="118"/>
      <c r="CM4" s="118"/>
      <c r="CN4" s="118"/>
      <c r="CO4" s="118"/>
      <c r="CP4" s="118"/>
      <c r="CQ4" s="118"/>
      <c r="CR4" s="118"/>
      <c r="CS4" s="118"/>
      <c r="CT4" s="118"/>
      <c r="CU4" s="118"/>
      <c r="CV4" s="118"/>
      <c r="CW4" s="118"/>
      <c r="CX4" s="118"/>
      <c r="CY4" s="118"/>
      <c r="CZ4" s="118"/>
      <c r="DA4" s="118"/>
      <c r="DB4" s="118"/>
      <c r="DC4" s="118"/>
      <c r="DD4" s="118"/>
      <c r="DE4" s="118"/>
      <c r="DF4" s="118"/>
      <c r="DG4" s="118"/>
      <c r="DH4" s="118"/>
      <c r="DI4" s="118"/>
      <c r="DJ4" s="118"/>
      <c r="DK4" s="118"/>
      <c r="DL4" s="118"/>
      <c r="DM4" s="118"/>
      <c r="DN4" s="118"/>
      <c r="DO4" s="118"/>
      <c r="DP4" s="118"/>
      <c r="DQ4" s="118"/>
      <c r="DR4" s="118"/>
      <c r="DS4" s="118"/>
      <c r="DT4" s="118"/>
      <c r="DU4" s="118"/>
      <c r="DV4" s="118"/>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18"/>
      <c r="EV4" s="118"/>
      <c r="EW4" s="118"/>
      <c r="EX4" s="118"/>
      <c r="EY4" s="118"/>
      <c r="EZ4" s="118"/>
      <c r="FA4" s="118"/>
      <c r="FB4" s="118"/>
      <c r="FC4" s="118"/>
      <c r="FD4" s="118"/>
      <c r="FE4" s="118"/>
      <c r="FF4" s="118"/>
      <c r="FG4" s="118"/>
      <c r="FH4" s="118"/>
      <c r="FI4" s="118"/>
      <c r="FJ4" s="118"/>
      <c r="FK4" s="118"/>
      <c r="FL4" s="118"/>
      <c r="FM4" s="118"/>
      <c r="FN4" s="118"/>
      <c r="FO4" s="118"/>
      <c r="FP4" s="118"/>
      <c r="FQ4" s="118"/>
      <c r="FR4" s="118"/>
      <c r="FS4" s="118"/>
      <c r="FT4" s="118"/>
      <c r="FU4" s="118"/>
      <c r="FV4" s="118"/>
      <c r="FW4" s="118"/>
      <c r="FX4" s="118"/>
      <c r="FY4" s="118"/>
      <c r="FZ4" s="118"/>
      <c r="GA4" s="118"/>
      <c r="GB4" s="118"/>
      <c r="GC4" s="118"/>
      <c r="GD4" s="118"/>
      <c r="GE4" s="118"/>
      <c r="GF4" s="118"/>
      <c r="GG4" s="118"/>
      <c r="GH4" s="118"/>
      <c r="GI4" s="118"/>
      <c r="GJ4" s="118"/>
      <c r="GK4" s="118"/>
      <c r="GL4" s="118"/>
      <c r="GM4" s="118"/>
      <c r="GN4" s="118"/>
      <c r="GO4" s="118"/>
      <c r="GP4" s="118"/>
      <c r="GQ4" s="118"/>
      <c r="GR4" s="118"/>
      <c r="GS4" s="118"/>
      <c r="GT4" s="118"/>
      <c r="GU4" s="118"/>
      <c r="GV4" s="118"/>
      <c r="GW4" s="118"/>
      <c r="GX4" s="118"/>
      <c r="GY4" s="118"/>
      <c r="GZ4" s="118"/>
      <c r="HA4" s="118"/>
      <c r="HB4" s="118"/>
      <c r="HC4" s="118"/>
      <c r="HD4" s="118"/>
      <c r="HE4" s="118"/>
      <c r="HF4" s="118"/>
      <c r="HG4" s="118"/>
      <c r="HH4" s="118"/>
      <c r="HI4" s="118"/>
      <c r="HJ4" s="118"/>
      <c r="HK4" s="118"/>
      <c r="HL4" s="118"/>
      <c r="HM4" s="118"/>
      <c r="HN4" s="118"/>
      <c r="HO4" s="118"/>
      <c r="HP4" s="118"/>
      <c r="HQ4" s="118"/>
      <c r="HR4" s="118"/>
      <c r="HS4" s="118"/>
      <c r="HT4" s="118"/>
      <c r="HU4" s="118"/>
      <c r="HV4" s="118"/>
      <c r="HW4" s="119"/>
    </row>
    <row r="5" spans="1:231" ht="16.899999999999999" hidden="1" customHeight="1">
      <c r="A5" s="21"/>
      <c r="B5" s="383" t="s">
        <v>4</v>
      </c>
      <c r="C5" s="382">
        <v>5.5</v>
      </c>
      <c r="D5" s="382">
        <v>7000</v>
      </c>
      <c r="E5" s="46" t="s">
        <v>1090</v>
      </c>
      <c r="F5" s="21">
        <v>5.5</v>
      </c>
      <c r="G5" s="21">
        <v>7000</v>
      </c>
      <c r="H5" s="21"/>
      <c r="I5" s="21"/>
      <c r="J5" s="116"/>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c r="DB5" s="118"/>
      <c r="DC5" s="118"/>
      <c r="DD5" s="118"/>
      <c r="DE5" s="118"/>
      <c r="DF5" s="118"/>
      <c r="DG5" s="118"/>
      <c r="DH5" s="118"/>
      <c r="DI5" s="118"/>
      <c r="DJ5" s="118"/>
      <c r="DK5" s="118"/>
      <c r="DL5" s="118"/>
      <c r="DM5" s="118"/>
      <c r="DN5" s="118"/>
      <c r="DO5" s="118"/>
      <c r="DP5" s="118"/>
      <c r="DQ5" s="118"/>
      <c r="DR5" s="118"/>
      <c r="DS5" s="118"/>
      <c r="DT5" s="118"/>
      <c r="DU5" s="118"/>
      <c r="DV5" s="118"/>
      <c r="DW5" s="118"/>
      <c r="DX5" s="118"/>
      <c r="DY5" s="118"/>
      <c r="DZ5" s="118"/>
      <c r="EA5" s="118"/>
      <c r="EB5" s="118"/>
      <c r="EC5" s="118"/>
      <c r="ED5" s="118"/>
      <c r="EE5" s="118"/>
      <c r="EF5" s="118"/>
      <c r="EG5" s="118"/>
      <c r="EH5" s="118"/>
      <c r="EI5" s="118"/>
      <c r="EJ5" s="118"/>
      <c r="EK5" s="118"/>
      <c r="EL5" s="118"/>
      <c r="EM5" s="118"/>
      <c r="EN5" s="118"/>
      <c r="EO5" s="118"/>
      <c r="EP5" s="118"/>
      <c r="EQ5" s="118"/>
      <c r="ER5" s="118"/>
      <c r="ES5" s="118"/>
      <c r="ET5" s="118"/>
      <c r="EU5" s="118"/>
      <c r="EV5" s="118"/>
      <c r="EW5" s="118"/>
      <c r="EX5" s="118"/>
      <c r="EY5" s="118"/>
      <c r="EZ5" s="118"/>
      <c r="FA5" s="118"/>
      <c r="FB5" s="118"/>
      <c r="FC5" s="118"/>
      <c r="FD5" s="118"/>
      <c r="FE5" s="118"/>
      <c r="FF5" s="118"/>
      <c r="FG5" s="118"/>
      <c r="FH5" s="118"/>
      <c r="FI5" s="118"/>
      <c r="FJ5" s="118"/>
      <c r="FK5" s="118"/>
      <c r="FL5" s="118"/>
      <c r="FM5" s="118"/>
      <c r="FN5" s="118"/>
      <c r="FO5" s="118"/>
      <c r="FP5" s="118"/>
      <c r="FQ5" s="118"/>
      <c r="FR5" s="118"/>
      <c r="FS5" s="118"/>
      <c r="FT5" s="118"/>
      <c r="FU5" s="118"/>
      <c r="FV5" s="118"/>
      <c r="FW5" s="118"/>
      <c r="FX5" s="118"/>
      <c r="FY5" s="118"/>
      <c r="FZ5" s="118"/>
      <c r="GA5" s="118"/>
      <c r="GB5" s="118"/>
      <c r="GC5" s="118"/>
      <c r="GD5" s="118"/>
      <c r="GE5" s="118"/>
      <c r="GF5" s="118"/>
      <c r="GG5" s="118"/>
      <c r="GH5" s="118"/>
      <c r="GI5" s="118"/>
      <c r="GJ5" s="118"/>
      <c r="GK5" s="118"/>
      <c r="GL5" s="118"/>
      <c r="GM5" s="118"/>
      <c r="GN5" s="118"/>
      <c r="GO5" s="118"/>
      <c r="GP5" s="118"/>
      <c r="GQ5" s="118"/>
      <c r="GR5" s="118"/>
      <c r="GS5" s="118"/>
      <c r="GT5" s="118"/>
      <c r="GU5" s="118"/>
      <c r="GV5" s="118"/>
      <c r="GW5" s="118"/>
      <c r="GX5" s="118"/>
      <c r="GY5" s="118"/>
      <c r="GZ5" s="118"/>
      <c r="HA5" s="118"/>
      <c r="HB5" s="118"/>
      <c r="HC5" s="118"/>
      <c r="HD5" s="118"/>
      <c r="HE5" s="118"/>
      <c r="HF5" s="118"/>
      <c r="HG5" s="118"/>
      <c r="HH5" s="118"/>
      <c r="HI5" s="118"/>
      <c r="HJ5" s="118"/>
      <c r="HK5" s="118"/>
      <c r="HL5" s="118"/>
      <c r="HM5" s="118"/>
      <c r="HN5" s="118"/>
      <c r="HO5" s="118"/>
      <c r="HP5" s="118"/>
      <c r="HQ5" s="118"/>
      <c r="HR5" s="118"/>
      <c r="HS5" s="118"/>
      <c r="HT5" s="118"/>
      <c r="HU5" s="118"/>
      <c r="HV5" s="118"/>
      <c r="HW5" s="119"/>
    </row>
    <row r="6" spans="1:231" ht="16.899999999999999" hidden="1" customHeight="1">
      <c r="A6" s="21"/>
      <c r="B6" s="383" t="s">
        <v>5</v>
      </c>
      <c r="C6" s="382">
        <v>21</v>
      </c>
      <c r="D6" s="382">
        <v>8000</v>
      </c>
      <c r="E6" s="46" t="s">
        <v>1088</v>
      </c>
      <c r="F6" s="21">
        <v>21</v>
      </c>
      <c r="G6" s="21">
        <v>8000</v>
      </c>
      <c r="H6" s="21"/>
      <c r="I6" s="21"/>
      <c r="J6" s="116"/>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18"/>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118"/>
      <c r="GM6" s="118"/>
      <c r="GN6" s="118"/>
      <c r="GO6" s="118"/>
      <c r="GP6" s="118"/>
      <c r="GQ6" s="118"/>
      <c r="GR6" s="118"/>
      <c r="GS6" s="118"/>
      <c r="GT6" s="118"/>
      <c r="GU6" s="118"/>
      <c r="GV6" s="118"/>
      <c r="GW6" s="118"/>
      <c r="GX6" s="118"/>
      <c r="GY6" s="118"/>
      <c r="GZ6" s="118"/>
      <c r="HA6" s="118"/>
      <c r="HB6" s="118"/>
      <c r="HC6" s="118"/>
      <c r="HD6" s="118"/>
      <c r="HE6" s="118"/>
      <c r="HF6" s="118"/>
      <c r="HG6" s="118"/>
      <c r="HH6" s="118"/>
      <c r="HI6" s="118"/>
      <c r="HJ6" s="118"/>
      <c r="HK6" s="118"/>
      <c r="HL6" s="118"/>
      <c r="HM6" s="118"/>
      <c r="HN6" s="118"/>
      <c r="HO6" s="118"/>
      <c r="HP6" s="118"/>
      <c r="HQ6" s="118"/>
      <c r="HR6" s="118"/>
      <c r="HS6" s="118"/>
      <c r="HT6" s="118"/>
      <c r="HU6" s="118"/>
      <c r="HV6" s="118"/>
      <c r="HW6" s="119"/>
    </row>
    <row r="7" spans="1:231" ht="24.75" hidden="1" customHeight="1">
      <c r="A7" s="21"/>
      <c r="B7" s="121" t="s">
        <v>6</v>
      </c>
      <c r="C7" s="384">
        <v>14</v>
      </c>
      <c r="D7" s="384">
        <v>8000</v>
      </c>
      <c r="E7" s="385" t="s">
        <v>1331</v>
      </c>
      <c r="F7" s="384">
        <v>14</v>
      </c>
      <c r="G7" s="384">
        <v>8000</v>
      </c>
      <c r="H7" s="21"/>
      <c r="I7" s="21"/>
      <c r="J7" s="116"/>
      <c r="CA7" s="118"/>
      <c r="CB7" s="118"/>
      <c r="CC7" s="118"/>
      <c r="CD7" s="118"/>
      <c r="CE7" s="118"/>
      <c r="CF7" s="118"/>
      <c r="CG7" s="118"/>
      <c r="CH7" s="118"/>
      <c r="CI7" s="118"/>
      <c r="CJ7" s="118"/>
      <c r="CK7" s="118"/>
      <c r="CL7" s="118"/>
      <c r="CM7" s="118"/>
      <c r="CN7" s="118"/>
      <c r="CO7" s="118"/>
      <c r="CP7" s="118"/>
      <c r="CQ7" s="118"/>
      <c r="CR7" s="118"/>
      <c r="CS7" s="118"/>
      <c r="CT7" s="118"/>
      <c r="CU7" s="118"/>
      <c r="CV7" s="118"/>
      <c r="CW7" s="118"/>
      <c r="CX7" s="118"/>
      <c r="CY7" s="118"/>
      <c r="CZ7" s="118"/>
      <c r="DA7" s="118"/>
      <c r="DB7" s="118"/>
      <c r="DC7" s="118"/>
      <c r="DD7" s="118"/>
      <c r="DE7" s="118"/>
      <c r="DF7" s="118"/>
      <c r="DG7" s="118"/>
      <c r="DH7" s="118"/>
      <c r="DI7" s="118"/>
      <c r="DJ7" s="118"/>
      <c r="DK7" s="118"/>
      <c r="DL7" s="118"/>
      <c r="DM7" s="118"/>
      <c r="DN7" s="118"/>
      <c r="DO7" s="118"/>
      <c r="DP7" s="118"/>
      <c r="DQ7" s="118"/>
      <c r="DR7" s="118"/>
      <c r="DS7" s="118"/>
      <c r="DT7" s="118"/>
      <c r="DU7" s="118"/>
      <c r="DV7" s="118"/>
      <c r="DW7" s="118"/>
      <c r="DX7" s="118"/>
      <c r="DY7" s="118"/>
      <c r="DZ7" s="118"/>
      <c r="EA7" s="118"/>
      <c r="EB7" s="118"/>
      <c r="EC7" s="118"/>
      <c r="ED7" s="118"/>
      <c r="EE7" s="118"/>
      <c r="EF7" s="118"/>
      <c r="EG7" s="118"/>
      <c r="EH7" s="118"/>
      <c r="EI7" s="118"/>
      <c r="EJ7" s="118"/>
      <c r="EK7" s="118"/>
      <c r="EL7" s="118"/>
      <c r="EM7" s="118"/>
      <c r="EN7" s="118"/>
      <c r="EO7" s="118"/>
      <c r="EP7" s="118"/>
      <c r="EQ7" s="118"/>
      <c r="ER7" s="118"/>
      <c r="ES7" s="118"/>
      <c r="ET7" s="118"/>
      <c r="EU7" s="118"/>
      <c r="EV7" s="118"/>
      <c r="EW7" s="118"/>
      <c r="EX7" s="118"/>
      <c r="EY7" s="118"/>
      <c r="EZ7" s="118"/>
      <c r="FA7" s="118"/>
      <c r="FB7" s="118"/>
      <c r="FC7" s="118"/>
      <c r="FD7" s="118"/>
      <c r="FE7" s="118"/>
      <c r="FF7" s="118"/>
      <c r="FG7" s="118"/>
      <c r="FH7" s="118"/>
      <c r="FI7" s="118"/>
      <c r="FJ7" s="118"/>
      <c r="FK7" s="118"/>
      <c r="FL7" s="118"/>
      <c r="FM7" s="118"/>
      <c r="FN7" s="118"/>
      <c r="FO7" s="118"/>
      <c r="FP7" s="118"/>
      <c r="FQ7" s="118"/>
      <c r="FR7" s="118"/>
      <c r="FS7" s="118"/>
      <c r="FT7" s="118"/>
      <c r="FU7" s="118"/>
      <c r="FV7" s="118"/>
      <c r="FW7" s="118"/>
      <c r="FX7" s="118"/>
      <c r="FY7" s="118"/>
      <c r="FZ7" s="118"/>
      <c r="GA7" s="118"/>
      <c r="GB7" s="118"/>
      <c r="GC7" s="118"/>
      <c r="GD7" s="118"/>
      <c r="GE7" s="118"/>
      <c r="GF7" s="118"/>
      <c r="GG7" s="118"/>
      <c r="GH7" s="118"/>
      <c r="GI7" s="118"/>
      <c r="GJ7" s="118"/>
      <c r="GK7" s="118"/>
      <c r="GL7" s="118"/>
      <c r="GM7" s="118"/>
      <c r="GN7" s="118"/>
      <c r="GO7" s="118"/>
      <c r="GP7" s="118"/>
      <c r="GQ7" s="118"/>
      <c r="GR7" s="118"/>
      <c r="GS7" s="118"/>
      <c r="GT7" s="118"/>
      <c r="GU7" s="118"/>
      <c r="GV7" s="118"/>
      <c r="GW7" s="118"/>
      <c r="GX7" s="118"/>
      <c r="GY7" s="118"/>
      <c r="GZ7" s="118"/>
      <c r="HA7" s="118"/>
      <c r="HB7" s="118"/>
      <c r="HC7" s="118"/>
      <c r="HD7" s="118"/>
      <c r="HE7" s="118"/>
      <c r="HF7" s="118"/>
      <c r="HG7" s="118"/>
      <c r="HH7" s="118"/>
      <c r="HI7" s="118"/>
      <c r="HJ7" s="118"/>
      <c r="HK7" s="118"/>
      <c r="HL7" s="118"/>
      <c r="HM7" s="118"/>
      <c r="HN7" s="118"/>
      <c r="HO7" s="118"/>
      <c r="HP7" s="118"/>
      <c r="HQ7" s="118"/>
      <c r="HR7" s="118"/>
      <c r="HS7" s="118"/>
      <c r="HT7" s="118"/>
      <c r="HU7" s="118"/>
      <c r="HV7" s="118"/>
      <c r="HW7" s="119"/>
    </row>
    <row r="8" spans="1:231" ht="24.75" customHeight="1">
      <c r="A8" s="503"/>
      <c r="B8" s="503"/>
      <c r="C8" s="503"/>
      <c r="D8" s="503"/>
      <c r="E8" s="503"/>
      <c r="F8" s="503"/>
      <c r="G8" s="503"/>
      <c r="H8" s="503"/>
      <c r="I8" s="503"/>
      <c r="J8" s="503"/>
      <c r="CA8" s="118"/>
      <c r="CB8" s="118"/>
      <c r="CC8" s="118"/>
      <c r="CD8" s="118"/>
      <c r="CE8" s="118"/>
      <c r="CF8" s="118"/>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8"/>
      <c r="DU8" s="118"/>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118"/>
      <c r="GZ8" s="118"/>
      <c r="HA8" s="118"/>
      <c r="HB8" s="118"/>
      <c r="HC8" s="118"/>
      <c r="HD8" s="118"/>
      <c r="HE8" s="118"/>
      <c r="HF8" s="118"/>
      <c r="HG8" s="118"/>
      <c r="HH8" s="118"/>
      <c r="HI8" s="118"/>
      <c r="HJ8" s="118"/>
      <c r="HK8" s="118"/>
      <c r="HL8" s="118"/>
      <c r="HM8" s="118"/>
      <c r="HN8" s="118"/>
      <c r="HO8" s="118"/>
      <c r="HP8" s="118"/>
      <c r="HQ8" s="118"/>
      <c r="HR8" s="118"/>
      <c r="HS8" s="118"/>
      <c r="HT8" s="118"/>
      <c r="HU8" s="118"/>
      <c r="HV8" s="118"/>
      <c r="HW8" s="119"/>
    </row>
    <row r="9" spans="1:231" ht="27.4" customHeight="1">
      <c r="A9" s="512" t="s">
        <v>7</v>
      </c>
      <c r="B9" s="513" t="s">
        <v>8</v>
      </c>
      <c r="C9" s="506" t="s">
        <v>9</v>
      </c>
      <c r="D9" s="506"/>
      <c r="E9" s="507" t="s">
        <v>10</v>
      </c>
      <c r="F9" s="507"/>
      <c r="G9" s="514" t="s">
        <v>11</v>
      </c>
      <c r="H9" s="514" t="s">
        <v>12</v>
      </c>
      <c r="I9" s="516" t="s">
        <v>13</v>
      </c>
      <c r="J9" s="508" t="s">
        <v>359</v>
      </c>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118"/>
      <c r="FK9" s="118"/>
      <c r="FL9" s="118"/>
      <c r="FM9" s="118"/>
      <c r="FN9" s="118"/>
      <c r="FO9" s="118"/>
      <c r="FP9" s="118"/>
      <c r="FQ9" s="118"/>
      <c r="FR9" s="118"/>
      <c r="FS9" s="118"/>
      <c r="FT9" s="118"/>
      <c r="FU9" s="118"/>
      <c r="FV9" s="118"/>
      <c r="FW9" s="118"/>
      <c r="FX9" s="118"/>
      <c r="FY9" s="118"/>
      <c r="FZ9" s="118"/>
      <c r="GA9" s="118"/>
      <c r="GB9" s="118"/>
      <c r="GC9" s="118"/>
      <c r="GD9" s="118"/>
      <c r="GE9" s="118"/>
      <c r="GF9" s="118"/>
      <c r="GG9" s="118"/>
      <c r="GH9" s="118"/>
      <c r="GI9" s="118"/>
      <c r="GJ9" s="118"/>
      <c r="GK9" s="118"/>
      <c r="GL9" s="118"/>
      <c r="GM9" s="118"/>
      <c r="GN9" s="118"/>
      <c r="GO9" s="118"/>
      <c r="GP9" s="118"/>
      <c r="GQ9" s="118"/>
      <c r="GR9" s="118"/>
      <c r="GS9" s="118"/>
      <c r="GT9" s="118"/>
      <c r="GU9" s="118"/>
      <c r="GV9" s="118"/>
      <c r="GW9" s="118"/>
      <c r="GX9" s="118"/>
      <c r="GY9" s="118"/>
      <c r="GZ9" s="118"/>
      <c r="HA9" s="118"/>
      <c r="HB9" s="118"/>
      <c r="HC9" s="118"/>
      <c r="HD9" s="118"/>
      <c r="HE9" s="118"/>
      <c r="HF9" s="118"/>
      <c r="HG9" s="118"/>
      <c r="HH9" s="118"/>
      <c r="HI9" s="118"/>
      <c r="HJ9" s="118"/>
      <c r="HK9" s="118"/>
      <c r="HL9" s="118"/>
      <c r="HM9" s="118"/>
      <c r="HN9" s="118"/>
      <c r="HO9" s="118"/>
      <c r="HP9" s="118"/>
      <c r="HQ9" s="118"/>
      <c r="HR9" s="118"/>
      <c r="HS9" s="118"/>
      <c r="HT9" s="118"/>
      <c r="HU9" s="118"/>
      <c r="HV9" s="118"/>
      <c r="HW9" s="119"/>
    </row>
    <row r="10" spans="1:231" ht="76.900000000000006" customHeight="1">
      <c r="A10" s="512"/>
      <c r="B10" s="513"/>
      <c r="C10" s="100" t="s">
        <v>14</v>
      </c>
      <c r="D10" s="100" t="s">
        <v>15</v>
      </c>
      <c r="E10" s="361" t="s">
        <v>16</v>
      </c>
      <c r="F10" s="360" t="s">
        <v>15</v>
      </c>
      <c r="G10" s="515"/>
      <c r="H10" s="515"/>
      <c r="I10" s="517"/>
      <c r="J10" s="509"/>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8"/>
      <c r="CF10" s="118"/>
      <c r="CG10" s="118"/>
      <c r="CH10" s="118"/>
      <c r="CI10" s="118"/>
      <c r="CJ10" s="118"/>
      <c r="CK10" s="118"/>
      <c r="CL10" s="118"/>
      <c r="CM10" s="118"/>
      <c r="CN10" s="118"/>
      <c r="CO10" s="118"/>
      <c r="CP10" s="118"/>
      <c r="CQ10" s="118"/>
      <c r="CR10" s="118"/>
      <c r="CS10" s="118"/>
      <c r="CT10" s="118"/>
      <c r="CU10" s="118"/>
      <c r="CV10" s="118"/>
      <c r="CW10" s="118"/>
      <c r="CX10" s="118"/>
      <c r="CY10" s="118"/>
      <c r="CZ10" s="118"/>
      <c r="DA10" s="118"/>
      <c r="DB10" s="118"/>
      <c r="DC10" s="118"/>
      <c r="DD10" s="118"/>
      <c r="DE10" s="118"/>
      <c r="DF10" s="118"/>
      <c r="DG10" s="118"/>
      <c r="DH10" s="118"/>
      <c r="DI10" s="118"/>
      <c r="DJ10" s="118"/>
      <c r="DK10" s="118"/>
      <c r="DL10" s="118"/>
      <c r="DM10" s="118"/>
      <c r="DN10" s="118"/>
      <c r="DO10" s="118"/>
      <c r="DP10" s="118"/>
      <c r="DQ10" s="118"/>
      <c r="DR10" s="118"/>
      <c r="DS10" s="118"/>
      <c r="DT10" s="118"/>
      <c r="DU10" s="118"/>
      <c r="DV10" s="118"/>
      <c r="DW10" s="118"/>
      <c r="DX10" s="118"/>
      <c r="DY10" s="118"/>
      <c r="DZ10" s="118"/>
      <c r="EA10" s="118"/>
      <c r="EB10" s="118"/>
      <c r="EC10" s="118"/>
      <c r="ED10" s="118"/>
      <c r="EE10" s="118"/>
      <c r="EF10" s="118"/>
      <c r="EG10" s="118"/>
      <c r="EH10" s="118"/>
      <c r="EI10" s="118"/>
      <c r="EJ10" s="118"/>
      <c r="EK10" s="118"/>
      <c r="EL10" s="118"/>
      <c r="EM10" s="118"/>
      <c r="EN10" s="118"/>
      <c r="EO10" s="118"/>
      <c r="EP10" s="118"/>
      <c r="EQ10" s="118"/>
      <c r="ER10" s="118"/>
      <c r="ES10" s="118"/>
      <c r="ET10" s="118"/>
      <c r="EU10" s="118"/>
      <c r="EV10" s="118"/>
      <c r="EW10" s="118"/>
      <c r="EX10" s="118"/>
      <c r="EY10" s="118"/>
      <c r="EZ10" s="118"/>
      <c r="FA10" s="118"/>
      <c r="FB10" s="118"/>
      <c r="FC10" s="118"/>
      <c r="FD10" s="118"/>
      <c r="FE10" s="118"/>
      <c r="FF10" s="118"/>
      <c r="FG10" s="118"/>
      <c r="FH10" s="118"/>
      <c r="FI10" s="118"/>
      <c r="FJ10" s="118"/>
      <c r="FK10" s="118"/>
      <c r="FL10" s="118"/>
      <c r="FM10" s="118"/>
      <c r="FN10" s="118"/>
      <c r="FO10" s="118"/>
      <c r="FP10" s="118"/>
      <c r="FQ10" s="118"/>
      <c r="FR10" s="118"/>
      <c r="FS10" s="118"/>
      <c r="FT10" s="118"/>
      <c r="FU10" s="118"/>
      <c r="FV10" s="118"/>
      <c r="FW10" s="118"/>
      <c r="FX10" s="118"/>
      <c r="FY10" s="118"/>
      <c r="FZ10" s="118"/>
      <c r="GA10" s="118"/>
      <c r="GB10" s="118"/>
      <c r="GC10" s="118"/>
      <c r="GD10" s="118"/>
      <c r="GE10" s="118"/>
      <c r="GF10" s="118"/>
      <c r="GG10" s="118"/>
      <c r="GH10" s="118"/>
      <c r="GI10" s="118"/>
      <c r="GJ10" s="118"/>
      <c r="GK10" s="118"/>
      <c r="GL10" s="118"/>
      <c r="GM10" s="118"/>
      <c r="GN10" s="118"/>
      <c r="GO10" s="118"/>
      <c r="GP10" s="118"/>
      <c r="GQ10" s="118"/>
      <c r="GR10" s="118"/>
      <c r="GS10" s="118"/>
      <c r="GT10" s="118"/>
      <c r="GU10" s="118"/>
      <c r="GV10" s="118"/>
      <c r="GW10" s="118"/>
      <c r="GX10" s="118"/>
      <c r="GY10" s="118"/>
      <c r="GZ10" s="118"/>
      <c r="HA10" s="118"/>
      <c r="HB10" s="118"/>
      <c r="HC10" s="118"/>
      <c r="HD10" s="118"/>
      <c r="HE10" s="118"/>
      <c r="HF10" s="118"/>
      <c r="HG10" s="118"/>
      <c r="HH10" s="118"/>
      <c r="HI10" s="118"/>
      <c r="HJ10" s="118"/>
      <c r="HK10" s="118"/>
      <c r="HL10" s="118"/>
      <c r="HM10" s="118"/>
      <c r="HN10" s="118"/>
      <c r="HO10" s="118"/>
      <c r="HP10" s="118"/>
      <c r="HQ10" s="118"/>
      <c r="HR10" s="118"/>
      <c r="HS10" s="118"/>
      <c r="HT10" s="118"/>
      <c r="HU10" s="118"/>
      <c r="HV10" s="118"/>
      <c r="HW10" s="119"/>
    </row>
    <row r="11" spans="1:231" s="125" customFormat="1" ht="15.4" customHeight="1">
      <c r="A11" s="386"/>
      <c r="B11" s="387" t="s">
        <v>17</v>
      </c>
      <c r="C11" s="388">
        <v>2</v>
      </c>
      <c r="D11" s="387" t="s">
        <v>18</v>
      </c>
      <c r="E11" s="389">
        <v>4</v>
      </c>
      <c r="F11" s="387" t="s">
        <v>19</v>
      </c>
      <c r="G11" s="388">
        <v>6</v>
      </c>
      <c r="H11" s="387" t="s">
        <v>20</v>
      </c>
      <c r="I11" s="388">
        <v>8</v>
      </c>
      <c r="J11" s="122"/>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c r="CM11" s="123"/>
      <c r="CN11" s="123"/>
      <c r="CO11" s="123"/>
      <c r="CP11" s="123"/>
      <c r="CQ11" s="123"/>
      <c r="CR11" s="123"/>
      <c r="CS11" s="123"/>
      <c r="CT11" s="123"/>
      <c r="CU11" s="123"/>
      <c r="CV11" s="123"/>
      <c r="CW11" s="123"/>
      <c r="CX11" s="123"/>
      <c r="CY11" s="123"/>
      <c r="CZ11" s="123"/>
      <c r="DA11" s="123"/>
      <c r="DB11" s="123"/>
      <c r="DC11" s="123"/>
      <c r="DD11" s="123"/>
      <c r="DE11" s="123"/>
      <c r="DF11" s="123"/>
      <c r="DG11" s="123"/>
      <c r="DH11" s="123"/>
      <c r="DI11" s="123"/>
      <c r="DJ11" s="123"/>
      <c r="DK11" s="123"/>
      <c r="DL11" s="123"/>
      <c r="DM11" s="123"/>
      <c r="DN11" s="123"/>
      <c r="DO11" s="123"/>
      <c r="DP11" s="123"/>
      <c r="DQ11" s="123"/>
      <c r="DR11" s="123"/>
      <c r="DS11" s="123"/>
      <c r="DT11" s="123"/>
      <c r="DU11" s="123"/>
      <c r="DV11" s="123"/>
      <c r="DW11" s="123"/>
      <c r="DX11" s="123"/>
      <c r="DY11" s="123"/>
      <c r="DZ11" s="123"/>
      <c r="EA11" s="123"/>
      <c r="EB11" s="123"/>
      <c r="EC11" s="123"/>
      <c r="ED11" s="123"/>
      <c r="EE11" s="123"/>
      <c r="EF11" s="123"/>
      <c r="EG11" s="123"/>
      <c r="EH11" s="123"/>
      <c r="EI11" s="123"/>
      <c r="EJ11" s="123"/>
      <c r="EK11" s="123"/>
      <c r="EL11" s="123"/>
      <c r="EM11" s="123"/>
      <c r="EN11" s="123"/>
      <c r="EO11" s="123"/>
      <c r="EP11" s="123"/>
      <c r="EQ11" s="123"/>
      <c r="ER11" s="123"/>
      <c r="ES11" s="123"/>
      <c r="ET11" s="123"/>
      <c r="EU11" s="123"/>
      <c r="EV11" s="123"/>
      <c r="EW11" s="123"/>
      <c r="EX11" s="123"/>
      <c r="EY11" s="123"/>
      <c r="EZ11" s="123"/>
      <c r="FA11" s="123"/>
      <c r="FB11" s="123"/>
      <c r="FC11" s="123"/>
      <c r="FD11" s="123"/>
      <c r="FE11" s="123"/>
      <c r="FF11" s="123"/>
      <c r="FG11" s="123"/>
      <c r="FH11" s="123"/>
      <c r="FI11" s="123"/>
      <c r="FJ11" s="123"/>
      <c r="FK11" s="123"/>
      <c r="FL11" s="123"/>
      <c r="FM11" s="123"/>
      <c r="FN11" s="123"/>
      <c r="FO11" s="123"/>
      <c r="FP11" s="123"/>
      <c r="FQ11" s="123"/>
      <c r="FR11" s="123"/>
      <c r="FS11" s="123"/>
      <c r="FT11" s="123"/>
      <c r="FU11" s="123"/>
      <c r="FV11" s="123"/>
      <c r="FW11" s="123"/>
      <c r="FX11" s="123"/>
      <c r="FY11" s="123"/>
      <c r="FZ11" s="123"/>
      <c r="GA11" s="123"/>
      <c r="GB11" s="123"/>
      <c r="GC11" s="123"/>
      <c r="GD11" s="123"/>
      <c r="GE11" s="123"/>
      <c r="GF11" s="123"/>
      <c r="GG11" s="123"/>
      <c r="GH11" s="123"/>
      <c r="GI11" s="123"/>
      <c r="GJ11" s="123"/>
      <c r="GK11" s="123"/>
      <c r="GL11" s="123"/>
      <c r="GM11" s="123"/>
      <c r="GN11" s="123"/>
      <c r="GO11" s="123"/>
      <c r="GP11" s="123"/>
      <c r="GQ11" s="123"/>
      <c r="GR11" s="123"/>
      <c r="GS11" s="123"/>
      <c r="GT11" s="123"/>
      <c r="GU11" s="123"/>
      <c r="GV11" s="123"/>
      <c r="GW11" s="123"/>
      <c r="GX11" s="123"/>
      <c r="GY11" s="123"/>
      <c r="GZ11" s="123"/>
      <c r="HA11" s="123"/>
      <c r="HB11" s="123"/>
      <c r="HC11" s="123"/>
      <c r="HD11" s="123"/>
      <c r="HE11" s="123"/>
      <c r="HF11" s="123"/>
      <c r="HG11" s="123"/>
      <c r="HH11" s="123"/>
      <c r="HI11" s="123"/>
      <c r="HJ11" s="123"/>
      <c r="HK11" s="123"/>
      <c r="HL11" s="123"/>
      <c r="HM11" s="123"/>
      <c r="HN11" s="123"/>
      <c r="HO11" s="123"/>
      <c r="HP11" s="123"/>
      <c r="HQ11" s="123"/>
      <c r="HR11" s="123"/>
      <c r="HS11" s="123"/>
      <c r="HT11" s="123"/>
      <c r="HU11" s="123"/>
      <c r="HV11" s="123"/>
      <c r="HW11" s="124"/>
    </row>
    <row r="12" spans="1:231" s="165" customFormat="1" ht="14.25">
      <c r="A12" s="500" t="s">
        <v>1332</v>
      </c>
      <c r="B12" s="501"/>
      <c r="C12" s="390">
        <f>C14+C19+C35+C51+C70+C90+C102+C105+C107+C109+C111+C115+C126+C135+C143+C152+C160+C167+C174+C185+C203</f>
        <v>1526.4395900000004</v>
      </c>
      <c r="D12" s="390"/>
      <c r="E12" s="391">
        <f>E14+E19+E35+E51+E70+E90+E102+E105+E107+E109+E111+E115+E126+E135+E143+E152+E160+E167+E174+E185+E203</f>
        <v>2468029</v>
      </c>
      <c r="F12" s="391"/>
      <c r="G12" s="391">
        <f>G115+G126+G135+G143+G152+G160+G167+G185+G174+G19+G35+G51+G70+G90+G203</f>
        <v>0</v>
      </c>
      <c r="H12" s="391">
        <f>H90+H111</f>
        <v>12</v>
      </c>
      <c r="I12" s="391">
        <v>89</v>
      </c>
      <c r="J12" s="163">
        <f>SUM(J13:J204)</f>
        <v>128</v>
      </c>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9"/>
      <c r="BT12" s="159"/>
      <c r="BU12" s="159"/>
      <c r="BV12" s="159"/>
      <c r="BW12" s="159"/>
      <c r="BX12" s="159"/>
      <c r="BY12" s="159"/>
      <c r="BZ12" s="159"/>
      <c r="CA12" s="159"/>
      <c r="CB12" s="159"/>
      <c r="CC12" s="159"/>
      <c r="CD12" s="159"/>
      <c r="CE12" s="159"/>
      <c r="CF12" s="159"/>
      <c r="CG12" s="159"/>
      <c r="CH12" s="159"/>
      <c r="CI12" s="159"/>
      <c r="CJ12" s="159"/>
      <c r="CK12" s="159"/>
      <c r="CL12" s="159"/>
      <c r="CM12" s="159"/>
      <c r="CN12" s="159"/>
      <c r="CO12" s="159"/>
      <c r="CP12" s="159"/>
      <c r="CQ12" s="159"/>
      <c r="CR12" s="159"/>
      <c r="CS12" s="159"/>
      <c r="CT12" s="159"/>
      <c r="CU12" s="159"/>
      <c r="CV12" s="159"/>
      <c r="CW12" s="159"/>
      <c r="CX12" s="159"/>
      <c r="CY12" s="159"/>
      <c r="CZ12" s="159"/>
      <c r="DA12" s="159"/>
      <c r="DB12" s="159"/>
      <c r="DC12" s="159"/>
      <c r="DD12" s="159"/>
      <c r="DE12" s="159"/>
      <c r="DF12" s="159"/>
      <c r="DG12" s="159"/>
      <c r="DH12" s="159"/>
      <c r="DI12" s="159"/>
      <c r="DJ12" s="159"/>
      <c r="DK12" s="159"/>
      <c r="DL12" s="159"/>
      <c r="DM12" s="159"/>
      <c r="DN12" s="159"/>
      <c r="DO12" s="159"/>
      <c r="DP12" s="159"/>
      <c r="DQ12" s="159"/>
      <c r="DR12" s="159"/>
      <c r="DS12" s="159"/>
      <c r="DT12" s="159"/>
      <c r="DU12" s="159"/>
      <c r="DV12" s="159"/>
      <c r="DW12" s="159"/>
      <c r="DX12" s="159"/>
      <c r="DY12" s="159"/>
      <c r="DZ12" s="159"/>
      <c r="EA12" s="159"/>
      <c r="EB12" s="159"/>
      <c r="EC12" s="159"/>
      <c r="ED12" s="159"/>
      <c r="EE12" s="159"/>
      <c r="EF12" s="159"/>
      <c r="EG12" s="159"/>
      <c r="EH12" s="159"/>
      <c r="EI12" s="159"/>
      <c r="EJ12" s="159"/>
      <c r="EK12" s="159"/>
      <c r="EL12" s="159"/>
      <c r="EM12" s="159"/>
      <c r="EN12" s="159"/>
      <c r="EO12" s="159"/>
      <c r="EP12" s="159"/>
      <c r="EQ12" s="159"/>
      <c r="ER12" s="159"/>
      <c r="ES12" s="159"/>
      <c r="ET12" s="159"/>
      <c r="EU12" s="159"/>
      <c r="EV12" s="159"/>
      <c r="EW12" s="159"/>
      <c r="EX12" s="159"/>
      <c r="EY12" s="159"/>
      <c r="EZ12" s="159"/>
      <c r="FA12" s="159"/>
      <c r="FB12" s="159"/>
      <c r="FC12" s="159"/>
      <c r="FD12" s="159"/>
      <c r="FE12" s="159"/>
      <c r="FF12" s="159"/>
      <c r="FG12" s="159"/>
      <c r="FH12" s="159"/>
      <c r="FI12" s="159"/>
      <c r="FJ12" s="159"/>
      <c r="FK12" s="159"/>
      <c r="FL12" s="159"/>
      <c r="FM12" s="159"/>
      <c r="FN12" s="159"/>
      <c r="FO12" s="159"/>
      <c r="FP12" s="159"/>
      <c r="FQ12" s="159"/>
      <c r="FR12" s="159"/>
      <c r="FS12" s="159"/>
      <c r="FT12" s="159"/>
      <c r="FU12" s="159"/>
      <c r="FV12" s="159"/>
      <c r="FW12" s="159"/>
      <c r="FX12" s="159"/>
      <c r="FY12" s="159"/>
      <c r="FZ12" s="159"/>
      <c r="GA12" s="159"/>
      <c r="GB12" s="159"/>
      <c r="GC12" s="159"/>
      <c r="GD12" s="159"/>
      <c r="GE12" s="159"/>
      <c r="GF12" s="159"/>
      <c r="GG12" s="159"/>
      <c r="GH12" s="159"/>
      <c r="GI12" s="159"/>
      <c r="GJ12" s="159"/>
      <c r="GK12" s="159"/>
      <c r="GL12" s="159"/>
      <c r="GM12" s="159"/>
      <c r="GN12" s="159"/>
      <c r="GO12" s="159"/>
      <c r="GP12" s="159"/>
      <c r="GQ12" s="159"/>
      <c r="GR12" s="159"/>
      <c r="GS12" s="159"/>
      <c r="GT12" s="159"/>
      <c r="GU12" s="159"/>
      <c r="GV12" s="159"/>
      <c r="GW12" s="159"/>
      <c r="GX12" s="159"/>
      <c r="GY12" s="159"/>
      <c r="GZ12" s="159"/>
      <c r="HA12" s="159"/>
      <c r="HB12" s="159"/>
      <c r="HC12" s="159"/>
      <c r="HD12" s="159"/>
      <c r="HE12" s="159"/>
      <c r="HF12" s="159"/>
      <c r="HG12" s="159"/>
      <c r="HH12" s="159"/>
      <c r="HI12" s="159"/>
      <c r="HJ12" s="159"/>
      <c r="HK12" s="159"/>
      <c r="HL12" s="159"/>
      <c r="HM12" s="159"/>
      <c r="HN12" s="159"/>
      <c r="HO12" s="159"/>
      <c r="HP12" s="159"/>
      <c r="HQ12" s="159"/>
      <c r="HR12" s="159"/>
      <c r="HS12" s="159"/>
      <c r="HT12" s="159"/>
      <c r="HU12" s="159"/>
      <c r="HV12" s="159"/>
      <c r="HW12" s="164"/>
    </row>
    <row r="13" spans="1:231" s="167" customFormat="1" ht="15.75" customHeight="1">
      <c r="A13" s="390" t="s">
        <v>21</v>
      </c>
      <c r="B13" s="392" t="s">
        <v>22</v>
      </c>
      <c r="C13" s="390"/>
      <c r="D13" s="390"/>
      <c r="E13" s="163"/>
      <c r="F13" s="390"/>
      <c r="G13" s="390"/>
      <c r="H13" s="390"/>
      <c r="I13" s="390"/>
      <c r="J13" s="163"/>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59"/>
      <c r="CL13" s="159"/>
      <c r="CM13" s="159"/>
      <c r="CN13" s="159"/>
      <c r="CO13" s="159"/>
      <c r="CP13" s="159"/>
      <c r="CQ13" s="159"/>
      <c r="CR13" s="159"/>
      <c r="CS13" s="159"/>
      <c r="CT13" s="159"/>
      <c r="CU13" s="159"/>
      <c r="CV13" s="159"/>
      <c r="CW13" s="159"/>
      <c r="CX13" s="159"/>
      <c r="CY13" s="159"/>
      <c r="CZ13" s="159"/>
      <c r="DA13" s="159"/>
      <c r="DB13" s="159"/>
      <c r="DC13" s="159"/>
      <c r="DD13" s="159"/>
      <c r="DE13" s="159"/>
      <c r="DF13" s="159"/>
      <c r="DG13" s="159"/>
      <c r="DH13" s="159"/>
      <c r="DI13" s="159"/>
      <c r="DJ13" s="159"/>
      <c r="DK13" s="159"/>
      <c r="DL13" s="159"/>
      <c r="DM13" s="159"/>
      <c r="DN13" s="159"/>
      <c r="DO13" s="159"/>
      <c r="DP13" s="159"/>
      <c r="DQ13" s="159"/>
      <c r="DR13" s="159"/>
      <c r="DS13" s="159"/>
      <c r="DT13" s="159"/>
      <c r="DU13" s="159"/>
      <c r="DV13" s="159"/>
      <c r="DW13" s="159"/>
      <c r="DX13" s="159"/>
      <c r="DY13" s="159"/>
      <c r="DZ13" s="159"/>
      <c r="EA13" s="159"/>
      <c r="EB13" s="159"/>
      <c r="EC13" s="159"/>
      <c r="ED13" s="159"/>
      <c r="EE13" s="159"/>
      <c r="EF13" s="159"/>
      <c r="EG13" s="159"/>
      <c r="EH13" s="159"/>
      <c r="EI13" s="159"/>
      <c r="EJ13" s="159"/>
      <c r="EK13" s="159"/>
      <c r="EL13" s="159"/>
      <c r="EM13" s="159"/>
      <c r="EN13" s="159"/>
      <c r="EO13" s="159"/>
      <c r="EP13" s="159"/>
      <c r="EQ13" s="159"/>
      <c r="ER13" s="159"/>
      <c r="ES13" s="159"/>
      <c r="ET13" s="159"/>
      <c r="EU13" s="159"/>
      <c r="EV13" s="159"/>
      <c r="EW13" s="159"/>
      <c r="EX13" s="159"/>
      <c r="EY13" s="159"/>
      <c r="EZ13" s="159"/>
      <c r="FA13" s="159"/>
      <c r="FB13" s="159"/>
      <c r="FC13" s="159"/>
      <c r="FD13" s="159"/>
      <c r="FE13" s="159"/>
      <c r="FF13" s="159"/>
      <c r="FG13" s="159"/>
      <c r="FH13" s="159"/>
      <c r="FI13" s="159"/>
      <c r="FJ13" s="159"/>
      <c r="FK13" s="159"/>
      <c r="FL13" s="159"/>
      <c r="FM13" s="159"/>
      <c r="FN13" s="159"/>
      <c r="FO13" s="159"/>
      <c r="FP13" s="159"/>
      <c r="FQ13" s="159"/>
      <c r="FR13" s="159"/>
      <c r="FS13" s="159"/>
      <c r="FT13" s="159"/>
      <c r="FU13" s="159"/>
      <c r="FV13" s="159"/>
      <c r="FW13" s="159"/>
      <c r="FX13" s="159"/>
      <c r="FY13" s="159"/>
      <c r="FZ13" s="159"/>
      <c r="GA13" s="159"/>
      <c r="GB13" s="159"/>
      <c r="GC13" s="159"/>
      <c r="GD13" s="159"/>
      <c r="GE13" s="159"/>
      <c r="GF13" s="159"/>
      <c r="GG13" s="159"/>
      <c r="GH13" s="159"/>
      <c r="GI13" s="159"/>
      <c r="GJ13" s="159"/>
      <c r="GK13" s="159"/>
      <c r="GL13" s="159"/>
      <c r="GM13" s="159"/>
      <c r="GN13" s="159"/>
      <c r="GO13" s="159"/>
      <c r="GP13" s="159"/>
      <c r="GQ13" s="159"/>
      <c r="GR13" s="159"/>
      <c r="GS13" s="159"/>
      <c r="GT13" s="159"/>
      <c r="GU13" s="159"/>
      <c r="GV13" s="159"/>
      <c r="GW13" s="159"/>
      <c r="GX13" s="159"/>
      <c r="GY13" s="159"/>
      <c r="GZ13" s="159"/>
      <c r="HA13" s="159"/>
      <c r="HB13" s="159"/>
      <c r="HC13" s="159"/>
      <c r="HD13" s="159"/>
      <c r="HE13" s="159"/>
      <c r="HF13" s="159"/>
      <c r="HG13" s="159"/>
      <c r="HH13" s="159"/>
      <c r="HI13" s="159"/>
      <c r="HJ13" s="159"/>
      <c r="HK13" s="159"/>
      <c r="HL13" s="159"/>
      <c r="HM13" s="159"/>
      <c r="HN13" s="159"/>
      <c r="HO13" s="159"/>
      <c r="HP13" s="159"/>
      <c r="HQ13" s="159"/>
      <c r="HR13" s="159"/>
      <c r="HS13" s="159"/>
      <c r="HT13" s="159"/>
      <c r="HU13" s="159"/>
      <c r="HV13" s="159"/>
      <c r="HW13" s="166"/>
    </row>
    <row r="14" spans="1:231" s="169" customFormat="1" ht="26.25" customHeight="1">
      <c r="A14" s="363" t="s">
        <v>23</v>
      </c>
      <c r="B14" s="393" t="s">
        <v>24</v>
      </c>
      <c r="C14" s="394">
        <f>SUM(C15:C18)</f>
        <v>95.17</v>
      </c>
      <c r="D14" s="394"/>
      <c r="E14" s="391">
        <f>SUM(E15:E18)</f>
        <v>107397</v>
      </c>
      <c r="F14" s="391"/>
      <c r="G14" s="391"/>
      <c r="H14" s="391"/>
      <c r="I14" s="391"/>
      <c r="J14" s="163"/>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59"/>
      <c r="CL14" s="159"/>
      <c r="CM14" s="159"/>
      <c r="CN14" s="159"/>
      <c r="CO14" s="159"/>
      <c r="CP14" s="159"/>
      <c r="CQ14" s="159"/>
      <c r="CR14" s="159"/>
      <c r="CS14" s="159"/>
      <c r="CT14" s="159"/>
      <c r="CU14" s="159"/>
      <c r="CV14" s="159"/>
      <c r="CW14" s="159"/>
      <c r="CX14" s="159"/>
      <c r="CY14" s="159"/>
      <c r="CZ14" s="159"/>
      <c r="DA14" s="159"/>
      <c r="DB14" s="159"/>
      <c r="DC14" s="159"/>
      <c r="DD14" s="159"/>
      <c r="DE14" s="159"/>
      <c r="DF14" s="159"/>
      <c r="DG14" s="159"/>
      <c r="DH14" s="159"/>
      <c r="DI14" s="159"/>
      <c r="DJ14" s="159"/>
      <c r="DK14" s="159"/>
      <c r="DL14" s="159"/>
      <c r="DM14" s="159"/>
      <c r="DN14" s="159"/>
      <c r="DO14" s="159"/>
      <c r="DP14" s="159"/>
      <c r="DQ14" s="159"/>
      <c r="DR14" s="159"/>
      <c r="DS14" s="159"/>
      <c r="DT14" s="159"/>
      <c r="DU14" s="159"/>
      <c r="DV14" s="159"/>
      <c r="DW14" s="159"/>
      <c r="DX14" s="159"/>
      <c r="DY14" s="159"/>
      <c r="DZ14" s="159"/>
      <c r="EA14" s="159"/>
      <c r="EB14" s="159"/>
      <c r="EC14" s="159"/>
      <c r="ED14" s="159"/>
      <c r="EE14" s="159"/>
      <c r="EF14" s="159"/>
      <c r="EG14" s="159"/>
      <c r="EH14" s="159"/>
      <c r="EI14" s="159"/>
      <c r="EJ14" s="159"/>
      <c r="EK14" s="159"/>
      <c r="EL14" s="159"/>
      <c r="EM14" s="159"/>
      <c r="EN14" s="159"/>
      <c r="EO14" s="159"/>
      <c r="EP14" s="159"/>
      <c r="EQ14" s="159"/>
      <c r="ER14" s="159"/>
      <c r="ES14" s="159"/>
      <c r="ET14" s="159"/>
      <c r="EU14" s="159"/>
      <c r="EV14" s="159"/>
      <c r="EW14" s="159"/>
      <c r="EX14" s="159"/>
      <c r="EY14" s="159"/>
      <c r="EZ14" s="159"/>
      <c r="FA14" s="159"/>
      <c r="FB14" s="159"/>
      <c r="FC14" s="159"/>
      <c r="FD14" s="159"/>
      <c r="FE14" s="159"/>
      <c r="FF14" s="159"/>
      <c r="FG14" s="159"/>
      <c r="FH14" s="159"/>
      <c r="FI14" s="159"/>
      <c r="FJ14" s="159"/>
      <c r="FK14" s="159"/>
      <c r="FL14" s="159"/>
      <c r="FM14" s="159"/>
      <c r="FN14" s="159"/>
      <c r="FO14" s="159"/>
      <c r="FP14" s="159"/>
      <c r="FQ14" s="159"/>
      <c r="FR14" s="159"/>
      <c r="FS14" s="159"/>
      <c r="FT14" s="159"/>
      <c r="FU14" s="159"/>
      <c r="FV14" s="159"/>
      <c r="FW14" s="159"/>
      <c r="FX14" s="159"/>
      <c r="FY14" s="159"/>
      <c r="FZ14" s="159"/>
      <c r="GA14" s="159"/>
      <c r="GB14" s="159"/>
      <c r="GC14" s="159"/>
      <c r="GD14" s="159"/>
      <c r="GE14" s="159"/>
      <c r="GF14" s="159"/>
      <c r="GG14" s="159"/>
      <c r="GH14" s="159"/>
      <c r="GI14" s="159"/>
      <c r="GJ14" s="159"/>
      <c r="GK14" s="159"/>
      <c r="GL14" s="159"/>
      <c r="GM14" s="159"/>
      <c r="GN14" s="159"/>
      <c r="GO14" s="159"/>
      <c r="GP14" s="159"/>
      <c r="GQ14" s="159"/>
      <c r="GR14" s="159"/>
      <c r="GS14" s="159"/>
      <c r="GT14" s="159"/>
      <c r="GU14" s="159"/>
      <c r="GV14" s="159"/>
      <c r="GW14" s="159"/>
      <c r="GX14" s="159"/>
      <c r="GY14" s="159"/>
      <c r="GZ14" s="159"/>
      <c r="HA14" s="159"/>
      <c r="HB14" s="159"/>
      <c r="HC14" s="159"/>
      <c r="HD14" s="159"/>
      <c r="HE14" s="159"/>
      <c r="HF14" s="159"/>
      <c r="HG14" s="159"/>
      <c r="HH14" s="159"/>
      <c r="HI14" s="159"/>
      <c r="HJ14" s="159"/>
      <c r="HK14" s="159"/>
      <c r="HL14" s="159"/>
      <c r="HM14" s="159"/>
      <c r="HN14" s="159"/>
      <c r="HO14" s="159"/>
      <c r="HP14" s="159"/>
      <c r="HQ14" s="159"/>
      <c r="HR14" s="159"/>
      <c r="HS14" s="159"/>
      <c r="HT14" s="159"/>
      <c r="HU14" s="159"/>
      <c r="HV14" s="159"/>
      <c r="HW14" s="168"/>
    </row>
    <row r="15" spans="1:231" s="173" customFormat="1" ht="22.5" customHeight="1">
      <c r="A15" s="395" t="s">
        <v>25</v>
      </c>
      <c r="B15" s="396" t="s">
        <v>26</v>
      </c>
      <c r="C15" s="397">
        <v>19.440000000000001</v>
      </c>
      <c r="D15" s="397">
        <f>C15/$C$6*100</f>
        <v>92.571428571428584</v>
      </c>
      <c r="E15" s="398">
        <v>25792</v>
      </c>
      <c r="F15" s="399">
        <f>E15/$D$6*100</f>
        <v>322.40000000000003</v>
      </c>
      <c r="G15" s="399"/>
      <c r="H15" s="399"/>
      <c r="I15" s="399"/>
      <c r="J15" s="170">
        <v>1</v>
      </c>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1"/>
      <c r="BM15" s="171"/>
      <c r="BN15" s="171"/>
      <c r="BO15" s="171"/>
      <c r="BP15" s="171"/>
      <c r="BQ15" s="171"/>
      <c r="BR15" s="171"/>
      <c r="BS15" s="171"/>
      <c r="BT15" s="171"/>
      <c r="BU15" s="171"/>
      <c r="BV15" s="171"/>
      <c r="BW15" s="171"/>
      <c r="BX15" s="171"/>
      <c r="BY15" s="171"/>
      <c r="BZ15" s="171"/>
      <c r="CA15" s="171"/>
      <c r="CB15" s="171"/>
      <c r="CC15" s="171"/>
      <c r="CD15" s="171"/>
      <c r="CE15" s="171"/>
      <c r="CF15" s="171"/>
      <c r="CG15" s="171"/>
      <c r="CH15" s="171"/>
      <c r="CI15" s="171"/>
      <c r="CJ15" s="171"/>
      <c r="CK15" s="171"/>
      <c r="CL15" s="171"/>
      <c r="CM15" s="171"/>
      <c r="CN15" s="171"/>
      <c r="CO15" s="171"/>
      <c r="CP15" s="171"/>
      <c r="CQ15" s="171"/>
      <c r="CR15" s="171"/>
      <c r="CS15" s="171"/>
      <c r="CT15" s="171"/>
      <c r="CU15" s="171"/>
      <c r="CV15" s="171"/>
      <c r="CW15" s="171"/>
      <c r="CX15" s="171"/>
      <c r="CY15" s="171"/>
      <c r="CZ15" s="171"/>
      <c r="DA15" s="171"/>
      <c r="DB15" s="171"/>
      <c r="DC15" s="171"/>
      <c r="DD15" s="171"/>
      <c r="DE15" s="171"/>
      <c r="DF15" s="171"/>
      <c r="DG15" s="171"/>
      <c r="DH15" s="171"/>
      <c r="DI15" s="171"/>
      <c r="DJ15" s="171"/>
      <c r="DK15" s="171"/>
      <c r="DL15" s="171"/>
      <c r="DM15" s="171"/>
      <c r="DN15" s="171"/>
      <c r="DO15" s="171"/>
      <c r="DP15" s="171"/>
      <c r="DQ15" s="171"/>
      <c r="DR15" s="171"/>
      <c r="DS15" s="171"/>
      <c r="DT15" s="171"/>
      <c r="DU15" s="171"/>
      <c r="DV15" s="171"/>
      <c r="DW15" s="171"/>
      <c r="DX15" s="171"/>
      <c r="DY15" s="171"/>
      <c r="DZ15" s="171"/>
      <c r="EA15" s="171"/>
      <c r="EB15" s="171"/>
      <c r="EC15" s="171"/>
      <c r="ED15" s="171"/>
      <c r="EE15" s="171"/>
      <c r="EF15" s="171"/>
      <c r="EG15" s="171"/>
      <c r="EH15" s="171"/>
      <c r="EI15" s="171"/>
      <c r="EJ15" s="171"/>
      <c r="EK15" s="171"/>
      <c r="EL15" s="171"/>
      <c r="EM15" s="171"/>
      <c r="EN15" s="171"/>
      <c r="EO15" s="171"/>
      <c r="EP15" s="171"/>
      <c r="EQ15" s="171"/>
      <c r="ER15" s="171"/>
      <c r="ES15" s="171"/>
      <c r="ET15" s="171"/>
      <c r="EU15" s="171"/>
      <c r="EV15" s="171"/>
      <c r="EW15" s="171"/>
      <c r="EX15" s="171"/>
      <c r="EY15" s="171"/>
      <c r="EZ15" s="171"/>
      <c r="FA15" s="171"/>
      <c r="FB15" s="171"/>
      <c r="FC15" s="171"/>
      <c r="FD15" s="171"/>
      <c r="FE15" s="171"/>
      <c r="FF15" s="171"/>
      <c r="FG15" s="171"/>
      <c r="FH15" s="171"/>
      <c r="FI15" s="171"/>
      <c r="FJ15" s="171"/>
      <c r="FK15" s="171"/>
      <c r="FL15" s="171"/>
      <c r="FM15" s="171"/>
      <c r="FN15" s="171"/>
      <c r="FO15" s="171"/>
      <c r="FP15" s="171"/>
      <c r="FQ15" s="171"/>
      <c r="FR15" s="171"/>
      <c r="FS15" s="171"/>
      <c r="FT15" s="171"/>
      <c r="FU15" s="171"/>
      <c r="FV15" s="171"/>
      <c r="FW15" s="171"/>
      <c r="FX15" s="171"/>
      <c r="FY15" s="171"/>
      <c r="FZ15" s="171"/>
      <c r="GA15" s="171"/>
      <c r="GB15" s="171"/>
      <c r="GC15" s="171"/>
      <c r="GD15" s="171"/>
      <c r="GE15" s="171"/>
      <c r="GF15" s="171"/>
      <c r="GG15" s="171"/>
      <c r="GH15" s="171"/>
      <c r="GI15" s="171"/>
      <c r="GJ15" s="171"/>
      <c r="GK15" s="171"/>
      <c r="GL15" s="171"/>
      <c r="GM15" s="171"/>
      <c r="GN15" s="171"/>
      <c r="GO15" s="171"/>
      <c r="GP15" s="171"/>
      <c r="GQ15" s="171"/>
      <c r="GR15" s="171"/>
      <c r="GS15" s="171"/>
      <c r="GT15" s="171"/>
      <c r="GU15" s="171"/>
      <c r="GV15" s="171"/>
      <c r="GW15" s="171"/>
      <c r="GX15" s="171"/>
      <c r="GY15" s="171"/>
      <c r="GZ15" s="171"/>
      <c r="HA15" s="171"/>
      <c r="HB15" s="171"/>
      <c r="HC15" s="171"/>
      <c r="HD15" s="171"/>
      <c r="HE15" s="171"/>
      <c r="HF15" s="171"/>
      <c r="HG15" s="171"/>
      <c r="HH15" s="171"/>
      <c r="HI15" s="171"/>
      <c r="HJ15" s="171"/>
      <c r="HK15" s="171"/>
      <c r="HL15" s="171"/>
      <c r="HM15" s="171"/>
      <c r="HN15" s="171"/>
      <c r="HO15" s="171"/>
      <c r="HP15" s="171"/>
      <c r="HQ15" s="171"/>
      <c r="HR15" s="171"/>
      <c r="HS15" s="171"/>
      <c r="HT15" s="171"/>
      <c r="HU15" s="171"/>
      <c r="HV15" s="171"/>
      <c r="HW15" s="172"/>
    </row>
    <row r="16" spans="1:231" s="173" customFormat="1" ht="22.5" customHeight="1">
      <c r="A16" s="395" t="s">
        <v>27</v>
      </c>
      <c r="B16" s="396" t="s">
        <v>28</v>
      </c>
      <c r="C16" s="397">
        <v>18.32</v>
      </c>
      <c r="D16" s="397">
        <f>C16/$C$6*100</f>
        <v>87.238095238095241</v>
      </c>
      <c r="E16" s="398">
        <v>32557</v>
      </c>
      <c r="F16" s="399">
        <f>E16/$D$6*100</f>
        <v>406.96250000000003</v>
      </c>
      <c r="G16" s="399"/>
      <c r="H16" s="399"/>
      <c r="I16" s="400" t="s">
        <v>29</v>
      </c>
      <c r="J16" s="170">
        <v>1</v>
      </c>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171"/>
      <c r="BR16" s="171"/>
      <c r="BS16" s="171"/>
      <c r="BT16" s="171"/>
      <c r="BU16" s="171"/>
      <c r="BV16" s="171"/>
      <c r="BW16" s="171"/>
      <c r="BX16" s="171"/>
      <c r="BY16" s="171"/>
      <c r="BZ16" s="171"/>
      <c r="CA16" s="171"/>
      <c r="CB16" s="171"/>
      <c r="CC16" s="171"/>
      <c r="CD16" s="171"/>
      <c r="CE16" s="171"/>
      <c r="CF16" s="171"/>
      <c r="CG16" s="171"/>
      <c r="CH16" s="171"/>
      <c r="CI16" s="171"/>
      <c r="CJ16" s="171"/>
      <c r="CK16" s="171"/>
      <c r="CL16" s="171"/>
      <c r="CM16" s="171"/>
      <c r="CN16" s="171"/>
      <c r="CO16" s="171"/>
      <c r="CP16" s="171"/>
      <c r="CQ16" s="171"/>
      <c r="CR16" s="171"/>
      <c r="CS16" s="171"/>
      <c r="CT16" s="171"/>
      <c r="CU16" s="171"/>
      <c r="CV16" s="171"/>
      <c r="CW16" s="171"/>
      <c r="CX16" s="171"/>
      <c r="CY16" s="171"/>
      <c r="CZ16" s="171"/>
      <c r="DA16" s="171"/>
      <c r="DB16" s="171"/>
      <c r="DC16" s="171"/>
      <c r="DD16" s="171"/>
      <c r="DE16" s="171"/>
      <c r="DF16" s="171"/>
      <c r="DG16" s="171"/>
      <c r="DH16" s="171"/>
      <c r="DI16" s="171"/>
      <c r="DJ16" s="171"/>
      <c r="DK16" s="171"/>
      <c r="DL16" s="171"/>
      <c r="DM16" s="171"/>
      <c r="DN16" s="171"/>
      <c r="DO16" s="171"/>
      <c r="DP16" s="171"/>
      <c r="DQ16" s="171"/>
      <c r="DR16" s="171"/>
      <c r="DS16" s="171"/>
      <c r="DT16" s="171"/>
      <c r="DU16" s="171"/>
      <c r="DV16" s="171"/>
      <c r="DW16" s="171"/>
      <c r="DX16" s="171"/>
      <c r="DY16" s="171"/>
      <c r="DZ16" s="171"/>
      <c r="EA16" s="171"/>
      <c r="EB16" s="171"/>
      <c r="EC16" s="171"/>
      <c r="ED16" s="171"/>
      <c r="EE16" s="171"/>
      <c r="EF16" s="171"/>
      <c r="EG16" s="171"/>
      <c r="EH16" s="171"/>
      <c r="EI16" s="171"/>
      <c r="EJ16" s="171"/>
      <c r="EK16" s="171"/>
      <c r="EL16" s="171"/>
      <c r="EM16" s="171"/>
      <c r="EN16" s="171"/>
      <c r="EO16" s="171"/>
      <c r="EP16" s="171"/>
      <c r="EQ16" s="171"/>
      <c r="ER16" s="171"/>
      <c r="ES16" s="171"/>
      <c r="ET16" s="171"/>
      <c r="EU16" s="171"/>
      <c r="EV16" s="171"/>
      <c r="EW16" s="171"/>
      <c r="EX16" s="171"/>
      <c r="EY16" s="171"/>
      <c r="EZ16" s="171"/>
      <c r="FA16" s="171"/>
      <c r="FB16" s="171"/>
      <c r="FC16" s="171"/>
      <c r="FD16" s="171"/>
      <c r="FE16" s="171"/>
      <c r="FF16" s="171"/>
      <c r="FG16" s="171"/>
      <c r="FH16" s="171"/>
      <c r="FI16" s="171"/>
      <c r="FJ16" s="171"/>
      <c r="FK16" s="171"/>
      <c r="FL16" s="171"/>
      <c r="FM16" s="171"/>
      <c r="FN16" s="171"/>
      <c r="FO16" s="171"/>
      <c r="FP16" s="171"/>
      <c r="FQ16" s="171"/>
      <c r="FR16" s="171"/>
      <c r="FS16" s="171"/>
      <c r="FT16" s="171"/>
      <c r="FU16" s="171"/>
      <c r="FV16" s="171"/>
      <c r="FW16" s="171"/>
      <c r="FX16" s="171"/>
      <c r="FY16" s="171"/>
      <c r="FZ16" s="171"/>
      <c r="GA16" s="171"/>
      <c r="GB16" s="171"/>
      <c r="GC16" s="171"/>
      <c r="GD16" s="171"/>
      <c r="GE16" s="171"/>
      <c r="GF16" s="171"/>
      <c r="GG16" s="171"/>
      <c r="GH16" s="171"/>
      <c r="GI16" s="171"/>
      <c r="GJ16" s="171"/>
      <c r="GK16" s="171"/>
      <c r="GL16" s="171"/>
      <c r="GM16" s="171"/>
      <c r="GN16" s="171"/>
      <c r="GO16" s="171"/>
      <c r="GP16" s="171"/>
      <c r="GQ16" s="171"/>
      <c r="GR16" s="171"/>
      <c r="GS16" s="171"/>
      <c r="GT16" s="171"/>
      <c r="GU16" s="171"/>
      <c r="GV16" s="171"/>
      <c r="GW16" s="171"/>
      <c r="GX16" s="171"/>
      <c r="GY16" s="171"/>
      <c r="GZ16" s="171"/>
      <c r="HA16" s="171"/>
      <c r="HB16" s="171"/>
      <c r="HC16" s="171"/>
      <c r="HD16" s="171"/>
      <c r="HE16" s="171"/>
      <c r="HF16" s="171"/>
      <c r="HG16" s="171"/>
      <c r="HH16" s="171"/>
      <c r="HI16" s="171"/>
      <c r="HJ16" s="171"/>
      <c r="HK16" s="171"/>
      <c r="HL16" s="171"/>
      <c r="HM16" s="171"/>
      <c r="HN16" s="171"/>
      <c r="HO16" s="171"/>
      <c r="HP16" s="171"/>
      <c r="HQ16" s="171"/>
      <c r="HR16" s="171"/>
      <c r="HS16" s="171"/>
      <c r="HT16" s="171"/>
      <c r="HU16" s="171"/>
      <c r="HV16" s="171"/>
      <c r="HW16" s="172"/>
    </row>
    <row r="17" spans="1:231" s="173" customFormat="1" ht="22.5" customHeight="1">
      <c r="A17" s="395" t="s">
        <v>30</v>
      </c>
      <c r="B17" s="396" t="s">
        <v>31</v>
      </c>
      <c r="C17" s="397">
        <v>30.93</v>
      </c>
      <c r="D17" s="397">
        <f>C17/$C$6*100</f>
        <v>147.28571428571428</v>
      </c>
      <c r="E17" s="398">
        <v>23779</v>
      </c>
      <c r="F17" s="399">
        <f>E17/$D$6*100</f>
        <v>297.23750000000001</v>
      </c>
      <c r="G17" s="399"/>
      <c r="H17" s="399"/>
      <c r="I17" s="400" t="s">
        <v>29</v>
      </c>
      <c r="J17" s="170"/>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c r="BZ17" s="171"/>
      <c r="CA17" s="171"/>
      <c r="CB17" s="171"/>
      <c r="CC17" s="171"/>
      <c r="CD17" s="171"/>
      <c r="CE17" s="171"/>
      <c r="CF17" s="171"/>
      <c r="CG17" s="171"/>
      <c r="CH17" s="171"/>
      <c r="CI17" s="171"/>
      <c r="CJ17" s="171"/>
      <c r="CK17" s="171"/>
      <c r="CL17" s="171"/>
      <c r="CM17" s="171"/>
      <c r="CN17" s="171"/>
      <c r="CO17" s="171"/>
      <c r="CP17" s="171"/>
      <c r="CQ17" s="171"/>
      <c r="CR17" s="171"/>
      <c r="CS17" s="171"/>
      <c r="CT17" s="171"/>
      <c r="CU17" s="171"/>
      <c r="CV17" s="171"/>
      <c r="CW17" s="171"/>
      <c r="CX17" s="171"/>
      <c r="CY17" s="171"/>
      <c r="CZ17" s="171"/>
      <c r="DA17" s="171"/>
      <c r="DB17" s="171"/>
      <c r="DC17" s="171"/>
      <c r="DD17" s="171"/>
      <c r="DE17" s="171"/>
      <c r="DF17" s="171"/>
      <c r="DG17" s="171"/>
      <c r="DH17" s="171"/>
      <c r="DI17" s="171"/>
      <c r="DJ17" s="171"/>
      <c r="DK17" s="171"/>
      <c r="DL17" s="171"/>
      <c r="DM17" s="171"/>
      <c r="DN17" s="171"/>
      <c r="DO17" s="171"/>
      <c r="DP17" s="171"/>
      <c r="DQ17" s="171"/>
      <c r="DR17" s="171"/>
      <c r="DS17" s="171"/>
      <c r="DT17" s="171"/>
      <c r="DU17" s="171"/>
      <c r="DV17" s="171"/>
      <c r="DW17" s="171"/>
      <c r="DX17" s="171"/>
      <c r="DY17" s="171"/>
      <c r="DZ17" s="171"/>
      <c r="EA17" s="171"/>
      <c r="EB17" s="171"/>
      <c r="EC17" s="171"/>
      <c r="ED17" s="171"/>
      <c r="EE17" s="171"/>
      <c r="EF17" s="171"/>
      <c r="EG17" s="171"/>
      <c r="EH17" s="171"/>
      <c r="EI17" s="171"/>
      <c r="EJ17" s="171"/>
      <c r="EK17" s="171"/>
      <c r="EL17" s="171"/>
      <c r="EM17" s="171"/>
      <c r="EN17" s="171"/>
      <c r="EO17" s="171"/>
      <c r="EP17" s="171"/>
      <c r="EQ17" s="171"/>
      <c r="ER17" s="171"/>
      <c r="ES17" s="171"/>
      <c r="ET17" s="171"/>
      <c r="EU17" s="171"/>
      <c r="EV17" s="171"/>
      <c r="EW17" s="171"/>
      <c r="EX17" s="171"/>
      <c r="EY17" s="171"/>
      <c r="EZ17" s="171"/>
      <c r="FA17" s="171"/>
      <c r="FB17" s="171"/>
      <c r="FC17" s="171"/>
      <c r="FD17" s="171"/>
      <c r="FE17" s="171"/>
      <c r="FF17" s="171"/>
      <c r="FG17" s="171"/>
      <c r="FH17" s="171"/>
      <c r="FI17" s="171"/>
      <c r="FJ17" s="171"/>
      <c r="FK17" s="171"/>
      <c r="FL17" s="171"/>
      <c r="FM17" s="171"/>
      <c r="FN17" s="171"/>
      <c r="FO17" s="171"/>
      <c r="FP17" s="171"/>
      <c r="FQ17" s="171"/>
      <c r="FR17" s="171"/>
      <c r="FS17" s="171"/>
      <c r="FT17" s="171"/>
      <c r="FU17" s="171"/>
      <c r="FV17" s="171"/>
      <c r="FW17" s="171"/>
      <c r="FX17" s="171"/>
      <c r="FY17" s="171"/>
      <c r="FZ17" s="171"/>
      <c r="GA17" s="171"/>
      <c r="GB17" s="171"/>
      <c r="GC17" s="171"/>
      <c r="GD17" s="171"/>
      <c r="GE17" s="171"/>
      <c r="GF17" s="171"/>
      <c r="GG17" s="171"/>
      <c r="GH17" s="171"/>
      <c r="GI17" s="171"/>
      <c r="GJ17" s="171"/>
      <c r="GK17" s="171"/>
      <c r="GL17" s="171"/>
      <c r="GM17" s="171"/>
      <c r="GN17" s="171"/>
      <c r="GO17" s="171"/>
      <c r="GP17" s="171"/>
      <c r="GQ17" s="171"/>
      <c r="GR17" s="171"/>
      <c r="GS17" s="171"/>
      <c r="GT17" s="171"/>
      <c r="GU17" s="171"/>
      <c r="GV17" s="171"/>
      <c r="GW17" s="171"/>
      <c r="GX17" s="171"/>
      <c r="GY17" s="171"/>
      <c r="GZ17" s="171"/>
      <c r="HA17" s="171"/>
      <c r="HB17" s="171"/>
      <c r="HC17" s="171"/>
      <c r="HD17" s="171"/>
      <c r="HE17" s="171"/>
      <c r="HF17" s="171"/>
      <c r="HG17" s="171"/>
      <c r="HH17" s="171"/>
      <c r="HI17" s="171"/>
      <c r="HJ17" s="171"/>
      <c r="HK17" s="171"/>
      <c r="HL17" s="171"/>
      <c r="HM17" s="171"/>
      <c r="HN17" s="171"/>
      <c r="HO17" s="171"/>
      <c r="HP17" s="171"/>
      <c r="HQ17" s="171"/>
      <c r="HR17" s="171"/>
      <c r="HS17" s="171"/>
      <c r="HT17" s="171"/>
      <c r="HU17" s="171"/>
      <c r="HV17" s="171"/>
      <c r="HW17" s="172"/>
    </row>
    <row r="18" spans="1:231" s="173" customFormat="1" ht="22.5" customHeight="1">
      <c r="A18" s="395" t="s">
        <v>32</v>
      </c>
      <c r="B18" s="396" t="s">
        <v>33</v>
      </c>
      <c r="C18" s="397">
        <v>26.48</v>
      </c>
      <c r="D18" s="397">
        <f>C18/$C$6*100</f>
        <v>126.0952380952381</v>
      </c>
      <c r="E18" s="398">
        <v>25269</v>
      </c>
      <c r="F18" s="399">
        <f>E18/$D$6*100</f>
        <v>315.86249999999995</v>
      </c>
      <c r="G18" s="399"/>
      <c r="H18" s="399"/>
      <c r="I18" s="399"/>
      <c r="J18" s="170"/>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1"/>
      <c r="BN18" s="171"/>
      <c r="BO18" s="171"/>
      <c r="BP18" s="171"/>
      <c r="BQ18" s="171"/>
      <c r="BR18" s="171"/>
      <c r="BS18" s="171"/>
      <c r="BT18" s="171"/>
      <c r="BU18" s="171"/>
      <c r="BV18" s="171"/>
      <c r="BW18" s="171"/>
      <c r="BX18" s="171"/>
      <c r="BY18" s="171"/>
      <c r="BZ18" s="171"/>
      <c r="CA18" s="171"/>
      <c r="CB18" s="171"/>
      <c r="CC18" s="171"/>
      <c r="CD18" s="171"/>
      <c r="CE18" s="171"/>
      <c r="CF18" s="171"/>
      <c r="CG18" s="171"/>
      <c r="CH18" s="171"/>
      <c r="CI18" s="171"/>
      <c r="CJ18" s="171"/>
      <c r="CK18" s="171"/>
      <c r="CL18" s="171"/>
      <c r="CM18" s="171"/>
      <c r="CN18" s="171"/>
      <c r="CO18" s="171"/>
      <c r="CP18" s="171"/>
      <c r="CQ18" s="171"/>
      <c r="CR18" s="171"/>
      <c r="CS18" s="171"/>
      <c r="CT18" s="171"/>
      <c r="CU18" s="171"/>
      <c r="CV18" s="171"/>
      <c r="CW18" s="171"/>
      <c r="CX18" s="171"/>
      <c r="CY18" s="171"/>
      <c r="CZ18" s="171"/>
      <c r="DA18" s="171"/>
      <c r="DB18" s="171"/>
      <c r="DC18" s="171"/>
      <c r="DD18" s="171"/>
      <c r="DE18" s="171"/>
      <c r="DF18" s="171"/>
      <c r="DG18" s="171"/>
      <c r="DH18" s="171"/>
      <c r="DI18" s="171"/>
      <c r="DJ18" s="171"/>
      <c r="DK18" s="171"/>
      <c r="DL18" s="171"/>
      <c r="DM18" s="171"/>
      <c r="DN18" s="171"/>
      <c r="DO18" s="171"/>
      <c r="DP18" s="171"/>
      <c r="DQ18" s="171"/>
      <c r="DR18" s="171"/>
      <c r="DS18" s="171"/>
      <c r="DT18" s="171"/>
      <c r="DU18" s="171"/>
      <c r="DV18" s="171"/>
      <c r="DW18" s="171"/>
      <c r="DX18" s="171"/>
      <c r="DY18" s="171"/>
      <c r="DZ18" s="171"/>
      <c r="EA18" s="171"/>
      <c r="EB18" s="171"/>
      <c r="EC18" s="171"/>
      <c r="ED18" s="171"/>
      <c r="EE18" s="171"/>
      <c r="EF18" s="171"/>
      <c r="EG18" s="171"/>
      <c r="EH18" s="171"/>
      <c r="EI18" s="171"/>
      <c r="EJ18" s="171"/>
      <c r="EK18" s="171"/>
      <c r="EL18" s="171"/>
      <c r="EM18" s="171"/>
      <c r="EN18" s="171"/>
      <c r="EO18" s="171"/>
      <c r="EP18" s="171"/>
      <c r="EQ18" s="171"/>
      <c r="ER18" s="171"/>
      <c r="ES18" s="171"/>
      <c r="ET18" s="171"/>
      <c r="EU18" s="171"/>
      <c r="EV18" s="171"/>
      <c r="EW18" s="171"/>
      <c r="EX18" s="171"/>
      <c r="EY18" s="171"/>
      <c r="EZ18" s="171"/>
      <c r="FA18" s="171"/>
      <c r="FB18" s="171"/>
      <c r="FC18" s="171"/>
      <c r="FD18" s="171"/>
      <c r="FE18" s="171"/>
      <c r="FF18" s="171"/>
      <c r="FG18" s="171"/>
      <c r="FH18" s="171"/>
      <c r="FI18" s="171"/>
      <c r="FJ18" s="171"/>
      <c r="FK18" s="171"/>
      <c r="FL18" s="171"/>
      <c r="FM18" s="171"/>
      <c r="FN18" s="171"/>
      <c r="FO18" s="171"/>
      <c r="FP18" s="171"/>
      <c r="FQ18" s="171"/>
      <c r="FR18" s="171"/>
      <c r="FS18" s="171"/>
      <c r="FT18" s="171"/>
      <c r="FU18" s="171"/>
      <c r="FV18" s="171"/>
      <c r="FW18" s="171"/>
      <c r="FX18" s="171"/>
      <c r="FY18" s="171"/>
      <c r="FZ18" s="171"/>
      <c r="GA18" s="171"/>
      <c r="GB18" s="171"/>
      <c r="GC18" s="171"/>
      <c r="GD18" s="171"/>
      <c r="GE18" s="171"/>
      <c r="GF18" s="171"/>
      <c r="GG18" s="171"/>
      <c r="GH18" s="171"/>
      <c r="GI18" s="171"/>
      <c r="GJ18" s="171"/>
      <c r="GK18" s="171"/>
      <c r="GL18" s="171"/>
      <c r="GM18" s="171"/>
      <c r="GN18" s="171"/>
      <c r="GO18" s="171"/>
      <c r="GP18" s="171"/>
      <c r="GQ18" s="171"/>
      <c r="GR18" s="171"/>
      <c r="GS18" s="171"/>
      <c r="GT18" s="171"/>
      <c r="GU18" s="171"/>
      <c r="GV18" s="171"/>
      <c r="GW18" s="171"/>
      <c r="GX18" s="171"/>
      <c r="GY18" s="171"/>
      <c r="GZ18" s="171"/>
      <c r="HA18" s="171"/>
      <c r="HB18" s="171"/>
      <c r="HC18" s="171"/>
      <c r="HD18" s="171"/>
      <c r="HE18" s="171"/>
      <c r="HF18" s="171"/>
      <c r="HG18" s="171"/>
      <c r="HH18" s="171"/>
      <c r="HI18" s="171"/>
      <c r="HJ18" s="171"/>
      <c r="HK18" s="171"/>
      <c r="HL18" s="171"/>
      <c r="HM18" s="171"/>
      <c r="HN18" s="171"/>
      <c r="HO18" s="171"/>
      <c r="HP18" s="171"/>
      <c r="HQ18" s="171"/>
      <c r="HR18" s="171"/>
      <c r="HS18" s="171"/>
      <c r="HT18" s="171"/>
      <c r="HU18" s="171"/>
      <c r="HV18" s="171"/>
      <c r="HW18" s="172"/>
    </row>
    <row r="19" spans="1:231" s="169" customFormat="1" ht="21.75" customHeight="1">
      <c r="A19" s="363" t="s">
        <v>34</v>
      </c>
      <c r="B19" s="401" t="s">
        <v>35</v>
      </c>
      <c r="C19" s="394">
        <f>SUM(C20:C34)</f>
        <v>112.00938999999998</v>
      </c>
      <c r="D19" s="394"/>
      <c r="E19" s="402">
        <f>SUM(E20:E34)</f>
        <v>150981</v>
      </c>
      <c r="F19" s="403"/>
      <c r="G19" s="394"/>
      <c r="H19" s="394"/>
      <c r="I19" s="394"/>
      <c r="J19" s="163"/>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159"/>
      <c r="CB19" s="159"/>
      <c r="CC19" s="159"/>
      <c r="CD19" s="159"/>
      <c r="CE19" s="159"/>
      <c r="CF19" s="159"/>
      <c r="CG19" s="159"/>
      <c r="CH19" s="159"/>
      <c r="CI19" s="159"/>
      <c r="CJ19" s="159"/>
      <c r="CK19" s="159"/>
      <c r="CL19" s="159"/>
      <c r="CM19" s="159"/>
      <c r="CN19" s="159"/>
      <c r="CO19" s="159"/>
      <c r="CP19" s="159"/>
      <c r="CQ19" s="159"/>
      <c r="CR19" s="159"/>
      <c r="CS19" s="159"/>
      <c r="CT19" s="159"/>
      <c r="CU19" s="159"/>
      <c r="CV19" s="159"/>
      <c r="CW19" s="159"/>
      <c r="CX19" s="159"/>
      <c r="CY19" s="159"/>
      <c r="CZ19" s="159"/>
      <c r="DA19" s="159"/>
      <c r="DB19" s="159"/>
      <c r="DC19" s="159"/>
      <c r="DD19" s="159"/>
      <c r="DE19" s="159"/>
      <c r="DF19" s="159"/>
      <c r="DG19" s="159"/>
      <c r="DH19" s="159"/>
      <c r="DI19" s="159"/>
      <c r="DJ19" s="159"/>
      <c r="DK19" s="159"/>
      <c r="DL19" s="159"/>
      <c r="DM19" s="159"/>
      <c r="DN19" s="159"/>
      <c r="DO19" s="159"/>
      <c r="DP19" s="159"/>
      <c r="DQ19" s="159"/>
      <c r="DR19" s="159"/>
      <c r="DS19" s="159"/>
      <c r="DT19" s="159"/>
      <c r="DU19" s="159"/>
      <c r="DV19" s="159"/>
      <c r="DW19" s="159"/>
      <c r="DX19" s="159"/>
      <c r="DY19" s="159"/>
      <c r="DZ19" s="159"/>
      <c r="EA19" s="159"/>
      <c r="EB19" s="159"/>
      <c r="EC19" s="159"/>
      <c r="ED19" s="159"/>
      <c r="EE19" s="159"/>
      <c r="EF19" s="159"/>
      <c r="EG19" s="159"/>
      <c r="EH19" s="159"/>
      <c r="EI19" s="159"/>
      <c r="EJ19" s="159"/>
      <c r="EK19" s="159"/>
      <c r="EL19" s="159"/>
      <c r="EM19" s="159"/>
      <c r="EN19" s="159"/>
      <c r="EO19" s="159"/>
      <c r="EP19" s="159"/>
      <c r="EQ19" s="159"/>
      <c r="ER19" s="159"/>
      <c r="ES19" s="159"/>
      <c r="ET19" s="159"/>
      <c r="EU19" s="159"/>
      <c r="EV19" s="159"/>
      <c r="EW19" s="159"/>
      <c r="EX19" s="159"/>
      <c r="EY19" s="159"/>
      <c r="EZ19" s="159"/>
      <c r="FA19" s="159"/>
      <c r="FB19" s="159"/>
      <c r="FC19" s="159"/>
      <c r="FD19" s="159"/>
      <c r="FE19" s="159"/>
      <c r="FF19" s="159"/>
      <c r="FG19" s="159"/>
      <c r="FH19" s="159"/>
      <c r="FI19" s="159"/>
      <c r="FJ19" s="159"/>
      <c r="FK19" s="159"/>
      <c r="FL19" s="159"/>
      <c r="FM19" s="159"/>
      <c r="FN19" s="159"/>
      <c r="FO19" s="159"/>
      <c r="FP19" s="159"/>
      <c r="FQ19" s="159"/>
      <c r="FR19" s="159"/>
      <c r="FS19" s="159"/>
      <c r="FT19" s="159"/>
      <c r="FU19" s="159"/>
      <c r="FV19" s="159"/>
      <c r="FW19" s="159"/>
      <c r="FX19" s="159"/>
      <c r="FY19" s="159"/>
      <c r="FZ19" s="159"/>
      <c r="GA19" s="159"/>
      <c r="GB19" s="159"/>
      <c r="GC19" s="159"/>
      <c r="GD19" s="159"/>
      <c r="GE19" s="159"/>
      <c r="GF19" s="159"/>
      <c r="GG19" s="159"/>
      <c r="GH19" s="159"/>
      <c r="GI19" s="159"/>
      <c r="GJ19" s="159"/>
      <c r="GK19" s="159"/>
      <c r="GL19" s="159"/>
      <c r="GM19" s="159"/>
      <c r="GN19" s="159"/>
      <c r="GO19" s="159"/>
      <c r="GP19" s="159"/>
      <c r="GQ19" s="159"/>
      <c r="GR19" s="159"/>
      <c r="GS19" s="159"/>
      <c r="GT19" s="159"/>
      <c r="GU19" s="159"/>
      <c r="GV19" s="159"/>
      <c r="GW19" s="159"/>
      <c r="GX19" s="159"/>
      <c r="GY19" s="159"/>
      <c r="GZ19" s="159"/>
      <c r="HA19" s="159"/>
      <c r="HB19" s="159"/>
      <c r="HC19" s="159"/>
      <c r="HD19" s="159"/>
      <c r="HE19" s="159"/>
      <c r="HF19" s="159"/>
      <c r="HG19" s="159"/>
      <c r="HH19" s="159"/>
      <c r="HI19" s="159"/>
      <c r="HJ19" s="159"/>
      <c r="HK19" s="159"/>
      <c r="HL19" s="159"/>
      <c r="HM19" s="159"/>
      <c r="HN19" s="159"/>
      <c r="HO19" s="159"/>
      <c r="HP19" s="159"/>
      <c r="HQ19" s="159"/>
      <c r="HR19" s="159"/>
      <c r="HS19" s="159"/>
      <c r="HT19" s="159"/>
      <c r="HU19" s="159"/>
      <c r="HV19" s="159"/>
      <c r="HW19" s="168"/>
    </row>
    <row r="20" spans="1:231" s="173" customFormat="1" ht="21.75" customHeight="1">
      <c r="A20" s="395" t="s">
        <v>36</v>
      </c>
      <c r="B20" s="396" t="s">
        <v>37</v>
      </c>
      <c r="C20" s="404">
        <v>5.16</v>
      </c>
      <c r="D20" s="404">
        <f>C20/$C$6*100</f>
        <v>24.571428571428573</v>
      </c>
      <c r="E20" s="405">
        <v>6827</v>
      </c>
      <c r="F20" s="399">
        <f>E20/$D$6*100</f>
        <v>85.337500000000006</v>
      </c>
      <c r="G20" s="399"/>
      <c r="H20" s="399"/>
      <c r="I20" s="400" t="s">
        <v>29</v>
      </c>
      <c r="J20" s="170">
        <v>1</v>
      </c>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1"/>
      <c r="BF20" s="171"/>
      <c r="BG20" s="171"/>
      <c r="BH20" s="171"/>
      <c r="BI20" s="171"/>
      <c r="BJ20" s="171"/>
      <c r="BK20" s="171"/>
      <c r="BL20" s="171"/>
      <c r="BM20" s="171"/>
      <c r="BN20" s="171"/>
      <c r="BO20" s="171"/>
      <c r="BP20" s="171"/>
      <c r="BQ20" s="171"/>
      <c r="BR20" s="171"/>
      <c r="BS20" s="171"/>
      <c r="BT20" s="171"/>
      <c r="BU20" s="171"/>
      <c r="BV20" s="171"/>
      <c r="BW20" s="171"/>
      <c r="BX20" s="171"/>
      <c r="BY20" s="171"/>
      <c r="BZ20" s="171"/>
      <c r="CA20" s="171"/>
      <c r="CB20" s="171"/>
      <c r="CC20" s="171"/>
      <c r="CD20" s="171"/>
      <c r="CE20" s="171"/>
      <c r="CF20" s="171"/>
      <c r="CG20" s="171"/>
      <c r="CH20" s="171"/>
      <c r="CI20" s="171"/>
      <c r="CJ20" s="171"/>
      <c r="CK20" s="171"/>
      <c r="CL20" s="171"/>
      <c r="CM20" s="171"/>
      <c r="CN20" s="171"/>
      <c r="CO20" s="171"/>
      <c r="CP20" s="171"/>
      <c r="CQ20" s="171"/>
      <c r="CR20" s="171"/>
      <c r="CS20" s="171"/>
      <c r="CT20" s="171"/>
      <c r="CU20" s="171"/>
      <c r="CV20" s="171"/>
      <c r="CW20" s="171"/>
      <c r="CX20" s="171"/>
      <c r="CY20" s="171"/>
      <c r="CZ20" s="171"/>
      <c r="DA20" s="171"/>
      <c r="DB20" s="171"/>
      <c r="DC20" s="171"/>
      <c r="DD20" s="171"/>
      <c r="DE20" s="171"/>
      <c r="DF20" s="171"/>
      <c r="DG20" s="171"/>
      <c r="DH20" s="171"/>
      <c r="DI20" s="171"/>
      <c r="DJ20" s="171"/>
      <c r="DK20" s="171"/>
      <c r="DL20" s="171"/>
      <c r="DM20" s="171"/>
      <c r="DN20" s="171"/>
      <c r="DO20" s="171"/>
      <c r="DP20" s="171"/>
      <c r="DQ20" s="171"/>
      <c r="DR20" s="171"/>
      <c r="DS20" s="171"/>
      <c r="DT20" s="171"/>
      <c r="DU20" s="171"/>
      <c r="DV20" s="171"/>
      <c r="DW20" s="171"/>
      <c r="DX20" s="171"/>
      <c r="DY20" s="171"/>
      <c r="DZ20" s="171"/>
      <c r="EA20" s="171"/>
      <c r="EB20" s="171"/>
      <c r="EC20" s="171"/>
      <c r="ED20" s="171"/>
      <c r="EE20" s="171"/>
      <c r="EF20" s="171"/>
      <c r="EG20" s="171"/>
      <c r="EH20" s="171"/>
      <c r="EI20" s="171"/>
      <c r="EJ20" s="171"/>
      <c r="EK20" s="171"/>
      <c r="EL20" s="171"/>
      <c r="EM20" s="171"/>
      <c r="EN20" s="171"/>
      <c r="EO20" s="171"/>
      <c r="EP20" s="171"/>
      <c r="EQ20" s="171"/>
      <c r="ER20" s="171"/>
      <c r="ES20" s="171"/>
      <c r="ET20" s="171"/>
      <c r="EU20" s="171"/>
      <c r="EV20" s="171"/>
      <c r="EW20" s="171"/>
      <c r="EX20" s="171"/>
      <c r="EY20" s="171"/>
      <c r="EZ20" s="171"/>
      <c r="FA20" s="171"/>
      <c r="FB20" s="171"/>
      <c r="FC20" s="171"/>
      <c r="FD20" s="171"/>
      <c r="FE20" s="171"/>
      <c r="FF20" s="171"/>
      <c r="FG20" s="171"/>
      <c r="FH20" s="171"/>
      <c r="FI20" s="171"/>
      <c r="FJ20" s="171"/>
      <c r="FK20" s="171"/>
      <c r="FL20" s="171"/>
      <c r="FM20" s="171"/>
      <c r="FN20" s="171"/>
      <c r="FO20" s="171"/>
      <c r="FP20" s="171"/>
      <c r="FQ20" s="171"/>
      <c r="FR20" s="171"/>
      <c r="FS20" s="171"/>
      <c r="FT20" s="171"/>
      <c r="FU20" s="171"/>
      <c r="FV20" s="171"/>
      <c r="FW20" s="171"/>
      <c r="FX20" s="171"/>
      <c r="FY20" s="171"/>
      <c r="FZ20" s="171"/>
      <c r="GA20" s="171"/>
      <c r="GB20" s="171"/>
      <c r="GC20" s="171"/>
      <c r="GD20" s="171"/>
      <c r="GE20" s="171"/>
      <c r="GF20" s="171"/>
      <c r="GG20" s="171"/>
      <c r="GH20" s="171"/>
      <c r="GI20" s="171"/>
      <c r="GJ20" s="171"/>
      <c r="GK20" s="171"/>
      <c r="GL20" s="171"/>
      <c r="GM20" s="171"/>
      <c r="GN20" s="171"/>
      <c r="GO20" s="171"/>
      <c r="GP20" s="171"/>
      <c r="GQ20" s="171"/>
      <c r="GR20" s="171"/>
      <c r="GS20" s="171"/>
      <c r="GT20" s="171"/>
      <c r="GU20" s="171"/>
      <c r="GV20" s="171"/>
      <c r="GW20" s="171"/>
      <c r="GX20" s="171"/>
      <c r="GY20" s="171"/>
      <c r="GZ20" s="171"/>
      <c r="HA20" s="171"/>
      <c r="HB20" s="171"/>
      <c r="HC20" s="171"/>
      <c r="HD20" s="171"/>
      <c r="HE20" s="171"/>
      <c r="HF20" s="171"/>
      <c r="HG20" s="171"/>
      <c r="HH20" s="171"/>
      <c r="HI20" s="171"/>
      <c r="HJ20" s="171"/>
      <c r="HK20" s="171"/>
      <c r="HL20" s="171"/>
      <c r="HM20" s="171"/>
      <c r="HN20" s="171"/>
      <c r="HO20" s="171"/>
      <c r="HP20" s="171"/>
      <c r="HQ20" s="171"/>
      <c r="HR20" s="171"/>
      <c r="HS20" s="171"/>
      <c r="HT20" s="171"/>
      <c r="HU20" s="171"/>
      <c r="HV20" s="171"/>
      <c r="HW20" s="172"/>
    </row>
    <row r="21" spans="1:231" s="173" customFormat="1" ht="21.75" customHeight="1">
      <c r="A21" s="395" t="s">
        <v>38</v>
      </c>
      <c r="B21" s="396" t="s">
        <v>39</v>
      </c>
      <c r="C21" s="404">
        <v>5.81</v>
      </c>
      <c r="D21" s="404">
        <f>C21/$C$6*100</f>
        <v>27.666666666666668</v>
      </c>
      <c r="E21" s="405">
        <v>10281</v>
      </c>
      <c r="F21" s="399">
        <f>E21/$D$6*100</f>
        <v>128.51250000000002</v>
      </c>
      <c r="G21" s="399"/>
      <c r="H21" s="399"/>
      <c r="I21" s="399"/>
      <c r="J21" s="170">
        <v>1</v>
      </c>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1"/>
      <c r="BF21" s="171"/>
      <c r="BG21" s="171"/>
      <c r="BH21" s="171"/>
      <c r="BI21" s="171"/>
      <c r="BJ21" s="171"/>
      <c r="BK21" s="171"/>
      <c r="BL21" s="171"/>
      <c r="BM21" s="171"/>
      <c r="BN21" s="171"/>
      <c r="BO21" s="171"/>
      <c r="BP21" s="171"/>
      <c r="BQ21" s="171"/>
      <c r="BR21" s="171"/>
      <c r="BS21" s="171"/>
      <c r="BT21" s="171"/>
      <c r="BU21" s="171"/>
      <c r="BV21" s="171"/>
      <c r="BW21" s="171"/>
      <c r="BX21" s="171"/>
      <c r="BY21" s="171"/>
      <c r="BZ21" s="171"/>
      <c r="CA21" s="171"/>
      <c r="CB21" s="171"/>
      <c r="CC21" s="171"/>
      <c r="CD21" s="171"/>
      <c r="CE21" s="171"/>
      <c r="CF21" s="171"/>
      <c r="CG21" s="171"/>
      <c r="CH21" s="171"/>
      <c r="CI21" s="171"/>
      <c r="CJ21" s="171"/>
      <c r="CK21" s="171"/>
      <c r="CL21" s="171"/>
      <c r="CM21" s="171"/>
      <c r="CN21" s="171"/>
      <c r="CO21" s="171"/>
      <c r="CP21" s="171"/>
      <c r="CQ21" s="171"/>
      <c r="CR21" s="171"/>
      <c r="CS21" s="171"/>
      <c r="CT21" s="171"/>
      <c r="CU21" s="171"/>
      <c r="CV21" s="171"/>
      <c r="CW21" s="171"/>
      <c r="CX21" s="171"/>
      <c r="CY21" s="171"/>
      <c r="CZ21" s="171"/>
      <c r="DA21" s="171"/>
      <c r="DB21" s="171"/>
      <c r="DC21" s="171"/>
      <c r="DD21" s="171"/>
      <c r="DE21" s="171"/>
      <c r="DF21" s="171"/>
      <c r="DG21" s="171"/>
      <c r="DH21" s="171"/>
      <c r="DI21" s="171"/>
      <c r="DJ21" s="171"/>
      <c r="DK21" s="171"/>
      <c r="DL21" s="171"/>
      <c r="DM21" s="171"/>
      <c r="DN21" s="171"/>
      <c r="DO21" s="171"/>
      <c r="DP21" s="171"/>
      <c r="DQ21" s="171"/>
      <c r="DR21" s="171"/>
      <c r="DS21" s="171"/>
      <c r="DT21" s="171"/>
      <c r="DU21" s="171"/>
      <c r="DV21" s="171"/>
      <c r="DW21" s="171"/>
      <c r="DX21" s="171"/>
      <c r="DY21" s="171"/>
      <c r="DZ21" s="171"/>
      <c r="EA21" s="171"/>
      <c r="EB21" s="171"/>
      <c r="EC21" s="171"/>
      <c r="ED21" s="171"/>
      <c r="EE21" s="171"/>
      <c r="EF21" s="171"/>
      <c r="EG21" s="171"/>
      <c r="EH21" s="171"/>
      <c r="EI21" s="171"/>
      <c r="EJ21" s="171"/>
      <c r="EK21" s="171"/>
      <c r="EL21" s="171"/>
      <c r="EM21" s="171"/>
      <c r="EN21" s="171"/>
      <c r="EO21" s="171"/>
      <c r="EP21" s="171"/>
      <c r="EQ21" s="171"/>
      <c r="ER21" s="171"/>
      <c r="ES21" s="171"/>
      <c r="ET21" s="171"/>
      <c r="EU21" s="171"/>
      <c r="EV21" s="171"/>
      <c r="EW21" s="171"/>
      <c r="EX21" s="171"/>
      <c r="EY21" s="171"/>
      <c r="EZ21" s="171"/>
      <c r="FA21" s="171"/>
      <c r="FB21" s="171"/>
      <c r="FC21" s="171"/>
      <c r="FD21" s="171"/>
      <c r="FE21" s="171"/>
      <c r="FF21" s="171"/>
      <c r="FG21" s="171"/>
      <c r="FH21" s="171"/>
      <c r="FI21" s="171"/>
      <c r="FJ21" s="171"/>
      <c r="FK21" s="171"/>
      <c r="FL21" s="171"/>
      <c r="FM21" s="171"/>
      <c r="FN21" s="171"/>
      <c r="FO21" s="171"/>
      <c r="FP21" s="171"/>
      <c r="FQ21" s="171"/>
      <c r="FR21" s="171"/>
      <c r="FS21" s="171"/>
      <c r="FT21" s="171"/>
      <c r="FU21" s="171"/>
      <c r="FV21" s="171"/>
      <c r="FW21" s="171"/>
      <c r="FX21" s="171"/>
      <c r="FY21" s="171"/>
      <c r="FZ21" s="171"/>
      <c r="GA21" s="171"/>
      <c r="GB21" s="171"/>
      <c r="GC21" s="171"/>
      <c r="GD21" s="171"/>
      <c r="GE21" s="171"/>
      <c r="GF21" s="171"/>
      <c r="GG21" s="171"/>
      <c r="GH21" s="171"/>
      <c r="GI21" s="171"/>
      <c r="GJ21" s="171"/>
      <c r="GK21" s="171"/>
      <c r="GL21" s="171"/>
      <c r="GM21" s="171"/>
      <c r="GN21" s="171"/>
      <c r="GO21" s="171"/>
      <c r="GP21" s="171"/>
      <c r="GQ21" s="171"/>
      <c r="GR21" s="171"/>
      <c r="GS21" s="171"/>
      <c r="GT21" s="171"/>
      <c r="GU21" s="171"/>
      <c r="GV21" s="171"/>
      <c r="GW21" s="171"/>
      <c r="GX21" s="171"/>
      <c r="GY21" s="171"/>
      <c r="GZ21" s="171"/>
      <c r="HA21" s="171"/>
      <c r="HB21" s="171"/>
      <c r="HC21" s="171"/>
      <c r="HD21" s="171"/>
      <c r="HE21" s="171"/>
      <c r="HF21" s="171"/>
      <c r="HG21" s="171"/>
      <c r="HH21" s="171"/>
      <c r="HI21" s="171"/>
      <c r="HJ21" s="171"/>
      <c r="HK21" s="171"/>
      <c r="HL21" s="171"/>
      <c r="HM21" s="171"/>
      <c r="HN21" s="171"/>
      <c r="HO21" s="171"/>
      <c r="HP21" s="171"/>
      <c r="HQ21" s="171"/>
      <c r="HR21" s="171"/>
      <c r="HS21" s="171"/>
      <c r="HT21" s="171"/>
      <c r="HU21" s="171"/>
      <c r="HV21" s="171"/>
      <c r="HW21" s="172"/>
    </row>
    <row r="22" spans="1:231" s="173" customFormat="1" ht="21.75" customHeight="1">
      <c r="A22" s="395" t="s">
        <v>40</v>
      </c>
      <c r="B22" s="396" t="s">
        <v>41</v>
      </c>
      <c r="C22" s="404">
        <v>5.59</v>
      </c>
      <c r="D22" s="404">
        <f>C22/$C$6*100</f>
        <v>26.61904761904762</v>
      </c>
      <c r="E22" s="405">
        <v>7130</v>
      </c>
      <c r="F22" s="399">
        <f>E22/$D$6*100</f>
        <v>89.125</v>
      </c>
      <c r="G22" s="399"/>
      <c r="H22" s="399"/>
      <c r="I22" s="399"/>
      <c r="J22" s="170">
        <v>1</v>
      </c>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1"/>
      <c r="CB22" s="171"/>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71"/>
      <c r="FM22" s="171"/>
      <c r="FN22" s="171"/>
      <c r="FO22" s="171"/>
      <c r="FP22" s="171"/>
      <c r="FQ22" s="171"/>
      <c r="FR22" s="171"/>
      <c r="FS22" s="171"/>
      <c r="FT22" s="171"/>
      <c r="FU22" s="171"/>
      <c r="FV22" s="171"/>
      <c r="FW22" s="171"/>
      <c r="FX22" s="171"/>
      <c r="FY22" s="171"/>
      <c r="FZ22" s="171"/>
      <c r="GA22" s="171"/>
      <c r="GB22" s="171"/>
      <c r="GC22" s="171"/>
      <c r="GD22" s="171"/>
      <c r="GE22" s="171"/>
      <c r="GF22" s="171"/>
      <c r="GG22" s="171"/>
      <c r="GH22" s="171"/>
      <c r="GI22" s="171"/>
      <c r="GJ22" s="171"/>
      <c r="GK22" s="171"/>
      <c r="GL22" s="171"/>
      <c r="GM22" s="171"/>
      <c r="GN22" s="171"/>
      <c r="GO22" s="171"/>
      <c r="GP22" s="171"/>
      <c r="GQ22" s="171"/>
      <c r="GR22" s="171"/>
      <c r="GS22" s="171"/>
      <c r="GT22" s="171"/>
      <c r="GU22" s="171"/>
      <c r="GV22" s="171"/>
      <c r="GW22" s="171"/>
      <c r="GX22" s="171"/>
      <c r="GY22" s="171"/>
      <c r="GZ22" s="171"/>
      <c r="HA22" s="171"/>
      <c r="HB22" s="171"/>
      <c r="HC22" s="171"/>
      <c r="HD22" s="171"/>
      <c r="HE22" s="171"/>
      <c r="HF22" s="171"/>
      <c r="HG22" s="171"/>
      <c r="HH22" s="171"/>
      <c r="HI22" s="171"/>
      <c r="HJ22" s="171"/>
      <c r="HK22" s="171"/>
      <c r="HL22" s="171"/>
      <c r="HM22" s="171"/>
      <c r="HN22" s="171"/>
      <c r="HO22" s="171"/>
      <c r="HP22" s="171"/>
      <c r="HQ22" s="171"/>
      <c r="HR22" s="171"/>
      <c r="HS22" s="171"/>
      <c r="HT22" s="171"/>
      <c r="HU22" s="171"/>
      <c r="HV22" s="171"/>
      <c r="HW22" s="172"/>
    </row>
    <row r="23" spans="1:231" s="173" customFormat="1" ht="21.75" customHeight="1">
      <c r="A23" s="395" t="s">
        <v>42</v>
      </c>
      <c r="B23" s="396" t="s">
        <v>43</v>
      </c>
      <c r="C23" s="404">
        <v>5.61</v>
      </c>
      <c r="D23" s="404">
        <f t="shared" ref="D23:D34" si="0">C23/$C$6*100</f>
        <v>26.714285714285719</v>
      </c>
      <c r="E23" s="405">
        <v>9370</v>
      </c>
      <c r="F23" s="399">
        <f t="shared" ref="F23:F34" si="1">E23/$D$6*100</f>
        <v>117.12499999999999</v>
      </c>
      <c r="G23" s="399"/>
      <c r="H23" s="399"/>
      <c r="I23" s="399"/>
      <c r="J23" s="170">
        <v>1</v>
      </c>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171"/>
      <c r="BG23" s="171"/>
      <c r="BH23" s="171"/>
      <c r="BI23" s="171"/>
      <c r="BJ23" s="171"/>
      <c r="BK23" s="171"/>
      <c r="BL23" s="171"/>
      <c r="BM23" s="171"/>
      <c r="BN23" s="171"/>
      <c r="BO23" s="171"/>
      <c r="BP23" s="171"/>
      <c r="BQ23" s="171"/>
      <c r="BR23" s="171"/>
      <c r="BS23" s="171"/>
      <c r="BT23" s="171"/>
      <c r="BU23" s="171"/>
      <c r="BV23" s="171"/>
      <c r="BW23" s="171"/>
      <c r="BX23" s="171"/>
      <c r="BY23" s="171"/>
      <c r="BZ23" s="171"/>
      <c r="CA23" s="171"/>
      <c r="CB23" s="171"/>
      <c r="CC23" s="171"/>
      <c r="CD23" s="171"/>
      <c r="CE23" s="171"/>
      <c r="CF23" s="171"/>
      <c r="CG23" s="171"/>
      <c r="CH23" s="171"/>
      <c r="CI23" s="171"/>
      <c r="CJ23" s="171"/>
      <c r="CK23" s="171"/>
      <c r="CL23" s="171"/>
      <c r="CM23" s="171"/>
      <c r="CN23" s="171"/>
      <c r="CO23" s="171"/>
      <c r="CP23" s="171"/>
      <c r="CQ23" s="171"/>
      <c r="CR23" s="171"/>
      <c r="CS23" s="171"/>
      <c r="CT23" s="171"/>
      <c r="CU23" s="171"/>
      <c r="CV23" s="171"/>
      <c r="CW23" s="171"/>
      <c r="CX23" s="171"/>
      <c r="CY23" s="171"/>
      <c r="CZ23" s="171"/>
      <c r="DA23" s="171"/>
      <c r="DB23" s="171"/>
      <c r="DC23" s="171"/>
      <c r="DD23" s="171"/>
      <c r="DE23" s="171"/>
      <c r="DF23" s="171"/>
      <c r="DG23" s="171"/>
      <c r="DH23" s="171"/>
      <c r="DI23" s="171"/>
      <c r="DJ23" s="171"/>
      <c r="DK23" s="171"/>
      <c r="DL23" s="171"/>
      <c r="DM23" s="171"/>
      <c r="DN23" s="171"/>
      <c r="DO23" s="171"/>
      <c r="DP23" s="171"/>
      <c r="DQ23" s="171"/>
      <c r="DR23" s="171"/>
      <c r="DS23" s="171"/>
      <c r="DT23" s="171"/>
      <c r="DU23" s="171"/>
      <c r="DV23" s="171"/>
      <c r="DW23" s="171"/>
      <c r="DX23" s="171"/>
      <c r="DY23" s="171"/>
      <c r="DZ23" s="171"/>
      <c r="EA23" s="171"/>
      <c r="EB23" s="171"/>
      <c r="EC23" s="171"/>
      <c r="ED23" s="171"/>
      <c r="EE23" s="171"/>
      <c r="EF23" s="171"/>
      <c r="EG23" s="171"/>
      <c r="EH23" s="171"/>
      <c r="EI23" s="171"/>
      <c r="EJ23" s="171"/>
      <c r="EK23" s="171"/>
      <c r="EL23" s="171"/>
      <c r="EM23" s="171"/>
      <c r="EN23" s="171"/>
      <c r="EO23" s="171"/>
      <c r="EP23" s="171"/>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71"/>
      <c r="FM23" s="171"/>
      <c r="FN23" s="171"/>
      <c r="FO23" s="171"/>
      <c r="FP23" s="171"/>
      <c r="FQ23" s="171"/>
      <c r="FR23" s="171"/>
      <c r="FS23" s="171"/>
      <c r="FT23" s="171"/>
      <c r="FU23" s="171"/>
      <c r="FV23" s="171"/>
      <c r="FW23" s="171"/>
      <c r="FX23" s="171"/>
      <c r="FY23" s="171"/>
      <c r="FZ23" s="171"/>
      <c r="GA23" s="171"/>
      <c r="GB23" s="171"/>
      <c r="GC23" s="171"/>
      <c r="GD23" s="171"/>
      <c r="GE23" s="171"/>
      <c r="GF23" s="171"/>
      <c r="GG23" s="171"/>
      <c r="GH23" s="171"/>
      <c r="GI23" s="171"/>
      <c r="GJ23" s="171"/>
      <c r="GK23" s="171"/>
      <c r="GL23" s="171"/>
      <c r="GM23" s="171"/>
      <c r="GN23" s="171"/>
      <c r="GO23" s="171"/>
      <c r="GP23" s="171"/>
      <c r="GQ23" s="171"/>
      <c r="GR23" s="171"/>
      <c r="GS23" s="171"/>
      <c r="GT23" s="171"/>
      <c r="GU23" s="171"/>
      <c r="GV23" s="171"/>
      <c r="GW23" s="171"/>
      <c r="GX23" s="171"/>
      <c r="GY23" s="171"/>
      <c r="GZ23" s="171"/>
      <c r="HA23" s="171"/>
      <c r="HB23" s="171"/>
      <c r="HC23" s="171"/>
      <c r="HD23" s="171"/>
      <c r="HE23" s="171"/>
      <c r="HF23" s="171"/>
      <c r="HG23" s="171"/>
      <c r="HH23" s="171"/>
      <c r="HI23" s="171"/>
      <c r="HJ23" s="171"/>
      <c r="HK23" s="171"/>
      <c r="HL23" s="171"/>
      <c r="HM23" s="171"/>
      <c r="HN23" s="171"/>
      <c r="HO23" s="171"/>
      <c r="HP23" s="171"/>
      <c r="HQ23" s="171"/>
      <c r="HR23" s="171"/>
      <c r="HS23" s="171"/>
      <c r="HT23" s="171"/>
      <c r="HU23" s="171"/>
      <c r="HV23" s="171"/>
      <c r="HW23" s="172"/>
    </row>
    <row r="24" spans="1:231" s="173" customFormat="1" ht="21.75" customHeight="1">
      <c r="A24" s="395" t="s">
        <v>44</v>
      </c>
      <c r="B24" s="396" t="s">
        <v>45</v>
      </c>
      <c r="C24" s="404">
        <v>6.65</v>
      </c>
      <c r="D24" s="404">
        <f t="shared" si="0"/>
        <v>31.666666666666671</v>
      </c>
      <c r="E24" s="405">
        <v>9808</v>
      </c>
      <c r="F24" s="399">
        <f t="shared" si="1"/>
        <v>122.6</v>
      </c>
      <c r="G24" s="399"/>
      <c r="H24" s="399"/>
      <c r="I24" s="400" t="s">
        <v>29</v>
      </c>
      <c r="J24" s="170">
        <v>1</v>
      </c>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1"/>
      <c r="BP24" s="171"/>
      <c r="BQ24" s="171"/>
      <c r="BR24" s="171"/>
      <c r="BS24" s="171"/>
      <c r="BT24" s="171"/>
      <c r="BU24" s="171"/>
      <c r="BV24" s="171"/>
      <c r="BW24" s="171"/>
      <c r="BX24" s="171"/>
      <c r="BY24" s="171"/>
      <c r="BZ24" s="171"/>
      <c r="CA24" s="171"/>
      <c r="CB24" s="171"/>
      <c r="CC24" s="171"/>
      <c r="CD24" s="171"/>
      <c r="CE24" s="171"/>
      <c r="CF24" s="171"/>
      <c r="CG24" s="171"/>
      <c r="CH24" s="171"/>
      <c r="CI24" s="171"/>
      <c r="CJ24" s="171"/>
      <c r="CK24" s="171"/>
      <c r="CL24" s="171"/>
      <c r="CM24" s="171"/>
      <c r="CN24" s="171"/>
      <c r="CO24" s="171"/>
      <c r="CP24" s="171"/>
      <c r="CQ24" s="171"/>
      <c r="CR24" s="171"/>
      <c r="CS24" s="171"/>
      <c r="CT24" s="171"/>
      <c r="CU24" s="171"/>
      <c r="CV24" s="171"/>
      <c r="CW24" s="171"/>
      <c r="CX24" s="171"/>
      <c r="CY24" s="171"/>
      <c r="CZ24" s="171"/>
      <c r="DA24" s="171"/>
      <c r="DB24" s="171"/>
      <c r="DC24" s="171"/>
      <c r="DD24" s="171"/>
      <c r="DE24" s="171"/>
      <c r="DF24" s="171"/>
      <c r="DG24" s="171"/>
      <c r="DH24" s="171"/>
      <c r="DI24" s="171"/>
      <c r="DJ24" s="171"/>
      <c r="DK24" s="171"/>
      <c r="DL24" s="171"/>
      <c r="DM24" s="171"/>
      <c r="DN24" s="171"/>
      <c r="DO24" s="171"/>
      <c r="DP24" s="171"/>
      <c r="DQ24" s="171"/>
      <c r="DR24" s="171"/>
      <c r="DS24" s="171"/>
      <c r="DT24" s="171"/>
      <c r="DU24" s="171"/>
      <c r="DV24" s="171"/>
      <c r="DW24" s="171"/>
      <c r="DX24" s="171"/>
      <c r="DY24" s="171"/>
      <c r="DZ24" s="171"/>
      <c r="EA24" s="171"/>
      <c r="EB24" s="171"/>
      <c r="EC24" s="171"/>
      <c r="ED24" s="171"/>
      <c r="EE24" s="171"/>
      <c r="EF24" s="171"/>
      <c r="EG24" s="171"/>
      <c r="EH24" s="171"/>
      <c r="EI24" s="171"/>
      <c r="EJ24" s="171"/>
      <c r="EK24" s="171"/>
      <c r="EL24" s="171"/>
      <c r="EM24" s="171"/>
      <c r="EN24" s="171"/>
      <c r="EO24" s="171"/>
      <c r="EP24" s="171"/>
      <c r="EQ24" s="171"/>
      <c r="ER24" s="171"/>
      <c r="ES24" s="171"/>
      <c r="ET24" s="171"/>
      <c r="EU24" s="171"/>
      <c r="EV24" s="171"/>
      <c r="EW24" s="171"/>
      <c r="EX24" s="171"/>
      <c r="EY24" s="171"/>
      <c r="EZ24" s="171"/>
      <c r="FA24" s="171"/>
      <c r="FB24" s="171"/>
      <c r="FC24" s="171"/>
      <c r="FD24" s="171"/>
      <c r="FE24" s="171"/>
      <c r="FF24" s="171"/>
      <c r="FG24" s="171"/>
      <c r="FH24" s="171"/>
      <c r="FI24" s="171"/>
      <c r="FJ24" s="171"/>
      <c r="FK24" s="171"/>
      <c r="FL24" s="171"/>
      <c r="FM24" s="171"/>
      <c r="FN24" s="171"/>
      <c r="FO24" s="171"/>
      <c r="FP24" s="171"/>
      <c r="FQ24" s="171"/>
      <c r="FR24" s="171"/>
      <c r="FS24" s="171"/>
      <c r="FT24" s="171"/>
      <c r="FU24" s="171"/>
      <c r="FV24" s="171"/>
      <c r="FW24" s="171"/>
      <c r="FX24" s="171"/>
      <c r="FY24" s="171"/>
      <c r="FZ24" s="171"/>
      <c r="GA24" s="171"/>
      <c r="GB24" s="171"/>
      <c r="GC24" s="171"/>
      <c r="GD24" s="171"/>
      <c r="GE24" s="171"/>
      <c r="GF24" s="171"/>
      <c r="GG24" s="171"/>
      <c r="GH24" s="171"/>
      <c r="GI24" s="171"/>
      <c r="GJ24" s="171"/>
      <c r="GK24" s="171"/>
      <c r="GL24" s="171"/>
      <c r="GM24" s="171"/>
      <c r="GN24" s="171"/>
      <c r="GO24" s="171"/>
      <c r="GP24" s="171"/>
      <c r="GQ24" s="171"/>
      <c r="GR24" s="171"/>
      <c r="GS24" s="171"/>
      <c r="GT24" s="171"/>
      <c r="GU24" s="171"/>
      <c r="GV24" s="171"/>
      <c r="GW24" s="171"/>
      <c r="GX24" s="171"/>
      <c r="GY24" s="171"/>
      <c r="GZ24" s="171"/>
      <c r="HA24" s="171"/>
      <c r="HB24" s="171"/>
      <c r="HC24" s="171"/>
      <c r="HD24" s="171"/>
      <c r="HE24" s="171"/>
      <c r="HF24" s="171"/>
      <c r="HG24" s="171"/>
      <c r="HH24" s="171"/>
      <c r="HI24" s="171"/>
      <c r="HJ24" s="171"/>
      <c r="HK24" s="171"/>
      <c r="HL24" s="171"/>
      <c r="HM24" s="171"/>
      <c r="HN24" s="171"/>
      <c r="HO24" s="171"/>
      <c r="HP24" s="171"/>
      <c r="HQ24" s="171"/>
      <c r="HR24" s="171"/>
      <c r="HS24" s="171"/>
      <c r="HT24" s="171"/>
      <c r="HU24" s="171"/>
      <c r="HV24" s="171"/>
      <c r="HW24" s="172"/>
    </row>
    <row r="25" spans="1:231" s="173" customFormat="1" ht="21.75" customHeight="1">
      <c r="A25" s="395" t="s">
        <v>46</v>
      </c>
      <c r="B25" s="396" t="s">
        <v>47</v>
      </c>
      <c r="C25" s="404">
        <v>8.83</v>
      </c>
      <c r="D25" s="404">
        <f t="shared" si="0"/>
        <v>42.047619047619051</v>
      </c>
      <c r="E25" s="405">
        <v>8124</v>
      </c>
      <c r="F25" s="399">
        <f t="shared" si="1"/>
        <v>101.55000000000001</v>
      </c>
      <c r="G25" s="399"/>
      <c r="H25" s="399"/>
      <c r="I25" s="399"/>
      <c r="J25" s="170">
        <v>1</v>
      </c>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171"/>
      <c r="BG25" s="171"/>
      <c r="BH25" s="171"/>
      <c r="BI25" s="171"/>
      <c r="BJ25" s="171"/>
      <c r="BK25" s="171"/>
      <c r="BL25" s="171"/>
      <c r="BM25" s="171"/>
      <c r="BN25" s="171"/>
      <c r="BO25" s="171"/>
      <c r="BP25" s="171"/>
      <c r="BQ25" s="171"/>
      <c r="BR25" s="171"/>
      <c r="BS25" s="171"/>
      <c r="BT25" s="171"/>
      <c r="BU25" s="171"/>
      <c r="BV25" s="171"/>
      <c r="BW25" s="171"/>
      <c r="BX25" s="171"/>
      <c r="BY25" s="171"/>
      <c r="BZ25" s="171"/>
      <c r="CA25" s="171"/>
      <c r="CB25" s="171"/>
      <c r="CC25" s="171"/>
      <c r="CD25" s="171"/>
      <c r="CE25" s="171"/>
      <c r="CF25" s="171"/>
      <c r="CG25" s="171"/>
      <c r="CH25" s="171"/>
      <c r="CI25" s="171"/>
      <c r="CJ25" s="171"/>
      <c r="CK25" s="171"/>
      <c r="CL25" s="171"/>
      <c r="CM25" s="171"/>
      <c r="CN25" s="171"/>
      <c r="CO25" s="171"/>
      <c r="CP25" s="171"/>
      <c r="CQ25" s="171"/>
      <c r="CR25" s="171"/>
      <c r="CS25" s="171"/>
      <c r="CT25" s="171"/>
      <c r="CU25" s="171"/>
      <c r="CV25" s="171"/>
      <c r="CW25" s="171"/>
      <c r="CX25" s="171"/>
      <c r="CY25" s="171"/>
      <c r="CZ25" s="171"/>
      <c r="DA25" s="171"/>
      <c r="DB25" s="171"/>
      <c r="DC25" s="171"/>
      <c r="DD25" s="171"/>
      <c r="DE25" s="171"/>
      <c r="DF25" s="171"/>
      <c r="DG25" s="171"/>
      <c r="DH25" s="171"/>
      <c r="DI25" s="171"/>
      <c r="DJ25" s="171"/>
      <c r="DK25" s="171"/>
      <c r="DL25" s="171"/>
      <c r="DM25" s="171"/>
      <c r="DN25" s="171"/>
      <c r="DO25" s="171"/>
      <c r="DP25" s="171"/>
      <c r="DQ25" s="171"/>
      <c r="DR25" s="171"/>
      <c r="DS25" s="171"/>
      <c r="DT25" s="171"/>
      <c r="DU25" s="171"/>
      <c r="DV25" s="171"/>
      <c r="DW25" s="171"/>
      <c r="DX25" s="171"/>
      <c r="DY25" s="171"/>
      <c r="DZ25" s="171"/>
      <c r="EA25" s="171"/>
      <c r="EB25" s="171"/>
      <c r="EC25" s="171"/>
      <c r="ED25" s="171"/>
      <c r="EE25" s="171"/>
      <c r="EF25" s="171"/>
      <c r="EG25" s="171"/>
      <c r="EH25" s="171"/>
      <c r="EI25" s="171"/>
      <c r="EJ25" s="171"/>
      <c r="EK25" s="171"/>
      <c r="EL25" s="171"/>
      <c r="EM25" s="171"/>
      <c r="EN25" s="171"/>
      <c r="EO25" s="171"/>
      <c r="EP25" s="171"/>
      <c r="EQ25" s="171"/>
      <c r="ER25" s="171"/>
      <c r="ES25" s="171"/>
      <c r="ET25" s="171"/>
      <c r="EU25" s="171"/>
      <c r="EV25" s="171"/>
      <c r="EW25" s="171"/>
      <c r="EX25" s="171"/>
      <c r="EY25" s="171"/>
      <c r="EZ25" s="171"/>
      <c r="FA25" s="171"/>
      <c r="FB25" s="171"/>
      <c r="FC25" s="171"/>
      <c r="FD25" s="171"/>
      <c r="FE25" s="171"/>
      <c r="FF25" s="171"/>
      <c r="FG25" s="171"/>
      <c r="FH25" s="171"/>
      <c r="FI25" s="171"/>
      <c r="FJ25" s="171"/>
      <c r="FK25" s="171"/>
      <c r="FL25" s="171"/>
      <c r="FM25" s="171"/>
      <c r="FN25" s="171"/>
      <c r="FO25" s="171"/>
      <c r="FP25" s="171"/>
      <c r="FQ25" s="171"/>
      <c r="FR25" s="171"/>
      <c r="FS25" s="171"/>
      <c r="FT25" s="171"/>
      <c r="FU25" s="171"/>
      <c r="FV25" s="171"/>
      <c r="FW25" s="171"/>
      <c r="FX25" s="171"/>
      <c r="FY25" s="171"/>
      <c r="FZ25" s="171"/>
      <c r="GA25" s="171"/>
      <c r="GB25" s="171"/>
      <c r="GC25" s="171"/>
      <c r="GD25" s="171"/>
      <c r="GE25" s="171"/>
      <c r="GF25" s="171"/>
      <c r="GG25" s="171"/>
      <c r="GH25" s="171"/>
      <c r="GI25" s="171"/>
      <c r="GJ25" s="171"/>
      <c r="GK25" s="171"/>
      <c r="GL25" s="171"/>
      <c r="GM25" s="171"/>
      <c r="GN25" s="171"/>
      <c r="GO25" s="171"/>
      <c r="GP25" s="171"/>
      <c r="GQ25" s="171"/>
      <c r="GR25" s="171"/>
      <c r="GS25" s="171"/>
      <c r="GT25" s="171"/>
      <c r="GU25" s="171"/>
      <c r="GV25" s="171"/>
      <c r="GW25" s="171"/>
      <c r="GX25" s="171"/>
      <c r="GY25" s="171"/>
      <c r="GZ25" s="171"/>
      <c r="HA25" s="171"/>
      <c r="HB25" s="171"/>
      <c r="HC25" s="171"/>
      <c r="HD25" s="171"/>
      <c r="HE25" s="171"/>
      <c r="HF25" s="171"/>
      <c r="HG25" s="171"/>
      <c r="HH25" s="171"/>
      <c r="HI25" s="171"/>
      <c r="HJ25" s="171"/>
      <c r="HK25" s="171"/>
      <c r="HL25" s="171"/>
      <c r="HM25" s="171"/>
      <c r="HN25" s="171"/>
      <c r="HO25" s="171"/>
      <c r="HP25" s="171"/>
      <c r="HQ25" s="171"/>
      <c r="HR25" s="171"/>
      <c r="HS25" s="171"/>
      <c r="HT25" s="171"/>
      <c r="HU25" s="171"/>
      <c r="HV25" s="171"/>
      <c r="HW25" s="172"/>
    </row>
    <row r="26" spans="1:231" s="173" customFormat="1" ht="21.75" customHeight="1">
      <c r="A26" s="395" t="s">
        <v>48</v>
      </c>
      <c r="B26" s="396" t="s">
        <v>49</v>
      </c>
      <c r="C26" s="404">
        <v>9.3900600000000001</v>
      </c>
      <c r="D26" s="404">
        <f t="shared" si="0"/>
        <v>44.714571428571432</v>
      </c>
      <c r="E26" s="405">
        <v>14238</v>
      </c>
      <c r="F26" s="399">
        <f t="shared" si="1"/>
        <v>177.97499999999999</v>
      </c>
      <c r="G26" s="399"/>
      <c r="H26" s="399"/>
      <c r="I26" s="399"/>
      <c r="J26" s="170">
        <v>1</v>
      </c>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1"/>
      <c r="BG26" s="171"/>
      <c r="BH26" s="171"/>
      <c r="BI26" s="171"/>
      <c r="BJ26" s="171"/>
      <c r="BK26" s="171"/>
      <c r="BL26" s="171"/>
      <c r="BM26" s="171"/>
      <c r="BN26" s="171"/>
      <c r="BO26" s="171"/>
      <c r="BP26" s="171"/>
      <c r="BQ26" s="171"/>
      <c r="BR26" s="171"/>
      <c r="BS26" s="171"/>
      <c r="BT26" s="171"/>
      <c r="BU26" s="171"/>
      <c r="BV26" s="171"/>
      <c r="BW26" s="171"/>
      <c r="BX26" s="171"/>
      <c r="BY26" s="171"/>
      <c r="BZ26" s="171"/>
      <c r="CA26" s="171"/>
      <c r="CB26" s="171"/>
      <c r="CC26" s="171"/>
      <c r="CD26" s="171"/>
      <c r="CE26" s="171"/>
      <c r="CF26" s="171"/>
      <c r="CG26" s="171"/>
      <c r="CH26" s="171"/>
      <c r="CI26" s="171"/>
      <c r="CJ26" s="171"/>
      <c r="CK26" s="171"/>
      <c r="CL26" s="171"/>
      <c r="CM26" s="171"/>
      <c r="CN26" s="171"/>
      <c r="CO26" s="171"/>
      <c r="CP26" s="171"/>
      <c r="CQ26" s="171"/>
      <c r="CR26" s="171"/>
      <c r="CS26" s="171"/>
      <c r="CT26" s="171"/>
      <c r="CU26" s="171"/>
      <c r="CV26" s="171"/>
      <c r="CW26" s="171"/>
      <c r="CX26" s="171"/>
      <c r="CY26" s="171"/>
      <c r="CZ26" s="171"/>
      <c r="DA26" s="171"/>
      <c r="DB26" s="171"/>
      <c r="DC26" s="171"/>
      <c r="DD26" s="171"/>
      <c r="DE26" s="171"/>
      <c r="DF26" s="171"/>
      <c r="DG26" s="171"/>
      <c r="DH26" s="171"/>
      <c r="DI26" s="171"/>
      <c r="DJ26" s="171"/>
      <c r="DK26" s="171"/>
      <c r="DL26" s="171"/>
      <c r="DM26" s="171"/>
      <c r="DN26" s="171"/>
      <c r="DO26" s="171"/>
      <c r="DP26" s="171"/>
      <c r="DQ26" s="171"/>
      <c r="DR26" s="171"/>
      <c r="DS26" s="171"/>
      <c r="DT26" s="171"/>
      <c r="DU26" s="171"/>
      <c r="DV26" s="171"/>
      <c r="DW26" s="171"/>
      <c r="DX26" s="171"/>
      <c r="DY26" s="171"/>
      <c r="DZ26" s="171"/>
      <c r="EA26" s="171"/>
      <c r="EB26" s="171"/>
      <c r="EC26" s="171"/>
      <c r="ED26" s="171"/>
      <c r="EE26" s="171"/>
      <c r="EF26" s="171"/>
      <c r="EG26" s="171"/>
      <c r="EH26" s="171"/>
      <c r="EI26" s="171"/>
      <c r="EJ26" s="171"/>
      <c r="EK26" s="171"/>
      <c r="EL26" s="171"/>
      <c r="EM26" s="171"/>
      <c r="EN26" s="171"/>
      <c r="EO26" s="171"/>
      <c r="EP26" s="171"/>
      <c r="EQ26" s="171"/>
      <c r="ER26" s="171"/>
      <c r="ES26" s="171"/>
      <c r="ET26" s="171"/>
      <c r="EU26" s="171"/>
      <c r="EV26" s="171"/>
      <c r="EW26" s="171"/>
      <c r="EX26" s="171"/>
      <c r="EY26" s="171"/>
      <c r="EZ26" s="171"/>
      <c r="FA26" s="171"/>
      <c r="FB26" s="171"/>
      <c r="FC26" s="171"/>
      <c r="FD26" s="171"/>
      <c r="FE26" s="171"/>
      <c r="FF26" s="171"/>
      <c r="FG26" s="171"/>
      <c r="FH26" s="171"/>
      <c r="FI26" s="171"/>
      <c r="FJ26" s="171"/>
      <c r="FK26" s="171"/>
      <c r="FL26" s="171"/>
      <c r="FM26" s="171"/>
      <c r="FN26" s="171"/>
      <c r="FO26" s="171"/>
      <c r="FP26" s="171"/>
      <c r="FQ26" s="171"/>
      <c r="FR26" s="171"/>
      <c r="FS26" s="171"/>
      <c r="FT26" s="171"/>
      <c r="FU26" s="171"/>
      <c r="FV26" s="171"/>
      <c r="FW26" s="171"/>
      <c r="FX26" s="171"/>
      <c r="FY26" s="171"/>
      <c r="FZ26" s="171"/>
      <c r="GA26" s="171"/>
      <c r="GB26" s="171"/>
      <c r="GC26" s="171"/>
      <c r="GD26" s="171"/>
      <c r="GE26" s="171"/>
      <c r="GF26" s="171"/>
      <c r="GG26" s="171"/>
      <c r="GH26" s="171"/>
      <c r="GI26" s="171"/>
      <c r="GJ26" s="171"/>
      <c r="GK26" s="171"/>
      <c r="GL26" s="171"/>
      <c r="GM26" s="171"/>
      <c r="GN26" s="171"/>
      <c r="GO26" s="171"/>
      <c r="GP26" s="171"/>
      <c r="GQ26" s="171"/>
      <c r="GR26" s="171"/>
      <c r="GS26" s="171"/>
      <c r="GT26" s="171"/>
      <c r="GU26" s="171"/>
      <c r="GV26" s="171"/>
      <c r="GW26" s="171"/>
      <c r="GX26" s="171"/>
      <c r="GY26" s="171"/>
      <c r="GZ26" s="171"/>
      <c r="HA26" s="171"/>
      <c r="HB26" s="171"/>
      <c r="HC26" s="171"/>
      <c r="HD26" s="171"/>
      <c r="HE26" s="171"/>
      <c r="HF26" s="171"/>
      <c r="HG26" s="171"/>
      <c r="HH26" s="171"/>
      <c r="HI26" s="171"/>
      <c r="HJ26" s="171"/>
      <c r="HK26" s="171"/>
      <c r="HL26" s="171"/>
      <c r="HM26" s="171"/>
      <c r="HN26" s="171"/>
      <c r="HO26" s="171"/>
      <c r="HP26" s="171"/>
      <c r="HQ26" s="171"/>
      <c r="HR26" s="171"/>
      <c r="HS26" s="171"/>
      <c r="HT26" s="171"/>
      <c r="HU26" s="171"/>
      <c r="HV26" s="171"/>
      <c r="HW26" s="172"/>
    </row>
    <row r="27" spans="1:231" s="173" customFormat="1" ht="21.75" customHeight="1">
      <c r="A27" s="395" t="s">
        <v>50</v>
      </c>
      <c r="B27" s="396" t="s">
        <v>51</v>
      </c>
      <c r="C27" s="404">
        <v>6.65421</v>
      </c>
      <c r="D27" s="404">
        <f t="shared" si="0"/>
        <v>31.686714285714285</v>
      </c>
      <c r="E27" s="405">
        <v>7286</v>
      </c>
      <c r="F27" s="399">
        <f t="shared" si="1"/>
        <v>91.074999999999989</v>
      </c>
      <c r="G27" s="399"/>
      <c r="H27" s="399"/>
      <c r="I27" s="399"/>
      <c r="J27" s="170">
        <v>1</v>
      </c>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171"/>
      <c r="BJ27" s="171"/>
      <c r="BK27" s="171"/>
      <c r="BL27" s="171"/>
      <c r="BM27" s="171"/>
      <c r="BN27" s="171"/>
      <c r="BO27" s="171"/>
      <c r="BP27" s="171"/>
      <c r="BQ27" s="171"/>
      <c r="BR27" s="171"/>
      <c r="BS27" s="171"/>
      <c r="BT27" s="171"/>
      <c r="BU27" s="171"/>
      <c r="BV27" s="171"/>
      <c r="BW27" s="171"/>
      <c r="BX27" s="171"/>
      <c r="BY27" s="171"/>
      <c r="BZ27" s="171"/>
      <c r="CA27" s="171"/>
      <c r="CB27" s="171"/>
      <c r="CC27" s="171"/>
      <c r="CD27" s="171"/>
      <c r="CE27" s="171"/>
      <c r="CF27" s="171"/>
      <c r="CG27" s="171"/>
      <c r="CH27" s="171"/>
      <c r="CI27" s="171"/>
      <c r="CJ27" s="171"/>
      <c r="CK27" s="171"/>
      <c r="CL27" s="171"/>
      <c r="CM27" s="171"/>
      <c r="CN27" s="171"/>
      <c r="CO27" s="171"/>
      <c r="CP27" s="171"/>
      <c r="CQ27" s="171"/>
      <c r="CR27" s="171"/>
      <c r="CS27" s="171"/>
      <c r="CT27" s="171"/>
      <c r="CU27" s="171"/>
      <c r="CV27" s="171"/>
      <c r="CW27" s="171"/>
      <c r="CX27" s="171"/>
      <c r="CY27" s="171"/>
      <c r="CZ27" s="171"/>
      <c r="DA27" s="171"/>
      <c r="DB27" s="171"/>
      <c r="DC27" s="171"/>
      <c r="DD27" s="171"/>
      <c r="DE27" s="171"/>
      <c r="DF27" s="171"/>
      <c r="DG27" s="171"/>
      <c r="DH27" s="171"/>
      <c r="DI27" s="171"/>
      <c r="DJ27" s="171"/>
      <c r="DK27" s="171"/>
      <c r="DL27" s="171"/>
      <c r="DM27" s="171"/>
      <c r="DN27" s="171"/>
      <c r="DO27" s="171"/>
      <c r="DP27" s="171"/>
      <c r="DQ27" s="171"/>
      <c r="DR27" s="171"/>
      <c r="DS27" s="171"/>
      <c r="DT27" s="171"/>
      <c r="DU27" s="171"/>
      <c r="DV27" s="171"/>
      <c r="DW27" s="171"/>
      <c r="DX27" s="171"/>
      <c r="DY27" s="171"/>
      <c r="DZ27" s="171"/>
      <c r="EA27" s="171"/>
      <c r="EB27" s="171"/>
      <c r="EC27" s="171"/>
      <c r="ED27" s="171"/>
      <c r="EE27" s="171"/>
      <c r="EF27" s="171"/>
      <c r="EG27" s="171"/>
      <c r="EH27" s="171"/>
      <c r="EI27" s="171"/>
      <c r="EJ27" s="171"/>
      <c r="EK27" s="171"/>
      <c r="EL27" s="171"/>
      <c r="EM27" s="171"/>
      <c r="EN27" s="171"/>
      <c r="EO27" s="171"/>
      <c r="EP27" s="171"/>
      <c r="EQ27" s="171"/>
      <c r="ER27" s="171"/>
      <c r="ES27" s="171"/>
      <c r="ET27" s="171"/>
      <c r="EU27" s="171"/>
      <c r="EV27" s="171"/>
      <c r="EW27" s="171"/>
      <c r="EX27" s="171"/>
      <c r="EY27" s="171"/>
      <c r="EZ27" s="171"/>
      <c r="FA27" s="171"/>
      <c r="FB27" s="171"/>
      <c r="FC27" s="171"/>
      <c r="FD27" s="171"/>
      <c r="FE27" s="171"/>
      <c r="FF27" s="171"/>
      <c r="FG27" s="171"/>
      <c r="FH27" s="171"/>
      <c r="FI27" s="171"/>
      <c r="FJ27" s="171"/>
      <c r="FK27" s="171"/>
      <c r="FL27" s="171"/>
      <c r="FM27" s="171"/>
      <c r="FN27" s="171"/>
      <c r="FO27" s="171"/>
      <c r="FP27" s="171"/>
      <c r="FQ27" s="171"/>
      <c r="FR27" s="171"/>
      <c r="FS27" s="171"/>
      <c r="FT27" s="171"/>
      <c r="FU27" s="171"/>
      <c r="FV27" s="171"/>
      <c r="FW27" s="171"/>
      <c r="FX27" s="171"/>
      <c r="FY27" s="171"/>
      <c r="FZ27" s="171"/>
      <c r="GA27" s="171"/>
      <c r="GB27" s="171"/>
      <c r="GC27" s="171"/>
      <c r="GD27" s="171"/>
      <c r="GE27" s="171"/>
      <c r="GF27" s="171"/>
      <c r="GG27" s="171"/>
      <c r="GH27" s="171"/>
      <c r="GI27" s="171"/>
      <c r="GJ27" s="171"/>
      <c r="GK27" s="171"/>
      <c r="GL27" s="171"/>
      <c r="GM27" s="171"/>
      <c r="GN27" s="171"/>
      <c r="GO27" s="171"/>
      <c r="GP27" s="171"/>
      <c r="GQ27" s="171"/>
      <c r="GR27" s="171"/>
      <c r="GS27" s="171"/>
      <c r="GT27" s="171"/>
      <c r="GU27" s="171"/>
      <c r="GV27" s="171"/>
      <c r="GW27" s="171"/>
      <c r="GX27" s="171"/>
      <c r="GY27" s="171"/>
      <c r="GZ27" s="171"/>
      <c r="HA27" s="171"/>
      <c r="HB27" s="171"/>
      <c r="HC27" s="171"/>
      <c r="HD27" s="171"/>
      <c r="HE27" s="171"/>
      <c r="HF27" s="171"/>
      <c r="HG27" s="171"/>
      <c r="HH27" s="171"/>
      <c r="HI27" s="171"/>
      <c r="HJ27" s="171"/>
      <c r="HK27" s="171"/>
      <c r="HL27" s="171"/>
      <c r="HM27" s="171"/>
      <c r="HN27" s="171"/>
      <c r="HO27" s="171"/>
      <c r="HP27" s="171"/>
      <c r="HQ27" s="171"/>
      <c r="HR27" s="171"/>
      <c r="HS27" s="171"/>
      <c r="HT27" s="171"/>
      <c r="HU27" s="171"/>
      <c r="HV27" s="171"/>
      <c r="HW27" s="172"/>
    </row>
    <row r="28" spans="1:231" s="173" customFormat="1" ht="21.75" customHeight="1">
      <c r="A28" s="395" t="s">
        <v>52</v>
      </c>
      <c r="B28" s="396" t="s">
        <v>53</v>
      </c>
      <c r="C28" s="404">
        <v>7.9844299999999997</v>
      </c>
      <c r="D28" s="404">
        <f t="shared" si="0"/>
        <v>38.021095238095235</v>
      </c>
      <c r="E28" s="405">
        <v>11437</v>
      </c>
      <c r="F28" s="399">
        <f t="shared" si="1"/>
        <v>142.96250000000001</v>
      </c>
      <c r="G28" s="399"/>
      <c r="H28" s="399"/>
      <c r="I28" s="399"/>
      <c r="J28" s="170">
        <v>1</v>
      </c>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1"/>
      <c r="BC28" s="171"/>
      <c r="BD28" s="171"/>
      <c r="BE28" s="171"/>
      <c r="BF28" s="171"/>
      <c r="BG28" s="171"/>
      <c r="BH28" s="171"/>
      <c r="BI28" s="171"/>
      <c r="BJ28" s="171"/>
      <c r="BK28" s="171"/>
      <c r="BL28" s="171"/>
      <c r="BM28" s="171"/>
      <c r="BN28" s="171"/>
      <c r="BO28" s="171"/>
      <c r="BP28" s="171"/>
      <c r="BQ28" s="171"/>
      <c r="BR28" s="171"/>
      <c r="BS28" s="171"/>
      <c r="BT28" s="171"/>
      <c r="BU28" s="171"/>
      <c r="BV28" s="171"/>
      <c r="BW28" s="171"/>
      <c r="BX28" s="171"/>
      <c r="BY28" s="171"/>
      <c r="BZ28" s="171"/>
      <c r="CA28" s="171"/>
      <c r="CB28" s="171"/>
      <c r="CC28" s="171"/>
      <c r="CD28" s="171"/>
      <c r="CE28" s="171"/>
      <c r="CF28" s="171"/>
      <c r="CG28" s="171"/>
      <c r="CH28" s="171"/>
      <c r="CI28" s="171"/>
      <c r="CJ28" s="171"/>
      <c r="CK28" s="171"/>
      <c r="CL28" s="171"/>
      <c r="CM28" s="171"/>
      <c r="CN28" s="171"/>
      <c r="CO28" s="171"/>
      <c r="CP28" s="171"/>
      <c r="CQ28" s="171"/>
      <c r="CR28" s="171"/>
      <c r="CS28" s="171"/>
      <c r="CT28" s="171"/>
      <c r="CU28" s="171"/>
      <c r="CV28" s="171"/>
      <c r="CW28" s="171"/>
      <c r="CX28" s="171"/>
      <c r="CY28" s="171"/>
      <c r="CZ28" s="171"/>
      <c r="DA28" s="171"/>
      <c r="DB28" s="171"/>
      <c r="DC28" s="171"/>
      <c r="DD28" s="171"/>
      <c r="DE28" s="171"/>
      <c r="DF28" s="171"/>
      <c r="DG28" s="171"/>
      <c r="DH28" s="171"/>
      <c r="DI28" s="171"/>
      <c r="DJ28" s="171"/>
      <c r="DK28" s="171"/>
      <c r="DL28" s="171"/>
      <c r="DM28" s="171"/>
      <c r="DN28" s="171"/>
      <c r="DO28" s="171"/>
      <c r="DP28" s="171"/>
      <c r="DQ28" s="171"/>
      <c r="DR28" s="171"/>
      <c r="DS28" s="171"/>
      <c r="DT28" s="171"/>
      <c r="DU28" s="171"/>
      <c r="DV28" s="171"/>
      <c r="DW28" s="171"/>
      <c r="DX28" s="171"/>
      <c r="DY28" s="171"/>
      <c r="DZ28" s="171"/>
      <c r="EA28" s="171"/>
      <c r="EB28" s="171"/>
      <c r="EC28" s="171"/>
      <c r="ED28" s="171"/>
      <c r="EE28" s="171"/>
      <c r="EF28" s="171"/>
      <c r="EG28" s="171"/>
      <c r="EH28" s="171"/>
      <c r="EI28" s="171"/>
      <c r="EJ28" s="171"/>
      <c r="EK28" s="171"/>
      <c r="EL28" s="171"/>
      <c r="EM28" s="171"/>
      <c r="EN28" s="171"/>
      <c r="EO28" s="171"/>
      <c r="EP28" s="171"/>
      <c r="EQ28" s="171"/>
      <c r="ER28" s="171"/>
      <c r="ES28" s="171"/>
      <c r="ET28" s="171"/>
      <c r="EU28" s="171"/>
      <c r="EV28" s="171"/>
      <c r="EW28" s="171"/>
      <c r="EX28" s="171"/>
      <c r="EY28" s="171"/>
      <c r="EZ28" s="171"/>
      <c r="FA28" s="171"/>
      <c r="FB28" s="171"/>
      <c r="FC28" s="171"/>
      <c r="FD28" s="171"/>
      <c r="FE28" s="171"/>
      <c r="FF28" s="171"/>
      <c r="FG28" s="171"/>
      <c r="FH28" s="171"/>
      <c r="FI28" s="171"/>
      <c r="FJ28" s="171"/>
      <c r="FK28" s="171"/>
      <c r="FL28" s="171"/>
      <c r="FM28" s="171"/>
      <c r="FN28" s="171"/>
      <c r="FO28" s="171"/>
      <c r="FP28" s="171"/>
      <c r="FQ28" s="171"/>
      <c r="FR28" s="171"/>
      <c r="FS28" s="171"/>
      <c r="FT28" s="171"/>
      <c r="FU28" s="171"/>
      <c r="FV28" s="171"/>
      <c r="FW28" s="171"/>
      <c r="FX28" s="171"/>
      <c r="FY28" s="171"/>
      <c r="FZ28" s="171"/>
      <c r="GA28" s="171"/>
      <c r="GB28" s="171"/>
      <c r="GC28" s="171"/>
      <c r="GD28" s="171"/>
      <c r="GE28" s="171"/>
      <c r="GF28" s="171"/>
      <c r="GG28" s="171"/>
      <c r="GH28" s="171"/>
      <c r="GI28" s="171"/>
      <c r="GJ28" s="171"/>
      <c r="GK28" s="171"/>
      <c r="GL28" s="171"/>
      <c r="GM28" s="171"/>
      <c r="GN28" s="171"/>
      <c r="GO28" s="171"/>
      <c r="GP28" s="171"/>
      <c r="GQ28" s="171"/>
      <c r="GR28" s="171"/>
      <c r="GS28" s="171"/>
      <c r="GT28" s="171"/>
      <c r="GU28" s="171"/>
      <c r="GV28" s="171"/>
      <c r="GW28" s="171"/>
      <c r="GX28" s="171"/>
      <c r="GY28" s="171"/>
      <c r="GZ28" s="171"/>
      <c r="HA28" s="171"/>
      <c r="HB28" s="171"/>
      <c r="HC28" s="171"/>
      <c r="HD28" s="171"/>
      <c r="HE28" s="171"/>
      <c r="HF28" s="171"/>
      <c r="HG28" s="171"/>
      <c r="HH28" s="171"/>
      <c r="HI28" s="171"/>
      <c r="HJ28" s="171"/>
      <c r="HK28" s="171"/>
      <c r="HL28" s="171"/>
      <c r="HM28" s="171"/>
      <c r="HN28" s="171"/>
      <c r="HO28" s="171"/>
      <c r="HP28" s="171"/>
      <c r="HQ28" s="171"/>
      <c r="HR28" s="171"/>
      <c r="HS28" s="171"/>
      <c r="HT28" s="171"/>
      <c r="HU28" s="171"/>
      <c r="HV28" s="171"/>
      <c r="HW28" s="172"/>
    </row>
    <row r="29" spans="1:231" s="173" customFormat="1" ht="21.75" customHeight="1">
      <c r="A29" s="395" t="s">
        <v>54</v>
      </c>
      <c r="B29" s="396" t="s">
        <v>28</v>
      </c>
      <c r="C29" s="404">
        <v>6.7706900000000001</v>
      </c>
      <c r="D29" s="404">
        <f t="shared" si="0"/>
        <v>32.241380952380958</v>
      </c>
      <c r="E29" s="405">
        <v>10368</v>
      </c>
      <c r="F29" s="399">
        <f t="shared" si="1"/>
        <v>129.6</v>
      </c>
      <c r="G29" s="399"/>
      <c r="H29" s="399"/>
      <c r="I29" s="399"/>
      <c r="J29" s="170">
        <v>1</v>
      </c>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1"/>
      <c r="BR29" s="171"/>
      <c r="BS29" s="171"/>
      <c r="BT29" s="171"/>
      <c r="BU29" s="171"/>
      <c r="BV29" s="171"/>
      <c r="BW29" s="171"/>
      <c r="BX29" s="171"/>
      <c r="BY29" s="171"/>
      <c r="BZ29" s="171"/>
      <c r="CA29" s="171"/>
      <c r="CB29" s="171"/>
      <c r="CC29" s="171"/>
      <c r="CD29" s="171"/>
      <c r="CE29" s="171"/>
      <c r="CF29" s="171"/>
      <c r="CG29" s="171"/>
      <c r="CH29" s="171"/>
      <c r="CI29" s="171"/>
      <c r="CJ29" s="171"/>
      <c r="CK29" s="171"/>
      <c r="CL29" s="171"/>
      <c r="CM29" s="171"/>
      <c r="CN29" s="171"/>
      <c r="CO29" s="171"/>
      <c r="CP29" s="171"/>
      <c r="CQ29" s="171"/>
      <c r="CR29" s="171"/>
      <c r="CS29" s="171"/>
      <c r="CT29" s="171"/>
      <c r="CU29" s="171"/>
      <c r="CV29" s="171"/>
      <c r="CW29" s="171"/>
      <c r="CX29" s="171"/>
      <c r="CY29" s="171"/>
      <c r="CZ29" s="171"/>
      <c r="DA29" s="171"/>
      <c r="DB29" s="171"/>
      <c r="DC29" s="171"/>
      <c r="DD29" s="171"/>
      <c r="DE29" s="171"/>
      <c r="DF29" s="171"/>
      <c r="DG29" s="171"/>
      <c r="DH29" s="171"/>
      <c r="DI29" s="171"/>
      <c r="DJ29" s="171"/>
      <c r="DK29" s="171"/>
      <c r="DL29" s="171"/>
      <c r="DM29" s="171"/>
      <c r="DN29" s="171"/>
      <c r="DO29" s="171"/>
      <c r="DP29" s="171"/>
      <c r="DQ29" s="171"/>
      <c r="DR29" s="171"/>
      <c r="DS29" s="171"/>
      <c r="DT29" s="171"/>
      <c r="DU29" s="171"/>
      <c r="DV29" s="171"/>
      <c r="DW29" s="171"/>
      <c r="DX29" s="171"/>
      <c r="DY29" s="171"/>
      <c r="DZ29" s="171"/>
      <c r="EA29" s="171"/>
      <c r="EB29" s="171"/>
      <c r="EC29" s="171"/>
      <c r="ED29" s="171"/>
      <c r="EE29" s="171"/>
      <c r="EF29" s="171"/>
      <c r="EG29" s="171"/>
      <c r="EH29" s="171"/>
      <c r="EI29" s="171"/>
      <c r="EJ29" s="171"/>
      <c r="EK29" s="171"/>
      <c r="EL29" s="171"/>
      <c r="EM29" s="171"/>
      <c r="EN29" s="171"/>
      <c r="EO29" s="171"/>
      <c r="EP29" s="171"/>
      <c r="EQ29" s="171"/>
      <c r="ER29" s="171"/>
      <c r="ES29" s="171"/>
      <c r="ET29" s="171"/>
      <c r="EU29" s="171"/>
      <c r="EV29" s="171"/>
      <c r="EW29" s="171"/>
      <c r="EX29" s="171"/>
      <c r="EY29" s="171"/>
      <c r="EZ29" s="171"/>
      <c r="FA29" s="171"/>
      <c r="FB29" s="171"/>
      <c r="FC29" s="171"/>
      <c r="FD29" s="171"/>
      <c r="FE29" s="171"/>
      <c r="FF29" s="171"/>
      <c r="FG29" s="171"/>
      <c r="FH29" s="171"/>
      <c r="FI29" s="171"/>
      <c r="FJ29" s="171"/>
      <c r="FK29" s="171"/>
      <c r="FL29" s="171"/>
      <c r="FM29" s="171"/>
      <c r="FN29" s="171"/>
      <c r="FO29" s="171"/>
      <c r="FP29" s="171"/>
      <c r="FQ29" s="171"/>
      <c r="FR29" s="171"/>
      <c r="FS29" s="171"/>
      <c r="FT29" s="171"/>
      <c r="FU29" s="171"/>
      <c r="FV29" s="171"/>
      <c r="FW29" s="171"/>
      <c r="FX29" s="171"/>
      <c r="FY29" s="171"/>
      <c r="FZ29" s="171"/>
      <c r="GA29" s="171"/>
      <c r="GB29" s="171"/>
      <c r="GC29" s="171"/>
      <c r="GD29" s="171"/>
      <c r="GE29" s="171"/>
      <c r="GF29" s="171"/>
      <c r="GG29" s="171"/>
      <c r="GH29" s="171"/>
      <c r="GI29" s="171"/>
      <c r="GJ29" s="171"/>
      <c r="GK29" s="171"/>
      <c r="GL29" s="171"/>
      <c r="GM29" s="171"/>
      <c r="GN29" s="171"/>
      <c r="GO29" s="171"/>
      <c r="GP29" s="171"/>
      <c r="GQ29" s="171"/>
      <c r="GR29" s="171"/>
      <c r="GS29" s="171"/>
      <c r="GT29" s="171"/>
      <c r="GU29" s="171"/>
      <c r="GV29" s="171"/>
      <c r="GW29" s="171"/>
      <c r="GX29" s="171"/>
      <c r="GY29" s="171"/>
      <c r="GZ29" s="171"/>
      <c r="HA29" s="171"/>
      <c r="HB29" s="171"/>
      <c r="HC29" s="171"/>
      <c r="HD29" s="171"/>
      <c r="HE29" s="171"/>
      <c r="HF29" s="171"/>
      <c r="HG29" s="171"/>
      <c r="HH29" s="171"/>
      <c r="HI29" s="171"/>
      <c r="HJ29" s="171"/>
      <c r="HK29" s="171"/>
      <c r="HL29" s="171"/>
      <c r="HM29" s="171"/>
      <c r="HN29" s="171"/>
      <c r="HO29" s="171"/>
      <c r="HP29" s="171"/>
      <c r="HQ29" s="171"/>
      <c r="HR29" s="171"/>
      <c r="HS29" s="171"/>
      <c r="HT29" s="171"/>
      <c r="HU29" s="171"/>
      <c r="HV29" s="171"/>
      <c r="HW29" s="172"/>
    </row>
    <row r="30" spans="1:231" s="173" customFormat="1" ht="21.75" customHeight="1">
      <c r="A30" s="395" t="s">
        <v>55</v>
      </c>
      <c r="B30" s="396" t="s">
        <v>56</v>
      </c>
      <c r="C30" s="404">
        <v>8.49</v>
      </c>
      <c r="D30" s="404">
        <f t="shared" si="0"/>
        <v>40.428571428571431</v>
      </c>
      <c r="E30" s="405">
        <v>9436</v>
      </c>
      <c r="F30" s="399">
        <f t="shared" si="1"/>
        <v>117.95</v>
      </c>
      <c r="G30" s="399"/>
      <c r="H30" s="399"/>
      <c r="I30" s="399"/>
      <c r="J30" s="170">
        <v>1</v>
      </c>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171"/>
      <c r="BU30" s="171"/>
      <c r="BV30" s="171"/>
      <c r="BW30" s="171"/>
      <c r="BX30" s="171"/>
      <c r="BY30" s="171"/>
      <c r="BZ30" s="171"/>
      <c r="CA30" s="171"/>
      <c r="CB30" s="171"/>
      <c r="CC30" s="171"/>
      <c r="CD30" s="171"/>
      <c r="CE30" s="171"/>
      <c r="CF30" s="171"/>
      <c r="CG30" s="171"/>
      <c r="CH30" s="171"/>
      <c r="CI30" s="171"/>
      <c r="CJ30" s="171"/>
      <c r="CK30" s="171"/>
      <c r="CL30" s="171"/>
      <c r="CM30" s="171"/>
      <c r="CN30" s="171"/>
      <c r="CO30" s="171"/>
      <c r="CP30" s="171"/>
      <c r="CQ30" s="171"/>
      <c r="CR30" s="171"/>
      <c r="CS30" s="171"/>
      <c r="CT30" s="171"/>
      <c r="CU30" s="171"/>
      <c r="CV30" s="171"/>
      <c r="CW30" s="171"/>
      <c r="CX30" s="171"/>
      <c r="CY30" s="171"/>
      <c r="CZ30" s="171"/>
      <c r="DA30" s="171"/>
      <c r="DB30" s="171"/>
      <c r="DC30" s="171"/>
      <c r="DD30" s="171"/>
      <c r="DE30" s="171"/>
      <c r="DF30" s="171"/>
      <c r="DG30" s="171"/>
      <c r="DH30" s="171"/>
      <c r="DI30" s="171"/>
      <c r="DJ30" s="171"/>
      <c r="DK30" s="171"/>
      <c r="DL30" s="171"/>
      <c r="DM30" s="171"/>
      <c r="DN30" s="171"/>
      <c r="DO30" s="171"/>
      <c r="DP30" s="171"/>
      <c r="DQ30" s="171"/>
      <c r="DR30" s="171"/>
      <c r="DS30" s="171"/>
      <c r="DT30" s="171"/>
      <c r="DU30" s="171"/>
      <c r="DV30" s="171"/>
      <c r="DW30" s="171"/>
      <c r="DX30" s="171"/>
      <c r="DY30" s="171"/>
      <c r="DZ30" s="171"/>
      <c r="EA30" s="171"/>
      <c r="EB30" s="171"/>
      <c r="EC30" s="171"/>
      <c r="ED30" s="171"/>
      <c r="EE30" s="171"/>
      <c r="EF30" s="171"/>
      <c r="EG30" s="171"/>
      <c r="EH30" s="171"/>
      <c r="EI30" s="171"/>
      <c r="EJ30" s="171"/>
      <c r="EK30" s="171"/>
      <c r="EL30" s="171"/>
      <c r="EM30" s="171"/>
      <c r="EN30" s="171"/>
      <c r="EO30" s="171"/>
      <c r="EP30" s="171"/>
      <c r="EQ30" s="171"/>
      <c r="ER30" s="171"/>
      <c r="ES30" s="171"/>
      <c r="ET30" s="171"/>
      <c r="EU30" s="171"/>
      <c r="EV30" s="171"/>
      <c r="EW30" s="171"/>
      <c r="EX30" s="171"/>
      <c r="EY30" s="171"/>
      <c r="EZ30" s="171"/>
      <c r="FA30" s="171"/>
      <c r="FB30" s="171"/>
      <c r="FC30" s="171"/>
      <c r="FD30" s="171"/>
      <c r="FE30" s="171"/>
      <c r="FF30" s="171"/>
      <c r="FG30" s="171"/>
      <c r="FH30" s="171"/>
      <c r="FI30" s="171"/>
      <c r="FJ30" s="171"/>
      <c r="FK30" s="171"/>
      <c r="FL30" s="171"/>
      <c r="FM30" s="171"/>
      <c r="FN30" s="171"/>
      <c r="FO30" s="171"/>
      <c r="FP30" s="171"/>
      <c r="FQ30" s="171"/>
      <c r="FR30" s="171"/>
      <c r="FS30" s="171"/>
      <c r="FT30" s="171"/>
      <c r="FU30" s="171"/>
      <c r="FV30" s="171"/>
      <c r="FW30" s="171"/>
      <c r="FX30" s="171"/>
      <c r="FY30" s="171"/>
      <c r="FZ30" s="171"/>
      <c r="GA30" s="171"/>
      <c r="GB30" s="171"/>
      <c r="GC30" s="171"/>
      <c r="GD30" s="171"/>
      <c r="GE30" s="171"/>
      <c r="GF30" s="171"/>
      <c r="GG30" s="171"/>
      <c r="GH30" s="171"/>
      <c r="GI30" s="171"/>
      <c r="GJ30" s="171"/>
      <c r="GK30" s="171"/>
      <c r="GL30" s="171"/>
      <c r="GM30" s="171"/>
      <c r="GN30" s="171"/>
      <c r="GO30" s="171"/>
      <c r="GP30" s="171"/>
      <c r="GQ30" s="171"/>
      <c r="GR30" s="171"/>
      <c r="GS30" s="171"/>
      <c r="GT30" s="171"/>
      <c r="GU30" s="171"/>
      <c r="GV30" s="171"/>
      <c r="GW30" s="171"/>
      <c r="GX30" s="171"/>
      <c r="GY30" s="171"/>
      <c r="GZ30" s="171"/>
      <c r="HA30" s="171"/>
      <c r="HB30" s="171"/>
      <c r="HC30" s="171"/>
      <c r="HD30" s="171"/>
      <c r="HE30" s="171"/>
      <c r="HF30" s="171"/>
      <c r="HG30" s="171"/>
      <c r="HH30" s="171"/>
      <c r="HI30" s="171"/>
      <c r="HJ30" s="171"/>
      <c r="HK30" s="171"/>
      <c r="HL30" s="171"/>
      <c r="HM30" s="171"/>
      <c r="HN30" s="171"/>
      <c r="HO30" s="171"/>
      <c r="HP30" s="171"/>
      <c r="HQ30" s="171"/>
      <c r="HR30" s="171"/>
      <c r="HS30" s="171"/>
      <c r="HT30" s="171"/>
      <c r="HU30" s="171"/>
      <c r="HV30" s="171"/>
      <c r="HW30" s="172"/>
    </row>
    <row r="31" spans="1:231" s="173" customFormat="1" ht="21.75" customHeight="1">
      <c r="A31" s="395" t="s">
        <v>57</v>
      </c>
      <c r="B31" s="396" t="s">
        <v>58</v>
      </c>
      <c r="C31" s="404">
        <v>6.02</v>
      </c>
      <c r="D31" s="404">
        <f t="shared" si="0"/>
        <v>28.666666666666664</v>
      </c>
      <c r="E31" s="405">
        <v>8985</v>
      </c>
      <c r="F31" s="399">
        <f t="shared" si="1"/>
        <v>112.3125</v>
      </c>
      <c r="G31" s="399"/>
      <c r="H31" s="399"/>
      <c r="I31" s="399"/>
      <c r="J31" s="170">
        <v>1</v>
      </c>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1"/>
      <c r="BL31" s="171"/>
      <c r="BM31" s="171"/>
      <c r="BN31" s="171"/>
      <c r="BO31" s="171"/>
      <c r="BP31" s="171"/>
      <c r="BQ31" s="171"/>
      <c r="BR31" s="171"/>
      <c r="BS31" s="171"/>
      <c r="BT31" s="171"/>
      <c r="BU31" s="171"/>
      <c r="BV31" s="171"/>
      <c r="BW31" s="171"/>
      <c r="BX31" s="171"/>
      <c r="BY31" s="171"/>
      <c r="BZ31" s="171"/>
      <c r="CA31" s="171"/>
      <c r="CB31" s="171"/>
      <c r="CC31" s="171"/>
      <c r="CD31" s="171"/>
      <c r="CE31" s="171"/>
      <c r="CF31" s="171"/>
      <c r="CG31" s="171"/>
      <c r="CH31" s="171"/>
      <c r="CI31" s="171"/>
      <c r="CJ31" s="171"/>
      <c r="CK31" s="171"/>
      <c r="CL31" s="171"/>
      <c r="CM31" s="171"/>
      <c r="CN31" s="171"/>
      <c r="CO31" s="171"/>
      <c r="CP31" s="171"/>
      <c r="CQ31" s="171"/>
      <c r="CR31" s="171"/>
      <c r="CS31" s="171"/>
      <c r="CT31" s="171"/>
      <c r="CU31" s="171"/>
      <c r="CV31" s="171"/>
      <c r="CW31" s="171"/>
      <c r="CX31" s="171"/>
      <c r="CY31" s="171"/>
      <c r="CZ31" s="171"/>
      <c r="DA31" s="171"/>
      <c r="DB31" s="171"/>
      <c r="DC31" s="171"/>
      <c r="DD31" s="171"/>
      <c r="DE31" s="171"/>
      <c r="DF31" s="171"/>
      <c r="DG31" s="171"/>
      <c r="DH31" s="171"/>
      <c r="DI31" s="171"/>
      <c r="DJ31" s="171"/>
      <c r="DK31" s="171"/>
      <c r="DL31" s="171"/>
      <c r="DM31" s="171"/>
      <c r="DN31" s="171"/>
      <c r="DO31" s="171"/>
      <c r="DP31" s="171"/>
      <c r="DQ31" s="171"/>
      <c r="DR31" s="171"/>
      <c r="DS31" s="171"/>
      <c r="DT31" s="171"/>
      <c r="DU31" s="171"/>
      <c r="DV31" s="171"/>
      <c r="DW31" s="171"/>
      <c r="DX31" s="171"/>
      <c r="DY31" s="171"/>
      <c r="DZ31" s="171"/>
      <c r="EA31" s="171"/>
      <c r="EB31" s="171"/>
      <c r="EC31" s="171"/>
      <c r="ED31" s="171"/>
      <c r="EE31" s="171"/>
      <c r="EF31" s="171"/>
      <c r="EG31" s="171"/>
      <c r="EH31" s="171"/>
      <c r="EI31" s="171"/>
      <c r="EJ31" s="171"/>
      <c r="EK31" s="171"/>
      <c r="EL31" s="171"/>
      <c r="EM31" s="171"/>
      <c r="EN31" s="171"/>
      <c r="EO31" s="171"/>
      <c r="EP31" s="171"/>
      <c r="EQ31" s="171"/>
      <c r="ER31" s="171"/>
      <c r="ES31" s="171"/>
      <c r="ET31" s="171"/>
      <c r="EU31" s="171"/>
      <c r="EV31" s="171"/>
      <c r="EW31" s="171"/>
      <c r="EX31" s="171"/>
      <c r="EY31" s="171"/>
      <c r="EZ31" s="171"/>
      <c r="FA31" s="171"/>
      <c r="FB31" s="171"/>
      <c r="FC31" s="171"/>
      <c r="FD31" s="171"/>
      <c r="FE31" s="171"/>
      <c r="FF31" s="171"/>
      <c r="FG31" s="171"/>
      <c r="FH31" s="171"/>
      <c r="FI31" s="171"/>
      <c r="FJ31" s="171"/>
      <c r="FK31" s="171"/>
      <c r="FL31" s="171"/>
      <c r="FM31" s="171"/>
      <c r="FN31" s="171"/>
      <c r="FO31" s="171"/>
      <c r="FP31" s="171"/>
      <c r="FQ31" s="171"/>
      <c r="FR31" s="171"/>
      <c r="FS31" s="171"/>
      <c r="FT31" s="171"/>
      <c r="FU31" s="171"/>
      <c r="FV31" s="171"/>
      <c r="FW31" s="171"/>
      <c r="FX31" s="171"/>
      <c r="FY31" s="171"/>
      <c r="FZ31" s="171"/>
      <c r="GA31" s="171"/>
      <c r="GB31" s="171"/>
      <c r="GC31" s="171"/>
      <c r="GD31" s="171"/>
      <c r="GE31" s="171"/>
      <c r="GF31" s="171"/>
      <c r="GG31" s="171"/>
      <c r="GH31" s="171"/>
      <c r="GI31" s="171"/>
      <c r="GJ31" s="171"/>
      <c r="GK31" s="171"/>
      <c r="GL31" s="171"/>
      <c r="GM31" s="171"/>
      <c r="GN31" s="171"/>
      <c r="GO31" s="171"/>
      <c r="GP31" s="171"/>
      <c r="GQ31" s="171"/>
      <c r="GR31" s="171"/>
      <c r="GS31" s="171"/>
      <c r="GT31" s="171"/>
      <c r="GU31" s="171"/>
      <c r="GV31" s="171"/>
      <c r="GW31" s="171"/>
      <c r="GX31" s="171"/>
      <c r="GY31" s="171"/>
      <c r="GZ31" s="171"/>
      <c r="HA31" s="171"/>
      <c r="HB31" s="171"/>
      <c r="HC31" s="171"/>
      <c r="HD31" s="171"/>
      <c r="HE31" s="171"/>
      <c r="HF31" s="171"/>
      <c r="HG31" s="171"/>
      <c r="HH31" s="171"/>
      <c r="HI31" s="171"/>
      <c r="HJ31" s="171"/>
      <c r="HK31" s="171"/>
      <c r="HL31" s="171"/>
      <c r="HM31" s="171"/>
      <c r="HN31" s="171"/>
      <c r="HO31" s="171"/>
      <c r="HP31" s="171"/>
      <c r="HQ31" s="171"/>
      <c r="HR31" s="171"/>
      <c r="HS31" s="171"/>
      <c r="HT31" s="171"/>
      <c r="HU31" s="171"/>
      <c r="HV31" s="171"/>
      <c r="HW31" s="172"/>
    </row>
    <row r="32" spans="1:231" s="173" customFormat="1" ht="21.75" customHeight="1">
      <c r="A32" s="395" t="s">
        <v>59</v>
      </c>
      <c r="B32" s="396" t="s">
        <v>60</v>
      </c>
      <c r="C32" s="404">
        <v>8.67</v>
      </c>
      <c r="D32" s="404">
        <f t="shared" si="0"/>
        <v>41.285714285714285</v>
      </c>
      <c r="E32" s="405">
        <v>14262</v>
      </c>
      <c r="F32" s="399">
        <f t="shared" si="1"/>
        <v>178.27500000000001</v>
      </c>
      <c r="G32" s="399"/>
      <c r="H32" s="399"/>
      <c r="I32" s="399"/>
      <c r="J32" s="170">
        <v>1</v>
      </c>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71"/>
      <c r="BJ32" s="171"/>
      <c r="BK32" s="171"/>
      <c r="BL32" s="171"/>
      <c r="BM32" s="171"/>
      <c r="BN32" s="171"/>
      <c r="BO32" s="171"/>
      <c r="BP32" s="171"/>
      <c r="BQ32" s="171"/>
      <c r="BR32" s="171"/>
      <c r="BS32" s="171"/>
      <c r="BT32" s="171"/>
      <c r="BU32" s="171"/>
      <c r="BV32" s="171"/>
      <c r="BW32" s="171"/>
      <c r="BX32" s="171"/>
      <c r="BY32" s="171"/>
      <c r="BZ32" s="171"/>
      <c r="CA32" s="171"/>
      <c r="CB32" s="171"/>
      <c r="CC32" s="171"/>
      <c r="CD32" s="171"/>
      <c r="CE32" s="171"/>
      <c r="CF32" s="171"/>
      <c r="CG32" s="171"/>
      <c r="CH32" s="171"/>
      <c r="CI32" s="171"/>
      <c r="CJ32" s="171"/>
      <c r="CK32" s="171"/>
      <c r="CL32" s="171"/>
      <c r="CM32" s="171"/>
      <c r="CN32" s="171"/>
      <c r="CO32" s="171"/>
      <c r="CP32" s="171"/>
      <c r="CQ32" s="171"/>
      <c r="CR32" s="171"/>
      <c r="CS32" s="171"/>
      <c r="CT32" s="171"/>
      <c r="CU32" s="171"/>
      <c r="CV32" s="171"/>
      <c r="CW32" s="171"/>
      <c r="CX32" s="171"/>
      <c r="CY32" s="171"/>
      <c r="CZ32" s="171"/>
      <c r="DA32" s="171"/>
      <c r="DB32" s="171"/>
      <c r="DC32" s="171"/>
      <c r="DD32" s="171"/>
      <c r="DE32" s="171"/>
      <c r="DF32" s="171"/>
      <c r="DG32" s="171"/>
      <c r="DH32" s="171"/>
      <c r="DI32" s="171"/>
      <c r="DJ32" s="171"/>
      <c r="DK32" s="171"/>
      <c r="DL32" s="171"/>
      <c r="DM32" s="171"/>
      <c r="DN32" s="171"/>
      <c r="DO32" s="171"/>
      <c r="DP32" s="171"/>
      <c r="DQ32" s="171"/>
      <c r="DR32" s="171"/>
      <c r="DS32" s="171"/>
      <c r="DT32" s="171"/>
      <c r="DU32" s="171"/>
      <c r="DV32" s="171"/>
      <c r="DW32" s="171"/>
      <c r="DX32" s="171"/>
      <c r="DY32" s="171"/>
      <c r="DZ32" s="171"/>
      <c r="EA32" s="171"/>
      <c r="EB32" s="171"/>
      <c r="EC32" s="171"/>
      <c r="ED32" s="171"/>
      <c r="EE32" s="171"/>
      <c r="EF32" s="171"/>
      <c r="EG32" s="171"/>
      <c r="EH32" s="171"/>
      <c r="EI32" s="171"/>
      <c r="EJ32" s="171"/>
      <c r="EK32" s="171"/>
      <c r="EL32" s="171"/>
      <c r="EM32" s="171"/>
      <c r="EN32" s="171"/>
      <c r="EO32" s="171"/>
      <c r="EP32" s="171"/>
      <c r="EQ32" s="171"/>
      <c r="ER32" s="171"/>
      <c r="ES32" s="171"/>
      <c r="ET32" s="171"/>
      <c r="EU32" s="171"/>
      <c r="EV32" s="171"/>
      <c r="EW32" s="171"/>
      <c r="EX32" s="171"/>
      <c r="EY32" s="171"/>
      <c r="EZ32" s="171"/>
      <c r="FA32" s="171"/>
      <c r="FB32" s="171"/>
      <c r="FC32" s="171"/>
      <c r="FD32" s="171"/>
      <c r="FE32" s="171"/>
      <c r="FF32" s="171"/>
      <c r="FG32" s="171"/>
      <c r="FH32" s="171"/>
      <c r="FI32" s="171"/>
      <c r="FJ32" s="171"/>
      <c r="FK32" s="171"/>
      <c r="FL32" s="171"/>
      <c r="FM32" s="171"/>
      <c r="FN32" s="171"/>
      <c r="FO32" s="171"/>
      <c r="FP32" s="171"/>
      <c r="FQ32" s="171"/>
      <c r="FR32" s="171"/>
      <c r="FS32" s="171"/>
      <c r="FT32" s="171"/>
      <c r="FU32" s="171"/>
      <c r="FV32" s="171"/>
      <c r="FW32" s="171"/>
      <c r="FX32" s="171"/>
      <c r="FY32" s="171"/>
      <c r="FZ32" s="171"/>
      <c r="GA32" s="171"/>
      <c r="GB32" s="171"/>
      <c r="GC32" s="171"/>
      <c r="GD32" s="171"/>
      <c r="GE32" s="171"/>
      <c r="GF32" s="171"/>
      <c r="GG32" s="171"/>
      <c r="GH32" s="171"/>
      <c r="GI32" s="171"/>
      <c r="GJ32" s="171"/>
      <c r="GK32" s="171"/>
      <c r="GL32" s="171"/>
      <c r="GM32" s="171"/>
      <c r="GN32" s="171"/>
      <c r="GO32" s="171"/>
      <c r="GP32" s="171"/>
      <c r="GQ32" s="171"/>
      <c r="GR32" s="171"/>
      <c r="GS32" s="171"/>
      <c r="GT32" s="171"/>
      <c r="GU32" s="171"/>
      <c r="GV32" s="171"/>
      <c r="GW32" s="171"/>
      <c r="GX32" s="171"/>
      <c r="GY32" s="171"/>
      <c r="GZ32" s="171"/>
      <c r="HA32" s="171"/>
      <c r="HB32" s="171"/>
      <c r="HC32" s="171"/>
      <c r="HD32" s="171"/>
      <c r="HE32" s="171"/>
      <c r="HF32" s="171"/>
      <c r="HG32" s="171"/>
      <c r="HH32" s="171"/>
      <c r="HI32" s="171"/>
      <c r="HJ32" s="171"/>
      <c r="HK32" s="171"/>
      <c r="HL32" s="171"/>
      <c r="HM32" s="171"/>
      <c r="HN32" s="171"/>
      <c r="HO32" s="171"/>
      <c r="HP32" s="171"/>
      <c r="HQ32" s="171"/>
      <c r="HR32" s="171"/>
      <c r="HS32" s="171"/>
      <c r="HT32" s="171"/>
      <c r="HU32" s="171"/>
      <c r="HV32" s="171"/>
      <c r="HW32" s="172"/>
    </row>
    <row r="33" spans="1:231" s="173" customFormat="1" ht="21.75" customHeight="1">
      <c r="A33" s="395" t="s">
        <v>61</v>
      </c>
      <c r="B33" s="396" t="s">
        <v>62</v>
      </c>
      <c r="C33" s="404">
        <v>12.19</v>
      </c>
      <c r="D33" s="404">
        <f t="shared" si="0"/>
        <v>58.047619047619051</v>
      </c>
      <c r="E33" s="405">
        <v>12292</v>
      </c>
      <c r="F33" s="399">
        <f t="shared" si="1"/>
        <v>153.65</v>
      </c>
      <c r="G33" s="399"/>
      <c r="H33" s="399"/>
      <c r="I33" s="400" t="s">
        <v>29</v>
      </c>
      <c r="J33" s="170">
        <v>1</v>
      </c>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c r="BH33" s="171"/>
      <c r="BI33" s="171"/>
      <c r="BJ33" s="171"/>
      <c r="BK33" s="171"/>
      <c r="BL33" s="171"/>
      <c r="BM33" s="171"/>
      <c r="BN33" s="171"/>
      <c r="BO33" s="171"/>
      <c r="BP33" s="171"/>
      <c r="BQ33" s="171"/>
      <c r="BR33" s="171"/>
      <c r="BS33" s="171"/>
      <c r="BT33" s="171"/>
      <c r="BU33" s="171"/>
      <c r="BV33" s="171"/>
      <c r="BW33" s="171"/>
      <c r="BX33" s="171"/>
      <c r="BY33" s="171"/>
      <c r="BZ33" s="171"/>
      <c r="CA33" s="171"/>
      <c r="CB33" s="171"/>
      <c r="CC33" s="171"/>
      <c r="CD33" s="171"/>
      <c r="CE33" s="171"/>
      <c r="CF33" s="171"/>
      <c r="CG33" s="171"/>
      <c r="CH33" s="171"/>
      <c r="CI33" s="171"/>
      <c r="CJ33" s="171"/>
      <c r="CK33" s="171"/>
      <c r="CL33" s="171"/>
      <c r="CM33" s="171"/>
      <c r="CN33" s="171"/>
      <c r="CO33" s="171"/>
      <c r="CP33" s="171"/>
      <c r="CQ33" s="171"/>
      <c r="CR33" s="171"/>
      <c r="CS33" s="171"/>
      <c r="CT33" s="171"/>
      <c r="CU33" s="171"/>
      <c r="CV33" s="171"/>
      <c r="CW33" s="171"/>
      <c r="CX33" s="171"/>
      <c r="CY33" s="171"/>
      <c r="CZ33" s="171"/>
      <c r="DA33" s="171"/>
      <c r="DB33" s="171"/>
      <c r="DC33" s="171"/>
      <c r="DD33" s="171"/>
      <c r="DE33" s="171"/>
      <c r="DF33" s="171"/>
      <c r="DG33" s="171"/>
      <c r="DH33" s="171"/>
      <c r="DI33" s="171"/>
      <c r="DJ33" s="171"/>
      <c r="DK33" s="171"/>
      <c r="DL33" s="171"/>
      <c r="DM33" s="171"/>
      <c r="DN33" s="171"/>
      <c r="DO33" s="171"/>
      <c r="DP33" s="171"/>
      <c r="DQ33" s="171"/>
      <c r="DR33" s="171"/>
      <c r="DS33" s="171"/>
      <c r="DT33" s="171"/>
      <c r="DU33" s="171"/>
      <c r="DV33" s="171"/>
      <c r="DW33" s="171"/>
      <c r="DX33" s="171"/>
      <c r="DY33" s="171"/>
      <c r="DZ33" s="171"/>
      <c r="EA33" s="171"/>
      <c r="EB33" s="171"/>
      <c r="EC33" s="171"/>
      <c r="ED33" s="171"/>
      <c r="EE33" s="171"/>
      <c r="EF33" s="171"/>
      <c r="EG33" s="171"/>
      <c r="EH33" s="171"/>
      <c r="EI33" s="171"/>
      <c r="EJ33" s="171"/>
      <c r="EK33" s="171"/>
      <c r="EL33" s="171"/>
      <c r="EM33" s="171"/>
      <c r="EN33" s="171"/>
      <c r="EO33" s="171"/>
      <c r="EP33" s="171"/>
      <c r="EQ33" s="171"/>
      <c r="ER33" s="171"/>
      <c r="ES33" s="171"/>
      <c r="ET33" s="171"/>
      <c r="EU33" s="171"/>
      <c r="EV33" s="171"/>
      <c r="EW33" s="171"/>
      <c r="EX33" s="171"/>
      <c r="EY33" s="171"/>
      <c r="EZ33" s="171"/>
      <c r="FA33" s="171"/>
      <c r="FB33" s="171"/>
      <c r="FC33" s="171"/>
      <c r="FD33" s="171"/>
      <c r="FE33" s="171"/>
      <c r="FF33" s="171"/>
      <c r="FG33" s="171"/>
      <c r="FH33" s="171"/>
      <c r="FI33" s="171"/>
      <c r="FJ33" s="171"/>
      <c r="FK33" s="171"/>
      <c r="FL33" s="171"/>
      <c r="FM33" s="171"/>
      <c r="FN33" s="171"/>
      <c r="FO33" s="171"/>
      <c r="FP33" s="171"/>
      <c r="FQ33" s="171"/>
      <c r="FR33" s="171"/>
      <c r="FS33" s="171"/>
      <c r="FT33" s="171"/>
      <c r="FU33" s="171"/>
      <c r="FV33" s="171"/>
      <c r="FW33" s="171"/>
      <c r="FX33" s="171"/>
      <c r="FY33" s="171"/>
      <c r="FZ33" s="171"/>
      <c r="GA33" s="171"/>
      <c r="GB33" s="171"/>
      <c r="GC33" s="171"/>
      <c r="GD33" s="171"/>
      <c r="GE33" s="171"/>
      <c r="GF33" s="171"/>
      <c r="GG33" s="171"/>
      <c r="GH33" s="171"/>
      <c r="GI33" s="171"/>
      <c r="GJ33" s="171"/>
      <c r="GK33" s="171"/>
      <c r="GL33" s="171"/>
      <c r="GM33" s="171"/>
      <c r="GN33" s="171"/>
      <c r="GO33" s="171"/>
      <c r="GP33" s="171"/>
      <c r="GQ33" s="171"/>
      <c r="GR33" s="171"/>
      <c r="GS33" s="171"/>
      <c r="GT33" s="171"/>
      <c r="GU33" s="171"/>
      <c r="GV33" s="171"/>
      <c r="GW33" s="171"/>
      <c r="GX33" s="171"/>
      <c r="GY33" s="171"/>
      <c r="GZ33" s="171"/>
      <c r="HA33" s="171"/>
      <c r="HB33" s="171"/>
      <c r="HC33" s="171"/>
      <c r="HD33" s="171"/>
      <c r="HE33" s="171"/>
      <c r="HF33" s="171"/>
      <c r="HG33" s="171"/>
      <c r="HH33" s="171"/>
      <c r="HI33" s="171"/>
      <c r="HJ33" s="171"/>
      <c r="HK33" s="171"/>
      <c r="HL33" s="171"/>
      <c r="HM33" s="171"/>
      <c r="HN33" s="171"/>
      <c r="HO33" s="171"/>
      <c r="HP33" s="171"/>
      <c r="HQ33" s="171"/>
      <c r="HR33" s="171"/>
      <c r="HS33" s="171"/>
      <c r="HT33" s="171"/>
      <c r="HU33" s="171"/>
      <c r="HV33" s="171"/>
      <c r="HW33" s="172"/>
    </row>
    <row r="34" spans="1:231" s="173" customFormat="1" ht="21.75" customHeight="1">
      <c r="A34" s="395" t="s">
        <v>63</v>
      </c>
      <c r="B34" s="396" t="s">
        <v>64</v>
      </c>
      <c r="C34" s="404">
        <v>8.19</v>
      </c>
      <c r="D34" s="404">
        <f t="shared" si="0"/>
        <v>38.999999999999993</v>
      </c>
      <c r="E34" s="405">
        <v>11137</v>
      </c>
      <c r="F34" s="399">
        <f t="shared" si="1"/>
        <v>139.21250000000001</v>
      </c>
      <c r="G34" s="399"/>
      <c r="H34" s="399"/>
      <c r="I34" s="399"/>
      <c r="J34" s="170">
        <v>1</v>
      </c>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1"/>
      <c r="BZ34" s="171"/>
      <c r="CA34" s="171"/>
      <c r="CB34" s="171"/>
      <c r="CC34" s="171"/>
      <c r="CD34" s="171"/>
      <c r="CE34" s="171"/>
      <c r="CF34" s="171"/>
      <c r="CG34" s="171"/>
      <c r="CH34" s="171"/>
      <c r="CI34" s="171"/>
      <c r="CJ34" s="171"/>
      <c r="CK34" s="171"/>
      <c r="CL34" s="171"/>
      <c r="CM34" s="171"/>
      <c r="CN34" s="171"/>
      <c r="CO34" s="171"/>
      <c r="CP34" s="171"/>
      <c r="CQ34" s="171"/>
      <c r="CR34" s="171"/>
      <c r="CS34" s="171"/>
      <c r="CT34" s="171"/>
      <c r="CU34" s="171"/>
      <c r="CV34" s="171"/>
      <c r="CW34" s="171"/>
      <c r="CX34" s="171"/>
      <c r="CY34" s="171"/>
      <c r="CZ34" s="171"/>
      <c r="DA34" s="171"/>
      <c r="DB34" s="171"/>
      <c r="DC34" s="171"/>
      <c r="DD34" s="171"/>
      <c r="DE34" s="171"/>
      <c r="DF34" s="171"/>
      <c r="DG34" s="171"/>
      <c r="DH34" s="171"/>
      <c r="DI34" s="171"/>
      <c r="DJ34" s="171"/>
      <c r="DK34" s="171"/>
      <c r="DL34" s="171"/>
      <c r="DM34" s="171"/>
      <c r="DN34" s="171"/>
      <c r="DO34" s="171"/>
      <c r="DP34" s="171"/>
      <c r="DQ34" s="171"/>
      <c r="DR34" s="171"/>
      <c r="DS34" s="171"/>
      <c r="DT34" s="171"/>
      <c r="DU34" s="171"/>
      <c r="DV34" s="171"/>
      <c r="DW34" s="171"/>
      <c r="DX34" s="171"/>
      <c r="DY34" s="171"/>
      <c r="DZ34" s="171"/>
      <c r="EA34" s="171"/>
      <c r="EB34" s="171"/>
      <c r="EC34" s="171"/>
      <c r="ED34" s="171"/>
      <c r="EE34" s="171"/>
      <c r="EF34" s="171"/>
      <c r="EG34" s="171"/>
      <c r="EH34" s="171"/>
      <c r="EI34" s="171"/>
      <c r="EJ34" s="171"/>
      <c r="EK34" s="171"/>
      <c r="EL34" s="171"/>
      <c r="EM34" s="171"/>
      <c r="EN34" s="171"/>
      <c r="EO34" s="171"/>
      <c r="EP34" s="171"/>
      <c r="EQ34" s="171"/>
      <c r="ER34" s="171"/>
      <c r="ES34" s="171"/>
      <c r="ET34" s="171"/>
      <c r="EU34" s="171"/>
      <c r="EV34" s="171"/>
      <c r="EW34" s="171"/>
      <c r="EX34" s="171"/>
      <c r="EY34" s="171"/>
      <c r="EZ34" s="171"/>
      <c r="FA34" s="171"/>
      <c r="FB34" s="171"/>
      <c r="FC34" s="171"/>
      <c r="FD34" s="171"/>
      <c r="FE34" s="171"/>
      <c r="FF34" s="171"/>
      <c r="FG34" s="171"/>
      <c r="FH34" s="171"/>
      <c r="FI34" s="171"/>
      <c r="FJ34" s="171"/>
      <c r="FK34" s="171"/>
      <c r="FL34" s="171"/>
      <c r="FM34" s="171"/>
      <c r="FN34" s="171"/>
      <c r="FO34" s="171"/>
      <c r="FP34" s="171"/>
      <c r="FQ34" s="171"/>
      <c r="FR34" s="171"/>
      <c r="FS34" s="171"/>
      <c r="FT34" s="171"/>
      <c r="FU34" s="171"/>
      <c r="FV34" s="171"/>
      <c r="FW34" s="171"/>
      <c r="FX34" s="171"/>
      <c r="FY34" s="171"/>
      <c r="FZ34" s="171"/>
      <c r="GA34" s="171"/>
      <c r="GB34" s="171"/>
      <c r="GC34" s="171"/>
      <c r="GD34" s="171"/>
      <c r="GE34" s="171"/>
      <c r="GF34" s="171"/>
      <c r="GG34" s="171"/>
      <c r="GH34" s="171"/>
      <c r="GI34" s="171"/>
      <c r="GJ34" s="171"/>
      <c r="GK34" s="171"/>
      <c r="GL34" s="171"/>
      <c r="GM34" s="171"/>
      <c r="GN34" s="171"/>
      <c r="GO34" s="171"/>
      <c r="GP34" s="171"/>
      <c r="GQ34" s="171"/>
      <c r="GR34" s="171"/>
      <c r="GS34" s="171"/>
      <c r="GT34" s="171"/>
      <c r="GU34" s="171"/>
      <c r="GV34" s="171"/>
      <c r="GW34" s="171"/>
      <c r="GX34" s="171"/>
      <c r="GY34" s="171"/>
      <c r="GZ34" s="171"/>
      <c r="HA34" s="171"/>
      <c r="HB34" s="171"/>
      <c r="HC34" s="171"/>
      <c r="HD34" s="171"/>
      <c r="HE34" s="171"/>
      <c r="HF34" s="171"/>
      <c r="HG34" s="171"/>
      <c r="HH34" s="171"/>
      <c r="HI34" s="171"/>
      <c r="HJ34" s="171"/>
      <c r="HK34" s="171"/>
      <c r="HL34" s="171"/>
      <c r="HM34" s="171"/>
      <c r="HN34" s="171"/>
      <c r="HO34" s="171"/>
      <c r="HP34" s="171"/>
      <c r="HQ34" s="171"/>
      <c r="HR34" s="171"/>
      <c r="HS34" s="171"/>
      <c r="HT34" s="171"/>
      <c r="HU34" s="171"/>
      <c r="HV34" s="171"/>
      <c r="HW34" s="172"/>
    </row>
    <row r="35" spans="1:231" s="59" customFormat="1" ht="21.75" customHeight="1">
      <c r="A35" s="406" t="s">
        <v>65</v>
      </c>
      <c r="B35" s="401" t="s">
        <v>66</v>
      </c>
      <c r="C35" s="390">
        <f>SUM(C36:C50)</f>
        <v>107.42000000000002</v>
      </c>
      <c r="D35" s="407"/>
      <c r="E35" s="402">
        <f>SUM(E36:E50)</f>
        <v>158073</v>
      </c>
      <c r="F35" s="407"/>
      <c r="G35" s="407"/>
      <c r="H35" s="407"/>
      <c r="I35" s="407"/>
      <c r="J35" s="163"/>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57"/>
      <c r="EC35" s="57"/>
      <c r="ED35" s="57"/>
      <c r="EE35" s="57"/>
      <c r="EF35" s="57"/>
      <c r="EG35" s="57"/>
      <c r="EH35" s="57"/>
      <c r="EI35" s="57"/>
      <c r="EJ35" s="57"/>
      <c r="EK35" s="57"/>
      <c r="EL35" s="57"/>
      <c r="EM35" s="57"/>
      <c r="EN35" s="57"/>
      <c r="EO35" s="57"/>
      <c r="EP35" s="57"/>
      <c r="EQ35" s="57"/>
      <c r="ER35" s="57"/>
      <c r="ES35" s="57"/>
      <c r="ET35" s="57"/>
      <c r="EU35" s="57"/>
      <c r="EV35" s="57"/>
      <c r="EW35" s="57"/>
      <c r="EX35" s="57"/>
      <c r="EY35" s="57"/>
      <c r="EZ35" s="57"/>
      <c r="FA35" s="57"/>
      <c r="FB35" s="57"/>
      <c r="FC35" s="57"/>
      <c r="FD35" s="57"/>
      <c r="FE35" s="57"/>
      <c r="FF35" s="57"/>
      <c r="FG35" s="57"/>
      <c r="FH35" s="57"/>
      <c r="FI35" s="57"/>
      <c r="FJ35" s="57"/>
      <c r="FK35" s="57"/>
      <c r="FL35" s="57"/>
      <c r="FM35" s="57"/>
      <c r="FN35" s="57"/>
      <c r="FO35" s="57"/>
      <c r="FP35" s="57"/>
      <c r="FQ35" s="57"/>
      <c r="FR35" s="57"/>
      <c r="FS35" s="57"/>
      <c r="FT35" s="57"/>
      <c r="FU35" s="57"/>
      <c r="FV35" s="57"/>
      <c r="FW35" s="57"/>
      <c r="FX35" s="57"/>
      <c r="FY35" s="57"/>
      <c r="FZ35" s="57"/>
      <c r="GA35" s="57"/>
      <c r="GB35" s="57"/>
      <c r="GC35" s="57"/>
      <c r="GD35" s="57"/>
      <c r="GE35" s="57"/>
      <c r="GF35" s="57"/>
      <c r="GG35" s="57"/>
      <c r="GH35" s="57"/>
      <c r="GI35" s="57"/>
      <c r="GJ35" s="57"/>
      <c r="GK35" s="57"/>
      <c r="GL35" s="57"/>
      <c r="GM35" s="57"/>
      <c r="GN35" s="57"/>
      <c r="GO35" s="57"/>
      <c r="GP35" s="57"/>
      <c r="GQ35" s="57"/>
      <c r="GR35" s="57"/>
      <c r="GS35" s="57"/>
      <c r="GT35" s="57"/>
      <c r="GU35" s="57"/>
      <c r="GV35" s="57"/>
      <c r="GW35" s="57"/>
      <c r="GX35" s="57"/>
      <c r="GY35" s="57"/>
      <c r="GZ35" s="57"/>
      <c r="HA35" s="57"/>
      <c r="HB35" s="57"/>
      <c r="HC35" s="57"/>
      <c r="HD35" s="57"/>
      <c r="HE35" s="57"/>
      <c r="HF35" s="57"/>
      <c r="HG35" s="57"/>
      <c r="HH35" s="57"/>
      <c r="HI35" s="57"/>
      <c r="HJ35" s="57"/>
      <c r="HK35" s="57"/>
      <c r="HL35" s="57"/>
      <c r="HM35" s="57"/>
      <c r="HN35" s="57"/>
      <c r="HO35" s="57"/>
      <c r="HP35" s="57"/>
      <c r="HQ35" s="57"/>
      <c r="HR35" s="57"/>
      <c r="HS35" s="57"/>
      <c r="HT35" s="57"/>
      <c r="HU35" s="57"/>
      <c r="HV35" s="57"/>
      <c r="HW35" s="58"/>
    </row>
    <row r="36" spans="1:231" s="173" customFormat="1" ht="22.5" customHeight="1">
      <c r="A36" s="395" t="s">
        <v>67</v>
      </c>
      <c r="B36" s="396" t="s">
        <v>68</v>
      </c>
      <c r="C36" s="404">
        <v>6.66</v>
      </c>
      <c r="D36" s="404">
        <f>C36/$C$6*100</f>
        <v>31.714285714285715</v>
      </c>
      <c r="E36" s="398">
        <v>10391</v>
      </c>
      <c r="F36" s="399">
        <f>E36/$D$6*100</f>
        <v>129.88749999999999</v>
      </c>
      <c r="G36" s="399"/>
      <c r="H36" s="399"/>
      <c r="I36" s="399"/>
      <c r="J36" s="170">
        <v>1</v>
      </c>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1"/>
      <c r="BY36" s="171"/>
      <c r="BZ36" s="171"/>
      <c r="CA36" s="171"/>
      <c r="CB36" s="171"/>
      <c r="CC36" s="171"/>
      <c r="CD36" s="171"/>
      <c r="CE36" s="171"/>
      <c r="CF36" s="171"/>
      <c r="CG36" s="171"/>
      <c r="CH36" s="171"/>
      <c r="CI36" s="171"/>
      <c r="CJ36" s="171"/>
      <c r="CK36" s="171"/>
      <c r="CL36" s="171"/>
      <c r="CM36" s="171"/>
      <c r="CN36" s="171"/>
      <c r="CO36" s="171"/>
      <c r="CP36" s="171"/>
      <c r="CQ36" s="171"/>
      <c r="CR36" s="171"/>
      <c r="CS36" s="171"/>
      <c r="CT36" s="171"/>
      <c r="CU36" s="171"/>
      <c r="CV36" s="171"/>
      <c r="CW36" s="171"/>
      <c r="CX36" s="171"/>
      <c r="CY36" s="171"/>
      <c r="CZ36" s="171"/>
      <c r="DA36" s="171"/>
      <c r="DB36" s="171"/>
      <c r="DC36" s="171"/>
      <c r="DD36" s="171"/>
      <c r="DE36" s="171"/>
      <c r="DF36" s="171"/>
      <c r="DG36" s="171"/>
      <c r="DH36" s="171"/>
      <c r="DI36" s="171"/>
      <c r="DJ36" s="171"/>
      <c r="DK36" s="171"/>
      <c r="DL36" s="171"/>
      <c r="DM36" s="171"/>
      <c r="DN36" s="171"/>
      <c r="DO36" s="171"/>
      <c r="DP36" s="171"/>
      <c r="DQ36" s="171"/>
      <c r="DR36" s="171"/>
      <c r="DS36" s="171"/>
      <c r="DT36" s="171"/>
      <c r="DU36" s="171"/>
      <c r="DV36" s="171"/>
      <c r="DW36" s="171"/>
      <c r="DX36" s="171"/>
      <c r="DY36" s="171"/>
      <c r="DZ36" s="171"/>
      <c r="EA36" s="171"/>
      <c r="EB36" s="171"/>
      <c r="EC36" s="171"/>
      <c r="ED36" s="171"/>
      <c r="EE36" s="171"/>
      <c r="EF36" s="171"/>
      <c r="EG36" s="171"/>
      <c r="EH36" s="171"/>
      <c r="EI36" s="171"/>
      <c r="EJ36" s="171"/>
      <c r="EK36" s="171"/>
      <c r="EL36" s="171"/>
      <c r="EM36" s="171"/>
      <c r="EN36" s="171"/>
      <c r="EO36" s="171"/>
      <c r="EP36" s="171"/>
      <c r="EQ36" s="171"/>
      <c r="ER36" s="171"/>
      <c r="ES36" s="171"/>
      <c r="ET36" s="171"/>
      <c r="EU36" s="171"/>
      <c r="EV36" s="171"/>
      <c r="EW36" s="171"/>
      <c r="EX36" s="171"/>
      <c r="EY36" s="171"/>
      <c r="EZ36" s="171"/>
      <c r="FA36" s="171"/>
      <c r="FB36" s="171"/>
      <c r="FC36" s="171"/>
      <c r="FD36" s="171"/>
      <c r="FE36" s="171"/>
      <c r="FF36" s="171"/>
      <c r="FG36" s="171"/>
      <c r="FH36" s="171"/>
      <c r="FI36" s="171"/>
      <c r="FJ36" s="171"/>
      <c r="FK36" s="171"/>
      <c r="FL36" s="171"/>
      <c r="FM36" s="171"/>
      <c r="FN36" s="171"/>
      <c r="FO36" s="171"/>
      <c r="FP36" s="171"/>
      <c r="FQ36" s="171"/>
      <c r="FR36" s="171"/>
      <c r="FS36" s="171"/>
      <c r="FT36" s="171"/>
      <c r="FU36" s="171"/>
      <c r="FV36" s="171"/>
      <c r="FW36" s="171"/>
      <c r="FX36" s="171"/>
      <c r="FY36" s="171"/>
      <c r="FZ36" s="171"/>
      <c r="GA36" s="171"/>
      <c r="GB36" s="171"/>
      <c r="GC36" s="171"/>
      <c r="GD36" s="171"/>
      <c r="GE36" s="171"/>
      <c r="GF36" s="171"/>
      <c r="GG36" s="171"/>
      <c r="GH36" s="171"/>
      <c r="GI36" s="171"/>
      <c r="GJ36" s="171"/>
      <c r="GK36" s="171"/>
      <c r="GL36" s="171"/>
      <c r="GM36" s="171"/>
      <c r="GN36" s="171"/>
      <c r="GO36" s="171"/>
      <c r="GP36" s="171"/>
      <c r="GQ36" s="171"/>
      <c r="GR36" s="171"/>
      <c r="GS36" s="171"/>
      <c r="GT36" s="171"/>
      <c r="GU36" s="171"/>
      <c r="GV36" s="171"/>
      <c r="GW36" s="171"/>
      <c r="GX36" s="171"/>
      <c r="GY36" s="171"/>
      <c r="GZ36" s="171"/>
      <c r="HA36" s="171"/>
      <c r="HB36" s="171"/>
      <c r="HC36" s="171"/>
      <c r="HD36" s="171"/>
      <c r="HE36" s="171"/>
      <c r="HF36" s="171"/>
      <c r="HG36" s="171"/>
      <c r="HH36" s="171"/>
      <c r="HI36" s="171"/>
      <c r="HJ36" s="171"/>
      <c r="HK36" s="171"/>
      <c r="HL36" s="171"/>
      <c r="HM36" s="171"/>
      <c r="HN36" s="171"/>
      <c r="HO36" s="171"/>
      <c r="HP36" s="171"/>
      <c r="HQ36" s="171"/>
      <c r="HR36" s="171"/>
      <c r="HS36" s="171"/>
      <c r="HT36" s="171"/>
      <c r="HU36" s="171"/>
      <c r="HV36" s="171"/>
      <c r="HW36" s="172"/>
    </row>
    <row r="37" spans="1:231" s="173" customFormat="1" ht="22.5" customHeight="1">
      <c r="A37" s="395" t="s">
        <v>69</v>
      </c>
      <c r="B37" s="396" t="s">
        <v>70</v>
      </c>
      <c r="C37" s="404">
        <v>6.18</v>
      </c>
      <c r="D37" s="404">
        <f>C37/$C$6*100</f>
        <v>29.428571428571427</v>
      </c>
      <c r="E37" s="398">
        <v>9621</v>
      </c>
      <c r="F37" s="399">
        <f>E37/$D$6*100</f>
        <v>120.2625</v>
      </c>
      <c r="G37" s="399"/>
      <c r="H37" s="399"/>
      <c r="I37" s="400" t="s">
        <v>29</v>
      </c>
      <c r="J37" s="170">
        <v>1</v>
      </c>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171"/>
      <c r="CD37" s="171"/>
      <c r="CE37" s="171"/>
      <c r="CF37" s="171"/>
      <c r="CG37" s="171"/>
      <c r="CH37" s="171"/>
      <c r="CI37" s="171"/>
      <c r="CJ37" s="171"/>
      <c r="CK37" s="171"/>
      <c r="CL37" s="171"/>
      <c r="CM37" s="171"/>
      <c r="CN37" s="171"/>
      <c r="CO37" s="171"/>
      <c r="CP37" s="171"/>
      <c r="CQ37" s="171"/>
      <c r="CR37" s="171"/>
      <c r="CS37" s="171"/>
      <c r="CT37" s="171"/>
      <c r="CU37" s="171"/>
      <c r="CV37" s="171"/>
      <c r="CW37" s="171"/>
      <c r="CX37" s="171"/>
      <c r="CY37" s="171"/>
      <c r="CZ37" s="171"/>
      <c r="DA37" s="171"/>
      <c r="DB37" s="171"/>
      <c r="DC37" s="171"/>
      <c r="DD37" s="171"/>
      <c r="DE37" s="171"/>
      <c r="DF37" s="171"/>
      <c r="DG37" s="171"/>
      <c r="DH37" s="171"/>
      <c r="DI37" s="171"/>
      <c r="DJ37" s="171"/>
      <c r="DK37" s="171"/>
      <c r="DL37" s="171"/>
      <c r="DM37" s="171"/>
      <c r="DN37" s="171"/>
      <c r="DO37" s="171"/>
      <c r="DP37" s="171"/>
      <c r="DQ37" s="171"/>
      <c r="DR37" s="171"/>
      <c r="DS37" s="171"/>
      <c r="DT37" s="171"/>
      <c r="DU37" s="171"/>
      <c r="DV37" s="171"/>
      <c r="DW37" s="171"/>
      <c r="DX37" s="171"/>
      <c r="DY37" s="171"/>
      <c r="DZ37" s="171"/>
      <c r="EA37" s="171"/>
      <c r="EB37" s="171"/>
      <c r="EC37" s="171"/>
      <c r="ED37" s="171"/>
      <c r="EE37" s="171"/>
      <c r="EF37" s="171"/>
      <c r="EG37" s="171"/>
      <c r="EH37" s="171"/>
      <c r="EI37" s="171"/>
      <c r="EJ37" s="171"/>
      <c r="EK37" s="171"/>
      <c r="EL37" s="171"/>
      <c r="EM37" s="171"/>
      <c r="EN37" s="171"/>
      <c r="EO37" s="171"/>
      <c r="EP37" s="171"/>
      <c r="EQ37" s="171"/>
      <c r="ER37" s="171"/>
      <c r="ES37" s="171"/>
      <c r="ET37" s="171"/>
      <c r="EU37" s="171"/>
      <c r="EV37" s="171"/>
      <c r="EW37" s="171"/>
      <c r="EX37" s="171"/>
      <c r="EY37" s="171"/>
      <c r="EZ37" s="171"/>
      <c r="FA37" s="171"/>
      <c r="FB37" s="171"/>
      <c r="FC37" s="171"/>
      <c r="FD37" s="171"/>
      <c r="FE37" s="171"/>
      <c r="FF37" s="171"/>
      <c r="FG37" s="171"/>
      <c r="FH37" s="171"/>
      <c r="FI37" s="171"/>
      <c r="FJ37" s="171"/>
      <c r="FK37" s="171"/>
      <c r="FL37" s="171"/>
      <c r="FM37" s="171"/>
      <c r="FN37" s="171"/>
      <c r="FO37" s="171"/>
      <c r="FP37" s="171"/>
      <c r="FQ37" s="171"/>
      <c r="FR37" s="171"/>
      <c r="FS37" s="171"/>
      <c r="FT37" s="171"/>
      <c r="FU37" s="171"/>
      <c r="FV37" s="171"/>
      <c r="FW37" s="171"/>
      <c r="FX37" s="171"/>
      <c r="FY37" s="171"/>
      <c r="FZ37" s="171"/>
      <c r="GA37" s="171"/>
      <c r="GB37" s="171"/>
      <c r="GC37" s="171"/>
      <c r="GD37" s="171"/>
      <c r="GE37" s="171"/>
      <c r="GF37" s="171"/>
      <c r="GG37" s="171"/>
      <c r="GH37" s="171"/>
      <c r="GI37" s="171"/>
      <c r="GJ37" s="171"/>
      <c r="GK37" s="171"/>
      <c r="GL37" s="171"/>
      <c r="GM37" s="171"/>
      <c r="GN37" s="171"/>
      <c r="GO37" s="171"/>
      <c r="GP37" s="171"/>
      <c r="GQ37" s="171"/>
      <c r="GR37" s="171"/>
      <c r="GS37" s="171"/>
      <c r="GT37" s="171"/>
      <c r="GU37" s="171"/>
      <c r="GV37" s="171"/>
      <c r="GW37" s="171"/>
      <c r="GX37" s="171"/>
      <c r="GY37" s="171"/>
      <c r="GZ37" s="171"/>
      <c r="HA37" s="171"/>
      <c r="HB37" s="171"/>
      <c r="HC37" s="171"/>
      <c r="HD37" s="171"/>
      <c r="HE37" s="171"/>
      <c r="HF37" s="171"/>
      <c r="HG37" s="171"/>
      <c r="HH37" s="171"/>
      <c r="HI37" s="171"/>
      <c r="HJ37" s="171"/>
      <c r="HK37" s="171"/>
      <c r="HL37" s="171"/>
      <c r="HM37" s="171"/>
      <c r="HN37" s="171"/>
      <c r="HO37" s="171"/>
      <c r="HP37" s="171"/>
      <c r="HQ37" s="171"/>
      <c r="HR37" s="171"/>
      <c r="HS37" s="171"/>
      <c r="HT37" s="171"/>
      <c r="HU37" s="171"/>
      <c r="HV37" s="171"/>
      <c r="HW37" s="172"/>
    </row>
    <row r="38" spans="1:231" s="173" customFormat="1" ht="22.5" customHeight="1">
      <c r="A38" s="395" t="s">
        <v>71</v>
      </c>
      <c r="B38" s="396" t="s">
        <v>72</v>
      </c>
      <c r="C38" s="404">
        <v>5.54</v>
      </c>
      <c r="D38" s="404">
        <f t="shared" ref="D38:D50" si="2">C38/$C$6*100</f>
        <v>26.380952380952383</v>
      </c>
      <c r="E38" s="398">
        <v>8209</v>
      </c>
      <c r="F38" s="399">
        <f t="shared" ref="F38:F50" si="3">E38/$D$6*100</f>
        <v>102.6125</v>
      </c>
      <c r="G38" s="399"/>
      <c r="H38" s="399"/>
      <c r="I38" s="399"/>
      <c r="J38" s="170">
        <v>1</v>
      </c>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I38" s="171"/>
      <c r="CJ38" s="171"/>
      <c r="CK38" s="171"/>
      <c r="CL38" s="171"/>
      <c r="CM38" s="171"/>
      <c r="CN38" s="171"/>
      <c r="CO38" s="171"/>
      <c r="CP38" s="171"/>
      <c r="CQ38" s="171"/>
      <c r="CR38" s="171"/>
      <c r="CS38" s="171"/>
      <c r="CT38" s="171"/>
      <c r="CU38" s="171"/>
      <c r="CV38" s="171"/>
      <c r="CW38" s="171"/>
      <c r="CX38" s="171"/>
      <c r="CY38" s="171"/>
      <c r="CZ38" s="171"/>
      <c r="DA38" s="171"/>
      <c r="DB38" s="171"/>
      <c r="DC38" s="171"/>
      <c r="DD38" s="171"/>
      <c r="DE38" s="171"/>
      <c r="DF38" s="171"/>
      <c r="DG38" s="171"/>
      <c r="DH38" s="171"/>
      <c r="DI38" s="171"/>
      <c r="DJ38" s="171"/>
      <c r="DK38" s="171"/>
      <c r="DL38" s="171"/>
      <c r="DM38" s="171"/>
      <c r="DN38" s="171"/>
      <c r="DO38" s="171"/>
      <c r="DP38" s="171"/>
      <c r="DQ38" s="171"/>
      <c r="DR38" s="171"/>
      <c r="DS38" s="171"/>
      <c r="DT38" s="171"/>
      <c r="DU38" s="171"/>
      <c r="DV38" s="171"/>
      <c r="DW38" s="171"/>
      <c r="DX38" s="171"/>
      <c r="DY38" s="171"/>
      <c r="DZ38" s="171"/>
      <c r="EA38" s="171"/>
      <c r="EB38" s="171"/>
      <c r="EC38" s="171"/>
      <c r="ED38" s="171"/>
      <c r="EE38" s="171"/>
      <c r="EF38" s="171"/>
      <c r="EG38" s="171"/>
      <c r="EH38" s="171"/>
      <c r="EI38" s="171"/>
      <c r="EJ38" s="171"/>
      <c r="EK38" s="171"/>
      <c r="EL38" s="171"/>
      <c r="EM38" s="171"/>
      <c r="EN38" s="171"/>
      <c r="EO38" s="171"/>
      <c r="EP38" s="171"/>
      <c r="EQ38" s="171"/>
      <c r="ER38" s="171"/>
      <c r="ES38" s="171"/>
      <c r="ET38" s="171"/>
      <c r="EU38" s="171"/>
      <c r="EV38" s="171"/>
      <c r="EW38" s="171"/>
      <c r="EX38" s="171"/>
      <c r="EY38" s="171"/>
      <c r="EZ38" s="171"/>
      <c r="FA38" s="171"/>
      <c r="FB38" s="171"/>
      <c r="FC38" s="171"/>
      <c r="FD38" s="171"/>
      <c r="FE38" s="171"/>
      <c r="FF38" s="171"/>
      <c r="FG38" s="171"/>
      <c r="FH38" s="171"/>
      <c r="FI38" s="171"/>
      <c r="FJ38" s="171"/>
      <c r="FK38" s="171"/>
      <c r="FL38" s="171"/>
      <c r="FM38" s="171"/>
      <c r="FN38" s="171"/>
      <c r="FO38" s="171"/>
      <c r="FP38" s="171"/>
      <c r="FQ38" s="171"/>
      <c r="FR38" s="171"/>
      <c r="FS38" s="171"/>
      <c r="FT38" s="171"/>
      <c r="FU38" s="171"/>
      <c r="FV38" s="171"/>
      <c r="FW38" s="171"/>
      <c r="FX38" s="171"/>
      <c r="FY38" s="171"/>
      <c r="FZ38" s="171"/>
      <c r="GA38" s="171"/>
      <c r="GB38" s="171"/>
      <c r="GC38" s="171"/>
      <c r="GD38" s="171"/>
      <c r="GE38" s="171"/>
      <c r="GF38" s="171"/>
      <c r="GG38" s="171"/>
      <c r="GH38" s="171"/>
      <c r="GI38" s="171"/>
      <c r="GJ38" s="171"/>
      <c r="GK38" s="171"/>
      <c r="GL38" s="171"/>
      <c r="GM38" s="171"/>
      <c r="GN38" s="171"/>
      <c r="GO38" s="171"/>
      <c r="GP38" s="171"/>
      <c r="GQ38" s="171"/>
      <c r="GR38" s="171"/>
      <c r="GS38" s="171"/>
      <c r="GT38" s="171"/>
      <c r="GU38" s="171"/>
      <c r="GV38" s="171"/>
      <c r="GW38" s="171"/>
      <c r="GX38" s="171"/>
      <c r="GY38" s="171"/>
      <c r="GZ38" s="171"/>
      <c r="HA38" s="171"/>
      <c r="HB38" s="171"/>
      <c r="HC38" s="171"/>
      <c r="HD38" s="171"/>
      <c r="HE38" s="171"/>
      <c r="HF38" s="171"/>
      <c r="HG38" s="171"/>
      <c r="HH38" s="171"/>
      <c r="HI38" s="171"/>
      <c r="HJ38" s="171"/>
      <c r="HK38" s="171"/>
      <c r="HL38" s="171"/>
      <c r="HM38" s="171"/>
      <c r="HN38" s="171"/>
      <c r="HO38" s="171"/>
      <c r="HP38" s="171"/>
      <c r="HQ38" s="171"/>
      <c r="HR38" s="171"/>
      <c r="HS38" s="171"/>
      <c r="HT38" s="171"/>
      <c r="HU38" s="171"/>
      <c r="HV38" s="171"/>
      <c r="HW38" s="172"/>
    </row>
    <row r="39" spans="1:231" s="173" customFormat="1" ht="22.5" customHeight="1">
      <c r="A39" s="395" t="s">
        <v>73</v>
      </c>
      <c r="B39" s="396" t="s">
        <v>74</v>
      </c>
      <c r="C39" s="404">
        <v>4.5999999999999996</v>
      </c>
      <c r="D39" s="404">
        <f t="shared" si="2"/>
        <v>21.904761904761902</v>
      </c>
      <c r="E39" s="398">
        <v>8351</v>
      </c>
      <c r="F39" s="399">
        <f t="shared" si="3"/>
        <v>104.38750000000002</v>
      </c>
      <c r="G39" s="399"/>
      <c r="H39" s="399"/>
      <c r="I39" s="399"/>
      <c r="J39" s="170">
        <v>1</v>
      </c>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c r="CX39" s="171"/>
      <c r="CY39" s="171"/>
      <c r="CZ39" s="171"/>
      <c r="DA39" s="171"/>
      <c r="DB39" s="171"/>
      <c r="DC39" s="171"/>
      <c r="DD39" s="171"/>
      <c r="DE39" s="171"/>
      <c r="DF39" s="171"/>
      <c r="DG39" s="171"/>
      <c r="DH39" s="171"/>
      <c r="DI39" s="171"/>
      <c r="DJ39" s="171"/>
      <c r="DK39" s="171"/>
      <c r="DL39" s="171"/>
      <c r="DM39" s="171"/>
      <c r="DN39" s="171"/>
      <c r="DO39" s="171"/>
      <c r="DP39" s="171"/>
      <c r="DQ39" s="171"/>
      <c r="DR39" s="171"/>
      <c r="DS39" s="171"/>
      <c r="DT39" s="171"/>
      <c r="DU39" s="171"/>
      <c r="DV39" s="171"/>
      <c r="DW39" s="171"/>
      <c r="DX39" s="171"/>
      <c r="DY39" s="171"/>
      <c r="DZ39" s="171"/>
      <c r="EA39" s="171"/>
      <c r="EB39" s="171"/>
      <c r="EC39" s="171"/>
      <c r="ED39" s="171"/>
      <c r="EE39" s="171"/>
      <c r="EF39" s="171"/>
      <c r="EG39" s="171"/>
      <c r="EH39" s="171"/>
      <c r="EI39" s="171"/>
      <c r="EJ39" s="171"/>
      <c r="EK39" s="171"/>
      <c r="EL39" s="171"/>
      <c r="EM39" s="171"/>
      <c r="EN39" s="171"/>
      <c r="EO39" s="171"/>
      <c r="EP39" s="171"/>
      <c r="EQ39" s="171"/>
      <c r="ER39" s="171"/>
      <c r="ES39" s="171"/>
      <c r="ET39" s="171"/>
      <c r="EU39" s="171"/>
      <c r="EV39" s="171"/>
      <c r="EW39" s="171"/>
      <c r="EX39" s="171"/>
      <c r="EY39" s="171"/>
      <c r="EZ39" s="171"/>
      <c r="FA39" s="171"/>
      <c r="FB39" s="171"/>
      <c r="FC39" s="171"/>
      <c r="FD39" s="171"/>
      <c r="FE39" s="171"/>
      <c r="FF39" s="171"/>
      <c r="FG39" s="171"/>
      <c r="FH39" s="171"/>
      <c r="FI39" s="171"/>
      <c r="FJ39" s="171"/>
      <c r="FK39" s="171"/>
      <c r="FL39" s="171"/>
      <c r="FM39" s="171"/>
      <c r="FN39" s="171"/>
      <c r="FO39" s="171"/>
      <c r="FP39" s="171"/>
      <c r="FQ39" s="171"/>
      <c r="FR39" s="171"/>
      <c r="FS39" s="171"/>
      <c r="FT39" s="171"/>
      <c r="FU39" s="171"/>
      <c r="FV39" s="171"/>
      <c r="FW39" s="171"/>
      <c r="FX39" s="171"/>
      <c r="FY39" s="171"/>
      <c r="FZ39" s="171"/>
      <c r="GA39" s="171"/>
      <c r="GB39" s="171"/>
      <c r="GC39" s="171"/>
      <c r="GD39" s="171"/>
      <c r="GE39" s="171"/>
      <c r="GF39" s="171"/>
      <c r="GG39" s="171"/>
      <c r="GH39" s="171"/>
      <c r="GI39" s="171"/>
      <c r="GJ39" s="171"/>
      <c r="GK39" s="171"/>
      <c r="GL39" s="171"/>
      <c r="GM39" s="171"/>
      <c r="GN39" s="171"/>
      <c r="GO39" s="171"/>
      <c r="GP39" s="171"/>
      <c r="GQ39" s="171"/>
      <c r="GR39" s="171"/>
      <c r="GS39" s="171"/>
      <c r="GT39" s="171"/>
      <c r="GU39" s="171"/>
      <c r="GV39" s="171"/>
      <c r="GW39" s="171"/>
      <c r="GX39" s="171"/>
      <c r="GY39" s="171"/>
      <c r="GZ39" s="171"/>
      <c r="HA39" s="171"/>
      <c r="HB39" s="171"/>
      <c r="HC39" s="171"/>
      <c r="HD39" s="171"/>
      <c r="HE39" s="171"/>
      <c r="HF39" s="171"/>
      <c r="HG39" s="171"/>
      <c r="HH39" s="171"/>
      <c r="HI39" s="171"/>
      <c r="HJ39" s="171"/>
      <c r="HK39" s="171"/>
      <c r="HL39" s="171"/>
      <c r="HM39" s="171"/>
      <c r="HN39" s="171"/>
      <c r="HO39" s="171"/>
      <c r="HP39" s="171"/>
      <c r="HQ39" s="171"/>
      <c r="HR39" s="171"/>
      <c r="HS39" s="171"/>
      <c r="HT39" s="171"/>
      <c r="HU39" s="171"/>
      <c r="HV39" s="171"/>
      <c r="HW39" s="172"/>
    </row>
    <row r="40" spans="1:231" s="173" customFormat="1" ht="22.5" customHeight="1">
      <c r="A40" s="395" t="s">
        <v>75</v>
      </c>
      <c r="B40" s="396" t="s">
        <v>76</v>
      </c>
      <c r="C40" s="397">
        <v>13.74</v>
      </c>
      <c r="D40" s="404">
        <f t="shared" si="2"/>
        <v>65.428571428571431</v>
      </c>
      <c r="E40" s="398">
        <v>23990</v>
      </c>
      <c r="F40" s="399">
        <f t="shared" si="3"/>
        <v>299.875</v>
      </c>
      <c r="G40" s="399"/>
      <c r="H40" s="399"/>
      <c r="I40" s="400" t="s">
        <v>29</v>
      </c>
      <c r="J40" s="170">
        <v>1</v>
      </c>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I40" s="171"/>
      <c r="CJ40" s="171"/>
      <c r="CK40" s="171"/>
      <c r="CL40" s="171"/>
      <c r="CM40" s="171"/>
      <c r="CN40" s="171"/>
      <c r="CO40" s="171"/>
      <c r="CP40" s="171"/>
      <c r="CQ40" s="171"/>
      <c r="CR40" s="171"/>
      <c r="CS40" s="171"/>
      <c r="CT40" s="171"/>
      <c r="CU40" s="171"/>
      <c r="CV40" s="171"/>
      <c r="CW40" s="171"/>
      <c r="CX40" s="171"/>
      <c r="CY40" s="171"/>
      <c r="CZ40" s="171"/>
      <c r="DA40" s="171"/>
      <c r="DB40" s="171"/>
      <c r="DC40" s="171"/>
      <c r="DD40" s="171"/>
      <c r="DE40" s="171"/>
      <c r="DF40" s="171"/>
      <c r="DG40" s="171"/>
      <c r="DH40" s="171"/>
      <c r="DI40" s="171"/>
      <c r="DJ40" s="171"/>
      <c r="DK40" s="171"/>
      <c r="DL40" s="171"/>
      <c r="DM40" s="171"/>
      <c r="DN40" s="171"/>
      <c r="DO40" s="171"/>
      <c r="DP40" s="171"/>
      <c r="DQ40" s="171"/>
      <c r="DR40" s="171"/>
      <c r="DS40" s="171"/>
      <c r="DT40" s="171"/>
      <c r="DU40" s="171"/>
      <c r="DV40" s="171"/>
      <c r="DW40" s="171"/>
      <c r="DX40" s="171"/>
      <c r="DY40" s="171"/>
      <c r="DZ40" s="171"/>
      <c r="EA40" s="171"/>
      <c r="EB40" s="171"/>
      <c r="EC40" s="171"/>
      <c r="ED40" s="171"/>
      <c r="EE40" s="171"/>
      <c r="EF40" s="171"/>
      <c r="EG40" s="171"/>
      <c r="EH40" s="171"/>
      <c r="EI40" s="171"/>
      <c r="EJ40" s="171"/>
      <c r="EK40" s="171"/>
      <c r="EL40" s="171"/>
      <c r="EM40" s="171"/>
      <c r="EN40" s="171"/>
      <c r="EO40" s="171"/>
      <c r="EP40" s="171"/>
      <c r="EQ40" s="171"/>
      <c r="ER40" s="171"/>
      <c r="ES40" s="171"/>
      <c r="ET40" s="171"/>
      <c r="EU40" s="171"/>
      <c r="EV40" s="171"/>
      <c r="EW40" s="171"/>
      <c r="EX40" s="171"/>
      <c r="EY40" s="171"/>
      <c r="EZ40" s="171"/>
      <c r="FA40" s="171"/>
      <c r="FB40" s="171"/>
      <c r="FC40" s="171"/>
      <c r="FD40" s="171"/>
      <c r="FE40" s="171"/>
      <c r="FF40" s="171"/>
      <c r="FG40" s="171"/>
      <c r="FH40" s="171"/>
      <c r="FI40" s="171"/>
      <c r="FJ40" s="171"/>
      <c r="FK40" s="171"/>
      <c r="FL40" s="171"/>
      <c r="FM40" s="171"/>
      <c r="FN40" s="171"/>
      <c r="FO40" s="171"/>
      <c r="FP40" s="171"/>
      <c r="FQ40" s="171"/>
      <c r="FR40" s="171"/>
      <c r="FS40" s="171"/>
      <c r="FT40" s="171"/>
      <c r="FU40" s="171"/>
      <c r="FV40" s="171"/>
      <c r="FW40" s="171"/>
      <c r="FX40" s="171"/>
      <c r="FY40" s="171"/>
      <c r="FZ40" s="171"/>
      <c r="GA40" s="171"/>
      <c r="GB40" s="171"/>
      <c r="GC40" s="171"/>
      <c r="GD40" s="171"/>
      <c r="GE40" s="171"/>
      <c r="GF40" s="171"/>
      <c r="GG40" s="171"/>
      <c r="GH40" s="171"/>
      <c r="GI40" s="171"/>
      <c r="GJ40" s="171"/>
      <c r="GK40" s="171"/>
      <c r="GL40" s="171"/>
      <c r="GM40" s="171"/>
      <c r="GN40" s="171"/>
      <c r="GO40" s="171"/>
      <c r="GP40" s="171"/>
      <c r="GQ40" s="171"/>
      <c r="GR40" s="171"/>
      <c r="GS40" s="171"/>
      <c r="GT40" s="171"/>
      <c r="GU40" s="171"/>
      <c r="GV40" s="171"/>
      <c r="GW40" s="171"/>
      <c r="GX40" s="171"/>
      <c r="GY40" s="171"/>
      <c r="GZ40" s="171"/>
      <c r="HA40" s="171"/>
      <c r="HB40" s="171"/>
      <c r="HC40" s="171"/>
      <c r="HD40" s="171"/>
      <c r="HE40" s="171"/>
      <c r="HF40" s="171"/>
      <c r="HG40" s="171"/>
      <c r="HH40" s="171"/>
      <c r="HI40" s="171"/>
      <c r="HJ40" s="171"/>
      <c r="HK40" s="171"/>
      <c r="HL40" s="171"/>
      <c r="HM40" s="171"/>
      <c r="HN40" s="171"/>
      <c r="HO40" s="171"/>
      <c r="HP40" s="171"/>
      <c r="HQ40" s="171"/>
      <c r="HR40" s="171"/>
      <c r="HS40" s="171"/>
      <c r="HT40" s="171"/>
      <c r="HU40" s="171"/>
      <c r="HV40" s="171"/>
      <c r="HW40" s="172"/>
    </row>
    <row r="41" spans="1:231" s="173" customFormat="1" ht="35.25" customHeight="1">
      <c r="A41" s="395" t="s">
        <v>77</v>
      </c>
      <c r="B41" s="396" t="s">
        <v>78</v>
      </c>
      <c r="C41" s="404">
        <v>10.98</v>
      </c>
      <c r="D41" s="404">
        <f t="shared" si="2"/>
        <v>52.285714285714292</v>
      </c>
      <c r="E41" s="398">
        <v>12578</v>
      </c>
      <c r="F41" s="399">
        <f t="shared" si="3"/>
        <v>157.22499999999999</v>
      </c>
      <c r="G41" s="399"/>
      <c r="H41" s="399"/>
      <c r="I41" s="400" t="s">
        <v>79</v>
      </c>
      <c r="J41" s="170">
        <v>1</v>
      </c>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1"/>
      <c r="BR41" s="171"/>
      <c r="BS41" s="171"/>
      <c r="BT41" s="171"/>
      <c r="BU41" s="171"/>
      <c r="BV41" s="171"/>
      <c r="BW41" s="171"/>
      <c r="BX41" s="171"/>
      <c r="BY41" s="171"/>
      <c r="BZ41" s="171"/>
      <c r="CA41" s="171"/>
      <c r="CB41" s="171"/>
      <c r="CC41" s="171"/>
      <c r="CD41" s="171"/>
      <c r="CE41" s="171"/>
      <c r="CF41" s="171"/>
      <c r="CG41" s="171"/>
      <c r="CH41" s="171"/>
      <c r="CI41" s="171"/>
      <c r="CJ41" s="171"/>
      <c r="CK41" s="171"/>
      <c r="CL41" s="171"/>
      <c r="CM41" s="171"/>
      <c r="CN41" s="171"/>
      <c r="CO41" s="171"/>
      <c r="CP41" s="171"/>
      <c r="CQ41" s="171"/>
      <c r="CR41" s="171"/>
      <c r="CS41" s="171"/>
      <c r="CT41" s="171"/>
      <c r="CU41" s="171"/>
      <c r="CV41" s="171"/>
      <c r="CW41" s="171"/>
      <c r="CX41" s="171"/>
      <c r="CY41" s="171"/>
      <c r="CZ41" s="171"/>
      <c r="DA41" s="171"/>
      <c r="DB41" s="171"/>
      <c r="DC41" s="171"/>
      <c r="DD41" s="171"/>
      <c r="DE41" s="171"/>
      <c r="DF41" s="171"/>
      <c r="DG41" s="171"/>
      <c r="DH41" s="171"/>
      <c r="DI41" s="171"/>
      <c r="DJ41" s="171"/>
      <c r="DK41" s="171"/>
      <c r="DL41" s="171"/>
      <c r="DM41" s="171"/>
      <c r="DN41" s="171"/>
      <c r="DO41" s="171"/>
      <c r="DP41" s="171"/>
      <c r="DQ41" s="171"/>
      <c r="DR41" s="171"/>
      <c r="DS41" s="171"/>
      <c r="DT41" s="171"/>
      <c r="DU41" s="171"/>
      <c r="DV41" s="171"/>
      <c r="DW41" s="171"/>
      <c r="DX41" s="171"/>
      <c r="DY41" s="171"/>
      <c r="DZ41" s="171"/>
      <c r="EA41" s="171"/>
      <c r="EB41" s="171"/>
      <c r="EC41" s="171"/>
      <c r="ED41" s="171"/>
      <c r="EE41" s="171"/>
      <c r="EF41" s="171"/>
      <c r="EG41" s="171"/>
      <c r="EH41" s="171"/>
      <c r="EI41" s="171"/>
      <c r="EJ41" s="171"/>
      <c r="EK41" s="171"/>
      <c r="EL41" s="171"/>
      <c r="EM41" s="171"/>
      <c r="EN41" s="171"/>
      <c r="EO41" s="171"/>
      <c r="EP41" s="171"/>
      <c r="EQ41" s="171"/>
      <c r="ER41" s="171"/>
      <c r="ES41" s="171"/>
      <c r="ET41" s="171"/>
      <c r="EU41" s="171"/>
      <c r="EV41" s="171"/>
      <c r="EW41" s="171"/>
      <c r="EX41" s="171"/>
      <c r="EY41" s="171"/>
      <c r="EZ41" s="171"/>
      <c r="FA41" s="171"/>
      <c r="FB41" s="171"/>
      <c r="FC41" s="171"/>
      <c r="FD41" s="171"/>
      <c r="FE41" s="171"/>
      <c r="FF41" s="171"/>
      <c r="FG41" s="171"/>
      <c r="FH41" s="171"/>
      <c r="FI41" s="171"/>
      <c r="FJ41" s="171"/>
      <c r="FK41" s="171"/>
      <c r="FL41" s="171"/>
      <c r="FM41" s="171"/>
      <c r="FN41" s="171"/>
      <c r="FO41" s="171"/>
      <c r="FP41" s="171"/>
      <c r="FQ41" s="171"/>
      <c r="FR41" s="171"/>
      <c r="FS41" s="171"/>
      <c r="FT41" s="171"/>
      <c r="FU41" s="171"/>
      <c r="FV41" s="171"/>
      <c r="FW41" s="171"/>
      <c r="FX41" s="171"/>
      <c r="FY41" s="171"/>
      <c r="FZ41" s="171"/>
      <c r="GA41" s="171"/>
      <c r="GB41" s="171"/>
      <c r="GC41" s="171"/>
      <c r="GD41" s="171"/>
      <c r="GE41" s="171"/>
      <c r="GF41" s="171"/>
      <c r="GG41" s="171"/>
      <c r="GH41" s="171"/>
      <c r="GI41" s="171"/>
      <c r="GJ41" s="171"/>
      <c r="GK41" s="171"/>
      <c r="GL41" s="171"/>
      <c r="GM41" s="171"/>
      <c r="GN41" s="171"/>
      <c r="GO41" s="171"/>
      <c r="GP41" s="171"/>
      <c r="GQ41" s="171"/>
      <c r="GR41" s="171"/>
      <c r="GS41" s="171"/>
      <c r="GT41" s="171"/>
      <c r="GU41" s="171"/>
      <c r="GV41" s="171"/>
      <c r="GW41" s="171"/>
      <c r="GX41" s="171"/>
      <c r="GY41" s="171"/>
      <c r="GZ41" s="171"/>
      <c r="HA41" s="171"/>
      <c r="HB41" s="171"/>
      <c r="HC41" s="171"/>
      <c r="HD41" s="171"/>
      <c r="HE41" s="171"/>
      <c r="HF41" s="171"/>
      <c r="HG41" s="171"/>
      <c r="HH41" s="171"/>
      <c r="HI41" s="171"/>
      <c r="HJ41" s="171"/>
      <c r="HK41" s="171"/>
      <c r="HL41" s="171"/>
      <c r="HM41" s="171"/>
      <c r="HN41" s="171"/>
      <c r="HO41" s="171"/>
      <c r="HP41" s="171"/>
      <c r="HQ41" s="171"/>
      <c r="HR41" s="171"/>
      <c r="HS41" s="171"/>
      <c r="HT41" s="171"/>
      <c r="HU41" s="171"/>
      <c r="HV41" s="171"/>
      <c r="HW41" s="172"/>
    </row>
    <row r="42" spans="1:231" s="173" customFormat="1" ht="36" customHeight="1">
      <c r="A42" s="395" t="s">
        <v>80</v>
      </c>
      <c r="B42" s="396" t="s">
        <v>81</v>
      </c>
      <c r="C42" s="404">
        <v>8.2799999999999994</v>
      </c>
      <c r="D42" s="404">
        <f t="shared" si="2"/>
        <v>39.428571428571423</v>
      </c>
      <c r="E42" s="398">
        <v>10860</v>
      </c>
      <c r="F42" s="399">
        <f t="shared" si="3"/>
        <v>135.75</v>
      </c>
      <c r="G42" s="399"/>
      <c r="H42" s="399"/>
      <c r="I42" s="400" t="s">
        <v>79</v>
      </c>
      <c r="J42" s="170">
        <v>1</v>
      </c>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c r="BT42" s="171"/>
      <c r="BU42" s="171"/>
      <c r="BV42" s="171"/>
      <c r="BW42" s="171"/>
      <c r="BX42" s="171"/>
      <c r="BY42" s="171"/>
      <c r="BZ42" s="171"/>
      <c r="CA42" s="171"/>
      <c r="CB42" s="171"/>
      <c r="CC42" s="171"/>
      <c r="CD42" s="171"/>
      <c r="CE42" s="171"/>
      <c r="CF42" s="171"/>
      <c r="CG42" s="171"/>
      <c r="CH42" s="171"/>
      <c r="CI42" s="171"/>
      <c r="CJ42" s="171"/>
      <c r="CK42" s="171"/>
      <c r="CL42" s="171"/>
      <c r="CM42" s="171"/>
      <c r="CN42" s="171"/>
      <c r="CO42" s="171"/>
      <c r="CP42" s="171"/>
      <c r="CQ42" s="171"/>
      <c r="CR42" s="171"/>
      <c r="CS42" s="171"/>
      <c r="CT42" s="171"/>
      <c r="CU42" s="171"/>
      <c r="CV42" s="171"/>
      <c r="CW42" s="171"/>
      <c r="CX42" s="171"/>
      <c r="CY42" s="171"/>
      <c r="CZ42" s="171"/>
      <c r="DA42" s="171"/>
      <c r="DB42" s="171"/>
      <c r="DC42" s="171"/>
      <c r="DD42" s="171"/>
      <c r="DE42" s="171"/>
      <c r="DF42" s="171"/>
      <c r="DG42" s="171"/>
      <c r="DH42" s="171"/>
      <c r="DI42" s="171"/>
      <c r="DJ42" s="171"/>
      <c r="DK42" s="171"/>
      <c r="DL42" s="171"/>
      <c r="DM42" s="171"/>
      <c r="DN42" s="171"/>
      <c r="DO42" s="171"/>
      <c r="DP42" s="171"/>
      <c r="DQ42" s="171"/>
      <c r="DR42" s="171"/>
      <c r="DS42" s="171"/>
      <c r="DT42" s="171"/>
      <c r="DU42" s="171"/>
      <c r="DV42" s="171"/>
      <c r="DW42" s="171"/>
      <c r="DX42" s="171"/>
      <c r="DY42" s="171"/>
      <c r="DZ42" s="171"/>
      <c r="EA42" s="171"/>
      <c r="EB42" s="171"/>
      <c r="EC42" s="171"/>
      <c r="ED42" s="171"/>
      <c r="EE42" s="171"/>
      <c r="EF42" s="171"/>
      <c r="EG42" s="171"/>
      <c r="EH42" s="171"/>
      <c r="EI42" s="171"/>
      <c r="EJ42" s="171"/>
      <c r="EK42" s="171"/>
      <c r="EL42" s="171"/>
      <c r="EM42" s="171"/>
      <c r="EN42" s="171"/>
      <c r="EO42" s="171"/>
      <c r="EP42" s="171"/>
      <c r="EQ42" s="171"/>
      <c r="ER42" s="171"/>
      <c r="ES42" s="171"/>
      <c r="ET42" s="171"/>
      <c r="EU42" s="171"/>
      <c r="EV42" s="171"/>
      <c r="EW42" s="171"/>
      <c r="EX42" s="171"/>
      <c r="EY42" s="171"/>
      <c r="EZ42" s="171"/>
      <c r="FA42" s="171"/>
      <c r="FB42" s="171"/>
      <c r="FC42" s="171"/>
      <c r="FD42" s="171"/>
      <c r="FE42" s="171"/>
      <c r="FF42" s="171"/>
      <c r="FG42" s="171"/>
      <c r="FH42" s="171"/>
      <c r="FI42" s="171"/>
      <c r="FJ42" s="171"/>
      <c r="FK42" s="171"/>
      <c r="FL42" s="171"/>
      <c r="FM42" s="171"/>
      <c r="FN42" s="171"/>
      <c r="FO42" s="171"/>
      <c r="FP42" s="171"/>
      <c r="FQ42" s="171"/>
      <c r="FR42" s="171"/>
      <c r="FS42" s="171"/>
      <c r="FT42" s="171"/>
      <c r="FU42" s="171"/>
      <c r="FV42" s="171"/>
      <c r="FW42" s="171"/>
      <c r="FX42" s="171"/>
      <c r="FY42" s="171"/>
      <c r="FZ42" s="171"/>
      <c r="GA42" s="171"/>
      <c r="GB42" s="171"/>
      <c r="GC42" s="171"/>
      <c r="GD42" s="171"/>
      <c r="GE42" s="171"/>
      <c r="GF42" s="171"/>
      <c r="GG42" s="171"/>
      <c r="GH42" s="171"/>
      <c r="GI42" s="171"/>
      <c r="GJ42" s="171"/>
      <c r="GK42" s="171"/>
      <c r="GL42" s="171"/>
      <c r="GM42" s="171"/>
      <c r="GN42" s="171"/>
      <c r="GO42" s="171"/>
      <c r="GP42" s="171"/>
      <c r="GQ42" s="171"/>
      <c r="GR42" s="171"/>
      <c r="GS42" s="171"/>
      <c r="GT42" s="171"/>
      <c r="GU42" s="171"/>
      <c r="GV42" s="171"/>
      <c r="GW42" s="171"/>
      <c r="GX42" s="171"/>
      <c r="GY42" s="171"/>
      <c r="GZ42" s="171"/>
      <c r="HA42" s="171"/>
      <c r="HB42" s="171"/>
      <c r="HC42" s="171"/>
      <c r="HD42" s="171"/>
      <c r="HE42" s="171"/>
      <c r="HF42" s="171"/>
      <c r="HG42" s="171"/>
      <c r="HH42" s="171"/>
      <c r="HI42" s="171"/>
      <c r="HJ42" s="171"/>
      <c r="HK42" s="171"/>
      <c r="HL42" s="171"/>
      <c r="HM42" s="171"/>
      <c r="HN42" s="171"/>
      <c r="HO42" s="171"/>
      <c r="HP42" s="171"/>
      <c r="HQ42" s="171"/>
      <c r="HR42" s="171"/>
      <c r="HS42" s="171"/>
      <c r="HT42" s="171"/>
      <c r="HU42" s="171"/>
      <c r="HV42" s="171"/>
      <c r="HW42" s="172"/>
    </row>
    <row r="43" spans="1:231" s="173" customFormat="1" ht="22.5" customHeight="1">
      <c r="A43" s="395" t="s">
        <v>82</v>
      </c>
      <c r="B43" s="396" t="s">
        <v>83</v>
      </c>
      <c r="C43" s="404">
        <v>8.23</v>
      </c>
      <c r="D43" s="404">
        <f t="shared" si="2"/>
        <v>39.19047619047619</v>
      </c>
      <c r="E43" s="398">
        <v>11664</v>
      </c>
      <c r="F43" s="399">
        <f t="shared" si="3"/>
        <v>145.79999999999998</v>
      </c>
      <c r="G43" s="399"/>
      <c r="H43" s="399"/>
      <c r="I43" s="400" t="s">
        <v>29</v>
      </c>
      <c r="J43" s="170">
        <v>1</v>
      </c>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1"/>
      <c r="BR43" s="171"/>
      <c r="BS43" s="171"/>
      <c r="BT43" s="171"/>
      <c r="BU43" s="171"/>
      <c r="BV43" s="171"/>
      <c r="BW43" s="171"/>
      <c r="BX43" s="171"/>
      <c r="BY43" s="171"/>
      <c r="BZ43" s="171"/>
      <c r="CA43" s="171"/>
      <c r="CB43" s="171"/>
      <c r="CC43" s="171"/>
      <c r="CD43" s="171"/>
      <c r="CE43" s="171"/>
      <c r="CF43" s="171"/>
      <c r="CG43" s="171"/>
      <c r="CH43" s="171"/>
      <c r="CI43" s="171"/>
      <c r="CJ43" s="171"/>
      <c r="CK43" s="171"/>
      <c r="CL43" s="171"/>
      <c r="CM43" s="171"/>
      <c r="CN43" s="171"/>
      <c r="CO43" s="171"/>
      <c r="CP43" s="171"/>
      <c r="CQ43" s="171"/>
      <c r="CR43" s="171"/>
      <c r="CS43" s="171"/>
      <c r="CT43" s="171"/>
      <c r="CU43" s="171"/>
      <c r="CV43" s="171"/>
      <c r="CW43" s="171"/>
      <c r="CX43" s="171"/>
      <c r="CY43" s="171"/>
      <c r="CZ43" s="171"/>
      <c r="DA43" s="171"/>
      <c r="DB43" s="171"/>
      <c r="DC43" s="171"/>
      <c r="DD43" s="171"/>
      <c r="DE43" s="171"/>
      <c r="DF43" s="171"/>
      <c r="DG43" s="171"/>
      <c r="DH43" s="171"/>
      <c r="DI43" s="171"/>
      <c r="DJ43" s="171"/>
      <c r="DK43" s="171"/>
      <c r="DL43" s="171"/>
      <c r="DM43" s="171"/>
      <c r="DN43" s="171"/>
      <c r="DO43" s="171"/>
      <c r="DP43" s="171"/>
      <c r="DQ43" s="171"/>
      <c r="DR43" s="171"/>
      <c r="DS43" s="171"/>
      <c r="DT43" s="171"/>
      <c r="DU43" s="171"/>
      <c r="DV43" s="171"/>
      <c r="DW43" s="171"/>
      <c r="DX43" s="171"/>
      <c r="DY43" s="171"/>
      <c r="DZ43" s="171"/>
      <c r="EA43" s="171"/>
      <c r="EB43" s="171"/>
      <c r="EC43" s="171"/>
      <c r="ED43" s="171"/>
      <c r="EE43" s="171"/>
      <c r="EF43" s="171"/>
      <c r="EG43" s="171"/>
      <c r="EH43" s="171"/>
      <c r="EI43" s="171"/>
      <c r="EJ43" s="171"/>
      <c r="EK43" s="171"/>
      <c r="EL43" s="171"/>
      <c r="EM43" s="171"/>
      <c r="EN43" s="171"/>
      <c r="EO43" s="171"/>
      <c r="EP43" s="171"/>
      <c r="EQ43" s="171"/>
      <c r="ER43" s="171"/>
      <c r="ES43" s="171"/>
      <c r="ET43" s="171"/>
      <c r="EU43" s="171"/>
      <c r="EV43" s="171"/>
      <c r="EW43" s="171"/>
      <c r="EX43" s="171"/>
      <c r="EY43" s="171"/>
      <c r="EZ43" s="171"/>
      <c r="FA43" s="171"/>
      <c r="FB43" s="171"/>
      <c r="FC43" s="171"/>
      <c r="FD43" s="171"/>
      <c r="FE43" s="171"/>
      <c r="FF43" s="171"/>
      <c r="FG43" s="171"/>
      <c r="FH43" s="171"/>
      <c r="FI43" s="171"/>
      <c r="FJ43" s="171"/>
      <c r="FK43" s="171"/>
      <c r="FL43" s="171"/>
      <c r="FM43" s="171"/>
      <c r="FN43" s="171"/>
      <c r="FO43" s="171"/>
      <c r="FP43" s="171"/>
      <c r="FQ43" s="171"/>
      <c r="FR43" s="171"/>
      <c r="FS43" s="171"/>
      <c r="FT43" s="171"/>
      <c r="FU43" s="171"/>
      <c r="FV43" s="171"/>
      <c r="FW43" s="171"/>
      <c r="FX43" s="171"/>
      <c r="FY43" s="171"/>
      <c r="FZ43" s="171"/>
      <c r="GA43" s="171"/>
      <c r="GB43" s="171"/>
      <c r="GC43" s="171"/>
      <c r="GD43" s="171"/>
      <c r="GE43" s="171"/>
      <c r="GF43" s="171"/>
      <c r="GG43" s="171"/>
      <c r="GH43" s="171"/>
      <c r="GI43" s="171"/>
      <c r="GJ43" s="171"/>
      <c r="GK43" s="171"/>
      <c r="GL43" s="171"/>
      <c r="GM43" s="171"/>
      <c r="GN43" s="171"/>
      <c r="GO43" s="171"/>
      <c r="GP43" s="171"/>
      <c r="GQ43" s="171"/>
      <c r="GR43" s="171"/>
      <c r="GS43" s="171"/>
      <c r="GT43" s="171"/>
      <c r="GU43" s="171"/>
      <c r="GV43" s="171"/>
      <c r="GW43" s="171"/>
      <c r="GX43" s="171"/>
      <c r="GY43" s="171"/>
      <c r="GZ43" s="171"/>
      <c r="HA43" s="171"/>
      <c r="HB43" s="171"/>
      <c r="HC43" s="171"/>
      <c r="HD43" s="171"/>
      <c r="HE43" s="171"/>
      <c r="HF43" s="171"/>
      <c r="HG43" s="171"/>
      <c r="HH43" s="171"/>
      <c r="HI43" s="171"/>
      <c r="HJ43" s="171"/>
      <c r="HK43" s="171"/>
      <c r="HL43" s="171"/>
      <c r="HM43" s="171"/>
      <c r="HN43" s="171"/>
      <c r="HO43" s="171"/>
      <c r="HP43" s="171"/>
      <c r="HQ43" s="171"/>
      <c r="HR43" s="171"/>
      <c r="HS43" s="171"/>
      <c r="HT43" s="171"/>
      <c r="HU43" s="171"/>
      <c r="HV43" s="171"/>
      <c r="HW43" s="172"/>
    </row>
    <row r="44" spans="1:231" s="173" customFormat="1" ht="22.5" customHeight="1">
      <c r="A44" s="395" t="s">
        <v>84</v>
      </c>
      <c r="B44" s="396" t="s">
        <v>85</v>
      </c>
      <c r="C44" s="404">
        <v>8.1</v>
      </c>
      <c r="D44" s="404">
        <f t="shared" si="2"/>
        <v>38.571428571428569</v>
      </c>
      <c r="E44" s="405">
        <v>8004</v>
      </c>
      <c r="F44" s="399">
        <f t="shared" si="3"/>
        <v>100.05</v>
      </c>
      <c r="G44" s="399"/>
      <c r="H44" s="399"/>
      <c r="I44" s="399"/>
      <c r="J44" s="170">
        <v>1</v>
      </c>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1"/>
      <c r="DJ44" s="171"/>
      <c r="DK44" s="171"/>
      <c r="DL44" s="171"/>
      <c r="DM44" s="171"/>
      <c r="DN44" s="171"/>
      <c r="DO44" s="171"/>
      <c r="DP44" s="171"/>
      <c r="DQ44" s="171"/>
      <c r="DR44" s="171"/>
      <c r="DS44" s="171"/>
      <c r="DT44" s="171"/>
      <c r="DU44" s="171"/>
      <c r="DV44" s="171"/>
      <c r="DW44" s="171"/>
      <c r="DX44" s="171"/>
      <c r="DY44" s="171"/>
      <c r="DZ44" s="171"/>
      <c r="EA44" s="171"/>
      <c r="EB44" s="171"/>
      <c r="EC44" s="171"/>
      <c r="ED44" s="171"/>
      <c r="EE44" s="171"/>
      <c r="EF44" s="171"/>
      <c r="EG44" s="171"/>
      <c r="EH44" s="171"/>
      <c r="EI44" s="171"/>
      <c r="EJ44" s="171"/>
      <c r="EK44" s="171"/>
      <c r="EL44" s="171"/>
      <c r="EM44" s="171"/>
      <c r="EN44" s="171"/>
      <c r="EO44" s="171"/>
      <c r="EP44" s="171"/>
      <c r="EQ44" s="171"/>
      <c r="ER44" s="171"/>
      <c r="ES44" s="171"/>
      <c r="ET44" s="171"/>
      <c r="EU44" s="171"/>
      <c r="EV44" s="171"/>
      <c r="EW44" s="171"/>
      <c r="EX44" s="171"/>
      <c r="EY44" s="171"/>
      <c r="EZ44" s="171"/>
      <c r="FA44" s="171"/>
      <c r="FB44" s="171"/>
      <c r="FC44" s="171"/>
      <c r="FD44" s="171"/>
      <c r="FE44" s="171"/>
      <c r="FF44" s="171"/>
      <c r="FG44" s="171"/>
      <c r="FH44" s="171"/>
      <c r="FI44" s="171"/>
      <c r="FJ44" s="171"/>
      <c r="FK44" s="171"/>
      <c r="FL44" s="171"/>
      <c r="FM44" s="171"/>
      <c r="FN44" s="171"/>
      <c r="FO44" s="171"/>
      <c r="FP44" s="171"/>
      <c r="FQ44" s="171"/>
      <c r="FR44" s="171"/>
      <c r="FS44" s="171"/>
      <c r="FT44" s="171"/>
      <c r="FU44" s="171"/>
      <c r="FV44" s="171"/>
      <c r="FW44" s="171"/>
      <c r="FX44" s="171"/>
      <c r="FY44" s="171"/>
      <c r="FZ44" s="171"/>
      <c r="GA44" s="171"/>
      <c r="GB44" s="171"/>
      <c r="GC44" s="171"/>
      <c r="GD44" s="171"/>
      <c r="GE44" s="171"/>
      <c r="GF44" s="171"/>
      <c r="GG44" s="171"/>
      <c r="GH44" s="171"/>
      <c r="GI44" s="171"/>
      <c r="GJ44" s="171"/>
      <c r="GK44" s="171"/>
      <c r="GL44" s="171"/>
      <c r="GM44" s="171"/>
      <c r="GN44" s="171"/>
      <c r="GO44" s="171"/>
      <c r="GP44" s="171"/>
      <c r="GQ44" s="171"/>
      <c r="GR44" s="171"/>
      <c r="GS44" s="171"/>
      <c r="GT44" s="171"/>
      <c r="GU44" s="171"/>
      <c r="GV44" s="171"/>
      <c r="GW44" s="171"/>
      <c r="GX44" s="171"/>
      <c r="GY44" s="171"/>
      <c r="GZ44" s="171"/>
      <c r="HA44" s="171"/>
      <c r="HB44" s="171"/>
      <c r="HC44" s="171"/>
      <c r="HD44" s="171"/>
      <c r="HE44" s="171"/>
      <c r="HF44" s="171"/>
      <c r="HG44" s="171"/>
      <c r="HH44" s="171"/>
      <c r="HI44" s="171"/>
      <c r="HJ44" s="171"/>
      <c r="HK44" s="171"/>
      <c r="HL44" s="171"/>
      <c r="HM44" s="171"/>
      <c r="HN44" s="171"/>
      <c r="HO44" s="171"/>
      <c r="HP44" s="171"/>
      <c r="HQ44" s="171"/>
      <c r="HR44" s="171"/>
      <c r="HS44" s="171"/>
      <c r="HT44" s="171"/>
      <c r="HU44" s="171"/>
      <c r="HV44" s="171"/>
      <c r="HW44" s="172"/>
    </row>
    <row r="45" spans="1:231" s="173" customFormat="1" ht="22.5" customHeight="1">
      <c r="A45" s="395" t="s">
        <v>86</v>
      </c>
      <c r="B45" s="396" t="s">
        <v>87</v>
      </c>
      <c r="C45" s="404">
        <v>9.27</v>
      </c>
      <c r="D45" s="404">
        <f t="shared" si="2"/>
        <v>44.142857142857139</v>
      </c>
      <c r="E45" s="405">
        <v>10247</v>
      </c>
      <c r="F45" s="399">
        <f t="shared" si="3"/>
        <v>128.08750000000001</v>
      </c>
      <c r="G45" s="399"/>
      <c r="H45" s="399"/>
      <c r="I45" s="400" t="s">
        <v>29</v>
      </c>
      <c r="J45" s="170">
        <v>1</v>
      </c>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1"/>
      <c r="BR45" s="171"/>
      <c r="BS45" s="171"/>
      <c r="BT45" s="171"/>
      <c r="BU45" s="171"/>
      <c r="BV45" s="171"/>
      <c r="BW45" s="171"/>
      <c r="BX45" s="171"/>
      <c r="BY45" s="171"/>
      <c r="BZ45" s="171"/>
      <c r="CA45" s="171"/>
      <c r="CB45" s="171"/>
      <c r="CC45" s="171"/>
      <c r="CD45" s="171"/>
      <c r="CE45" s="171"/>
      <c r="CF45" s="171"/>
      <c r="CG45" s="171"/>
      <c r="CH45" s="171"/>
      <c r="CI45" s="171"/>
      <c r="CJ45" s="171"/>
      <c r="CK45" s="171"/>
      <c r="CL45" s="171"/>
      <c r="CM45" s="171"/>
      <c r="CN45" s="171"/>
      <c r="CO45" s="171"/>
      <c r="CP45" s="171"/>
      <c r="CQ45" s="171"/>
      <c r="CR45" s="171"/>
      <c r="CS45" s="171"/>
      <c r="CT45" s="171"/>
      <c r="CU45" s="171"/>
      <c r="CV45" s="171"/>
      <c r="CW45" s="171"/>
      <c r="CX45" s="171"/>
      <c r="CY45" s="171"/>
      <c r="CZ45" s="171"/>
      <c r="DA45" s="171"/>
      <c r="DB45" s="171"/>
      <c r="DC45" s="171"/>
      <c r="DD45" s="171"/>
      <c r="DE45" s="171"/>
      <c r="DF45" s="171"/>
      <c r="DG45" s="171"/>
      <c r="DH45" s="171"/>
      <c r="DI45" s="171"/>
      <c r="DJ45" s="171"/>
      <c r="DK45" s="171"/>
      <c r="DL45" s="171"/>
      <c r="DM45" s="171"/>
      <c r="DN45" s="171"/>
      <c r="DO45" s="171"/>
      <c r="DP45" s="171"/>
      <c r="DQ45" s="171"/>
      <c r="DR45" s="171"/>
      <c r="DS45" s="171"/>
      <c r="DT45" s="171"/>
      <c r="DU45" s="171"/>
      <c r="DV45" s="171"/>
      <c r="DW45" s="171"/>
      <c r="DX45" s="171"/>
      <c r="DY45" s="171"/>
      <c r="DZ45" s="171"/>
      <c r="EA45" s="171"/>
      <c r="EB45" s="171"/>
      <c r="EC45" s="171"/>
      <c r="ED45" s="171"/>
      <c r="EE45" s="171"/>
      <c r="EF45" s="171"/>
      <c r="EG45" s="171"/>
      <c r="EH45" s="171"/>
      <c r="EI45" s="171"/>
      <c r="EJ45" s="171"/>
      <c r="EK45" s="171"/>
      <c r="EL45" s="171"/>
      <c r="EM45" s="171"/>
      <c r="EN45" s="171"/>
      <c r="EO45" s="171"/>
      <c r="EP45" s="171"/>
      <c r="EQ45" s="171"/>
      <c r="ER45" s="171"/>
      <c r="ES45" s="171"/>
      <c r="ET45" s="171"/>
      <c r="EU45" s="171"/>
      <c r="EV45" s="171"/>
      <c r="EW45" s="171"/>
      <c r="EX45" s="171"/>
      <c r="EY45" s="171"/>
      <c r="EZ45" s="171"/>
      <c r="FA45" s="171"/>
      <c r="FB45" s="171"/>
      <c r="FC45" s="171"/>
      <c r="FD45" s="171"/>
      <c r="FE45" s="171"/>
      <c r="FF45" s="171"/>
      <c r="FG45" s="171"/>
      <c r="FH45" s="171"/>
      <c r="FI45" s="171"/>
      <c r="FJ45" s="171"/>
      <c r="FK45" s="171"/>
      <c r="FL45" s="171"/>
      <c r="FM45" s="171"/>
      <c r="FN45" s="171"/>
      <c r="FO45" s="171"/>
      <c r="FP45" s="171"/>
      <c r="FQ45" s="171"/>
      <c r="FR45" s="171"/>
      <c r="FS45" s="171"/>
      <c r="FT45" s="171"/>
      <c r="FU45" s="171"/>
      <c r="FV45" s="171"/>
      <c r="FW45" s="171"/>
      <c r="FX45" s="171"/>
      <c r="FY45" s="171"/>
      <c r="FZ45" s="171"/>
      <c r="GA45" s="171"/>
      <c r="GB45" s="171"/>
      <c r="GC45" s="171"/>
      <c r="GD45" s="171"/>
      <c r="GE45" s="171"/>
      <c r="GF45" s="171"/>
      <c r="GG45" s="171"/>
      <c r="GH45" s="171"/>
      <c r="GI45" s="171"/>
      <c r="GJ45" s="171"/>
      <c r="GK45" s="171"/>
      <c r="GL45" s="171"/>
      <c r="GM45" s="171"/>
      <c r="GN45" s="171"/>
      <c r="GO45" s="171"/>
      <c r="GP45" s="171"/>
      <c r="GQ45" s="171"/>
      <c r="GR45" s="171"/>
      <c r="GS45" s="171"/>
      <c r="GT45" s="171"/>
      <c r="GU45" s="171"/>
      <c r="GV45" s="171"/>
      <c r="GW45" s="171"/>
      <c r="GX45" s="171"/>
      <c r="GY45" s="171"/>
      <c r="GZ45" s="171"/>
      <c r="HA45" s="171"/>
      <c r="HB45" s="171"/>
      <c r="HC45" s="171"/>
      <c r="HD45" s="171"/>
      <c r="HE45" s="171"/>
      <c r="HF45" s="171"/>
      <c r="HG45" s="171"/>
      <c r="HH45" s="171"/>
      <c r="HI45" s="171"/>
      <c r="HJ45" s="171"/>
      <c r="HK45" s="171"/>
      <c r="HL45" s="171"/>
      <c r="HM45" s="171"/>
      <c r="HN45" s="171"/>
      <c r="HO45" s="171"/>
      <c r="HP45" s="171"/>
      <c r="HQ45" s="171"/>
      <c r="HR45" s="171"/>
      <c r="HS45" s="171"/>
      <c r="HT45" s="171"/>
      <c r="HU45" s="171"/>
      <c r="HV45" s="171"/>
      <c r="HW45" s="172"/>
    </row>
    <row r="46" spans="1:231" s="173" customFormat="1" ht="22.5" customHeight="1">
      <c r="A46" s="395" t="s">
        <v>88</v>
      </c>
      <c r="B46" s="396" t="s">
        <v>89</v>
      </c>
      <c r="C46" s="404">
        <v>3.65</v>
      </c>
      <c r="D46" s="404">
        <f t="shared" si="2"/>
        <v>17.38095238095238</v>
      </c>
      <c r="E46" s="405">
        <v>7166</v>
      </c>
      <c r="F46" s="399">
        <f t="shared" si="3"/>
        <v>89.575000000000003</v>
      </c>
      <c r="G46" s="399"/>
      <c r="H46" s="399"/>
      <c r="I46" s="400" t="s">
        <v>29</v>
      </c>
      <c r="J46" s="170">
        <v>1</v>
      </c>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1"/>
      <c r="BR46" s="171"/>
      <c r="BS46" s="171"/>
      <c r="BT46" s="171"/>
      <c r="BU46" s="171"/>
      <c r="BV46" s="171"/>
      <c r="BW46" s="171"/>
      <c r="BX46" s="171"/>
      <c r="BY46" s="171"/>
      <c r="BZ46" s="171"/>
      <c r="CA46" s="171"/>
      <c r="CB46" s="171"/>
      <c r="CC46" s="171"/>
      <c r="CD46" s="171"/>
      <c r="CE46" s="171"/>
      <c r="CF46" s="171"/>
      <c r="CG46" s="171"/>
      <c r="CH46" s="171"/>
      <c r="CI46" s="171"/>
      <c r="CJ46" s="171"/>
      <c r="CK46" s="171"/>
      <c r="CL46" s="171"/>
      <c r="CM46" s="171"/>
      <c r="CN46" s="171"/>
      <c r="CO46" s="171"/>
      <c r="CP46" s="171"/>
      <c r="CQ46" s="171"/>
      <c r="CR46" s="171"/>
      <c r="CS46" s="171"/>
      <c r="CT46" s="171"/>
      <c r="CU46" s="171"/>
      <c r="CV46" s="171"/>
      <c r="CW46" s="171"/>
      <c r="CX46" s="171"/>
      <c r="CY46" s="171"/>
      <c r="CZ46" s="171"/>
      <c r="DA46" s="171"/>
      <c r="DB46" s="171"/>
      <c r="DC46" s="171"/>
      <c r="DD46" s="171"/>
      <c r="DE46" s="171"/>
      <c r="DF46" s="171"/>
      <c r="DG46" s="171"/>
      <c r="DH46" s="171"/>
      <c r="DI46" s="171"/>
      <c r="DJ46" s="171"/>
      <c r="DK46" s="171"/>
      <c r="DL46" s="171"/>
      <c r="DM46" s="171"/>
      <c r="DN46" s="171"/>
      <c r="DO46" s="171"/>
      <c r="DP46" s="171"/>
      <c r="DQ46" s="171"/>
      <c r="DR46" s="171"/>
      <c r="DS46" s="171"/>
      <c r="DT46" s="171"/>
      <c r="DU46" s="171"/>
      <c r="DV46" s="171"/>
      <c r="DW46" s="171"/>
      <c r="DX46" s="171"/>
      <c r="DY46" s="171"/>
      <c r="DZ46" s="171"/>
      <c r="EA46" s="171"/>
      <c r="EB46" s="171"/>
      <c r="EC46" s="171"/>
      <c r="ED46" s="171"/>
      <c r="EE46" s="171"/>
      <c r="EF46" s="171"/>
      <c r="EG46" s="171"/>
      <c r="EH46" s="171"/>
      <c r="EI46" s="171"/>
      <c r="EJ46" s="171"/>
      <c r="EK46" s="171"/>
      <c r="EL46" s="171"/>
      <c r="EM46" s="171"/>
      <c r="EN46" s="171"/>
      <c r="EO46" s="171"/>
      <c r="EP46" s="171"/>
      <c r="EQ46" s="171"/>
      <c r="ER46" s="171"/>
      <c r="ES46" s="171"/>
      <c r="ET46" s="171"/>
      <c r="EU46" s="171"/>
      <c r="EV46" s="171"/>
      <c r="EW46" s="171"/>
      <c r="EX46" s="171"/>
      <c r="EY46" s="171"/>
      <c r="EZ46" s="171"/>
      <c r="FA46" s="171"/>
      <c r="FB46" s="171"/>
      <c r="FC46" s="171"/>
      <c r="FD46" s="171"/>
      <c r="FE46" s="171"/>
      <c r="FF46" s="171"/>
      <c r="FG46" s="171"/>
      <c r="FH46" s="171"/>
      <c r="FI46" s="171"/>
      <c r="FJ46" s="171"/>
      <c r="FK46" s="171"/>
      <c r="FL46" s="171"/>
      <c r="FM46" s="171"/>
      <c r="FN46" s="171"/>
      <c r="FO46" s="171"/>
      <c r="FP46" s="171"/>
      <c r="FQ46" s="171"/>
      <c r="FR46" s="171"/>
      <c r="FS46" s="171"/>
      <c r="FT46" s="171"/>
      <c r="FU46" s="171"/>
      <c r="FV46" s="171"/>
      <c r="FW46" s="171"/>
      <c r="FX46" s="171"/>
      <c r="FY46" s="171"/>
      <c r="FZ46" s="171"/>
      <c r="GA46" s="171"/>
      <c r="GB46" s="171"/>
      <c r="GC46" s="171"/>
      <c r="GD46" s="171"/>
      <c r="GE46" s="171"/>
      <c r="GF46" s="171"/>
      <c r="GG46" s="171"/>
      <c r="GH46" s="171"/>
      <c r="GI46" s="171"/>
      <c r="GJ46" s="171"/>
      <c r="GK46" s="171"/>
      <c r="GL46" s="171"/>
      <c r="GM46" s="171"/>
      <c r="GN46" s="171"/>
      <c r="GO46" s="171"/>
      <c r="GP46" s="171"/>
      <c r="GQ46" s="171"/>
      <c r="GR46" s="171"/>
      <c r="GS46" s="171"/>
      <c r="GT46" s="171"/>
      <c r="GU46" s="171"/>
      <c r="GV46" s="171"/>
      <c r="GW46" s="171"/>
      <c r="GX46" s="171"/>
      <c r="GY46" s="171"/>
      <c r="GZ46" s="171"/>
      <c r="HA46" s="171"/>
      <c r="HB46" s="171"/>
      <c r="HC46" s="171"/>
      <c r="HD46" s="171"/>
      <c r="HE46" s="171"/>
      <c r="HF46" s="171"/>
      <c r="HG46" s="171"/>
      <c r="HH46" s="171"/>
      <c r="HI46" s="171"/>
      <c r="HJ46" s="171"/>
      <c r="HK46" s="171"/>
      <c r="HL46" s="171"/>
      <c r="HM46" s="171"/>
      <c r="HN46" s="171"/>
      <c r="HO46" s="171"/>
      <c r="HP46" s="171"/>
      <c r="HQ46" s="171"/>
      <c r="HR46" s="171"/>
      <c r="HS46" s="171"/>
      <c r="HT46" s="171"/>
      <c r="HU46" s="171"/>
      <c r="HV46" s="171"/>
      <c r="HW46" s="172"/>
    </row>
    <row r="47" spans="1:231" s="173" customFormat="1" ht="22.5" customHeight="1">
      <c r="A47" s="395" t="s">
        <v>90</v>
      </c>
      <c r="B47" s="396" t="s">
        <v>91</v>
      </c>
      <c r="C47" s="404">
        <v>3.15</v>
      </c>
      <c r="D47" s="404">
        <f t="shared" si="2"/>
        <v>15</v>
      </c>
      <c r="E47" s="405">
        <v>5992</v>
      </c>
      <c r="F47" s="399">
        <f t="shared" si="3"/>
        <v>74.900000000000006</v>
      </c>
      <c r="G47" s="399"/>
      <c r="H47" s="399"/>
      <c r="I47" s="400" t="s">
        <v>29</v>
      </c>
      <c r="J47" s="170">
        <v>1</v>
      </c>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1"/>
      <c r="BR47" s="171"/>
      <c r="BS47" s="171"/>
      <c r="BT47" s="171"/>
      <c r="BU47" s="171"/>
      <c r="BV47" s="171"/>
      <c r="BW47" s="171"/>
      <c r="BX47" s="171"/>
      <c r="BY47" s="171"/>
      <c r="BZ47" s="171"/>
      <c r="CA47" s="171"/>
      <c r="CB47" s="171"/>
      <c r="CC47" s="171"/>
      <c r="CD47" s="171"/>
      <c r="CE47" s="171"/>
      <c r="CF47" s="171"/>
      <c r="CG47" s="171"/>
      <c r="CH47" s="171"/>
      <c r="CI47" s="171"/>
      <c r="CJ47" s="171"/>
      <c r="CK47" s="171"/>
      <c r="CL47" s="171"/>
      <c r="CM47" s="171"/>
      <c r="CN47" s="171"/>
      <c r="CO47" s="171"/>
      <c r="CP47" s="171"/>
      <c r="CQ47" s="171"/>
      <c r="CR47" s="171"/>
      <c r="CS47" s="171"/>
      <c r="CT47" s="171"/>
      <c r="CU47" s="171"/>
      <c r="CV47" s="171"/>
      <c r="CW47" s="171"/>
      <c r="CX47" s="171"/>
      <c r="CY47" s="171"/>
      <c r="CZ47" s="171"/>
      <c r="DA47" s="171"/>
      <c r="DB47" s="171"/>
      <c r="DC47" s="171"/>
      <c r="DD47" s="171"/>
      <c r="DE47" s="171"/>
      <c r="DF47" s="171"/>
      <c r="DG47" s="171"/>
      <c r="DH47" s="171"/>
      <c r="DI47" s="171"/>
      <c r="DJ47" s="171"/>
      <c r="DK47" s="171"/>
      <c r="DL47" s="171"/>
      <c r="DM47" s="171"/>
      <c r="DN47" s="171"/>
      <c r="DO47" s="171"/>
      <c r="DP47" s="171"/>
      <c r="DQ47" s="171"/>
      <c r="DR47" s="171"/>
      <c r="DS47" s="171"/>
      <c r="DT47" s="171"/>
      <c r="DU47" s="171"/>
      <c r="DV47" s="171"/>
      <c r="DW47" s="171"/>
      <c r="DX47" s="171"/>
      <c r="DY47" s="171"/>
      <c r="DZ47" s="171"/>
      <c r="EA47" s="171"/>
      <c r="EB47" s="171"/>
      <c r="EC47" s="171"/>
      <c r="ED47" s="171"/>
      <c r="EE47" s="171"/>
      <c r="EF47" s="171"/>
      <c r="EG47" s="171"/>
      <c r="EH47" s="171"/>
      <c r="EI47" s="171"/>
      <c r="EJ47" s="171"/>
      <c r="EK47" s="171"/>
      <c r="EL47" s="171"/>
      <c r="EM47" s="171"/>
      <c r="EN47" s="171"/>
      <c r="EO47" s="171"/>
      <c r="EP47" s="171"/>
      <c r="EQ47" s="171"/>
      <c r="ER47" s="171"/>
      <c r="ES47" s="171"/>
      <c r="ET47" s="171"/>
      <c r="EU47" s="171"/>
      <c r="EV47" s="171"/>
      <c r="EW47" s="171"/>
      <c r="EX47" s="171"/>
      <c r="EY47" s="171"/>
      <c r="EZ47" s="171"/>
      <c r="FA47" s="171"/>
      <c r="FB47" s="171"/>
      <c r="FC47" s="171"/>
      <c r="FD47" s="171"/>
      <c r="FE47" s="171"/>
      <c r="FF47" s="171"/>
      <c r="FG47" s="171"/>
      <c r="FH47" s="171"/>
      <c r="FI47" s="171"/>
      <c r="FJ47" s="171"/>
      <c r="FK47" s="171"/>
      <c r="FL47" s="171"/>
      <c r="FM47" s="171"/>
      <c r="FN47" s="171"/>
      <c r="FO47" s="171"/>
      <c r="FP47" s="171"/>
      <c r="FQ47" s="171"/>
      <c r="FR47" s="171"/>
      <c r="FS47" s="171"/>
      <c r="FT47" s="171"/>
      <c r="FU47" s="171"/>
      <c r="FV47" s="171"/>
      <c r="FW47" s="171"/>
      <c r="FX47" s="171"/>
      <c r="FY47" s="171"/>
      <c r="FZ47" s="171"/>
      <c r="GA47" s="171"/>
      <c r="GB47" s="171"/>
      <c r="GC47" s="171"/>
      <c r="GD47" s="171"/>
      <c r="GE47" s="171"/>
      <c r="GF47" s="171"/>
      <c r="GG47" s="171"/>
      <c r="GH47" s="171"/>
      <c r="GI47" s="171"/>
      <c r="GJ47" s="171"/>
      <c r="GK47" s="171"/>
      <c r="GL47" s="171"/>
      <c r="GM47" s="171"/>
      <c r="GN47" s="171"/>
      <c r="GO47" s="171"/>
      <c r="GP47" s="171"/>
      <c r="GQ47" s="171"/>
      <c r="GR47" s="171"/>
      <c r="GS47" s="171"/>
      <c r="GT47" s="171"/>
      <c r="GU47" s="171"/>
      <c r="GV47" s="171"/>
      <c r="GW47" s="171"/>
      <c r="GX47" s="171"/>
      <c r="GY47" s="171"/>
      <c r="GZ47" s="171"/>
      <c r="HA47" s="171"/>
      <c r="HB47" s="171"/>
      <c r="HC47" s="171"/>
      <c r="HD47" s="171"/>
      <c r="HE47" s="171"/>
      <c r="HF47" s="171"/>
      <c r="HG47" s="171"/>
      <c r="HH47" s="171"/>
      <c r="HI47" s="171"/>
      <c r="HJ47" s="171"/>
      <c r="HK47" s="171"/>
      <c r="HL47" s="171"/>
      <c r="HM47" s="171"/>
      <c r="HN47" s="171"/>
      <c r="HO47" s="171"/>
      <c r="HP47" s="171"/>
      <c r="HQ47" s="171"/>
      <c r="HR47" s="171"/>
      <c r="HS47" s="171"/>
      <c r="HT47" s="171"/>
      <c r="HU47" s="171"/>
      <c r="HV47" s="171"/>
      <c r="HW47" s="172"/>
    </row>
    <row r="48" spans="1:231" s="173" customFormat="1" ht="22.5" customHeight="1">
      <c r="A48" s="395" t="s">
        <v>92</v>
      </c>
      <c r="B48" s="396" t="s">
        <v>93</v>
      </c>
      <c r="C48" s="404">
        <v>5.28</v>
      </c>
      <c r="D48" s="404">
        <f t="shared" si="2"/>
        <v>25.142857142857146</v>
      </c>
      <c r="E48" s="405">
        <v>9576</v>
      </c>
      <c r="F48" s="399">
        <f t="shared" si="3"/>
        <v>119.7</v>
      </c>
      <c r="G48" s="399"/>
      <c r="H48" s="399"/>
      <c r="I48" s="399"/>
      <c r="J48" s="170">
        <v>1</v>
      </c>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1"/>
      <c r="BR48" s="171"/>
      <c r="BS48" s="171"/>
      <c r="BT48" s="171"/>
      <c r="BU48" s="171"/>
      <c r="BV48" s="171"/>
      <c r="BW48" s="171"/>
      <c r="BX48" s="171"/>
      <c r="BY48" s="171"/>
      <c r="BZ48" s="171"/>
      <c r="CA48" s="171"/>
      <c r="CB48" s="171"/>
      <c r="CC48" s="171"/>
      <c r="CD48" s="171"/>
      <c r="CE48" s="171"/>
      <c r="CF48" s="171"/>
      <c r="CG48" s="171"/>
      <c r="CH48" s="171"/>
      <c r="CI48" s="171"/>
      <c r="CJ48" s="171"/>
      <c r="CK48" s="171"/>
      <c r="CL48" s="171"/>
      <c r="CM48" s="171"/>
      <c r="CN48" s="171"/>
      <c r="CO48" s="171"/>
      <c r="CP48" s="171"/>
      <c r="CQ48" s="171"/>
      <c r="CR48" s="171"/>
      <c r="CS48" s="171"/>
      <c r="CT48" s="171"/>
      <c r="CU48" s="171"/>
      <c r="CV48" s="171"/>
      <c r="CW48" s="171"/>
      <c r="CX48" s="171"/>
      <c r="CY48" s="171"/>
      <c r="CZ48" s="171"/>
      <c r="DA48" s="171"/>
      <c r="DB48" s="171"/>
      <c r="DC48" s="171"/>
      <c r="DD48" s="171"/>
      <c r="DE48" s="171"/>
      <c r="DF48" s="171"/>
      <c r="DG48" s="171"/>
      <c r="DH48" s="171"/>
      <c r="DI48" s="171"/>
      <c r="DJ48" s="171"/>
      <c r="DK48" s="171"/>
      <c r="DL48" s="171"/>
      <c r="DM48" s="171"/>
      <c r="DN48" s="171"/>
      <c r="DO48" s="171"/>
      <c r="DP48" s="171"/>
      <c r="DQ48" s="171"/>
      <c r="DR48" s="171"/>
      <c r="DS48" s="171"/>
      <c r="DT48" s="171"/>
      <c r="DU48" s="171"/>
      <c r="DV48" s="171"/>
      <c r="DW48" s="171"/>
      <c r="DX48" s="171"/>
      <c r="DY48" s="171"/>
      <c r="DZ48" s="171"/>
      <c r="EA48" s="171"/>
      <c r="EB48" s="171"/>
      <c r="EC48" s="171"/>
      <c r="ED48" s="171"/>
      <c r="EE48" s="171"/>
      <c r="EF48" s="171"/>
      <c r="EG48" s="171"/>
      <c r="EH48" s="171"/>
      <c r="EI48" s="171"/>
      <c r="EJ48" s="171"/>
      <c r="EK48" s="171"/>
      <c r="EL48" s="171"/>
      <c r="EM48" s="171"/>
      <c r="EN48" s="171"/>
      <c r="EO48" s="171"/>
      <c r="EP48" s="171"/>
      <c r="EQ48" s="171"/>
      <c r="ER48" s="171"/>
      <c r="ES48" s="171"/>
      <c r="ET48" s="171"/>
      <c r="EU48" s="171"/>
      <c r="EV48" s="171"/>
      <c r="EW48" s="171"/>
      <c r="EX48" s="171"/>
      <c r="EY48" s="171"/>
      <c r="EZ48" s="171"/>
      <c r="FA48" s="171"/>
      <c r="FB48" s="171"/>
      <c r="FC48" s="171"/>
      <c r="FD48" s="171"/>
      <c r="FE48" s="171"/>
      <c r="FF48" s="171"/>
      <c r="FG48" s="171"/>
      <c r="FH48" s="171"/>
      <c r="FI48" s="171"/>
      <c r="FJ48" s="171"/>
      <c r="FK48" s="171"/>
      <c r="FL48" s="171"/>
      <c r="FM48" s="171"/>
      <c r="FN48" s="171"/>
      <c r="FO48" s="171"/>
      <c r="FP48" s="171"/>
      <c r="FQ48" s="171"/>
      <c r="FR48" s="171"/>
      <c r="FS48" s="171"/>
      <c r="FT48" s="171"/>
      <c r="FU48" s="171"/>
      <c r="FV48" s="171"/>
      <c r="FW48" s="171"/>
      <c r="FX48" s="171"/>
      <c r="FY48" s="171"/>
      <c r="FZ48" s="171"/>
      <c r="GA48" s="171"/>
      <c r="GB48" s="171"/>
      <c r="GC48" s="171"/>
      <c r="GD48" s="171"/>
      <c r="GE48" s="171"/>
      <c r="GF48" s="171"/>
      <c r="GG48" s="171"/>
      <c r="GH48" s="171"/>
      <c r="GI48" s="171"/>
      <c r="GJ48" s="171"/>
      <c r="GK48" s="171"/>
      <c r="GL48" s="171"/>
      <c r="GM48" s="171"/>
      <c r="GN48" s="171"/>
      <c r="GO48" s="171"/>
      <c r="GP48" s="171"/>
      <c r="GQ48" s="171"/>
      <c r="GR48" s="171"/>
      <c r="GS48" s="171"/>
      <c r="GT48" s="171"/>
      <c r="GU48" s="171"/>
      <c r="GV48" s="171"/>
      <c r="GW48" s="171"/>
      <c r="GX48" s="171"/>
      <c r="GY48" s="171"/>
      <c r="GZ48" s="171"/>
      <c r="HA48" s="171"/>
      <c r="HB48" s="171"/>
      <c r="HC48" s="171"/>
      <c r="HD48" s="171"/>
      <c r="HE48" s="171"/>
      <c r="HF48" s="171"/>
      <c r="HG48" s="171"/>
      <c r="HH48" s="171"/>
      <c r="HI48" s="171"/>
      <c r="HJ48" s="171"/>
      <c r="HK48" s="171"/>
      <c r="HL48" s="171"/>
      <c r="HM48" s="171"/>
      <c r="HN48" s="171"/>
      <c r="HO48" s="171"/>
      <c r="HP48" s="171"/>
      <c r="HQ48" s="171"/>
      <c r="HR48" s="171"/>
      <c r="HS48" s="171"/>
      <c r="HT48" s="171"/>
      <c r="HU48" s="171"/>
      <c r="HV48" s="171"/>
      <c r="HW48" s="172"/>
    </row>
    <row r="49" spans="1:231" s="173" customFormat="1" ht="22.5" customHeight="1">
      <c r="A49" s="395" t="s">
        <v>94</v>
      </c>
      <c r="B49" s="396" t="s">
        <v>95</v>
      </c>
      <c r="C49" s="404">
        <v>6.92</v>
      </c>
      <c r="D49" s="404">
        <f t="shared" si="2"/>
        <v>32.952380952380949</v>
      </c>
      <c r="E49" s="405">
        <v>8105</v>
      </c>
      <c r="F49" s="399">
        <f t="shared" si="3"/>
        <v>101.3125</v>
      </c>
      <c r="G49" s="399"/>
      <c r="H49" s="399"/>
      <c r="I49" s="399"/>
      <c r="J49" s="170">
        <v>1</v>
      </c>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1"/>
      <c r="BR49" s="171"/>
      <c r="BS49" s="171"/>
      <c r="BT49" s="171"/>
      <c r="BU49" s="171"/>
      <c r="BV49" s="171"/>
      <c r="BW49" s="171"/>
      <c r="BX49" s="171"/>
      <c r="BY49" s="171"/>
      <c r="BZ49" s="171"/>
      <c r="CA49" s="171"/>
      <c r="CB49" s="171"/>
      <c r="CC49" s="171"/>
      <c r="CD49" s="171"/>
      <c r="CE49" s="171"/>
      <c r="CF49" s="171"/>
      <c r="CG49" s="171"/>
      <c r="CH49" s="171"/>
      <c r="CI49" s="171"/>
      <c r="CJ49" s="171"/>
      <c r="CK49" s="171"/>
      <c r="CL49" s="171"/>
      <c r="CM49" s="171"/>
      <c r="CN49" s="171"/>
      <c r="CO49" s="171"/>
      <c r="CP49" s="171"/>
      <c r="CQ49" s="171"/>
      <c r="CR49" s="171"/>
      <c r="CS49" s="171"/>
      <c r="CT49" s="171"/>
      <c r="CU49" s="171"/>
      <c r="CV49" s="171"/>
      <c r="CW49" s="171"/>
      <c r="CX49" s="171"/>
      <c r="CY49" s="171"/>
      <c r="CZ49" s="171"/>
      <c r="DA49" s="171"/>
      <c r="DB49" s="171"/>
      <c r="DC49" s="171"/>
      <c r="DD49" s="171"/>
      <c r="DE49" s="171"/>
      <c r="DF49" s="171"/>
      <c r="DG49" s="171"/>
      <c r="DH49" s="171"/>
      <c r="DI49" s="171"/>
      <c r="DJ49" s="171"/>
      <c r="DK49" s="171"/>
      <c r="DL49" s="171"/>
      <c r="DM49" s="171"/>
      <c r="DN49" s="171"/>
      <c r="DO49" s="171"/>
      <c r="DP49" s="171"/>
      <c r="DQ49" s="171"/>
      <c r="DR49" s="171"/>
      <c r="DS49" s="171"/>
      <c r="DT49" s="171"/>
      <c r="DU49" s="171"/>
      <c r="DV49" s="171"/>
      <c r="DW49" s="171"/>
      <c r="DX49" s="171"/>
      <c r="DY49" s="171"/>
      <c r="DZ49" s="171"/>
      <c r="EA49" s="171"/>
      <c r="EB49" s="171"/>
      <c r="EC49" s="171"/>
      <c r="ED49" s="171"/>
      <c r="EE49" s="171"/>
      <c r="EF49" s="171"/>
      <c r="EG49" s="171"/>
      <c r="EH49" s="171"/>
      <c r="EI49" s="171"/>
      <c r="EJ49" s="171"/>
      <c r="EK49" s="171"/>
      <c r="EL49" s="171"/>
      <c r="EM49" s="171"/>
      <c r="EN49" s="171"/>
      <c r="EO49" s="171"/>
      <c r="EP49" s="171"/>
      <c r="EQ49" s="171"/>
      <c r="ER49" s="171"/>
      <c r="ES49" s="171"/>
      <c r="ET49" s="171"/>
      <c r="EU49" s="171"/>
      <c r="EV49" s="171"/>
      <c r="EW49" s="171"/>
      <c r="EX49" s="171"/>
      <c r="EY49" s="171"/>
      <c r="EZ49" s="171"/>
      <c r="FA49" s="171"/>
      <c r="FB49" s="171"/>
      <c r="FC49" s="171"/>
      <c r="FD49" s="171"/>
      <c r="FE49" s="171"/>
      <c r="FF49" s="171"/>
      <c r="FG49" s="171"/>
      <c r="FH49" s="171"/>
      <c r="FI49" s="171"/>
      <c r="FJ49" s="171"/>
      <c r="FK49" s="171"/>
      <c r="FL49" s="171"/>
      <c r="FM49" s="171"/>
      <c r="FN49" s="171"/>
      <c r="FO49" s="171"/>
      <c r="FP49" s="171"/>
      <c r="FQ49" s="171"/>
      <c r="FR49" s="171"/>
      <c r="FS49" s="171"/>
      <c r="FT49" s="171"/>
      <c r="FU49" s="171"/>
      <c r="FV49" s="171"/>
      <c r="FW49" s="171"/>
      <c r="FX49" s="171"/>
      <c r="FY49" s="171"/>
      <c r="FZ49" s="171"/>
      <c r="GA49" s="171"/>
      <c r="GB49" s="171"/>
      <c r="GC49" s="171"/>
      <c r="GD49" s="171"/>
      <c r="GE49" s="171"/>
      <c r="GF49" s="171"/>
      <c r="GG49" s="171"/>
      <c r="GH49" s="171"/>
      <c r="GI49" s="171"/>
      <c r="GJ49" s="171"/>
      <c r="GK49" s="171"/>
      <c r="GL49" s="171"/>
      <c r="GM49" s="171"/>
      <c r="GN49" s="171"/>
      <c r="GO49" s="171"/>
      <c r="GP49" s="171"/>
      <c r="GQ49" s="171"/>
      <c r="GR49" s="171"/>
      <c r="GS49" s="171"/>
      <c r="GT49" s="171"/>
      <c r="GU49" s="171"/>
      <c r="GV49" s="171"/>
      <c r="GW49" s="171"/>
      <c r="GX49" s="171"/>
      <c r="GY49" s="171"/>
      <c r="GZ49" s="171"/>
      <c r="HA49" s="171"/>
      <c r="HB49" s="171"/>
      <c r="HC49" s="171"/>
      <c r="HD49" s="171"/>
      <c r="HE49" s="171"/>
      <c r="HF49" s="171"/>
      <c r="HG49" s="171"/>
      <c r="HH49" s="171"/>
      <c r="HI49" s="171"/>
      <c r="HJ49" s="171"/>
      <c r="HK49" s="171"/>
      <c r="HL49" s="171"/>
      <c r="HM49" s="171"/>
      <c r="HN49" s="171"/>
      <c r="HO49" s="171"/>
      <c r="HP49" s="171"/>
      <c r="HQ49" s="171"/>
      <c r="HR49" s="171"/>
      <c r="HS49" s="171"/>
      <c r="HT49" s="171"/>
      <c r="HU49" s="171"/>
      <c r="HV49" s="171"/>
      <c r="HW49" s="172"/>
    </row>
    <row r="50" spans="1:231" s="173" customFormat="1" ht="22.5" customHeight="1">
      <c r="A50" s="395" t="s">
        <v>96</v>
      </c>
      <c r="B50" s="396" t="s">
        <v>97</v>
      </c>
      <c r="C50" s="404">
        <v>6.84</v>
      </c>
      <c r="D50" s="404">
        <f t="shared" si="2"/>
        <v>32.571428571428577</v>
      </c>
      <c r="E50" s="405">
        <v>13319</v>
      </c>
      <c r="F50" s="399">
        <f t="shared" si="3"/>
        <v>166.48750000000001</v>
      </c>
      <c r="G50" s="399"/>
      <c r="H50" s="399"/>
      <c r="I50" s="399"/>
      <c r="J50" s="170">
        <v>1</v>
      </c>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1"/>
      <c r="BR50" s="171"/>
      <c r="BS50" s="171"/>
      <c r="BT50" s="171"/>
      <c r="BU50" s="171"/>
      <c r="BV50" s="171"/>
      <c r="BW50" s="171"/>
      <c r="BX50" s="171"/>
      <c r="BY50" s="171"/>
      <c r="BZ50" s="171"/>
      <c r="CA50" s="171"/>
      <c r="CB50" s="171"/>
      <c r="CC50" s="171"/>
      <c r="CD50" s="171"/>
      <c r="CE50" s="171"/>
      <c r="CF50" s="171"/>
      <c r="CG50" s="171"/>
      <c r="CH50" s="171"/>
      <c r="CI50" s="171"/>
      <c r="CJ50" s="171"/>
      <c r="CK50" s="171"/>
      <c r="CL50" s="171"/>
      <c r="CM50" s="171"/>
      <c r="CN50" s="171"/>
      <c r="CO50" s="171"/>
      <c r="CP50" s="171"/>
      <c r="CQ50" s="171"/>
      <c r="CR50" s="171"/>
      <c r="CS50" s="171"/>
      <c r="CT50" s="171"/>
      <c r="CU50" s="171"/>
      <c r="CV50" s="171"/>
      <c r="CW50" s="171"/>
      <c r="CX50" s="171"/>
      <c r="CY50" s="171"/>
      <c r="CZ50" s="171"/>
      <c r="DA50" s="171"/>
      <c r="DB50" s="171"/>
      <c r="DC50" s="171"/>
      <c r="DD50" s="171"/>
      <c r="DE50" s="171"/>
      <c r="DF50" s="171"/>
      <c r="DG50" s="171"/>
      <c r="DH50" s="171"/>
      <c r="DI50" s="171"/>
      <c r="DJ50" s="171"/>
      <c r="DK50" s="171"/>
      <c r="DL50" s="171"/>
      <c r="DM50" s="171"/>
      <c r="DN50" s="171"/>
      <c r="DO50" s="171"/>
      <c r="DP50" s="171"/>
      <c r="DQ50" s="171"/>
      <c r="DR50" s="171"/>
      <c r="DS50" s="171"/>
      <c r="DT50" s="171"/>
      <c r="DU50" s="171"/>
      <c r="DV50" s="171"/>
      <c r="DW50" s="171"/>
      <c r="DX50" s="171"/>
      <c r="DY50" s="171"/>
      <c r="DZ50" s="171"/>
      <c r="EA50" s="171"/>
      <c r="EB50" s="171"/>
      <c r="EC50" s="171"/>
      <c r="ED50" s="171"/>
      <c r="EE50" s="171"/>
      <c r="EF50" s="171"/>
      <c r="EG50" s="171"/>
      <c r="EH50" s="171"/>
      <c r="EI50" s="171"/>
      <c r="EJ50" s="171"/>
      <c r="EK50" s="171"/>
      <c r="EL50" s="171"/>
      <c r="EM50" s="171"/>
      <c r="EN50" s="171"/>
      <c r="EO50" s="171"/>
      <c r="EP50" s="171"/>
      <c r="EQ50" s="171"/>
      <c r="ER50" s="171"/>
      <c r="ES50" s="171"/>
      <c r="ET50" s="171"/>
      <c r="EU50" s="171"/>
      <c r="EV50" s="171"/>
      <c r="EW50" s="171"/>
      <c r="EX50" s="171"/>
      <c r="EY50" s="171"/>
      <c r="EZ50" s="171"/>
      <c r="FA50" s="171"/>
      <c r="FB50" s="171"/>
      <c r="FC50" s="171"/>
      <c r="FD50" s="171"/>
      <c r="FE50" s="171"/>
      <c r="FF50" s="171"/>
      <c r="FG50" s="171"/>
      <c r="FH50" s="171"/>
      <c r="FI50" s="171"/>
      <c r="FJ50" s="171"/>
      <c r="FK50" s="171"/>
      <c r="FL50" s="171"/>
      <c r="FM50" s="171"/>
      <c r="FN50" s="171"/>
      <c r="FO50" s="171"/>
      <c r="FP50" s="171"/>
      <c r="FQ50" s="171"/>
      <c r="FR50" s="171"/>
      <c r="FS50" s="171"/>
      <c r="FT50" s="171"/>
      <c r="FU50" s="171"/>
      <c r="FV50" s="171"/>
      <c r="FW50" s="171"/>
      <c r="FX50" s="171"/>
      <c r="FY50" s="171"/>
      <c r="FZ50" s="171"/>
      <c r="GA50" s="171"/>
      <c r="GB50" s="171"/>
      <c r="GC50" s="171"/>
      <c r="GD50" s="171"/>
      <c r="GE50" s="171"/>
      <c r="GF50" s="171"/>
      <c r="GG50" s="171"/>
      <c r="GH50" s="171"/>
      <c r="GI50" s="171"/>
      <c r="GJ50" s="171"/>
      <c r="GK50" s="171"/>
      <c r="GL50" s="171"/>
      <c r="GM50" s="171"/>
      <c r="GN50" s="171"/>
      <c r="GO50" s="171"/>
      <c r="GP50" s="171"/>
      <c r="GQ50" s="171"/>
      <c r="GR50" s="171"/>
      <c r="GS50" s="171"/>
      <c r="GT50" s="171"/>
      <c r="GU50" s="171"/>
      <c r="GV50" s="171"/>
      <c r="GW50" s="171"/>
      <c r="GX50" s="171"/>
      <c r="GY50" s="171"/>
      <c r="GZ50" s="171"/>
      <c r="HA50" s="171"/>
      <c r="HB50" s="171"/>
      <c r="HC50" s="171"/>
      <c r="HD50" s="171"/>
      <c r="HE50" s="171"/>
      <c r="HF50" s="171"/>
      <c r="HG50" s="171"/>
      <c r="HH50" s="171"/>
      <c r="HI50" s="171"/>
      <c r="HJ50" s="171"/>
      <c r="HK50" s="171"/>
      <c r="HL50" s="171"/>
      <c r="HM50" s="171"/>
      <c r="HN50" s="171"/>
      <c r="HO50" s="171"/>
      <c r="HP50" s="171"/>
      <c r="HQ50" s="171"/>
      <c r="HR50" s="171"/>
      <c r="HS50" s="171"/>
      <c r="HT50" s="171"/>
      <c r="HU50" s="171"/>
      <c r="HV50" s="171"/>
      <c r="HW50" s="172"/>
    </row>
    <row r="51" spans="1:231" s="59" customFormat="1" ht="22.5" customHeight="1">
      <c r="A51" s="363" t="s">
        <v>98</v>
      </c>
      <c r="B51" s="401" t="s">
        <v>99</v>
      </c>
      <c r="C51" s="390">
        <f>SUM(C52:C69)</f>
        <v>188.09</v>
      </c>
      <c r="D51" s="406"/>
      <c r="E51" s="391">
        <f>SUM(E52:E69)</f>
        <v>170773</v>
      </c>
      <c r="F51" s="406"/>
      <c r="G51" s="406"/>
      <c r="H51" s="406"/>
      <c r="I51" s="406"/>
      <c r="J51" s="163"/>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57"/>
      <c r="EC51" s="57"/>
      <c r="ED51" s="57"/>
      <c r="EE51" s="57"/>
      <c r="EF51" s="57"/>
      <c r="EG51" s="57"/>
      <c r="EH51" s="57"/>
      <c r="EI51" s="57"/>
      <c r="EJ51" s="57"/>
      <c r="EK51" s="57"/>
      <c r="EL51" s="57"/>
      <c r="EM51" s="57"/>
      <c r="EN51" s="57"/>
      <c r="EO51" s="57"/>
      <c r="EP51" s="57"/>
      <c r="EQ51" s="57"/>
      <c r="ER51" s="57"/>
      <c r="ES51" s="57"/>
      <c r="ET51" s="57"/>
      <c r="EU51" s="57"/>
      <c r="EV51" s="57"/>
      <c r="EW51" s="57"/>
      <c r="EX51" s="57"/>
      <c r="EY51" s="57"/>
      <c r="EZ51" s="57"/>
      <c r="FA51" s="57"/>
      <c r="FB51" s="57"/>
      <c r="FC51" s="57"/>
      <c r="FD51" s="57"/>
      <c r="FE51" s="57"/>
      <c r="FF51" s="57"/>
      <c r="FG51" s="57"/>
      <c r="FH51" s="57"/>
      <c r="FI51" s="57"/>
      <c r="FJ51" s="57"/>
      <c r="FK51" s="57"/>
      <c r="FL51" s="57"/>
      <c r="FM51" s="57"/>
      <c r="FN51" s="57"/>
      <c r="FO51" s="57"/>
      <c r="FP51" s="57"/>
      <c r="FQ51" s="57"/>
      <c r="FR51" s="57"/>
      <c r="FS51" s="57"/>
      <c r="FT51" s="57"/>
      <c r="FU51" s="57"/>
      <c r="FV51" s="57"/>
      <c r="FW51" s="57"/>
      <c r="FX51" s="57"/>
      <c r="FY51" s="57"/>
      <c r="FZ51" s="57"/>
      <c r="GA51" s="57"/>
      <c r="GB51" s="57"/>
      <c r="GC51" s="57"/>
      <c r="GD51" s="57"/>
      <c r="GE51" s="57"/>
      <c r="GF51" s="57"/>
      <c r="GG51" s="57"/>
      <c r="GH51" s="57"/>
      <c r="GI51" s="57"/>
      <c r="GJ51" s="57"/>
      <c r="GK51" s="57"/>
      <c r="GL51" s="57"/>
      <c r="GM51" s="57"/>
      <c r="GN51" s="57"/>
      <c r="GO51" s="57"/>
      <c r="GP51" s="57"/>
      <c r="GQ51" s="57"/>
      <c r="GR51" s="57"/>
      <c r="GS51" s="57"/>
      <c r="GT51" s="57"/>
      <c r="GU51" s="57"/>
      <c r="GV51" s="57"/>
      <c r="GW51" s="57"/>
      <c r="GX51" s="57"/>
      <c r="GY51" s="57"/>
      <c r="GZ51" s="57"/>
      <c r="HA51" s="57"/>
      <c r="HB51" s="57"/>
      <c r="HC51" s="57"/>
      <c r="HD51" s="57"/>
      <c r="HE51" s="57"/>
      <c r="HF51" s="57"/>
      <c r="HG51" s="57"/>
      <c r="HH51" s="57"/>
      <c r="HI51" s="57"/>
      <c r="HJ51" s="57"/>
      <c r="HK51" s="57"/>
      <c r="HL51" s="57"/>
      <c r="HM51" s="57"/>
      <c r="HN51" s="57"/>
      <c r="HO51" s="57"/>
      <c r="HP51" s="57"/>
      <c r="HQ51" s="57"/>
      <c r="HR51" s="57"/>
      <c r="HS51" s="57"/>
      <c r="HT51" s="57"/>
      <c r="HU51" s="57"/>
      <c r="HV51" s="57"/>
      <c r="HW51" s="58"/>
    </row>
    <row r="52" spans="1:231" s="173" customFormat="1" ht="22.5" customHeight="1">
      <c r="A52" s="395" t="s">
        <v>100</v>
      </c>
      <c r="B52" s="396" t="s">
        <v>101</v>
      </c>
      <c r="C52" s="404">
        <v>8.58</v>
      </c>
      <c r="D52" s="404">
        <f>C52/$C$6*100</f>
        <v>40.857142857142861</v>
      </c>
      <c r="E52" s="398">
        <v>9253</v>
      </c>
      <c r="F52" s="399">
        <f>E52/$D$6*100</f>
        <v>115.66249999999999</v>
      </c>
      <c r="G52" s="399"/>
      <c r="H52" s="399"/>
      <c r="I52" s="399"/>
      <c r="J52" s="170">
        <v>1</v>
      </c>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1"/>
      <c r="BR52" s="171"/>
      <c r="BS52" s="171"/>
      <c r="BT52" s="171"/>
      <c r="BU52" s="171"/>
      <c r="BV52" s="171"/>
      <c r="BW52" s="171"/>
      <c r="BX52" s="171"/>
      <c r="BY52" s="171"/>
      <c r="BZ52" s="171"/>
      <c r="CA52" s="171"/>
      <c r="CB52" s="171"/>
      <c r="CC52" s="171"/>
      <c r="CD52" s="171"/>
      <c r="CE52" s="171"/>
      <c r="CF52" s="171"/>
      <c r="CG52" s="171"/>
      <c r="CH52" s="171"/>
      <c r="CI52" s="171"/>
      <c r="CJ52" s="171"/>
      <c r="CK52" s="171"/>
      <c r="CL52" s="171"/>
      <c r="CM52" s="171"/>
      <c r="CN52" s="171"/>
      <c r="CO52" s="171"/>
      <c r="CP52" s="171"/>
      <c r="CQ52" s="171"/>
      <c r="CR52" s="171"/>
      <c r="CS52" s="171"/>
      <c r="CT52" s="171"/>
      <c r="CU52" s="171"/>
      <c r="CV52" s="171"/>
      <c r="CW52" s="171"/>
      <c r="CX52" s="171"/>
      <c r="CY52" s="171"/>
      <c r="CZ52" s="171"/>
      <c r="DA52" s="171"/>
      <c r="DB52" s="171"/>
      <c r="DC52" s="171"/>
      <c r="DD52" s="171"/>
      <c r="DE52" s="171"/>
      <c r="DF52" s="171"/>
      <c r="DG52" s="171"/>
      <c r="DH52" s="171"/>
      <c r="DI52" s="171"/>
      <c r="DJ52" s="171"/>
      <c r="DK52" s="171"/>
      <c r="DL52" s="171"/>
      <c r="DM52" s="171"/>
      <c r="DN52" s="171"/>
      <c r="DO52" s="171"/>
      <c r="DP52" s="171"/>
      <c r="DQ52" s="171"/>
      <c r="DR52" s="171"/>
      <c r="DS52" s="171"/>
      <c r="DT52" s="171"/>
      <c r="DU52" s="171"/>
      <c r="DV52" s="171"/>
      <c r="DW52" s="171"/>
      <c r="DX52" s="171"/>
      <c r="DY52" s="171"/>
      <c r="DZ52" s="171"/>
      <c r="EA52" s="171"/>
      <c r="EB52" s="171"/>
      <c r="EC52" s="171"/>
      <c r="ED52" s="171"/>
      <c r="EE52" s="171"/>
      <c r="EF52" s="171"/>
      <c r="EG52" s="171"/>
      <c r="EH52" s="171"/>
      <c r="EI52" s="171"/>
      <c r="EJ52" s="171"/>
      <c r="EK52" s="171"/>
      <c r="EL52" s="171"/>
      <c r="EM52" s="171"/>
      <c r="EN52" s="171"/>
      <c r="EO52" s="171"/>
      <c r="EP52" s="171"/>
      <c r="EQ52" s="171"/>
      <c r="ER52" s="171"/>
      <c r="ES52" s="171"/>
      <c r="ET52" s="171"/>
      <c r="EU52" s="171"/>
      <c r="EV52" s="171"/>
      <c r="EW52" s="171"/>
      <c r="EX52" s="171"/>
      <c r="EY52" s="171"/>
      <c r="EZ52" s="171"/>
      <c r="FA52" s="171"/>
      <c r="FB52" s="171"/>
      <c r="FC52" s="171"/>
      <c r="FD52" s="171"/>
      <c r="FE52" s="171"/>
      <c r="FF52" s="171"/>
      <c r="FG52" s="171"/>
      <c r="FH52" s="171"/>
      <c r="FI52" s="171"/>
      <c r="FJ52" s="171"/>
      <c r="FK52" s="171"/>
      <c r="FL52" s="171"/>
      <c r="FM52" s="171"/>
      <c r="FN52" s="171"/>
      <c r="FO52" s="171"/>
      <c r="FP52" s="171"/>
      <c r="FQ52" s="171"/>
      <c r="FR52" s="171"/>
      <c r="FS52" s="171"/>
      <c r="FT52" s="171"/>
      <c r="FU52" s="171"/>
      <c r="FV52" s="171"/>
      <c r="FW52" s="171"/>
      <c r="FX52" s="171"/>
      <c r="FY52" s="171"/>
      <c r="FZ52" s="171"/>
      <c r="GA52" s="171"/>
      <c r="GB52" s="171"/>
      <c r="GC52" s="171"/>
      <c r="GD52" s="171"/>
      <c r="GE52" s="171"/>
      <c r="GF52" s="171"/>
      <c r="GG52" s="171"/>
      <c r="GH52" s="171"/>
      <c r="GI52" s="171"/>
      <c r="GJ52" s="171"/>
      <c r="GK52" s="171"/>
      <c r="GL52" s="171"/>
      <c r="GM52" s="171"/>
      <c r="GN52" s="171"/>
      <c r="GO52" s="171"/>
      <c r="GP52" s="171"/>
      <c r="GQ52" s="171"/>
      <c r="GR52" s="171"/>
      <c r="GS52" s="171"/>
      <c r="GT52" s="171"/>
      <c r="GU52" s="171"/>
      <c r="GV52" s="171"/>
      <c r="GW52" s="171"/>
      <c r="GX52" s="171"/>
      <c r="GY52" s="171"/>
      <c r="GZ52" s="171"/>
      <c r="HA52" s="171"/>
      <c r="HB52" s="171"/>
      <c r="HC52" s="171"/>
      <c r="HD52" s="171"/>
      <c r="HE52" s="171"/>
      <c r="HF52" s="171"/>
      <c r="HG52" s="171"/>
      <c r="HH52" s="171"/>
      <c r="HI52" s="171"/>
      <c r="HJ52" s="171"/>
      <c r="HK52" s="171"/>
      <c r="HL52" s="171"/>
      <c r="HM52" s="171"/>
      <c r="HN52" s="171"/>
      <c r="HO52" s="171"/>
      <c r="HP52" s="171"/>
      <c r="HQ52" s="171"/>
      <c r="HR52" s="171"/>
      <c r="HS52" s="171"/>
      <c r="HT52" s="171"/>
      <c r="HU52" s="171"/>
      <c r="HV52" s="171"/>
      <c r="HW52" s="172"/>
    </row>
    <row r="53" spans="1:231" s="173" customFormat="1" ht="22.5" customHeight="1">
      <c r="A53" s="395" t="s">
        <v>102</v>
      </c>
      <c r="B53" s="396" t="s">
        <v>103</v>
      </c>
      <c r="C53" s="404">
        <v>7.43</v>
      </c>
      <c r="D53" s="404">
        <f t="shared" ref="D53:D69" si="4">C53/$C$6*100</f>
        <v>35.38095238095238</v>
      </c>
      <c r="E53" s="398">
        <v>7690</v>
      </c>
      <c r="F53" s="399">
        <f t="shared" ref="F53:F69" si="5">E53/$D$6*100</f>
        <v>96.125</v>
      </c>
      <c r="G53" s="399"/>
      <c r="H53" s="399"/>
      <c r="I53" s="400" t="s">
        <v>29</v>
      </c>
      <c r="J53" s="170">
        <v>1</v>
      </c>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1"/>
      <c r="BR53" s="171"/>
      <c r="BS53" s="171"/>
      <c r="BT53" s="171"/>
      <c r="BU53" s="171"/>
      <c r="BV53" s="171"/>
      <c r="BW53" s="171"/>
      <c r="BX53" s="171"/>
      <c r="BY53" s="171"/>
      <c r="BZ53" s="171"/>
      <c r="CA53" s="171"/>
      <c r="CB53" s="171"/>
      <c r="CC53" s="171"/>
      <c r="CD53" s="171"/>
      <c r="CE53" s="171"/>
      <c r="CF53" s="171"/>
      <c r="CG53" s="171"/>
      <c r="CH53" s="171"/>
      <c r="CI53" s="171"/>
      <c r="CJ53" s="171"/>
      <c r="CK53" s="171"/>
      <c r="CL53" s="171"/>
      <c r="CM53" s="171"/>
      <c r="CN53" s="171"/>
      <c r="CO53" s="171"/>
      <c r="CP53" s="171"/>
      <c r="CQ53" s="171"/>
      <c r="CR53" s="171"/>
      <c r="CS53" s="171"/>
      <c r="CT53" s="171"/>
      <c r="CU53" s="171"/>
      <c r="CV53" s="171"/>
      <c r="CW53" s="171"/>
      <c r="CX53" s="171"/>
      <c r="CY53" s="171"/>
      <c r="CZ53" s="171"/>
      <c r="DA53" s="171"/>
      <c r="DB53" s="171"/>
      <c r="DC53" s="171"/>
      <c r="DD53" s="171"/>
      <c r="DE53" s="171"/>
      <c r="DF53" s="171"/>
      <c r="DG53" s="171"/>
      <c r="DH53" s="171"/>
      <c r="DI53" s="171"/>
      <c r="DJ53" s="171"/>
      <c r="DK53" s="171"/>
      <c r="DL53" s="171"/>
      <c r="DM53" s="171"/>
      <c r="DN53" s="171"/>
      <c r="DO53" s="171"/>
      <c r="DP53" s="171"/>
      <c r="DQ53" s="171"/>
      <c r="DR53" s="171"/>
      <c r="DS53" s="171"/>
      <c r="DT53" s="171"/>
      <c r="DU53" s="171"/>
      <c r="DV53" s="171"/>
      <c r="DW53" s="171"/>
      <c r="DX53" s="171"/>
      <c r="DY53" s="171"/>
      <c r="DZ53" s="171"/>
      <c r="EA53" s="171"/>
      <c r="EB53" s="171"/>
      <c r="EC53" s="171"/>
      <c r="ED53" s="171"/>
      <c r="EE53" s="171"/>
      <c r="EF53" s="171"/>
      <c r="EG53" s="171"/>
      <c r="EH53" s="171"/>
      <c r="EI53" s="171"/>
      <c r="EJ53" s="171"/>
      <c r="EK53" s="171"/>
      <c r="EL53" s="171"/>
      <c r="EM53" s="171"/>
      <c r="EN53" s="171"/>
      <c r="EO53" s="171"/>
      <c r="EP53" s="171"/>
      <c r="EQ53" s="171"/>
      <c r="ER53" s="171"/>
      <c r="ES53" s="171"/>
      <c r="ET53" s="171"/>
      <c r="EU53" s="171"/>
      <c r="EV53" s="171"/>
      <c r="EW53" s="171"/>
      <c r="EX53" s="171"/>
      <c r="EY53" s="171"/>
      <c r="EZ53" s="171"/>
      <c r="FA53" s="171"/>
      <c r="FB53" s="171"/>
      <c r="FC53" s="171"/>
      <c r="FD53" s="171"/>
      <c r="FE53" s="171"/>
      <c r="FF53" s="171"/>
      <c r="FG53" s="171"/>
      <c r="FH53" s="171"/>
      <c r="FI53" s="171"/>
      <c r="FJ53" s="171"/>
      <c r="FK53" s="171"/>
      <c r="FL53" s="171"/>
      <c r="FM53" s="171"/>
      <c r="FN53" s="171"/>
      <c r="FO53" s="171"/>
      <c r="FP53" s="171"/>
      <c r="FQ53" s="171"/>
      <c r="FR53" s="171"/>
      <c r="FS53" s="171"/>
      <c r="FT53" s="171"/>
      <c r="FU53" s="171"/>
      <c r="FV53" s="171"/>
      <c r="FW53" s="171"/>
      <c r="FX53" s="171"/>
      <c r="FY53" s="171"/>
      <c r="FZ53" s="171"/>
      <c r="GA53" s="171"/>
      <c r="GB53" s="171"/>
      <c r="GC53" s="171"/>
      <c r="GD53" s="171"/>
      <c r="GE53" s="171"/>
      <c r="GF53" s="171"/>
      <c r="GG53" s="171"/>
      <c r="GH53" s="171"/>
      <c r="GI53" s="171"/>
      <c r="GJ53" s="171"/>
      <c r="GK53" s="171"/>
      <c r="GL53" s="171"/>
      <c r="GM53" s="171"/>
      <c r="GN53" s="171"/>
      <c r="GO53" s="171"/>
      <c r="GP53" s="171"/>
      <c r="GQ53" s="171"/>
      <c r="GR53" s="171"/>
      <c r="GS53" s="171"/>
      <c r="GT53" s="171"/>
      <c r="GU53" s="171"/>
      <c r="GV53" s="171"/>
      <c r="GW53" s="171"/>
      <c r="GX53" s="171"/>
      <c r="GY53" s="171"/>
      <c r="GZ53" s="171"/>
      <c r="HA53" s="171"/>
      <c r="HB53" s="171"/>
      <c r="HC53" s="171"/>
      <c r="HD53" s="171"/>
      <c r="HE53" s="171"/>
      <c r="HF53" s="171"/>
      <c r="HG53" s="171"/>
      <c r="HH53" s="171"/>
      <c r="HI53" s="171"/>
      <c r="HJ53" s="171"/>
      <c r="HK53" s="171"/>
      <c r="HL53" s="171"/>
      <c r="HM53" s="171"/>
      <c r="HN53" s="171"/>
      <c r="HO53" s="171"/>
      <c r="HP53" s="171"/>
      <c r="HQ53" s="171"/>
      <c r="HR53" s="171"/>
      <c r="HS53" s="171"/>
      <c r="HT53" s="171"/>
      <c r="HU53" s="171"/>
      <c r="HV53" s="171"/>
      <c r="HW53" s="172"/>
    </row>
    <row r="54" spans="1:231" s="173" customFormat="1" ht="22.5" customHeight="1">
      <c r="A54" s="395" t="s">
        <v>104</v>
      </c>
      <c r="B54" s="396" t="s">
        <v>105</v>
      </c>
      <c r="C54" s="404">
        <v>12.2</v>
      </c>
      <c r="D54" s="404">
        <f t="shared" si="4"/>
        <v>58.095238095238088</v>
      </c>
      <c r="E54" s="398">
        <v>12718</v>
      </c>
      <c r="F54" s="399">
        <f t="shared" si="5"/>
        <v>158.97499999999999</v>
      </c>
      <c r="G54" s="399"/>
      <c r="H54" s="399"/>
      <c r="I54" s="399"/>
      <c r="J54" s="170">
        <v>1</v>
      </c>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71"/>
      <c r="BR54" s="171"/>
      <c r="BS54" s="171"/>
      <c r="BT54" s="171"/>
      <c r="BU54" s="171"/>
      <c r="BV54" s="171"/>
      <c r="BW54" s="171"/>
      <c r="BX54" s="171"/>
      <c r="BY54" s="171"/>
      <c r="BZ54" s="171"/>
      <c r="CA54" s="171"/>
      <c r="CB54" s="171"/>
      <c r="CC54" s="171"/>
      <c r="CD54" s="171"/>
      <c r="CE54" s="171"/>
      <c r="CF54" s="171"/>
      <c r="CG54" s="171"/>
      <c r="CH54" s="171"/>
      <c r="CI54" s="171"/>
      <c r="CJ54" s="171"/>
      <c r="CK54" s="171"/>
      <c r="CL54" s="171"/>
      <c r="CM54" s="171"/>
      <c r="CN54" s="171"/>
      <c r="CO54" s="171"/>
      <c r="CP54" s="171"/>
      <c r="CQ54" s="171"/>
      <c r="CR54" s="171"/>
      <c r="CS54" s="171"/>
      <c r="CT54" s="171"/>
      <c r="CU54" s="171"/>
      <c r="CV54" s="171"/>
      <c r="CW54" s="171"/>
      <c r="CX54" s="171"/>
      <c r="CY54" s="171"/>
      <c r="CZ54" s="171"/>
      <c r="DA54" s="171"/>
      <c r="DB54" s="171"/>
      <c r="DC54" s="171"/>
      <c r="DD54" s="171"/>
      <c r="DE54" s="171"/>
      <c r="DF54" s="171"/>
      <c r="DG54" s="171"/>
      <c r="DH54" s="171"/>
      <c r="DI54" s="171"/>
      <c r="DJ54" s="171"/>
      <c r="DK54" s="171"/>
      <c r="DL54" s="171"/>
      <c r="DM54" s="171"/>
      <c r="DN54" s="171"/>
      <c r="DO54" s="171"/>
      <c r="DP54" s="171"/>
      <c r="DQ54" s="171"/>
      <c r="DR54" s="171"/>
      <c r="DS54" s="171"/>
      <c r="DT54" s="171"/>
      <c r="DU54" s="171"/>
      <c r="DV54" s="171"/>
      <c r="DW54" s="171"/>
      <c r="DX54" s="171"/>
      <c r="DY54" s="171"/>
      <c r="DZ54" s="171"/>
      <c r="EA54" s="171"/>
      <c r="EB54" s="171"/>
      <c r="EC54" s="171"/>
      <c r="ED54" s="171"/>
      <c r="EE54" s="171"/>
      <c r="EF54" s="171"/>
      <c r="EG54" s="171"/>
      <c r="EH54" s="171"/>
      <c r="EI54" s="171"/>
      <c r="EJ54" s="171"/>
      <c r="EK54" s="171"/>
      <c r="EL54" s="171"/>
      <c r="EM54" s="171"/>
      <c r="EN54" s="171"/>
      <c r="EO54" s="171"/>
      <c r="EP54" s="171"/>
      <c r="EQ54" s="171"/>
      <c r="ER54" s="171"/>
      <c r="ES54" s="171"/>
      <c r="ET54" s="171"/>
      <c r="EU54" s="171"/>
      <c r="EV54" s="171"/>
      <c r="EW54" s="171"/>
      <c r="EX54" s="171"/>
      <c r="EY54" s="171"/>
      <c r="EZ54" s="171"/>
      <c r="FA54" s="171"/>
      <c r="FB54" s="171"/>
      <c r="FC54" s="171"/>
      <c r="FD54" s="171"/>
      <c r="FE54" s="171"/>
      <c r="FF54" s="171"/>
      <c r="FG54" s="171"/>
      <c r="FH54" s="171"/>
      <c r="FI54" s="171"/>
      <c r="FJ54" s="171"/>
      <c r="FK54" s="171"/>
      <c r="FL54" s="171"/>
      <c r="FM54" s="171"/>
      <c r="FN54" s="171"/>
      <c r="FO54" s="171"/>
      <c r="FP54" s="171"/>
      <c r="FQ54" s="171"/>
      <c r="FR54" s="171"/>
      <c r="FS54" s="171"/>
      <c r="FT54" s="171"/>
      <c r="FU54" s="171"/>
      <c r="FV54" s="171"/>
      <c r="FW54" s="171"/>
      <c r="FX54" s="171"/>
      <c r="FY54" s="171"/>
      <c r="FZ54" s="171"/>
      <c r="GA54" s="171"/>
      <c r="GB54" s="171"/>
      <c r="GC54" s="171"/>
      <c r="GD54" s="171"/>
      <c r="GE54" s="171"/>
      <c r="GF54" s="171"/>
      <c r="GG54" s="171"/>
      <c r="GH54" s="171"/>
      <c r="GI54" s="171"/>
      <c r="GJ54" s="171"/>
      <c r="GK54" s="171"/>
      <c r="GL54" s="171"/>
      <c r="GM54" s="171"/>
      <c r="GN54" s="171"/>
      <c r="GO54" s="171"/>
      <c r="GP54" s="171"/>
      <c r="GQ54" s="171"/>
      <c r="GR54" s="171"/>
      <c r="GS54" s="171"/>
      <c r="GT54" s="171"/>
      <c r="GU54" s="171"/>
      <c r="GV54" s="171"/>
      <c r="GW54" s="171"/>
      <c r="GX54" s="171"/>
      <c r="GY54" s="171"/>
      <c r="GZ54" s="171"/>
      <c r="HA54" s="171"/>
      <c r="HB54" s="171"/>
      <c r="HC54" s="171"/>
      <c r="HD54" s="171"/>
      <c r="HE54" s="171"/>
      <c r="HF54" s="171"/>
      <c r="HG54" s="171"/>
      <c r="HH54" s="171"/>
      <c r="HI54" s="171"/>
      <c r="HJ54" s="171"/>
      <c r="HK54" s="171"/>
      <c r="HL54" s="171"/>
      <c r="HM54" s="171"/>
      <c r="HN54" s="171"/>
      <c r="HO54" s="171"/>
      <c r="HP54" s="171"/>
      <c r="HQ54" s="171"/>
      <c r="HR54" s="171"/>
      <c r="HS54" s="171"/>
      <c r="HT54" s="171"/>
      <c r="HU54" s="171"/>
      <c r="HV54" s="171"/>
      <c r="HW54" s="172"/>
    </row>
    <row r="55" spans="1:231" s="173" customFormat="1" ht="22.5" customHeight="1">
      <c r="A55" s="395" t="s">
        <v>106</v>
      </c>
      <c r="B55" s="396" t="s">
        <v>107</v>
      </c>
      <c r="C55" s="404">
        <v>8.59</v>
      </c>
      <c r="D55" s="404">
        <f t="shared" si="4"/>
        <v>40.904761904761905</v>
      </c>
      <c r="E55" s="398">
        <v>7692</v>
      </c>
      <c r="F55" s="399">
        <f t="shared" si="5"/>
        <v>96.15</v>
      </c>
      <c r="G55" s="399"/>
      <c r="H55" s="399"/>
      <c r="I55" s="400" t="s">
        <v>29</v>
      </c>
      <c r="J55" s="170">
        <v>1</v>
      </c>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1"/>
      <c r="BB55" s="171"/>
      <c r="BC55" s="171"/>
      <c r="BD55" s="171"/>
      <c r="BE55" s="171"/>
      <c r="BF55" s="171"/>
      <c r="BG55" s="171"/>
      <c r="BH55" s="171"/>
      <c r="BI55" s="171"/>
      <c r="BJ55" s="171"/>
      <c r="BK55" s="171"/>
      <c r="BL55" s="171"/>
      <c r="BM55" s="171"/>
      <c r="BN55" s="171"/>
      <c r="BO55" s="171"/>
      <c r="BP55" s="171"/>
      <c r="BQ55" s="171"/>
      <c r="BR55" s="171"/>
      <c r="BS55" s="171"/>
      <c r="BT55" s="171"/>
      <c r="BU55" s="171"/>
      <c r="BV55" s="171"/>
      <c r="BW55" s="171"/>
      <c r="BX55" s="171"/>
      <c r="BY55" s="171"/>
      <c r="BZ55" s="171"/>
      <c r="CA55" s="171"/>
      <c r="CB55" s="171"/>
      <c r="CC55" s="171"/>
      <c r="CD55" s="171"/>
      <c r="CE55" s="171"/>
      <c r="CF55" s="171"/>
      <c r="CG55" s="171"/>
      <c r="CH55" s="171"/>
      <c r="CI55" s="171"/>
      <c r="CJ55" s="171"/>
      <c r="CK55" s="171"/>
      <c r="CL55" s="171"/>
      <c r="CM55" s="171"/>
      <c r="CN55" s="171"/>
      <c r="CO55" s="171"/>
      <c r="CP55" s="171"/>
      <c r="CQ55" s="171"/>
      <c r="CR55" s="171"/>
      <c r="CS55" s="171"/>
      <c r="CT55" s="171"/>
      <c r="CU55" s="171"/>
      <c r="CV55" s="171"/>
      <c r="CW55" s="171"/>
      <c r="CX55" s="171"/>
      <c r="CY55" s="171"/>
      <c r="CZ55" s="171"/>
      <c r="DA55" s="171"/>
      <c r="DB55" s="171"/>
      <c r="DC55" s="171"/>
      <c r="DD55" s="171"/>
      <c r="DE55" s="171"/>
      <c r="DF55" s="171"/>
      <c r="DG55" s="171"/>
      <c r="DH55" s="171"/>
      <c r="DI55" s="171"/>
      <c r="DJ55" s="171"/>
      <c r="DK55" s="171"/>
      <c r="DL55" s="171"/>
      <c r="DM55" s="171"/>
      <c r="DN55" s="171"/>
      <c r="DO55" s="171"/>
      <c r="DP55" s="171"/>
      <c r="DQ55" s="171"/>
      <c r="DR55" s="171"/>
      <c r="DS55" s="171"/>
      <c r="DT55" s="171"/>
      <c r="DU55" s="171"/>
      <c r="DV55" s="171"/>
      <c r="DW55" s="171"/>
      <c r="DX55" s="171"/>
      <c r="DY55" s="171"/>
      <c r="DZ55" s="171"/>
      <c r="EA55" s="171"/>
      <c r="EB55" s="171"/>
      <c r="EC55" s="171"/>
      <c r="ED55" s="171"/>
      <c r="EE55" s="171"/>
      <c r="EF55" s="171"/>
      <c r="EG55" s="171"/>
      <c r="EH55" s="171"/>
      <c r="EI55" s="171"/>
      <c r="EJ55" s="171"/>
      <c r="EK55" s="171"/>
      <c r="EL55" s="171"/>
      <c r="EM55" s="171"/>
      <c r="EN55" s="171"/>
      <c r="EO55" s="171"/>
      <c r="EP55" s="171"/>
      <c r="EQ55" s="171"/>
      <c r="ER55" s="171"/>
      <c r="ES55" s="171"/>
      <c r="ET55" s="171"/>
      <c r="EU55" s="171"/>
      <c r="EV55" s="171"/>
      <c r="EW55" s="171"/>
      <c r="EX55" s="171"/>
      <c r="EY55" s="171"/>
      <c r="EZ55" s="171"/>
      <c r="FA55" s="171"/>
      <c r="FB55" s="171"/>
      <c r="FC55" s="171"/>
      <c r="FD55" s="171"/>
      <c r="FE55" s="171"/>
      <c r="FF55" s="171"/>
      <c r="FG55" s="171"/>
      <c r="FH55" s="171"/>
      <c r="FI55" s="171"/>
      <c r="FJ55" s="171"/>
      <c r="FK55" s="171"/>
      <c r="FL55" s="171"/>
      <c r="FM55" s="171"/>
      <c r="FN55" s="171"/>
      <c r="FO55" s="171"/>
      <c r="FP55" s="171"/>
      <c r="FQ55" s="171"/>
      <c r="FR55" s="171"/>
      <c r="FS55" s="171"/>
      <c r="FT55" s="171"/>
      <c r="FU55" s="171"/>
      <c r="FV55" s="171"/>
      <c r="FW55" s="171"/>
      <c r="FX55" s="171"/>
      <c r="FY55" s="171"/>
      <c r="FZ55" s="171"/>
      <c r="GA55" s="171"/>
      <c r="GB55" s="171"/>
      <c r="GC55" s="171"/>
      <c r="GD55" s="171"/>
      <c r="GE55" s="171"/>
      <c r="GF55" s="171"/>
      <c r="GG55" s="171"/>
      <c r="GH55" s="171"/>
      <c r="GI55" s="171"/>
      <c r="GJ55" s="171"/>
      <c r="GK55" s="171"/>
      <c r="GL55" s="171"/>
      <c r="GM55" s="171"/>
      <c r="GN55" s="171"/>
      <c r="GO55" s="171"/>
      <c r="GP55" s="171"/>
      <c r="GQ55" s="171"/>
      <c r="GR55" s="171"/>
      <c r="GS55" s="171"/>
      <c r="GT55" s="171"/>
      <c r="GU55" s="171"/>
      <c r="GV55" s="171"/>
      <c r="GW55" s="171"/>
      <c r="GX55" s="171"/>
      <c r="GY55" s="171"/>
      <c r="GZ55" s="171"/>
      <c r="HA55" s="171"/>
      <c r="HB55" s="171"/>
      <c r="HC55" s="171"/>
      <c r="HD55" s="171"/>
      <c r="HE55" s="171"/>
      <c r="HF55" s="171"/>
      <c r="HG55" s="171"/>
      <c r="HH55" s="171"/>
      <c r="HI55" s="171"/>
      <c r="HJ55" s="171"/>
      <c r="HK55" s="171"/>
      <c r="HL55" s="171"/>
      <c r="HM55" s="171"/>
      <c r="HN55" s="171"/>
      <c r="HO55" s="171"/>
      <c r="HP55" s="171"/>
      <c r="HQ55" s="171"/>
      <c r="HR55" s="171"/>
      <c r="HS55" s="171"/>
      <c r="HT55" s="171"/>
      <c r="HU55" s="171"/>
      <c r="HV55" s="171"/>
      <c r="HW55" s="172"/>
    </row>
    <row r="56" spans="1:231" s="173" customFormat="1" ht="22.5" customHeight="1">
      <c r="A56" s="395" t="s">
        <v>108</v>
      </c>
      <c r="B56" s="396" t="s">
        <v>109</v>
      </c>
      <c r="C56" s="404">
        <v>5.65</v>
      </c>
      <c r="D56" s="404">
        <f t="shared" si="4"/>
        <v>26.904761904761909</v>
      </c>
      <c r="E56" s="398">
        <v>7378</v>
      </c>
      <c r="F56" s="399">
        <f t="shared" si="5"/>
        <v>92.224999999999994</v>
      </c>
      <c r="G56" s="399"/>
      <c r="H56" s="399"/>
      <c r="I56" s="399"/>
      <c r="J56" s="170">
        <v>1</v>
      </c>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1"/>
      <c r="BB56" s="171"/>
      <c r="BC56" s="171"/>
      <c r="BD56" s="171"/>
      <c r="BE56" s="171"/>
      <c r="BF56" s="171"/>
      <c r="BG56" s="171"/>
      <c r="BH56" s="171"/>
      <c r="BI56" s="171"/>
      <c r="BJ56" s="171"/>
      <c r="BK56" s="171"/>
      <c r="BL56" s="171"/>
      <c r="BM56" s="171"/>
      <c r="BN56" s="171"/>
      <c r="BO56" s="171"/>
      <c r="BP56" s="171"/>
      <c r="BQ56" s="171"/>
      <c r="BR56" s="171"/>
      <c r="BS56" s="171"/>
      <c r="BT56" s="171"/>
      <c r="BU56" s="171"/>
      <c r="BV56" s="171"/>
      <c r="BW56" s="171"/>
      <c r="BX56" s="171"/>
      <c r="BY56" s="171"/>
      <c r="BZ56" s="171"/>
      <c r="CA56" s="171"/>
      <c r="CB56" s="171"/>
      <c r="CC56" s="171"/>
      <c r="CD56" s="171"/>
      <c r="CE56" s="171"/>
      <c r="CF56" s="171"/>
      <c r="CG56" s="171"/>
      <c r="CH56" s="171"/>
      <c r="CI56" s="171"/>
      <c r="CJ56" s="171"/>
      <c r="CK56" s="171"/>
      <c r="CL56" s="171"/>
      <c r="CM56" s="171"/>
      <c r="CN56" s="171"/>
      <c r="CO56" s="171"/>
      <c r="CP56" s="171"/>
      <c r="CQ56" s="171"/>
      <c r="CR56" s="171"/>
      <c r="CS56" s="171"/>
      <c r="CT56" s="171"/>
      <c r="CU56" s="171"/>
      <c r="CV56" s="171"/>
      <c r="CW56" s="171"/>
      <c r="CX56" s="171"/>
      <c r="CY56" s="171"/>
      <c r="CZ56" s="171"/>
      <c r="DA56" s="171"/>
      <c r="DB56" s="171"/>
      <c r="DC56" s="171"/>
      <c r="DD56" s="171"/>
      <c r="DE56" s="171"/>
      <c r="DF56" s="171"/>
      <c r="DG56" s="171"/>
      <c r="DH56" s="171"/>
      <c r="DI56" s="171"/>
      <c r="DJ56" s="171"/>
      <c r="DK56" s="171"/>
      <c r="DL56" s="171"/>
      <c r="DM56" s="171"/>
      <c r="DN56" s="171"/>
      <c r="DO56" s="171"/>
      <c r="DP56" s="171"/>
      <c r="DQ56" s="171"/>
      <c r="DR56" s="171"/>
      <c r="DS56" s="171"/>
      <c r="DT56" s="171"/>
      <c r="DU56" s="171"/>
      <c r="DV56" s="171"/>
      <c r="DW56" s="171"/>
      <c r="DX56" s="171"/>
      <c r="DY56" s="171"/>
      <c r="DZ56" s="171"/>
      <c r="EA56" s="171"/>
      <c r="EB56" s="171"/>
      <c r="EC56" s="171"/>
      <c r="ED56" s="171"/>
      <c r="EE56" s="171"/>
      <c r="EF56" s="171"/>
      <c r="EG56" s="171"/>
      <c r="EH56" s="171"/>
      <c r="EI56" s="171"/>
      <c r="EJ56" s="171"/>
      <c r="EK56" s="171"/>
      <c r="EL56" s="171"/>
      <c r="EM56" s="171"/>
      <c r="EN56" s="171"/>
      <c r="EO56" s="171"/>
      <c r="EP56" s="171"/>
      <c r="EQ56" s="171"/>
      <c r="ER56" s="171"/>
      <c r="ES56" s="171"/>
      <c r="ET56" s="171"/>
      <c r="EU56" s="171"/>
      <c r="EV56" s="171"/>
      <c r="EW56" s="171"/>
      <c r="EX56" s="171"/>
      <c r="EY56" s="171"/>
      <c r="EZ56" s="171"/>
      <c r="FA56" s="171"/>
      <c r="FB56" s="171"/>
      <c r="FC56" s="171"/>
      <c r="FD56" s="171"/>
      <c r="FE56" s="171"/>
      <c r="FF56" s="171"/>
      <c r="FG56" s="171"/>
      <c r="FH56" s="171"/>
      <c r="FI56" s="171"/>
      <c r="FJ56" s="171"/>
      <c r="FK56" s="171"/>
      <c r="FL56" s="171"/>
      <c r="FM56" s="171"/>
      <c r="FN56" s="171"/>
      <c r="FO56" s="171"/>
      <c r="FP56" s="171"/>
      <c r="FQ56" s="171"/>
      <c r="FR56" s="171"/>
      <c r="FS56" s="171"/>
      <c r="FT56" s="171"/>
      <c r="FU56" s="171"/>
      <c r="FV56" s="171"/>
      <c r="FW56" s="171"/>
      <c r="FX56" s="171"/>
      <c r="FY56" s="171"/>
      <c r="FZ56" s="171"/>
      <c r="GA56" s="171"/>
      <c r="GB56" s="171"/>
      <c r="GC56" s="171"/>
      <c r="GD56" s="171"/>
      <c r="GE56" s="171"/>
      <c r="GF56" s="171"/>
      <c r="GG56" s="171"/>
      <c r="GH56" s="171"/>
      <c r="GI56" s="171"/>
      <c r="GJ56" s="171"/>
      <c r="GK56" s="171"/>
      <c r="GL56" s="171"/>
      <c r="GM56" s="171"/>
      <c r="GN56" s="171"/>
      <c r="GO56" s="171"/>
      <c r="GP56" s="171"/>
      <c r="GQ56" s="171"/>
      <c r="GR56" s="171"/>
      <c r="GS56" s="171"/>
      <c r="GT56" s="171"/>
      <c r="GU56" s="171"/>
      <c r="GV56" s="171"/>
      <c r="GW56" s="171"/>
      <c r="GX56" s="171"/>
      <c r="GY56" s="171"/>
      <c r="GZ56" s="171"/>
      <c r="HA56" s="171"/>
      <c r="HB56" s="171"/>
      <c r="HC56" s="171"/>
      <c r="HD56" s="171"/>
      <c r="HE56" s="171"/>
      <c r="HF56" s="171"/>
      <c r="HG56" s="171"/>
      <c r="HH56" s="171"/>
      <c r="HI56" s="171"/>
      <c r="HJ56" s="171"/>
      <c r="HK56" s="171"/>
      <c r="HL56" s="171"/>
      <c r="HM56" s="171"/>
      <c r="HN56" s="171"/>
      <c r="HO56" s="171"/>
      <c r="HP56" s="171"/>
      <c r="HQ56" s="171"/>
      <c r="HR56" s="171"/>
      <c r="HS56" s="171"/>
      <c r="HT56" s="171"/>
      <c r="HU56" s="171"/>
      <c r="HV56" s="171"/>
      <c r="HW56" s="172"/>
    </row>
    <row r="57" spans="1:231" s="173" customFormat="1" ht="22.5" customHeight="1">
      <c r="A57" s="395" t="s">
        <v>110</v>
      </c>
      <c r="B57" s="396" t="s">
        <v>111</v>
      </c>
      <c r="C57" s="404">
        <v>5.45</v>
      </c>
      <c r="D57" s="404">
        <f t="shared" si="4"/>
        <v>25.952380952380956</v>
      </c>
      <c r="E57" s="398">
        <v>6899</v>
      </c>
      <c r="F57" s="399">
        <f t="shared" si="5"/>
        <v>86.237499999999997</v>
      </c>
      <c r="G57" s="399"/>
      <c r="H57" s="399"/>
      <c r="I57" s="399"/>
      <c r="J57" s="170">
        <v>1</v>
      </c>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1"/>
      <c r="BR57" s="171"/>
      <c r="BS57" s="171"/>
      <c r="BT57" s="171"/>
      <c r="BU57" s="171"/>
      <c r="BV57" s="171"/>
      <c r="BW57" s="171"/>
      <c r="BX57" s="171"/>
      <c r="BY57" s="171"/>
      <c r="BZ57" s="171"/>
      <c r="CA57" s="171"/>
      <c r="CB57" s="171"/>
      <c r="CC57" s="171"/>
      <c r="CD57" s="171"/>
      <c r="CE57" s="171"/>
      <c r="CF57" s="171"/>
      <c r="CG57" s="171"/>
      <c r="CH57" s="171"/>
      <c r="CI57" s="171"/>
      <c r="CJ57" s="171"/>
      <c r="CK57" s="171"/>
      <c r="CL57" s="171"/>
      <c r="CM57" s="171"/>
      <c r="CN57" s="171"/>
      <c r="CO57" s="171"/>
      <c r="CP57" s="171"/>
      <c r="CQ57" s="171"/>
      <c r="CR57" s="171"/>
      <c r="CS57" s="171"/>
      <c r="CT57" s="171"/>
      <c r="CU57" s="171"/>
      <c r="CV57" s="171"/>
      <c r="CW57" s="171"/>
      <c r="CX57" s="171"/>
      <c r="CY57" s="171"/>
      <c r="CZ57" s="171"/>
      <c r="DA57" s="171"/>
      <c r="DB57" s="171"/>
      <c r="DC57" s="171"/>
      <c r="DD57" s="171"/>
      <c r="DE57" s="171"/>
      <c r="DF57" s="171"/>
      <c r="DG57" s="171"/>
      <c r="DH57" s="171"/>
      <c r="DI57" s="171"/>
      <c r="DJ57" s="171"/>
      <c r="DK57" s="171"/>
      <c r="DL57" s="171"/>
      <c r="DM57" s="171"/>
      <c r="DN57" s="171"/>
      <c r="DO57" s="171"/>
      <c r="DP57" s="171"/>
      <c r="DQ57" s="171"/>
      <c r="DR57" s="171"/>
      <c r="DS57" s="171"/>
      <c r="DT57" s="171"/>
      <c r="DU57" s="171"/>
      <c r="DV57" s="171"/>
      <c r="DW57" s="171"/>
      <c r="DX57" s="171"/>
      <c r="DY57" s="171"/>
      <c r="DZ57" s="171"/>
      <c r="EA57" s="171"/>
      <c r="EB57" s="171"/>
      <c r="EC57" s="171"/>
      <c r="ED57" s="171"/>
      <c r="EE57" s="171"/>
      <c r="EF57" s="171"/>
      <c r="EG57" s="171"/>
      <c r="EH57" s="171"/>
      <c r="EI57" s="171"/>
      <c r="EJ57" s="171"/>
      <c r="EK57" s="171"/>
      <c r="EL57" s="171"/>
      <c r="EM57" s="171"/>
      <c r="EN57" s="171"/>
      <c r="EO57" s="171"/>
      <c r="EP57" s="171"/>
      <c r="EQ57" s="171"/>
      <c r="ER57" s="171"/>
      <c r="ES57" s="171"/>
      <c r="ET57" s="171"/>
      <c r="EU57" s="171"/>
      <c r="EV57" s="171"/>
      <c r="EW57" s="171"/>
      <c r="EX57" s="171"/>
      <c r="EY57" s="171"/>
      <c r="EZ57" s="171"/>
      <c r="FA57" s="171"/>
      <c r="FB57" s="171"/>
      <c r="FC57" s="171"/>
      <c r="FD57" s="171"/>
      <c r="FE57" s="171"/>
      <c r="FF57" s="171"/>
      <c r="FG57" s="171"/>
      <c r="FH57" s="171"/>
      <c r="FI57" s="171"/>
      <c r="FJ57" s="171"/>
      <c r="FK57" s="171"/>
      <c r="FL57" s="171"/>
      <c r="FM57" s="171"/>
      <c r="FN57" s="171"/>
      <c r="FO57" s="171"/>
      <c r="FP57" s="171"/>
      <c r="FQ57" s="171"/>
      <c r="FR57" s="171"/>
      <c r="FS57" s="171"/>
      <c r="FT57" s="171"/>
      <c r="FU57" s="171"/>
      <c r="FV57" s="171"/>
      <c r="FW57" s="171"/>
      <c r="FX57" s="171"/>
      <c r="FY57" s="171"/>
      <c r="FZ57" s="171"/>
      <c r="GA57" s="171"/>
      <c r="GB57" s="171"/>
      <c r="GC57" s="171"/>
      <c r="GD57" s="171"/>
      <c r="GE57" s="171"/>
      <c r="GF57" s="171"/>
      <c r="GG57" s="171"/>
      <c r="GH57" s="171"/>
      <c r="GI57" s="171"/>
      <c r="GJ57" s="171"/>
      <c r="GK57" s="171"/>
      <c r="GL57" s="171"/>
      <c r="GM57" s="171"/>
      <c r="GN57" s="171"/>
      <c r="GO57" s="171"/>
      <c r="GP57" s="171"/>
      <c r="GQ57" s="171"/>
      <c r="GR57" s="171"/>
      <c r="GS57" s="171"/>
      <c r="GT57" s="171"/>
      <c r="GU57" s="171"/>
      <c r="GV57" s="171"/>
      <c r="GW57" s="171"/>
      <c r="GX57" s="171"/>
      <c r="GY57" s="171"/>
      <c r="GZ57" s="171"/>
      <c r="HA57" s="171"/>
      <c r="HB57" s="171"/>
      <c r="HC57" s="171"/>
      <c r="HD57" s="171"/>
      <c r="HE57" s="171"/>
      <c r="HF57" s="171"/>
      <c r="HG57" s="171"/>
      <c r="HH57" s="171"/>
      <c r="HI57" s="171"/>
      <c r="HJ57" s="171"/>
      <c r="HK57" s="171"/>
      <c r="HL57" s="171"/>
      <c r="HM57" s="171"/>
      <c r="HN57" s="171"/>
      <c r="HO57" s="171"/>
      <c r="HP57" s="171"/>
      <c r="HQ57" s="171"/>
      <c r="HR57" s="171"/>
      <c r="HS57" s="171"/>
      <c r="HT57" s="171"/>
      <c r="HU57" s="171"/>
      <c r="HV57" s="171"/>
      <c r="HW57" s="172"/>
    </row>
    <row r="58" spans="1:231" s="173" customFormat="1" ht="22.5" customHeight="1">
      <c r="A58" s="395" t="s">
        <v>112</v>
      </c>
      <c r="B58" s="396" t="s">
        <v>113</v>
      </c>
      <c r="C58" s="404">
        <v>6.3</v>
      </c>
      <c r="D58" s="404">
        <f t="shared" si="4"/>
        <v>30</v>
      </c>
      <c r="E58" s="398">
        <v>6804</v>
      </c>
      <c r="F58" s="399">
        <f t="shared" si="5"/>
        <v>85.05</v>
      </c>
      <c r="G58" s="399"/>
      <c r="H58" s="399"/>
      <c r="I58" s="399"/>
      <c r="J58" s="170">
        <v>1</v>
      </c>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1"/>
      <c r="BR58" s="171"/>
      <c r="BS58" s="171"/>
      <c r="BT58" s="171"/>
      <c r="BU58" s="171"/>
      <c r="BV58" s="171"/>
      <c r="BW58" s="171"/>
      <c r="BX58" s="171"/>
      <c r="BY58" s="171"/>
      <c r="BZ58" s="171"/>
      <c r="CA58" s="171"/>
      <c r="CB58" s="171"/>
      <c r="CC58" s="171"/>
      <c r="CD58" s="171"/>
      <c r="CE58" s="171"/>
      <c r="CF58" s="171"/>
      <c r="CG58" s="171"/>
      <c r="CH58" s="171"/>
      <c r="CI58" s="171"/>
      <c r="CJ58" s="171"/>
      <c r="CK58" s="171"/>
      <c r="CL58" s="171"/>
      <c r="CM58" s="171"/>
      <c r="CN58" s="171"/>
      <c r="CO58" s="171"/>
      <c r="CP58" s="171"/>
      <c r="CQ58" s="171"/>
      <c r="CR58" s="171"/>
      <c r="CS58" s="171"/>
      <c r="CT58" s="171"/>
      <c r="CU58" s="171"/>
      <c r="CV58" s="171"/>
      <c r="CW58" s="171"/>
      <c r="CX58" s="171"/>
      <c r="CY58" s="171"/>
      <c r="CZ58" s="171"/>
      <c r="DA58" s="171"/>
      <c r="DB58" s="171"/>
      <c r="DC58" s="171"/>
      <c r="DD58" s="171"/>
      <c r="DE58" s="171"/>
      <c r="DF58" s="171"/>
      <c r="DG58" s="171"/>
      <c r="DH58" s="171"/>
      <c r="DI58" s="171"/>
      <c r="DJ58" s="171"/>
      <c r="DK58" s="171"/>
      <c r="DL58" s="171"/>
      <c r="DM58" s="171"/>
      <c r="DN58" s="171"/>
      <c r="DO58" s="171"/>
      <c r="DP58" s="171"/>
      <c r="DQ58" s="171"/>
      <c r="DR58" s="171"/>
      <c r="DS58" s="171"/>
      <c r="DT58" s="171"/>
      <c r="DU58" s="171"/>
      <c r="DV58" s="171"/>
      <c r="DW58" s="171"/>
      <c r="DX58" s="171"/>
      <c r="DY58" s="171"/>
      <c r="DZ58" s="171"/>
      <c r="EA58" s="171"/>
      <c r="EB58" s="171"/>
      <c r="EC58" s="171"/>
      <c r="ED58" s="171"/>
      <c r="EE58" s="171"/>
      <c r="EF58" s="171"/>
      <c r="EG58" s="171"/>
      <c r="EH58" s="171"/>
      <c r="EI58" s="171"/>
      <c r="EJ58" s="171"/>
      <c r="EK58" s="171"/>
      <c r="EL58" s="171"/>
      <c r="EM58" s="171"/>
      <c r="EN58" s="171"/>
      <c r="EO58" s="171"/>
      <c r="EP58" s="171"/>
      <c r="EQ58" s="171"/>
      <c r="ER58" s="171"/>
      <c r="ES58" s="171"/>
      <c r="ET58" s="171"/>
      <c r="EU58" s="171"/>
      <c r="EV58" s="171"/>
      <c r="EW58" s="171"/>
      <c r="EX58" s="171"/>
      <c r="EY58" s="171"/>
      <c r="EZ58" s="171"/>
      <c r="FA58" s="171"/>
      <c r="FB58" s="171"/>
      <c r="FC58" s="171"/>
      <c r="FD58" s="171"/>
      <c r="FE58" s="171"/>
      <c r="FF58" s="171"/>
      <c r="FG58" s="171"/>
      <c r="FH58" s="171"/>
      <c r="FI58" s="171"/>
      <c r="FJ58" s="171"/>
      <c r="FK58" s="171"/>
      <c r="FL58" s="171"/>
      <c r="FM58" s="171"/>
      <c r="FN58" s="171"/>
      <c r="FO58" s="171"/>
      <c r="FP58" s="171"/>
      <c r="FQ58" s="171"/>
      <c r="FR58" s="171"/>
      <c r="FS58" s="171"/>
      <c r="FT58" s="171"/>
      <c r="FU58" s="171"/>
      <c r="FV58" s="171"/>
      <c r="FW58" s="171"/>
      <c r="FX58" s="171"/>
      <c r="FY58" s="171"/>
      <c r="FZ58" s="171"/>
      <c r="GA58" s="171"/>
      <c r="GB58" s="171"/>
      <c r="GC58" s="171"/>
      <c r="GD58" s="171"/>
      <c r="GE58" s="171"/>
      <c r="GF58" s="171"/>
      <c r="GG58" s="171"/>
      <c r="GH58" s="171"/>
      <c r="GI58" s="171"/>
      <c r="GJ58" s="171"/>
      <c r="GK58" s="171"/>
      <c r="GL58" s="171"/>
      <c r="GM58" s="171"/>
      <c r="GN58" s="171"/>
      <c r="GO58" s="171"/>
      <c r="GP58" s="171"/>
      <c r="GQ58" s="171"/>
      <c r="GR58" s="171"/>
      <c r="GS58" s="171"/>
      <c r="GT58" s="171"/>
      <c r="GU58" s="171"/>
      <c r="GV58" s="171"/>
      <c r="GW58" s="171"/>
      <c r="GX58" s="171"/>
      <c r="GY58" s="171"/>
      <c r="GZ58" s="171"/>
      <c r="HA58" s="171"/>
      <c r="HB58" s="171"/>
      <c r="HC58" s="171"/>
      <c r="HD58" s="171"/>
      <c r="HE58" s="171"/>
      <c r="HF58" s="171"/>
      <c r="HG58" s="171"/>
      <c r="HH58" s="171"/>
      <c r="HI58" s="171"/>
      <c r="HJ58" s="171"/>
      <c r="HK58" s="171"/>
      <c r="HL58" s="171"/>
      <c r="HM58" s="171"/>
      <c r="HN58" s="171"/>
      <c r="HO58" s="171"/>
      <c r="HP58" s="171"/>
      <c r="HQ58" s="171"/>
      <c r="HR58" s="171"/>
      <c r="HS58" s="171"/>
      <c r="HT58" s="171"/>
      <c r="HU58" s="171"/>
      <c r="HV58" s="171"/>
      <c r="HW58" s="172"/>
    </row>
    <row r="59" spans="1:231" s="173" customFormat="1" ht="22.5" customHeight="1">
      <c r="A59" s="395" t="s">
        <v>114</v>
      </c>
      <c r="B59" s="396" t="s">
        <v>115</v>
      </c>
      <c r="C59" s="404">
        <v>9.02</v>
      </c>
      <c r="D59" s="404">
        <f t="shared" si="4"/>
        <v>42.952380952380956</v>
      </c>
      <c r="E59" s="398">
        <v>8707</v>
      </c>
      <c r="F59" s="399">
        <f t="shared" si="5"/>
        <v>108.83750000000001</v>
      </c>
      <c r="G59" s="399"/>
      <c r="H59" s="399"/>
      <c r="I59" s="399"/>
      <c r="J59" s="170">
        <v>1</v>
      </c>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1"/>
      <c r="BR59" s="171"/>
      <c r="BS59" s="171"/>
      <c r="BT59" s="171"/>
      <c r="BU59" s="171"/>
      <c r="BV59" s="171"/>
      <c r="BW59" s="171"/>
      <c r="BX59" s="171"/>
      <c r="BY59" s="171"/>
      <c r="BZ59" s="171"/>
      <c r="CA59" s="171"/>
      <c r="CB59" s="171"/>
      <c r="CC59" s="171"/>
      <c r="CD59" s="171"/>
      <c r="CE59" s="171"/>
      <c r="CF59" s="171"/>
      <c r="CG59" s="171"/>
      <c r="CH59" s="171"/>
      <c r="CI59" s="171"/>
      <c r="CJ59" s="171"/>
      <c r="CK59" s="171"/>
      <c r="CL59" s="171"/>
      <c r="CM59" s="171"/>
      <c r="CN59" s="171"/>
      <c r="CO59" s="171"/>
      <c r="CP59" s="171"/>
      <c r="CQ59" s="171"/>
      <c r="CR59" s="171"/>
      <c r="CS59" s="171"/>
      <c r="CT59" s="171"/>
      <c r="CU59" s="171"/>
      <c r="CV59" s="171"/>
      <c r="CW59" s="171"/>
      <c r="CX59" s="171"/>
      <c r="CY59" s="171"/>
      <c r="CZ59" s="171"/>
      <c r="DA59" s="171"/>
      <c r="DB59" s="171"/>
      <c r="DC59" s="171"/>
      <c r="DD59" s="171"/>
      <c r="DE59" s="171"/>
      <c r="DF59" s="171"/>
      <c r="DG59" s="171"/>
      <c r="DH59" s="171"/>
      <c r="DI59" s="171"/>
      <c r="DJ59" s="171"/>
      <c r="DK59" s="171"/>
      <c r="DL59" s="171"/>
      <c r="DM59" s="171"/>
      <c r="DN59" s="171"/>
      <c r="DO59" s="171"/>
      <c r="DP59" s="171"/>
      <c r="DQ59" s="171"/>
      <c r="DR59" s="171"/>
      <c r="DS59" s="171"/>
      <c r="DT59" s="171"/>
      <c r="DU59" s="171"/>
      <c r="DV59" s="171"/>
      <c r="DW59" s="171"/>
      <c r="DX59" s="171"/>
      <c r="DY59" s="171"/>
      <c r="DZ59" s="171"/>
      <c r="EA59" s="171"/>
      <c r="EB59" s="171"/>
      <c r="EC59" s="171"/>
      <c r="ED59" s="171"/>
      <c r="EE59" s="171"/>
      <c r="EF59" s="171"/>
      <c r="EG59" s="171"/>
      <c r="EH59" s="171"/>
      <c r="EI59" s="171"/>
      <c r="EJ59" s="171"/>
      <c r="EK59" s="171"/>
      <c r="EL59" s="171"/>
      <c r="EM59" s="171"/>
      <c r="EN59" s="171"/>
      <c r="EO59" s="171"/>
      <c r="EP59" s="171"/>
      <c r="EQ59" s="171"/>
      <c r="ER59" s="171"/>
      <c r="ES59" s="171"/>
      <c r="ET59" s="171"/>
      <c r="EU59" s="171"/>
      <c r="EV59" s="171"/>
      <c r="EW59" s="171"/>
      <c r="EX59" s="171"/>
      <c r="EY59" s="171"/>
      <c r="EZ59" s="171"/>
      <c r="FA59" s="171"/>
      <c r="FB59" s="171"/>
      <c r="FC59" s="171"/>
      <c r="FD59" s="171"/>
      <c r="FE59" s="171"/>
      <c r="FF59" s="171"/>
      <c r="FG59" s="171"/>
      <c r="FH59" s="171"/>
      <c r="FI59" s="171"/>
      <c r="FJ59" s="171"/>
      <c r="FK59" s="171"/>
      <c r="FL59" s="171"/>
      <c r="FM59" s="171"/>
      <c r="FN59" s="171"/>
      <c r="FO59" s="171"/>
      <c r="FP59" s="171"/>
      <c r="FQ59" s="171"/>
      <c r="FR59" s="171"/>
      <c r="FS59" s="171"/>
      <c r="FT59" s="171"/>
      <c r="FU59" s="171"/>
      <c r="FV59" s="171"/>
      <c r="FW59" s="171"/>
      <c r="FX59" s="171"/>
      <c r="FY59" s="171"/>
      <c r="FZ59" s="171"/>
      <c r="GA59" s="171"/>
      <c r="GB59" s="171"/>
      <c r="GC59" s="171"/>
      <c r="GD59" s="171"/>
      <c r="GE59" s="171"/>
      <c r="GF59" s="171"/>
      <c r="GG59" s="171"/>
      <c r="GH59" s="171"/>
      <c r="GI59" s="171"/>
      <c r="GJ59" s="171"/>
      <c r="GK59" s="171"/>
      <c r="GL59" s="171"/>
      <c r="GM59" s="171"/>
      <c r="GN59" s="171"/>
      <c r="GO59" s="171"/>
      <c r="GP59" s="171"/>
      <c r="GQ59" s="171"/>
      <c r="GR59" s="171"/>
      <c r="GS59" s="171"/>
      <c r="GT59" s="171"/>
      <c r="GU59" s="171"/>
      <c r="GV59" s="171"/>
      <c r="GW59" s="171"/>
      <c r="GX59" s="171"/>
      <c r="GY59" s="171"/>
      <c r="GZ59" s="171"/>
      <c r="HA59" s="171"/>
      <c r="HB59" s="171"/>
      <c r="HC59" s="171"/>
      <c r="HD59" s="171"/>
      <c r="HE59" s="171"/>
      <c r="HF59" s="171"/>
      <c r="HG59" s="171"/>
      <c r="HH59" s="171"/>
      <c r="HI59" s="171"/>
      <c r="HJ59" s="171"/>
      <c r="HK59" s="171"/>
      <c r="HL59" s="171"/>
      <c r="HM59" s="171"/>
      <c r="HN59" s="171"/>
      <c r="HO59" s="171"/>
      <c r="HP59" s="171"/>
      <c r="HQ59" s="171"/>
      <c r="HR59" s="171"/>
      <c r="HS59" s="171"/>
      <c r="HT59" s="171"/>
      <c r="HU59" s="171"/>
      <c r="HV59" s="171"/>
      <c r="HW59" s="172"/>
    </row>
    <row r="60" spans="1:231" s="173" customFormat="1" ht="22.5" customHeight="1">
      <c r="A60" s="395" t="s">
        <v>116</v>
      </c>
      <c r="B60" s="396" t="s">
        <v>117</v>
      </c>
      <c r="C60" s="404">
        <v>7.91</v>
      </c>
      <c r="D60" s="404">
        <f t="shared" si="4"/>
        <v>37.666666666666664</v>
      </c>
      <c r="E60" s="398">
        <v>7490</v>
      </c>
      <c r="F60" s="399">
        <f t="shared" si="5"/>
        <v>93.625</v>
      </c>
      <c r="G60" s="399"/>
      <c r="H60" s="399"/>
      <c r="I60" s="399"/>
      <c r="J60" s="170">
        <v>1</v>
      </c>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1"/>
      <c r="BR60" s="171"/>
      <c r="BS60" s="171"/>
      <c r="BT60" s="171"/>
      <c r="BU60" s="171"/>
      <c r="BV60" s="171"/>
      <c r="BW60" s="171"/>
      <c r="BX60" s="171"/>
      <c r="BY60" s="171"/>
      <c r="BZ60" s="171"/>
      <c r="CA60" s="171"/>
      <c r="CB60" s="171"/>
      <c r="CC60" s="171"/>
      <c r="CD60" s="171"/>
      <c r="CE60" s="171"/>
      <c r="CF60" s="171"/>
      <c r="CG60" s="171"/>
      <c r="CH60" s="171"/>
      <c r="CI60" s="171"/>
      <c r="CJ60" s="171"/>
      <c r="CK60" s="171"/>
      <c r="CL60" s="171"/>
      <c r="CM60" s="171"/>
      <c r="CN60" s="171"/>
      <c r="CO60" s="171"/>
      <c r="CP60" s="171"/>
      <c r="CQ60" s="171"/>
      <c r="CR60" s="171"/>
      <c r="CS60" s="171"/>
      <c r="CT60" s="171"/>
      <c r="CU60" s="171"/>
      <c r="CV60" s="171"/>
      <c r="CW60" s="171"/>
      <c r="CX60" s="171"/>
      <c r="CY60" s="171"/>
      <c r="CZ60" s="171"/>
      <c r="DA60" s="171"/>
      <c r="DB60" s="171"/>
      <c r="DC60" s="171"/>
      <c r="DD60" s="171"/>
      <c r="DE60" s="171"/>
      <c r="DF60" s="171"/>
      <c r="DG60" s="171"/>
      <c r="DH60" s="171"/>
      <c r="DI60" s="171"/>
      <c r="DJ60" s="171"/>
      <c r="DK60" s="171"/>
      <c r="DL60" s="171"/>
      <c r="DM60" s="171"/>
      <c r="DN60" s="171"/>
      <c r="DO60" s="171"/>
      <c r="DP60" s="171"/>
      <c r="DQ60" s="171"/>
      <c r="DR60" s="171"/>
      <c r="DS60" s="171"/>
      <c r="DT60" s="171"/>
      <c r="DU60" s="171"/>
      <c r="DV60" s="171"/>
      <c r="DW60" s="171"/>
      <c r="DX60" s="171"/>
      <c r="DY60" s="171"/>
      <c r="DZ60" s="171"/>
      <c r="EA60" s="171"/>
      <c r="EB60" s="171"/>
      <c r="EC60" s="171"/>
      <c r="ED60" s="171"/>
      <c r="EE60" s="171"/>
      <c r="EF60" s="171"/>
      <c r="EG60" s="171"/>
      <c r="EH60" s="171"/>
      <c r="EI60" s="171"/>
      <c r="EJ60" s="171"/>
      <c r="EK60" s="171"/>
      <c r="EL60" s="171"/>
      <c r="EM60" s="171"/>
      <c r="EN60" s="171"/>
      <c r="EO60" s="171"/>
      <c r="EP60" s="171"/>
      <c r="EQ60" s="171"/>
      <c r="ER60" s="171"/>
      <c r="ES60" s="171"/>
      <c r="ET60" s="171"/>
      <c r="EU60" s="171"/>
      <c r="EV60" s="171"/>
      <c r="EW60" s="171"/>
      <c r="EX60" s="171"/>
      <c r="EY60" s="171"/>
      <c r="EZ60" s="171"/>
      <c r="FA60" s="171"/>
      <c r="FB60" s="171"/>
      <c r="FC60" s="171"/>
      <c r="FD60" s="171"/>
      <c r="FE60" s="171"/>
      <c r="FF60" s="171"/>
      <c r="FG60" s="171"/>
      <c r="FH60" s="171"/>
      <c r="FI60" s="171"/>
      <c r="FJ60" s="171"/>
      <c r="FK60" s="171"/>
      <c r="FL60" s="171"/>
      <c r="FM60" s="171"/>
      <c r="FN60" s="171"/>
      <c r="FO60" s="171"/>
      <c r="FP60" s="171"/>
      <c r="FQ60" s="171"/>
      <c r="FR60" s="171"/>
      <c r="FS60" s="171"/>
      <c r="FT60" s="171"/>
      <c r="FU60" s="171"/>
      <c r="FV60" s="171"/>
      <c r="FW60" s="171"/>
      <c r="FX60" s="171"/>
      <c r="FY60" s="171"/>
      <c r="FZ60" s="171"/>
      <c r="GA60" s="171"/>
      <c r="GB60" s="171"/>
      <c r="GC60" s="171"/>
      <c r="GD60" s="171"/>
      <c r="GE60" s="171"/>
      <c r="GF60" s="171"/>
      <c r="GG60" s="171"/>
      <c r="GH60" s="171"/>
      <c r="GI60" s="171"/>
      <c r="GJ60" s="171"/>
      <c r="GK60" s="171"/>
      <c r="GL60" s="171"/>
      <c r="GM60" s="171"/>
      <c r="GN60" s="171"/>
      <c r="GO60" s="171"/>
      <c r="GP60" s="171"/>
      <c r="GQ60" s="171"/>
      <c r="GR60" s="171"/>
      <c r="GS60" s="171"/>
      <c r="GT60" s="171"/>
      <c r="GU60" s="171"/>
      <c r="GV60" s="171"/>
      <c r="GW60" s="171"/>
      <c r="GX60" s="171"/>
      <c r="GY60" s="171"/>
      <c r="GZ60" s="171"/>
      <c r="HA60" s="171"/>
      <c r="HB60" s="171"/>
      <c r="HC60" s="171"/>
      <c r="HD60" s="171"/>
      <c r="HE60" s="171"/>
      <c r="HF60" s="171"/>
      <c r="HG60" s="171"/>
      <c r="HH60" s="171"/>
      <c r="HI60" s="171"/>
      <c r="HJ60" s="171"/>
      <c r="HK60" s="171"/>
      <c r="HL60" s="171"/>
      <c r="HM60" s="171"/>
      <c r="HN60" s="171"/>
      <c r="HO60" s="171"/>
      <c r="HP60" s="171"/>
      <c r="HQ60" s="171"/>
      <c r="HR60" s="171"/>
      <c r="HS60" s="171"/>
      <c r="HT60" s="171"/>
      <c r="HU60" s="171"/>
      <c r="HV60" s="171"/>
      <c r="HW60" s="172"/>
    </row>
    <row r="61" spans="1:231" s="173" customFormat="1" ht="22.5" customHeight="1">
      <c r="A61" s="395" t="s">
        <v>118</v>
      </c>
      <c r="B61" s="396" t="s">
        <v>119</v>
      </c>
      <c r="C61" s="397">
        <v>20.079999999999998</v>
      </c>
      <c r="D61" s="404">
        <f t="shared" si="4"/>
        <v>95.61904761904762</v>
      </c>
      <c r="E61" s="398">
        <v>24347</v>
      </c>
      <c r="F61" s="399">
        <f t="shared" si="5"/>
        <v>304.33750000000003</v>
      </c>
      <c r="G61" s="399"/>
      <c r="H61" s="399"/>
      <c r="I61" s="399"/>
      <c r="J61" s="170">
        <v>1</v>
      </c>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c r="BO61" s="171"/>
      <c r="BP61" s="171"/>
      <c r="BQ61" s="171"/>
      <c r="BR61" s="171"/>
      <c r="BS61" s="171"/>
      <c r="BT61" s="171"/>
      <c r="BU61" s="171"/>
      <c r="BV61" s="171"/>
      <c r="BW61" s="171"/>
      <c r="BX61" s="171"/>
      <c r="BY61" s="171"/>
      <c r="BZ61" s="171"/>
      <c r="CA61" s="171"/>
      <c r="CB61" s="171"/>
      <c r="CC61" s="171"/>
      <c r="CD61" s="171"/>
      <c r="CE61" s="171"/>
      <c r="CF61" s="171"/>
      <c r="CG61" s="171"/>
      <c r="CH61" s="171"/>
      <c r="CI61" s="171"/>
      <c r="CJ61" s="171"/>
      <c r="CK61" s="171"/>
      <c r="CL61" s="171"/>
      <c r="CM61" s="171"/>
      <c r="CN61" s="171"/>
      <c r="CO61" s="171"/>
      <c r="CP61" s="171"/>
      <c r="CQ61" s="171"/>
      <c r="CR61" s="171"/>
      <c r="CS61" s="171"/>
      <c r="CT61" s="171"/>
      <c r="CU61" s="171"/>
      <c r="CV61" s="171"/>
      <c r="CW61" s="171"/>
      <c r="CX61" s="171"/>
      <c r="CY61" s="171"/>
      <c r="CZ61" s="171"/>
      <c r="DA61" s="171"/>
      <c r="DB61" s="171"/>
      <c r="DC61" s="171"/>
      <c r="DD61" s="171"/>
      <c r="DE61" s="171"/>
      <c r="DF61" s="171"/>
      <c r="DG61" s="171"/>
      <c r="DH61" s="171"/>
      <c r="DI61" s="171"/>
      <c r="DJ61" s="171"/>
      <c r="DK61" s="171"/>
      <c r="DL61" s="171"/>
      <c r="DM61" s="171"/>
      <c r="DN61" s="171"/>
      <c r="DO61" s="171"/>
      <c r="DP61" s="171"/>
      <c r="DQ61" s="171"/>
      <c r="DR61" s="171"/>
      <c r="DS61" s="171"/>
      <c r="DT61" s="171"/>
      <c r="DU61" s="171"/>
      <c r="DV61" s="171"/>
      <c r="DW61" s="171"/>
      <c r="DX61" s="171"/>
      <c r="DY61" s="171"/>
      <c r="DZ61" s="171"/>
      <c r="EA61" s="171"/>
      <c r="EB61" s="171"/>
      <c r="EC61" s="171"/>
      <c r="ED61" s="171"/>
      <c r="EE61" s="171"/>
      <c r="EF61" s="171"/>
      <c r="EG61" s="171"/>
      <c r="EH61" s="171"/>
      <c r="EI61" s="171"/>
      <c r="EJ61" s="171"/>
      <c r="EK61" s="171"/>
      <c r="EL61" s="171"/>
      <c r="EM61" s="171"/>
      <c r="EN61" s="171"/>
      <c r="EO61" s="171"/>
      <c r="EP61" s="171"/>
      <c r="EQ61" s="171"/>
      <c r="ER61" s="171"/>
      <c r="ES61" s="171"/>
      <c r="ET61" s="171"/>
      <c r="EU61" s="171"/>
      <c r="EV61" s="171"/>
      <c r="EW61" s="171"/>
      <c r="EX61" s="171"/>
      <c r="EY61" s="171"/>
      <c r="EZ61" s="171"/>
      <c r="FA61" s="171"/>
      <c r="FB61" s="171"/>
      <c r="FC61" s="171"/>
      <c r="FD61" s="171"/>
      <c r="FE61" s="171"/>
      <c r="FF61" s="171"/>
      <c r="FG61" s="171"/>
      <c r="FH61" s="171"/>
      <c r="FI61" s="171"/>
      <c r="FJ61" s="171"/>
      <c r="FK61" s="171"/>
      <c r="FL61" s="171"/>
      <c r="FM61" s="171"/>
      <c r="FN61" s="171"/>
      <c r="FO61" s="171"/>
      <c r="FP61" s="171"/>
      <c r="FQ61" s="171"/>
      <c r="FR61" s="171"/>
      <c r="FS61" s="171"/>
      <c r="FT61" s="171"/>
      <c r="FU61" s="171"/>
      <c r="FV61" s="171"/>
      <c r="FW61" s="171"/>
      <c r="FX61" s="171"/>
      <c r="FY61" s="171"/>
      <c r="FZ61" s="171"/>
      <c r="GA61" s="171"/>
      <c r="GB61" s="171"/>
      <c r="GC61" s="171"/>
      <c r="GD61" s="171"/>
      <c r="GE61" s="171"/>
      <c r="GF61" s="171"/>
      <c r="GG61" s="171"/>
      <c r="GH61" s="171"/>
      <c r="GI61" s="171"/>
      <c r="GJ61" s="171"/>
      <c r="GK61" s="171"/>
      <c r="GL61" s="171"/>
      <c r="GM61" s="171"/>
      <c r="GN61" s="171"/>
      <c r="GO61" s="171"/>
      <c r="GP61" s="171"/>
      <c r="GQ61" s="171"/>
      <c r="GR61" s="171"/>
      <c r="GS61" s="171"/>
      <c r="GT61" s="171"/>
      <c r="GU61" s="171"/>
      <c r="GV61" s="171"/>
      <c r="GW61" s="171"/>
      <c r="GX61" s="171"/>
      <c r="GY61" s="171"/>
      <c r="GZ61" s="171"/>
      <c r="HA61" s="171"/>
      <c r="HB61" s="171"/>
      <c r="HC61" s="171"/>
      <c r="HD61" s="171"/>
      <c r="HE61" s="171"/>
      <c r="HF61" s="171"/>
      <c r="HG61" s="171"/>
      <c r="HH61" s="171"/>
      <c r="HI61" s="171"/>
      <c r="HJ61" s="171"/>
      <c r="HK61" s="171"/>
      <c r="HL61" s="171"/>
      <c r="HM61" s="171"/>
      <c r="HN61" s="171"/>
      <c r="HO61" s="171"/>
      <c r="HP61" s="171"/>
      <c r="HQ61" s="171"/>
      <c r="HR61" s="171"/>
      <c r="HS61" s="171"/>
      <c r="HT61" s="171"/>
      <c r="HU61" s="171"/>
      <c r="HV61" s="171"/>
      <c r="HW61" s="172"/>
    </row>
    <row r="62" spans="1:231" s="173" customFormat="1" ht="22.5" customHeight="1">
      <c r="A62" s="395" t="s">
        <v>120</v>
      </c>
      <c r="B62" s="396" t="s">
        <v>121</v>
      </c>
      <c r="C62" s="404">
        <v>4.9400000000000004</v>
      </c>
      <c r="D62" s="404">
        <f t="shared" si="4"/>
        <v>23.523809523809526</v>
      </c>
      <c r="E62" s="398">
        <v>7347</v>
      </c>
      <c r="F62" s="399">
        <f t="shared" si="5"/>
        <v>91.837500000000006</v>
      </c>
      <c r="G62" s="399"/>
      <c r="H62" s="399"/>
      <c r="I62" s="399"/>
      <c r="J62" s="170">
        <v>1</v>
      </c>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c r="BO62" s="171"/>
      <c r="BP62" s="171"/>
      <c r="BQ62" s="171"/>
      <c r="BR62" s="171"/>
      <c r="BS62" s="171"/>
      <c r="BT62" s="171"/>
      <c r="BU62" s="171"/>
      <c r="BV62" s="171"/>
      <c r="BW62" s="171"/>
      <c r="BX62" s="171"/>
      <c r="BY62" s="171"/>
      <c r="BZ62" s="171"/>
      <c r="CA62" s="171"/>
      <c r="CB62" s="171"/>
      <c r="CC62" s="171"/>
      <c r="CD62" s="171"/>
      <c r="CE62" s="171"/>
      <c r="CF62" s="171"/>
      <c r="CG62" s="171"/>
      <c r="CH62" s="171"/>
      <c r="CI62" s="171"/>
      <c r="CJ62" s="171"/>
      <c r="CK62" s="171"/>
      <c r="CL62" s="171"/>
      <c r="CM62" s="171"/>
      <c r="CN62" s="171"/>
      <c r="CO62" s="171"/>
      <c r="CP62" s="171"/>
      <c r="CQ62" s="171"/>
      <c r="CR62" s="171"/>
      <c r="CS62" s="171"/>
      <c r="CT62" s="171"/>
      <c r="CU62" s="171"/>
      <c r="CV62" s="171"/>
      <c r="CW62" s="171"/>
      <c r="CX62" s="171"/>
      <c r="CY62" s="171"/>
      <c r="CZ62" s="171"/>
      <c r="DA62" s="171"/>
      <c r="DB62" s="171"/>
      <c r="DC62" s="171"/>
      <c r="DD62" s="171"/>
      <c r="DE62" s="171"/>
      <c r="DF62" s="171"/>
      <c r="DG62" s="171"/>
      <c r="DH62" s="171"/>
      <c r="DI62" s="171"/>
      <c r="DJ62" s="171"/>
      <c r="DK62" s="171"/>
      <c r="DL62" s="171"/>
      <c r="DM62" s="171"/>
      <c r="DN62" s="171"/>
      <c r="DO62" s="171"/>
      <c r="DP62" s="171"/>
      <c r="DQ62" s="171"/>
      <c r="DR62" s="171"/>
      <c r="DS62" s="171"/>
      <c r="DT62" s="171"/>
      <c r="DU62" s="171"/>
      <c r="DV62" s="171"/>
      <c r="DW62" s="171"/>
      <c r="DX62" s="171"/>
      <c r="DY62" s="171"/>
      <c r="DZ62" s="171"/>
      <c r="EA62" s="171"/>
      <c r="EB62" s="171"/>
      <c r="EC62" s="171"/>
      <c r="ED62" s="171"/>
      <c r="EE62" s="171"/>
      <c r="EF62" s="171"/>
      <c r="EG62" s="171"/>
      <c r="EH62" s="171"/>
      <c r="EI62" s="171"/>
      <c r="EJ62" s="171"/>
      <c r="EK62" s="171"/>
      <c r="EL62" s="171"/>
      <c r="EM62" s="171"/>
      <c r="EN62" s="171"/>
      <c r="EO62" s="171"/>
      <c r="EP62" s="171"/>
      <c r="EQ62" s="171"/>
      <c r="ER62" s="171"/>
      <c r="ES62" s="171"/>
      <c r="ET62" s="171"/>
      <c r="EU62" s="171"/>
      <c r="EV62" s="171"/>
      <c r="EW62" s="171"/>
      <c r="EX62" s="171"/>
      <c r="EY62" s="171"/>
      <c r="EZ62" s="171"/>
      <c r="FA62" s="171"/>
      <c r="FB62" s="171"/>
      <c r="FC62" s="171"/>
      <c r="FD62" s="171"/>
      <c r="FE62" s="171"/>
      <c r="FF62" s="171"/>
      <c r="FG62" s="171"/>
      <c r="FH62" s="171"/>
      <c r="FI62" s="171"/>
      <c r="FJ62" s="171"/>
      <c r="FK62" s="171"/>
      <c r="FL62" s="171"/>
      <c r="FM62" s="171"/>
      <c r="FN62" s="171"/>
      <c r="FO62" s="171"/>
      <c r="FP62" s="171"/>
      <c r="FQ62" s="171"/>
      <c r="FR62" s="171"/>
      <c r="FS62" s="171"/>
      <c r="FT62" s="171"/>
      <c r="FU62" s="171"/>
      <c r="FV62" s="171"/>
      <c r="FW62" s="171"/>
      <c r="FX62" s="171"/>
      <c r="FY62" s="171"/>
      <c r="FZ62" s="171"/>
      <c r="GA62" s="171"/>
      <c r="GB62" s="171"/>
      <c r="GC62" s="171"/>
      <c r="GD62" s="171"/>
      <c r="GE62" s="171"/>
      <c r="GF62" s="171"/>
      <c r="GG62" s="171"/>
      <c r="GH62" s="171"/>
      <c r="GI62" s="171"/>
      <c r="GJ62" s="171"/>
      <c r="GK62" s="171"/>
      <c r="GL62" s="171"/>
      <c r="GM62" s="171"/>
      <c r="GN62" s="171"/>
      <c r="GO62" s="171"/>
      <c r="GP62" s="171"/>
      <c r="GQ62" s="171"/>
      <c r="GR62" s="171"/>
      <c r="GS62" s="171"/>
      <c r="GT62" s="171"/>
      <c r="GU62" s="171"/>
      <c r="GV62" s="171"/>
      <c r="GW62" s="171"/>
      <c r="GX62" s="171"/>
      <c r="GY62" s="171"/>
      <c r="GZ62" s="171"/>
      <c r="HA62" s="171"/>
      <c r="HB62" s="171"/>
      <c r="HC62" s="171"/>
      <c r="HD62" s="171"/>
      <c r="HE62" s="171"/>
      <c r="HF62" s="171"/>
      <c r="HG62" s="171"/>
      <c r="HH62" s="171"/>
      <c r="HI62" s="171"/>
      <c r="HJ62" s="171"/>
      <c r="HK62" s="171"/>
      <c r="HL62" s="171"/>
      <c r="HM62" s="171"/>
      <c r="HN62" s="171"/>
      <c r="HO62" s="171"/>
      <c r="HP62" s="171"/>
      <c r="HQ62" s="171"/>
      <c r="HR62" s="171"/>
      <c r="HS62" s="171"/>
      <c r="HT62" s="171"/>
      <c r="HU62" s="171"/>
      <c r="HV62" s="171"/>
      <c r="HW62" s="172"/>
    </row>
    <row r="63" spans="1:231" s="173" customFormat="1" ht="22.5" customHeight="1">
      <c r="A63" s="395" t="s">
        <v>122</v>
      </c>
      <c r="B63" s="396" t="s">
        <v>123</v>
      </c>
      <c r="C63" s="404">
        <v>4.8</v>
      </c>
      <c r="D63" s="404">
        <f t="shared" si="4"/>
        <v>22.857142857142858</v>
      </c>
      <c r="E63" s="398">
        <v>5666</v>
      </c>
      <c r="F63" s="399">
        <f t="shared" si="5"/>
        <v>70.825000000000003</v>
      </c>
      <c r="G63" s="399"/>
      <c r="H63" s="399"/>
      <c r="I63" s="399"/>
      <c r="J63" s="170">
        <v>1</v>
      </c>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1"/>
      <c r="BR63" s="171"/>
      <c r="BS63" s="171"/>
      <c r="BT63" s="171"/>
      <c r="BU63" s="171"/>
      <c r="BV63" s="171"/>
      <c r="BW63" s="171"/>
      <c r="BX63" s="171"/>
      <c r="BY63" s="171"/>
      <c r="BZ63" s="171"/>
      <c r="CA63" s="171"/>
      <c r="CB63" s="171"/>
      <c r="CC63" s="171"/>
      <c r="CD63" s="171"/>
      <c r="CE63" s="171"/>
      <c r="CF63" s="171"/>
      <c r="CG63" s="171"/>
      <c r="CH63" s="171"/>
      <c r="CI63" s="171"/>
      <c r="CJ63" s="171"/>
      <c r="CK63" s="171"/>
      <c r="CL63" s="171"/>
      <c r="CM63" s="171"/>
      <c r="CN63" s="171"/>
      <c r="CO63" s="171"/>
      <c r="CP63" s="171"/>
      <c r="CQ63" s="171"/>
      <c r="CR63" s="171"/>
      <c r="CS63" s="171"/>
      <c r="CT63" s="171"/>
      <c r="CU63" s="171"/>
      <c r="CV63" s="171"/>
      <c r="CW63" s="171"/>
      <c r="CX63" s="171"/>
      <c r="CY63" s="171"/>
      <c r="CZ63" s="171"/>
      <c r="DA63" s="171"/>
      <c r="DB63" s="171"/>
      <c r="DC63" s="171"/>
      <c r="DD63" s="171"/>
      <c r="DE63" s="171"/>
      <c r="DF63" s="171"/>
      <c r="DG63" s="171"/>
      <c r="DH63" s="171"/>
      <c r="DI63" s="171"/>
      <c r="DJ63" s="171"/>
      <c r="DK63" s="171"/>
      <c r="DL63" s="171"/>
      <c r="DM63" s="171"/>
      <c r="DN63" s="171"/>
      <c r="DO63" s="171"/>
      <c r="DP63" s="171"/>
      <c r="DQ63" s="171"/>
      <c r="DR63" s="171"/>
      <c r="DS63" s="171"/>
      <c r="DT63" s="171"/>
      <c r="DU63" s="171"/>
      <c r="DV63" s="171"/>
      <c r="DW63" s="171"/>
      <c r="DX63" s="171"/>
      <c r="DY63" s="171"/>
      <c r="DZ63" s="171"/>
      <c r="EA63" s="171"/>
      <c r="EB63" s="171"/>
      <c r="EC63" s="171"/>
      <c r="ED63" s="171"/>
      <c r="EE63" s="171"/>
      <c r="EF63" s="171"/>
      <c r="EG63" s="171"/>
      <c r="EH63" s="171"/>
      <c r="EI63" s="171"/>
      <c r="EJ63" s="171"/>
      <c r="EK63" s="171"/>
      <c r="EL63" s="171"/>
      <c r="EM63" s="171"/>
      <c r="EN63" s="171"/>
      <c r="EO63" s="171"/>
      <c r="EP63" s="171"/>
      <c r="EQ63" s="171"/>
      <c r="ER63" s="171"/>
      <c r="ES63" s="171"/>
      <c r="ET63" s="171"/>
      <c r="EU63" s="171"/>
      <c r="EV63" s="171"/>
      <c r="EW63" s="171"/>
      <c r="EX63" s="171"/>
      <c r="EY63" s="171"/>
      <c r="EZ63" s="171"/>
      <c r="FA63" s="171"/>
      <c r="FB63" s="171"/>
      <c r="FC63" s="171"/>
      <c r="FD63" s="171"/>
      <c r="FE63" s="171"/>
      <c r="FF63" s="171"/>
      <c r="FG63" s="171"/>
      <c r="FH63" s="171"/>
      <c r="FI63" s="171"/>
      <c r="FJ63" s="171"/>
      <c r="FK63" s="171"/>
      <c r="FL63" s="171"/>
      <c r="FM63" s="171"/>
      <c r="FN63" s="171"/>
      <c r="FO63" s="171"/>
      <c r="FP63" s="171"/>
      <c r="FQ63" s="171"/>
      <c r="FR63" s="171"/>
      <c r="FS63" s="171"/>
      <c r="FT63" s="171"/>
      <c r="FU63" s="171"/>
      <c r="FV63" s="171"/>
      <c r="FW63" s="171"/>
      <c r="FX63" s="171"/>
      <c r="FY63" s="171"/>
      <c r="FZ63" s="171"/>
      <c r="GA63" s="171"/>
      <c r="GB63" s="171"/>
      <c r="GC63" s="171"/>
      <c r="GD63" s="171"/>
      <c r="GE63" s="171"/>
      <c r="GF63" s="171"/>
      <c r="GG63" s="171"/>
      <c r="GH63" s="171"/>
      <c r="GI63" s="171"/>
      <c r="GJ63" s="171"/>
      <c r="GK63" s="171"/>
      <c r="GL63" s="171"/>
      <c r="GM63" s="171"/>
      <c r="GN63" s="171"/>
      <c r="GO63" s="171"/>
      <c r="GP63" s="171"/>
      <c r="GQ63" s="171"/>
      <c r="GR63" s="171"/>
      <c r="GS63" s="171"/>
      <c r="GT63" s="171"/>
      <c r="GU63" s="171"/>
      <c r="GV63" s="171"/>
      <c r="GW63" s="171"/>
      <c r="GX63" s="171"/>
      <c r="GY63" s="171"/>
      <c r="GZ63" s="171"/>
      <c r="HA63" s="171"/>
      <c r="HB63" s="171"/>
      <c r="HC63" s="171"/>
      <c r="HD63" s="171"/>
      <c r="HE63" s="171"/>
      <c r="HF63" s="171"/>
      <c r="HG63" s="171"/>
      <c r="HH63" s="171"/>
      <c r="HI63" s="171"/>
      <c r="HJ63" s="171"/>
      <c r="HK63" s="171"/>
      <c r="HL63" s="171"/>
      <c r="HM63" s="171"/>
      <c r="HN63" s="171"/>
      <c r="HO63" s="171"/>
      <c r="HP63" s="171"/>
      <c r="HQ63" s="171"/>
      <c r="HR63" s="171"/>
      <c r="HS63" s="171"/>
      <c r="HT63" s="171"/>
      <c r="HU63" s="171"/>
      <c r="HV63" s="171"/>
      <c r="HW63" s="172"/>
    </row>
    <row r="64" spans="1:231" s="173" customFormat="1" ht="36" customHeight="1">
      <c r="A64" s="395" t="s">
        <v>124</v>
      </c>
      <c r="B64" s="396" t="s">
        <v>125</v>
      </c>
      <c r="C64" s="404">
        <v>14.2</v>
      </c>
      <c r="D64" s="404">
        <f t="shared" si="4"/>
        <v>67.619047619047606</v>
      </c>
      <c r="E64" s="398">
        <v>8492</v>
      </c>
      <c r="F64" s="399">
        <f t="shared" si="5"/>
        <v>106.15</v>
      </c>
      <c r="G64" s="399"/>
      <c r="H64" s="399"/>
      <c r="I64" s="400" t="s">
        <v>79</v>
      </c>
      <c r="J64" s="170">
        <v>1</v>
      </c>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71"/>
      <c r="BR64" s="171"/>
      <c r="BS64" s="171"/>
      <c r="BT64" s="171"/>
      <c r="BU64" s="171"/>
      <c r="BV64" s="171"/>
      <c r="BW64" s="171"/>
      <c r="BX64" s="171"/>
      <c r="BY64" s="171"/>
      <c r="BZ64" s="171"/>
      <c r="CA64" s="171"/>
      <c r="CB64" s="171"/>
      <c r="CC64" s="171"/>
      <c r="CD64" s="171"/>
      <c r="CE64" s="171"/>
      <c r="CF64" s="171"/>
      <c r="CG64" s="171"/>
      <c r="CH64" s="171"/>
      <c r="CI64" s="171"/>
      <c r="CJ64" s="171"/>
      <c r="CK64" s="171"/>
      <c r="CL64" s="171"/>
      <c r="CM64" s="171"/>
      <c r="CN64" s="171"/>
      <c r="CO64" s="171"/>
      <c r="CP64" s="171"/>
      <c r="CQ64" s="171"/>
      <c r="CR64" s="171"/>
      <c r="CS64" s="171"/>
      <c r="CT64" s="171"/>
      <c r="CU64" s="171"/>
      <c r="CV64" s="171"/>
      <c r="CW64" s="171"/>
      <c r="CX64" s="171"/>
      <c r="CY64" s="171"/>
      <c r="CZ64" s="171"/>
      <c r="DA64" s="171"/>
      <c r="DB64" s="171"/>
      <c r="DC64" s="171"/>
      <c r="DD64" s="171"/>
      <c r="DE64" s="171"/>
      <c r="DF64" s="171"/>
      <c r="DG64" s="171"/>
      <c r="DH64" s="171"/>
      <c r="DI64" s="171"/>
      <c r="DJ64" s="171"/>
      <c r="DK64" s="171"/>
      <c r="DL64" s="171"/>
      <c r="DM64" s="171"/>
      <c r="DN64" s="171"/>
      <c r="DO64" s="171"/>
      <c r="DP64" s="171"/>
      <c r="DQ64" s="171"/>
      <c r="DR64" s="171"/>
      <c r="DS64" s="171"/>
      <c r="DT64" s="171"/>
      <c r="DU64" s="171"/>
      <c r="DV64" s="171"/>
      <c r="DW64" s="171"/>
      <c r="DX64" s="171"/>
      <c r="DY64" s="171"/>
      <c r="DZ64" s="171"/>
      <c r="EA64" s="171"/>
      <c r="EB64" s="171"/>
      <c r="EC64" s="171"/>
      <c r="ED64" s="171"/>
      <c r="EE64" s="171"/>
      <c r="EF64" s="171"/>
      <c r="EG64" s="171"/>
      <c r="EH64" s="171"/>
      <c r="EI64" s="171"/>
      <c r="EJ64" s="171"/>
      <c r="EK64" s="171"/>
      <c r="EL64" s="171"/>
      <c r="EM64" s="171"/>
      <c r="EN64" s="171"/>
      <c r="EO64" s="171"/>
      <c r="EP64" s="171"/>
      <c r="EQ64" s="171"/>
      <c r="ER64" s="171"/>
      <c r="ES64" s="171"/>
      <c r="ET64" s="171"/>
      <c r="EU64" s="171"/>
      <c r="EV64" s="171"/>
      <c r="EW64" s="171"/>
      <c r="EX64" s="171"/>
      <c r="EY64" s="171"/>
      <c r="EZ64" s="171"/>
      <c r="FA64" s="171"/>
      <c r="FB64" s="171"/>
      <c r="FC64" s="171"/>
      <c r="FD64" s="171"/>
      <c r="FE64" s="171"/>
      <c r="FF64" s="171"/>
      <c r="FG64" s="171"/>
      <c r="FH64" s="171"/>
      <c r="FI64" s="171"/>
      <c r="FJ64" s="171"/>
      <c r="FK64" s="171"/>
      <c r="FL64" s="171"/>
      <c r="FM64" s="171"/>
      <c r="FN64" s="171"/>
      <c r="FO64" s="171"/>
      <c r="FP64" s="171"/>
      <c r="FQ64" s="171"/>
      <c r="FR64" s="171"/>
      <c r="FS64" s="171"/>
      <c r="FT64" s="171"/>
      <c r="FU64" s="171"/>
      <c r="FV64" s="171"/>
      <c r="FW64" s="171"/>
      <c r="FX64" s="171"/>
      <c r="FY64" s="171"/>
      <c r="FZ64" s="171"/>
      <c r="GA64" s="171"/>
      <c r="GB64" s="171"/>
      <c r="GC64" s="171"/>
      <c r="GD64" s="171"/>
      <c r="GE64" s="171"/>
      <c r="GF64" s="171"/>
      <c r="GG64" s="171"/>
      <c r="GH64" s="171"/>
      <c r="GI64" s="171"/>
      <c r="GJ64" s="171"/>
      <c r="GK64" s="171"/>
      <c r="GL64" s="171"/>
      <c r="GM64" s="171"/>
      <c r="GN64" s="171"/>
      <c r="GO64" s="171"/>
      <c r="GP64" s="171"/>
      <c r="GQ64" s="171"/>
      <c r="GR64" s="171"/>
      <c r="GS64" s="171"/>
      <c r="GT64" s="171"/>
      <c r="GU64" s="171"/>
      <c r="GV64" s="171"/>
      <c r="GW64" s="171"/>
      <c r="GX64" s="171"/>
      <c r="GY64" s="171"/>
      <c r="GZ64" s="171"/>
      <c r="HA64" s="171"/>
      <c r="HB64" s="171"/>
      <c r="HC64" s="171"/>
      <c r="HD64" s="171"/>
      <c r="HE64" s="171"/>
      <c r="HF64" s="171"/>
      <c r="HG64" s="171"/>
      <c r="HH64" s="171"/>
      <c r="HI64" s="171"/>
      <c r="HJ64" s="171"/>
      <c r="HK64" s="171"/>
      <c r="HL64" s="171"/>
      <c r="HM64" s="171"/>
      <c r="HN64" s="171"/>
      <c r="HO64" s="171"/>
      <c r="HP64" s="171"/>
      <c r="HQ64" s="171"/>
      <c r="HR64" s="171"/>
      <c r="HS64" s="171"/>
      <c r="HT64" s="171"/>
      <c r="HU64" s="171"/>
      <c r="HV64" s="171"/>
      <c r="HW64" s="172"/>
    </row>
    <row r="65" spans="1:231" s="173" customFormat="1" ht="36" customHeight="1">
      <c r="A65" s="395" t="s">
        <v>126</v>
      </c>
      <c r="B65" s="396" t="s">
        <v>127</v>
      </c>
      <c r="C65" s="404">
        <v>8.17</v>
      </c>
      <c r="D65" s="404">
        <f t="shared" si="4"/>
        <v>38.904761904761905</v>
      </c>
      <c r="E65" s="398">
        <v>4587</v>
      </c>
      <c r="F65" s="399">
        <f t="shared" si="5"/>
        <v>57.337499999999999</v>
      </c>
      <c r="G65" s="399"/>
      <c r="H65" s="399"/>
      <c r="I65" s="400" t="s">
        <v>79</v>
      </c>
      <c r="J65" s="170">
        <v>1</v>
      </c>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1"/>
      <c r="BR65" s="171"/>
      <c r="BS65" s="171"/>
      <c r="BT65" s="171"/>
      <c r="BU65" s="171"/>
      <c r="BV65" s="171"/>
      <c r="BW65" s="171"/>
      <c r="BX65" s="171"/>
      <c r="BY65" s="171"/>
      <c r="BZ65" s="171"/>
      <c r="CA65" s="171"/>
      <c r="CB65" s="171"/>
      <c r="CC65" s="171"/>
      <c r="CD65" s="171"/>
      <c r="CE65" s="171"/>
      <c r="CF65" s="171"/>
      <c r="CG65" s="171"/>
      <c r="CH65" s="171"/>
      <c r="CI65" s="171"/>
      <c r="CJ65" s="171"/>
      <c r="CK65" s="171"/>
      <c r="CL65" s="171"/>
      <c r="CM65" s="171"/>
      <c r="CN65" s="171"/>
      <c r="CO65" s="171"/>
      <c r="CP65" s="171"/>
      <c r="CQ65" s="171"/>
      <c r="CR65" s="171"/>
      <c r="CS65" s="171"/>
      <c r="CT65" s="171"/>
      <c r="CU65" s="171"/>
      <c r="CV65" s="171"/>
      <c r="CW65" s="171"/>
      <c r="CX65" s="171"/>
      <c r="CY65" s="171"/>
      <c r="CZ65" s="171"/>
      <c r="DA65" s="171"/>
      <c r="DB65" s="171"/>
      <c r="DC65" s="171"/>
      <c r="DD65" s="171"/>
      <c r="DE65" s="171"/>
      <c r="DF65" s="171"/>
      <c r="DG65" s="171"/>
      <c r="DH65" s="171"/>
      <c r="DI65" s="171"/>
      <c r="DJ65" s="171"/>
      <c r="DK65" s="171"/>
      <c r="DL65" s="171"/>
      <c r="DM65" s="171"/>
      <c r="DN65" s="171"/>
      <c r="DO65" s="171"/>
      <c r="DP65" s="171"/>
      <c r="DQ65" s="171"/>
      <c r="DR65" s="171"/>
      <c r="DS65" s="171"/>
      <c r="DT65" s="171"/>
      <c r="DU65" s="171"/>
      <c r="DV65" s="171"/>
      <c r="DW65" s="171"/>
      <c r="DX65" s="171"/>
      <c r="DY65" s="171"/>
      <c r="DZ65" s="171"/>
      <c r="EA65" s="171"/>
      <c r="EB65" s="171"/>
      <c r="EC65" s="171"/>
      <c r="ED65" s="171"/>
      <c r="EE65" s="171"/>
      <c r="EF65" s="171"/>
      <c r="EG65" s="171"/>
      <c r="EH65" s="171"/>
      <c r="EI65" s="171"/>
      <c r="EJ65" s="171"/>
      <c r="EK65" s="171"/>
      <c r="EL65" s="171"/>
      <c r="EM65" s="171"/>
      <c r="EN65" s="171"/>
      <c r="EO65" s="171"/>
      <c r="EP65" s="171"/>
      <c r="EQ65" s="171"/>
      <c r="ER65" s="171"/>
      <c r="ES65" s="171"/>
      <c r="ET65" s="171"/>
      <c r="EU65" s="171"/>
      <c r="EV65" s="171"/>
      <c r="EW65" s="171"/>
      <c r="EX65" s="171"/>
      <c r="EY65" s="171"/>
      <c r="EZ65" s="171"/>
      <c r="FA65" s="171"/>
      <c r="FB65" s="171"/>
      <c r="FC65" s="171"/>
      <c r="FD65" s="171"/>
      <c r="FE65" s="171"/>
      <c r="FF65" s="171"/>
      <c r="FG65" s="171"/>
      <c r="FH65" s="171"/>
      <c r="FI65" s="171"/>
      <c r="FJ65" s="171"/>
      <c r="FK65" s="171"/>
      <c r="FL65" s="171"/>
      <c r="FM65" s="171"/>
      <c r="FN65" s="171"/>
      <c r="FO65" s="171"/>
      <c r="FP65" s="171"/>
      <c r="FQ65" s="171"/>
      <c r="FR65" s="171"/>
      <c r="FS65" s="171"/>
      <c r="FT65" s="171"/>
      <c r="FU65" s="171"/>
      <c r="FV65" s="171"/>
      <c r="FW65" s="171"/>
      <c r="FX65" s="171"/>
      <c r="FY65" s="171"/>
      <c r="FZ65" s="171"/>
      <c r="GA65" s="171"/>
      <c r="GB65" s="171"/>
      <c r="GC65" s="171"/>
      <c r="GD65" s="171"/>
      <c r="GE65" s="171"/>
      <c r="GF65" s="171"/>
      <c r="GG65" s="171"/>
      <c r="GH65" s="171"/>
      <c r="GI65" s="171"/>
      <c r="GJ65" s="171"/>
      <c r="GK65" s="171"/>
      <c r="GL65" s="171"/>
      <c r="GM65" s="171"/>
      <c r="GN65" s="171"/>
      <c r="GO65" s="171"/>
      <c r="GP65" s="171"/>
      <c r="GQ65" s="171"/>
      <c r="GR65" s="171"/>
      <c r="GS65" s="171"/>
      <c r="GT65" s="171"/>
      <c r="GU65" s="171"/>
      <c r="GV65" s="171"/>
      <c r="GW65" s="171"/>
      <c r="GX65" s="171"/>
      <c r="GY65" s="171"/>
      <c r="GZ65" s="171"/>
      <c r="HA65" s="171"/>
      <c r="HB65" s="171"/>
      <c r="HC65" s="171"/>
      <c r="HD65" s="171"/>
      <c r="HE65" s="171"/>
      <c r="HF65" s="171"/>
      <c r="HG65" s="171"/>
      <c r="HH65" s="171"/>
      <c r="HI65" s="171"/>
      <c r="HJ65" s="171"/>
      <c r="HK65" s="171"/>
      <c r="HL65" s="171"/>
      <c r="HM65" s="171"/>
      <c r="HN65" s="171"/>
      <c r="HO65" s="171"/>
      <c r="HP65" s="171"/>
      <c r="HQ65" s="171"/>
      <c r="HR65" s="171"/>
      <c r="HS65" s="171"/>
      <c r="HT65" s="171"/>
      <c r="HU65" s="171"/>
      <c r="HV65" s="171"/>
      <c r="HW65" s="172"/>
    </row>
    <row r="66" spans="1:231" s="173" customFormat="1" ht="36" customHeight="1">
      <c r="A66" s="395" t="s">
        <v>128</v>
      </c>
      <c r="B66" s="396" t="s">
        <v>129</v>
      </c>
      <c r="C66" s="404">
        <v>30.36</v>
      </c>
      <c r="D66" s="404">
        <f t="shared" si="4"/>
        <v>144.57142857142858</v>
      </c>
      <c r="E66" s="398">
        <v>14409</v>
      </c>
      <c r="F66" s="399">
        <f t="shared" si="5"/>
        <v>180.11250000000001</v>
      </c>
      <c r="G66" s="399"/>
      <c r="H66" s="399"/>
      <c r="I66" s="400" t="s">
        <v>79</v>
      </c>
      <c r="J66" s="170"/>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1"/>
      <c r="BR66" s="171"/>
      <c r="BS66" s="171"/>
      <c r="BT66" s="171"/>
      <c r="BU66" s="171"/>
      <c r="BV66" s="171"/>
      <c r="BW66" s="171"/>
      <c r="BX66" s="171"/>
      <c r="BY66" s="171"/>
      <c r="BZ66" s="171"/>
      <c r="CA66" s="171"/>
      <c r="CB66" s="171"/>
      <c r="CC66" s="171"/>
      <c r="CD66" s="171"/>
      <c r="CE66" s="171"/>
      <c r="CF66" s="171"/>
      <c r="CG66" s="171"/>
      <c r="CH66" s="171"/>
      <c r="CI66" s="171"/>
      <c r="CJ66" s="171"/>
      <c r="CK66" s="171"/>
      <c r="CL66" s="171"/>
      <c r="CM66" s="171"/>
      <c r="CN66" s="171"/>
      <c r="CO66" s="171"/>
      <c r="CP66" s="171"/>
      <c r="CQ66" s="171"/>
      <c r="CR66" s="171"/>
      <c r="CS66" s="171"/>
      <c r="CT66" s="171"/>
      <c r="CU66" s="171"/>
      <c r="CV66" s="171"/>
      <c r="CW66" s="171"/>
      <c r="CX66" s="171"/>
      <c r="CY66" s="171"/>
      <c r="CZ66" s="171"/>
      <c r="DA66" s="171"/>
      <c r="DB66" s="171"/>
      <c r="DC66" s="171"/>
      <c r="DD66" s="171"/>
      <c r="DE66" s="171"/>
      <c r="DF66" s="171"/>
      <c r="DG66" s="171"/>
      <c r="DH66" s="171"/>
      <c r="DI66" s="171"/>
      <c r="DJ66" s="171"/>
      <c r="DK66" s="171"/>
      <c r="DL66" s="171"/>
      <c r="DM66" s="171"/>
      <c r="DN66" s="171"/>
      <c r="DO66" s="171"/>
      <c r="DP66" s="171"/>
      <c r="DQ66" s="171"/>
      <c r="DR66" s="171"/>
      <c r="DS66" s="171"/>
      <c r="DT66" s="171"/>
      <c r="DU66" s="171"/>
      <c r="DV66" s="171"/>
      <c r="DW66" s="171"/>
      <c r="DX66" s="171"/>
      <c r="DY66" s="171"/>
      <c r="DZ66" s="171"/>
      <c r="EA66" s="171"/>
      <c r="EB66" s="171"/>
      <c r="EC66" s="171"/>
      <c r="ED66" s="171"/>
      <c r="EE66" s="171"/>
      <c r="EF66" s="171"/>
      <c r="EG66" s="171"/>
      <c r="EH66" s="171"/>
      <c r="EI66" s="171"/>
      <c r="EJ66" s="171"/>
      <c r="EK66" s="171"/>
      <c r="EL66" s="171"/>
      <c r="EM66" s="171"/>
      <c r="EN66" s="171"/>
      <c r="EO66" s="171"/>
      <c r="EP66" s="171"/>
      <c r="EQ66" s="171"/>
      <c r="ER66" s="171"/>
      <c r="ES66" s="171"/>
      <c r="ET66" s="171"/>
      <c r="EU66" s="171"/>
      <c r="EV66" s="171"/>
      <c r="EW66" s="171"/>
      <c r="EX66" s="171"/>
      <c r="EY66" s="171"/>
      <c r="EZ66" s="171"/>
      <c r="FA66" s="171"/>
      <c r="FB66" s="171"/>
      <c r="FC66" s="171"/>
      <c r="FD66" s="171"/>
      <c r="FE66" s="171"/>
      <c r="FF66" s="171"/>
      <c r="FG66" s="171"/>
      <c r="FH66" s="171"/>
      <c r="FI66" s="171"/>
      <c r="FJ66" s="171"/>
      <c r="FK66" s="171"/>
      <c r="FL66" s="171"/>
      <c r="FM66" s="171"/>
      <c r="FN66" s="171"/>
      <c r="FO66" s="171"/>
      <c r="FP66" s="171"/>
      <c r="FQ66" s="171"/>
      <c r="FR66" s="171"/>
      <c r="FS66" s="171"/>
      <c r="FT66" s="171"/>
      <c r="FU66" s="171"/>
      <c r="FV66" s="171"/>
      <c r="FW66" s="171"/>
      <c r="FX66" s="171"/>
      <c r="FY66" s="171"/>
      <c r="FZ66" s="171"/>
      <c r="GA66" s="171"/>
      <c r="GB66" s="171"/>
      <c r="GC66" s="171"/>
      <c r="GD66" s="171"/>
      <c r="GE66" s="171"/>
      <c r="GF66" s="171"/>
      <c r="GG66" s="171"/>
      <c r="GH66" s="171"/>
      <c r="GI66" s="171"/>
      <c r="GJ66" s="171"/>
      <c r="GK66" s="171"/>
      <c r="GL66" s="171"/>
      <c r="GM66" s="171"/>
      <c r="GN66" s="171"/>
      <c r="GO66" s="171"/>
      <c r="GP66" s="171"/>
      <c r="GQ66" s="171"/>
      <c r="GR66" s="171"/>
      <c r="GS66" s="171"/>
      <c r="GT66" s="171"/>
      <c r="GU66" s="171"/>
      <c r="GV66" s="171"/>
      <c r="GW66" s="171"/>
      <c r="GX66" s="171"/>
      <c r="GY66" s="171"/>
      <c r="GZ66" s="171"/>
      <c r="HA66" s="171"/>
      <c r="HB66" s="171"/>
      <c r="HC66" s="171"/>
      <c r="HD66" s="171"/>
      <c r="HE66" s="171"/>
      <c r="HF66" s="171"/>
      <c r="HG66" s="171"/>
      <c r="HH66" s="171"/>
      <c r="HI66" s="171"/>
      <c r="HJ66" s="171"/>
      <c r="HK66" s="171"/>
      <c r="HL66" s="171"/>
      <c r="HM66" s="171"/>
      <c r="HN66" s="171"/>
      <c r="HO66" s="171"/>
      <c r="HP66" s="171"/>
      <c r="HQ66" s="171"/>
      <c r="HR66" s="171"/>
      <c r="HS66" s="171"/>
      <c r="HT66" s="171"/>
      <c r="HU66" s="171"/>
      <c r="HV66" s="171"/>
      <c r="HW66" s="172"/>
    </row>
    <row r="67" spans="1:231" s="173" customFormat="1" ht="22.5" customHeight="1">
      <c r="A67" s="395" t="s">
        <v>130</v>
      </c>
      <c r="B67" s="396" t="s">
        <v>131</v>
      </c>
      <c r="C67" s="404">
        <v>13.23</v>
      </c>
      <c r="D67" s="404">
        <f t="shared" si="4"/>
        <v>63</v>
      </c>
      <c r="E67" s="398">
        <v>12468</v>
      </c>
      <c r="F67" s="399">
        <f t="shared" si="5"/>
        <v>155.85</v>
      </c>
      <c r="G67" s="399"/>
      <c r="H67" s="399"/>
      <c r="I67" s="399"/>
      <c r="J67" s="170">
        <v>1</v>
      </c>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1"/>
      <c r="AY67" s="171"/>
      <c r="AZ67" s="171"/>
      <c r="BA67" s="171"/>
      <c r="BB67" s="171"/>
      <c r="BC67" s="171"/>
      <c r="BD67" s="171"/>
      <c r="BE67" s="171"/>
      <c r="BF67" s="171"/>
      <c r="BG67" s="171"/>
      <c r="BH67" s="171"/>
      <c r="BI67" s="171"/>
      <c r="BJ67" s="171"/>
      <c r="BK67" s="171"/>
      <c r="BL67" s="171"/>
      <c r="BM67" s="171"/>
      <c r="BN67" s="171"/>
      <c r="BO67" s="171"/>
      <c r="BP67" s="171"/>
      <c r="BQ67" s="171"/>
      <c r="BR67" s="171"/>
      <c r="BS67" s="171"/>
      <c r="BT67" s="171"/>
      <c r="BU67" s="171"/>
      <c r="BV67" s="171"/>
      <c r="BW67" s="171"/>
      <c r="BX67" s="171"/>
      <c r="BY67" s="171"/>
      <c r="BZ67" s="171"/>
      <c r="CA67" s="171"/>
      <c r="CB67" s="171"/>
      <c r="CC67" s="171"/>
      <c r="CD67" s="171"/>
      <c r="CE67" s="171"/>
      <c r="CF67" s="171"/>
      <c r="CG67" s="171"/>
      <c r="CH67" s="171"/>
      <c r="CI67" s="171"/>
      <c r="CJ67" s="171"/>
      <c r="CK67" s="171"/>
      <c r="CL67" s="171"/>
      <c r="CM67" s="171"/>
      <c r="CN67" s="171"/>
      <c r="CO67" s="171"/>
      <c r="CP67" s="171"/>
      <c r="CQ67" s="171"/>
      <c r="CR67" s="171"/>
      <c r="CS67" s="171"/>
      <c r="CT67" s="171"/>
      <c r="CU67" s="171"/>
      <c r="CV67" s="171"/>
      <c r="CW67" s="171"/>
      <c r="CX67" s="171"/>
      <c r="CY67" s="171"/>
      <c r="CZ67" s="171"/>
      <c r="DA67" s="171"/>
      <c r="DB67" s="171"/>
      <c r="DC67" s="171"/>
      <c r="DD67" s="171"/>
      <c r="DE67" s="171"/>
      <c r="DF67" s="171"/>
      <c r="DG67" s="171"/>
      <c r="DH67" s="171"/>
      <c r="DI67" s="171"/>
      <c r="DJ67" s="171"/>
      <c r="DK67" s="171"/>
      <c r="DL67" s="171"/>
      <c r="DM67" s="171"/>
      <c r="DN67" s="171"/>
      <c r="DO67" s="171"/>
      <c r="DP67" s="171"/>
      <c r="DQ67" s="171"/>
      <c r="DR67" s="171"/>
      <c r="DS67" s="171"/>
      <c r="DT67" s="171"/>
      <c r="DU67" s="171"/>
      <c r="DV67" s="171"/>
      <c r="DW67" s="171"/>
      <c r="DX67" s="171"/>
      <c r="DY67" s="171"/>
      <c r="DZ67" s="171"/>
      <c r="EA67" s="171"/>
      <c r="EB67" s="171"/>
      <c r="EC67" s="171"/>
      <c r="ED67" s="171"/>
      <c r="EE67" s="171"/>
      <c r="EF67" s="171"/>
      <c r="EG67" s="171"/>
      <c r="EH67" s="171"/>
      <c r="EI67" s="171"/>
      <c r="EJ67" s="171"/>
      <c r="EK67" s="171"/>
      <c r="EL67" s="171"/>
      <c r="EM67" s="171"/>
      <c r="EN67" s="171"/>
      <c r="EO67" s="171"/>
      <c r="EP67" s="171"/>
      <c r="EQ67" s="171"/>
      <c r="ER67" s="171"/>
      <c r="ES67" s="171"/>
      <c r="ET67" s="171"/>
      <c r="EU67" s="171"/>
      <c r="EV67" s="171"/>
      <c r="EW67" s="171"/>
      <c r="EX67" s="171"/>
      <c r="EY67" s="171"/>
      <c r="EZ67" s="171"/>
      <c r="FA67" s="171"/>
      <c r="FB67" s="171"/>
      <c r="FC67" s="171"/>
      <c r="FD67" s="171"/>
      <c r="FE67" s="171"/>
      <c r="FF67" s="171"/>
      <c r="FG67" s="171"/>
      <c r="FH67" s="171"/>
      <c r="FI67" s="171"/>
      <c r="FJ67" s="171"/>
      <c r="FK67" s="171"/>
      <c r="FL67" s="171"/>
      <c r="FM67" s="171"/>
      <c r="FN67" s="171"/>
      <c r="FO67" s="171"/>
      <c r="FP67" s="171"/>
      <c r="FQ67" s="171"/>
      <c r="FR67" s="171"/>
      <c r="FS67" s="171"/>
      <c r="FT67" s="171"/>
      <c r="FU67" s="171"/>
      <c r="FV67" s="171"/>
      <c r="FW67" s="171"/>
      <c r="FX67" s="171"/>
      <c r="FY67" s="171"/>
      <c r="FZ67" s="171"/>
      <c r="GA67" s="171"/>
      <c r="GB67" s="171"/>
      <c r="GC67" s="171"/>
      <c r="GD67" s="171"/>
      <c r="GE67" s="171"/>
      <c r="GF67" s="171"/>
      <c r="GG67" s="171"/>
      <c r="GH67" s="171"/>
      <c r="GI67" s="171"/>
      <c r="GJ67" s="171"/>
      <c r="GK67" s="171"/>
      <c r="GL67" s="171"/>
      <c r="GM67" s="171"/>
      <c r="GN67" s="171"/>
      <c r="GO67" s="171"/>
      <c r="GP67" s="171"/>
      <c r="GQ67" s="171"/>
      <c r="GR67" s="171"/>
      <c r="GS67" s="171"/>
      <c r="GT67" s="171"/>
      <c r="GU67" s="171"/>
      <c r="GV67" s="171"/>
      <c r="GW67" s="171"/>
      <c r="GX67" s="171"/>
      <c r="GY67" s="171"/>
      <c r="GZ67" s="171"/>
      <c r="HA67" s="171"/>
      <c r="HB67" s="171"/>
      <c r="HC67" s="171"/>
      <c r="HD67" s="171"/>
      <c r="HE67" s="171"/>
      <c r="HF67" s="171"/>
      <c r="HG67" s="171"/>
      <c r="HH67" s="171"/>
      <c r="HI67" s="171"/>
      <c r="HJ67" s="171"/>
      <c r="HK67" s="171"/>
      <c r="HL67" s="171"/>
      <c r="HM67" s="171"/>
      <c r="HN67" s="171"/>
      <c r="HO67" s="171"/>
      <c r="HP67" s="171"/>
      <c r="HQ67" s="171"/>
      <c r="HR67" s="171"/>
      <c r="HS67" s="171"/>
      <c r="HT67" s="171"/>
      <c r="HU67" s="171"/>
      <c r="HV67" s="171"/>
      <c r="HW67" s="172"/>
    </row>
    <row r="68" spans="1:231" s="173" customFormat="1" ht="22.5" customHeight="1">
      <c r="A68" s="395" t="s">
        <v>132</v>
      </c>
      <c r="B68" s="396" t="s">
        <v>133</v>
      </c>
      <c r="C68" s="404">
        <v>11</v>
      </c>
      <c r="D68" s="404">
        <f t="shared" si="4"/>
        <v>52.380952380952387</v>
      </c>
      <c r="E68" s="398">
        <v>9833</v>
      </c>
      <c r="F68" s="399">
        <f t="shared" si="5"/>
        <v>122.91250000000001</v>
      </c>
      <c r="G68" s="399"/>
      <c r="H68" s="399"/>
      <c r="I68" s="400" t="s">
        <v>29</v>
      </c>
      <c r="J68" s="170">
        <v>1</v>
      </c>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1"/>
      <c r="BY68" s="171"/>
      <c r="BZ68" s="171"/>
      <c r="CA68" s="171"/>
      <c r="CB68" s="171"/>
      <c r="CC68" s="171"/>
      <c r="CD68" s="171"/>
      <c r="CE68" s="171"/>
      <c r="CF68" s="171"/>
      <c r="CG68" s="171"/>
      <c r="CH68" s="171"/>
      <c r="CI68" s="171"/>
      <c r="CJ68" s="171"/>
      <c r="CK68" s="171"/>
      <c r="CL68" s="171"/>
      <c r="CM68" s="171"/>
      <c r="CN68" s="171"/>
      <c r="CO68" s="171"/>
      <c r="CP68" s="171"/>
      <c r="CQ68" s="171"/>
      <c r="CR68" s="171"/>
      <c r="CS68" s="171"/>
      <c r="CT68" s="171"/>
      <c r="CU68" s="171"/>
      <c r="CV68" s="171"/>
      <c r="CW68" s="171"/>
      <c r="CX68" s="171"/>
      <c r="CY68" s="171"/>
      <c r="CZ68" s="171"/>
      <c r="DA68" s="171"/>
      <c r="DB68" s="171"/>
      <c r="DC68" s="171"/>
      <c r="DD68" s="171"/>
      <c r="DE68" s="171"/>
      <c r="DF68" s="171"/>
      <c r="DG68" s="171"/>
      <c r="DH68" s="171"/>
      <c r="DI68" s="171"/>
      <c r="DJ68" s="171"/>
      <c r="DK68" s="171"/>
      <c r="DL68" s="171"/>
      <c r="DM68" s="171"/>
      <c r="DN68" s="171"/>
      <c r="DO68" s="171"/>
      <c r="DP68" s="171"/>
      <c r="DQ68" s="171"/>
      <c r="DR68" s="171"/>
      <c r="DS68" s="171"/>
      <c r="DT68" s="171"/>
      <c r="DU68" s="171"/>
      <c r="DV68" s="171"/>
      <c r="DW68" s="171"/>
      <c r="DX68" s="171"/>
      <c r="DY68" s="171"/>
      <c r="DZ68" s="171"/>
      <c r="EA68" s="171"/>
      <c r="EB68" s="171"/>
      <c r="EC68" s="171"/>
      <c r="ED68" s="171"/>
      <c r="EE68" s="171"/>
      <c r="EF68" s="171"/>
      <c r="EG68" s="171"/>
      <c r="EH68" s="171"/>
      <c r="EI68" s="171"/>
      <c r="EJ68" s="171"/>
      <c r="EK68" s="171"/>
      <c r="EL68" s="171"/>
      <c r="EM68" s="171"/>
      <c r="EN68" s="171"/>
      <c r="EO68" s="171"/>
      <c r="EP68" s="171"/>
      <c r="EQ68" s="171"/>
      <c r="ER68" s="171"/>
      <c r="ES68" s="171"/>
      <c r="ET68" s="171"/>
      <c r="EU68" s="171"/>
      <c r="EV68" s="171"/>
      <c r="EW68" s="171"/>
      <c r="EX68" s="171"/>
      <c r="EY68" s="171"/>
      <c r="EZ68" s="171"/>
      <c r="FA68" s="171"/>
      <c r="FB68" s="171"/>
      <c r="FC68" s="171"/>
      <c r="FD68" s="171"/>
      <c r="FE68" s="171"/>
      <c r="FF68" s="171"/>
      <c r="FG68" s="171"/>
      <c r="FH68" s="171"/>
      <c r="FI68" s="171"/>
      <c r="FJ68" s="171"/>
      <c r="FK68" s="171"/>
      <c r="FL68" s="171"/>
      <c r="FM68" s="171"/>
      <c r="FN68" s="171"/>
      <c r="FO68" s="171"/>
      <c r="FP68" s="171"/>
      <c r="FQ68" s="171"/>
      <c r="FR68" s="171"/>
      <c r="FS68" s="171"/>
      <c r="FT68" s="171"/>
      <c r="FU68" s="171"/>
      <c r="FV68" s="171"/>
      <c r="FW68" s="171"/>
      <c r="FX68" s="171"/>
      <c r="FY68" s="171"/>
      <c r="FZ68" s="171"/>
      <c r="GA68" s="171"/>
      <c r="GB68" s="171"/>
      <c r="GC68" s="171"/>
      <c r="GD68" s="171"/>
      <c r="GE68" s="171"/>
      <c r="GF68" s="171"/>
      <c r="GG68" s="171"/>
      <c r="GH68" s="171"/>
      <c r="GI68" s="171"/>
      <c r="GJ68" s="171"/>
      <c r="GK68" s="171"/>
      <c r="GL68" s="171"/>
      <c r="GM68" s="171"/>
      <c r="GN68" s="171"/>
      <c r="GO68" s="171"/>
      <c r="GP68" s="171"/>
      <c r="GQ68" s="171"/>
      <c r="GR68" s="171"/>
      <c r="GS68" s="171"/>
      <c r="GT68" s="171"/>
      <c r="GU68" s="171"/>
      <c r="GV68" s="171"/>
      <c r="GW68" s="171"/>
      <c r="GX68" s="171"/>
      <c r="GY68" s="171"/>
      <c r="GZ68" s="171"/>
      <c r="HA68" s="171"/>
      <c r="HB68" s="171"/>
      <c r="HC68" s="171"/>
      <c r="HD68" s="171"/>
      <c r="HE68" s="171"/>
      <c r="HF68" s="171"/>
      <c r="HG68" s="171"/>
      <c r="HH68" s="171"/>
      <c r="HI68" s="171"/>
      <c r="HJ68" s="171"/>
      <c r="HK68" s="171"/>
      <c r="HL68" s="171"/>
      <c r="HM68" s="171"/>
      <c r="HN68" s="171"/>
      <c r="HO68" s="171"/>
      <c r="HP68" s="171"/>
      <c r="HQ68" s="171"/>
      <c r="HR68" s="171"/>
      <c r="HS68" s="171"/>
      <c r="HT68" s="171"/>
      <c r="HU68" s="171"/>
      <c r="HV68" s="171"/>
      <c r="HW68" s="172"/>
    </row>
    <row r="69" spans="1:231" s="173" customFormat="1" ht="22.5" customHeight="1">
      <c r="A69" s="395" t="s">
        <v>134</v>
      </c>
      <c r="B69" s="396" t="s">
        <v>135</v>
      </c>
      <c r="C69" s="404">
        <v>10.18</v>
      </c>
      <c r="D69" s="404">
        <f t="shared" si="4"/>
        <v>48.476190476190474</v>
      </c>
      <c r="E69" s="398">
        <v>8993</v>
      </c>
      <c r="F69" s="399">
        <f t="shared" si="5"/>
        <v>112.41250000000001</v>
      </c>
      <c r="G69" s="399"/>
      <c r="H69" s="399"/>
      <c r="I69" s="399"/>
      <c r="J69" s="170">
        <v>1</v>
      </c>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71"/>
      <c r="AQ69" s="171"/>
      <c r="AR69" s="171"/>
      <c r="AS69" s="171"/>
      <c r="AT69" s="171"/>
      <c r="AU69" s="171"/>
      <c r="AV69" s="171"/>
      <c r="AW69" s="171"/>
      <c r="AX69" s="171"/>
      <c r="AY69" s="171"/>
      <c r="AZ69" s="171"/>
      <c r="BA69" s="171"/>
      <c r="BB69" s="171"/>
      <c r="BC69" s="171"/>
      <c r="BD69" s="171"/>
      <c r="BE69" s="171"/>
      <c r="BF69" s="171"/>
      <c r="BG69" s="171"/>
      <c r="BH69" s="171"/>
      <c r="BI69" s="171"/>
      <c r="BJ69" s="171"/>
      <c r="BK69" s="171"/>
      <c r="BL69" s="171"/>
      <c r="BM69" s="171"/>
      <c r="BN69" s="171"/>
      <c r="BO69" s="171"/>
      <c r="BP69" s="171"/>
      <c r="BQ69" s="171"/>
      <c r="BR69" s="171"/>
      <c r="BS69" s="171"/>
      <c r="BT69" s="171"/>
      <c r="BU69" s="171"/>
      <c r="BV69" s="171"/>
      <c r="BW69" s="171"/>
      <c r="BX69" s="171"/>
      <c r="BY69" s="171"/>
      <c r="BZ69" s="171"/>
      <c r="CA69" s="171"/>
      <c r="CB69" s="171"/>
      <c r="CC69" s="171"/>
      <c r="CD69" s="171"/>
      <c r="CE69" s="171"/>
      <c r="CF69" s="171"/>
      <c r="CG69" s="171"/>
      <c r="CH69" s="171"/>
      <c r="CI69" s="171"/>
      <c r="CJ69" s="171"/>
      <c r="CK69" s="171"/>
      <c r="CL69" s="171"/>
      <c r="CM69" s="171"/>
      <c r="CN69" s="171"/>
      <c r="CO69" s="171"/>
      <c r="CP69" s="171"/>
      <c r="CQ69" s="171"/>
      <c r="CR69" s="171"/>
      <c r="CS69" s="171"/>
      <c r="CT69" s="171"/>
      <c r="CU69" s="171"/>
      <c r="CV69" s="171"/>
      <c r="CW69" s="171"/>
      <c r="CX69" s="171"/>
      <c r="CY69" s="171"/>
      <c r="CZ69" s="171"/>
      <c r="DA69" s="171"/>
      <c r="DB69" s="171"/>
      <c r="DC69" s="171"/>
      <c r="DD69" s="171"/>
      <c r="DE69" s="171"/>
      <c r="DF69" s="171"/>
      <c r="DG69" s="171"/>
      <c r="DH69" s="171"/>
      <c r="DI69" s="171"/>
      <c r="DJ69" s="171"/>
      <c r="DK69" s="171"/>
      <c r="DL69" s="171"/>
      <c r="DM69" s="171"/>
      <c r="DN69" s="171"/>
      <c r="DO69" s="171"/>
      <c r="DP69" s="171"/>
      <c r="DQ69" s="171"/>
      <c r="DR69" s="171"/>
      <c r="DS69" s="171"/>
      <c r="DT69" s="171"/>
      <c r="DU69" s="171"/>
      <c r="DV69" s="171"/>
      <c r="DW69" s="171"/>
      <c r="DX69" s="171"/>
      <c r="DY69" s="171"/>
      <c r="DZ69" s="171"/>
      <c r="EA69" s="171"/>
      <c r="EB69" s="171"/>
      <c r="EC69" s="171"/>
      <c r="ED69" s="171"/>
      <c r="EE69" s="171"/>
      <c r="EF69" s="171"/>
      <c r="EG69" s="171"/>
      <c r="EH69" s="171"/>
      <c r="EI69" s="171"/>
      <c r="EJ69" s="171"/>
      <c r="EK69" s="171"/>
      <c r="EL69" s="171"/>
      <c r="EM69" s="171"/>
      <c r="EN69" s="171"/>
      <c r="EO69" s="171"/>
      <c r="EP69" s="171"/>
      <c r="EQ69" s="171"/>
      <c r="ER69" s="171"/>
      <c r="ES69" s="171"/>
      <c r="ET69" s="171"/>
      <c r="EU69" s="171"/>
      <c r="EV69" s="171"/>
      <c r="EW69" s="171"/>
      <c r="EX69" s="171"/>
      <c r="EY69" s="171"/>
      <c r="EZ69" s="171"/>
      <c r="FA69" s="171"/>
      <c r="FB69" s="171"/>
      <c r="FC69" s="171"/>
      <c r="FD69" s="171"/>
      <c r="FE69" s="171"/>
      <c r="FF69" s="171"/>
      <c r="FG69" s="171"/>
      <c r="FH69" s="171"/>
      <c r="FI69" s="171"/>
      <c r="FJ69" s="171"/>
      <c r="FK69" s="171"/>
      <c r="FL69" s="171"/>
      <c r="FM69" s="171"/>
      <c r="FN69" s="171"/>
      <c r="FO69" s="171"/>
      <c r="FP69" s="171"/>
      <c r="FQ69" s="171"/>
      <c r="FR69" s="171"/>
      <c r="FS69" s="171"/>
      <c r="FT69" s="171"/>
      <c r="FU69" s="171"/>
      <c r="FV69" s="171"/>
      <c r="FW69" s="171"/>
      <c r="FX69" s="171"/>
      <c r="FY69" s="171"/>
      <c r="FZ69" s="171"/>
      <c r="GA69" s="171"/>
      <c r="GB69" s="171"/>
      <c r="GC69" s="171"/>
      <c r="GD69" s="171"/>
      <c r="GE69" s="171"/>
      <c r="GF69" s="171"/>
      <c r="GG69" s="171"/>
      <c r="GH69" s="171"/>
      <c r="GI69" s="171"/>
      <c r="GJ69" s="171"/>
      <c r="GK69" s="171"/>
      <c r="GL69" s="171"/>
      <c r="GM69" s="171"/>
      <c r="GN69" s="171"/>
      <c r="GO69" s="171"/>
      <c r="GP69" s="171"/>
      <c r="GQ69" s="171"/>
      <c r="GR69" s="171"/>
      <c r="GS69" s="171"/>
      <c r="GT69" s="171"/>
      <c r="GU69" s="171"/>
      <c r="GV69" s="171"/>
      <c r="GW69" s="171"/>
      <c r="GX69" s="171"/>
      <c r="GY69" s="171"/>
      <c r="GZ69" s="171"/>
      <c r="HA69" s="171"/>
      <c r="HB69" s="171"/>
      <c r="HC69" s="171"/>
      <c r="HD69" s="171"/>
      <c r="HE69" s="171"/>
      <c r="HF69" s="171"/>
      <c r="HG69" s="171"/>
      <c r="HH69" s="171"/>
      <c r="HI69" s="171"/>
      <c r="HJ69" s="171"/>
      <c r="HK69" s="171"/>
      <c r="HL69" s="171"/>
      <c r="HM69" s="171"/>
      <c r="HN69" s="171"/>
      <c r="HO69" s="171"/>
      <c r="HP69" s="171"/>
      <c r="HQ69" s="171"/>
      <c r="HR69" s="171"/>
      <c r="HS69" s="171"/>
      <c r="HT69" s="171"/>
      <c r="HU69" s="171"/>
      <c r="HV69" s="171"/>
      <c r="HW69" s="172"/>
    </row>
    <row r="70" spans="1:231" s="59" customFormat="1" ht="22.5" customHeight="1">
      <c r="A70" s="401" t="s">
        <v>136</v>
      </c>
      <c r="B70" s="401" t="s">
        <v>137</v>
      </c>
      <c r="C70" s="390">
        <f>SUM(C71:C89)</f>
        <v>180.15</v>
      </c>
      <c r="D70" s="407"/>
      <c r="E70" s="402">
        <f>SUM(E71:E89)</f>
        <v>215597</v>
      </c>
      <c r="F70" s="407"/>
      <c r="G70" s="407"/>
      <c r="H70" s="407"/>
      <c r="I70" s="407"/>
      <c r="J70" s="163"/>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c r="EO70" s="57"/>
      <c r="EP70" s="57"/>
      <c r="EQ70" s="57"/>
      <c r="ER70" s="57"/>
      <c r="ES70" s="57"/>
      <c r="ET70" s="57"/>
      <c r="EU70" s="57"/>
      <c r="EV70" s="57"/>
      <c r="EW70" s="57"/>
      <c r="EX70" s="57"/>
      <c r="EY70" s="57"/>
      <c r="EZ70" s="57"/>
      <c r="FA70" s="57"/>
      <c r="FB70" s="57"/>
      <c r="FC70" s="57"/>
      <c r="FD70" s="57"/>
      <c r="FE70" s="57"/>
      <c r="FF70" s="57"/>
      <c r="FG70" s="57"/>
      <c r="FH70" s="57"/>
      <c r="FI70" s="57"/>
      <c r="FJ70" s="57"/>
      <c r="FK70" s="57"/>
      <c r="FL70" s="57"/>
      <c r="FM70" s="57"/>
      <c r="FN70" s="57"/>
      <c r="FO70" s="57"/>
      <c r="FP70" s="57"/>
      <c r="FQ70" s="57"/>
      <c r="FR70" s="57"/>
      <c r="FS70" s="57"/>
      <c r="FT70" s="57"/>
      <c r="FU70" s="57"/>
      <c r="FV70" s="57"/>
      <c r="FW70" s="57"/>
      <c r="FX70" s="57"/>
      <c r="FY70" s="57"/>
      <c r="FZ70" s="57"/>
      <c r="GA70" s="57"/>
      <c r="GB70" s="57"/>
      <c r="GC70" s="57"/>
      <c r="GD70" s="57"/>
      <c r="GE70" s="57"/>
      <c r="GF70" s="57"/>
      <c r="GG70" s="57"/>
      <c r="GH70" s="57"/>
      <c r="GI70" s="57"/>
      <c r="GJ70" s="57"/>
      <c r="GK70" s="57"/>
      <c r="GL70" s="57"/>
      <c r="GM70" s="57"/>
      <c r="GN70" s="57"/>
      <c r="GO70" s="57"/>
      <c r="GP70" s="57"/>
      <c r="GQ70" s="57"/>
      <c r="GR70" s="57"/>
      <c r="GS70" s="57"/>
      <c r="GT70" s="57"/>
      <c r="GU70" s="57"/>
      <c r="GV70" s="57"/>
      <c r="GW70" s="57"/>
      <c r="GX70" s="57"/>
      <c r="GY70" s="57"/>
      <c r="GZ70" s="57"/>
      <c r="HA70" s="57"/>
      <c r="HB70" s="57"/>
      <c r="HC70" s="57"/>
      <c r="HD70" s="57"/>
      <c r="HE70" s="57"/>
      <c r="HF70" s="57"/>
      <c r="HG70" s="57"/>
      <c r="HH70" s="57"/>
      <c r="HI70" s="57"/>
      <c r="HJ70" s="57"/>
      <c r="HK70" s="57"/>
      <c r="HL70" s="57"/>
      <c r="HM70" s="57"/>
      <c r="HN70" s="57"/>
      <c r="HO70" s="57"/>
      <c r="HP70" s="57"/>
      <c r="HQ70" s="57"/>
      <c r="HR70" s="57"/>
      <c r="HS70" s="57"/>
      <c r="HT70" s="57"/>
      <c r="HU70" s="57"/>
      <c r="HV70" s="57"/>
      <c r="HW70" s="58"/>
    </row>
    <row r="71" spans="1:231" s="173" customFormat="1" ht="22.5" customHeight="1">
      <c r="A71" s="395" t="s">
        <v>138</v>
      </c>
      <c r="B71" s="396" t="s">
        <v>139</v>
      </c>
      <c r="C71" s="404">
        <v>7.05</v>
      </c>
      <c r="D71" s="404">
        <f>C71/$C$6*100</f>
        <v>33.571428571428569</v>
      </c>
      <c r="E71" s="398">
        <v>7605</v>
      </c>
      <c r="F71" s="399">
        <f>E71/$D$6*100</f>
        <v>95.0625</v>
      </c>
      <c r="G71" s="399"/>
      <c r="H71" s="399"/>
      <c r="I71" s="399"/>
      <c r="J71" s="170">
        <v>1</v>
      </c>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c r="BJ71" s="171"/>
      <c r="BK71" s="171"/>
      <c r="BL71" s="171"/>
      <c r="BM71" s="171"/>
      <c r="BN71" s="171"/>
      <c r="BO71" s="171"/>
      <c r="BP71" s="171"/>
      <c r="BQ71" s="171"/>
      <c r="BR71" s="171"/>
      <c r="BS71" s="171"/>
      <c r="BT71" s="171"/>
      <c r="BU71" s="171"/>
      <c r="BV71" s="171"/>
      <c r="BW71" s="171"/>
      <c r="BX71" s="171"/>
      <c r="BY71" s="171"/>
      <c r="BZ71" s="171"/>
      <c r="CA71" s="171"/>
      <c r="CB71" s="171"/>
      <c r="CC71" s="171"/>
      <c r="CD71" s="171"/>
      <c r="CE71" s="171"/>
      <c r="CF71" s="171"/>
      <c r="CG71" s="171"/>
      <c r="CH71" s="171"/>
      <c r="CI71" s="171"/>
      <c r="CJ71" s="171"/>
      <c r="CK71" s="171"/>
      <c r="CL71" s="171"/>
      <c r="CM71" s="171"/>
      <c r="CN71" s="171"/>
      <c r="CO71" s="171"/>
      <c r="CP71" s="171"/>
      <c r="CQ71" s="171"/>
      <c r="CR71" s="171"/>
      <c r="CS71" s="171"/>
      <c r="CT71" s="171"/>
      <c r="CU71" s="171"/>
      <c r="CV71" s="171"/>
      <c r="CW71" s="171"/>
      <c r="CX71" s="171"/>
      <c r="CY71" s="171"/>
      <c r="CZ71" s="171"/>
      <c r="DA71" s="171"/>
      <c r="DB71" s="171"/>
      <c r="DC71" s="171"/>
      <c r="DD71" s="171"/>
      <c r="DE71" s="171"/>
      <c r="DF71" s="171"/>
      <c r="DG71" s="171"/>
      <c r="DH71" s="171"/>
      <c r="DI71" s="171"/>
      <c r="DJ71" s="171"/>
      <c r="DK71" s="171"/>
      <c r="DL71" s="171"/>
      <c r="DM71" s="171"/>
      <c r="DN71" s="171"/>
      <c r="DO71" s="171"/>
      <c r="DP71" s="171"/>
      <c r="DQ71" s="171"/>
      <c r="DR71" s="171"/>
      <c r="DS71" s="171"/>
      <c r="DT71" s="171"/>
      <c r="DU71" s="171"/>
      <c r="DV71" s="171"/>
      <c r="DW71" s="171"/>
      <c r="DX71" s="171"/>
      <c r="DY71" s="171"/>
      <c r="DZ71" s="171"/>
      <c r="EA71" s="171"/>
      <c r="EB71" s="171"/>
      <c r="EC71" s="171"/>
      <c r="ED71" s="171"/>
      <c r="EE71" s="171"/>
      <c r="EF71" s="171"/>
      <c r="EG71" s="171"/>
      <c r="EH71" s="171"/>
      <c r="EI71" s="171"/>
      <c r="EJ71" s="171"/>
      <c r="EK71" s="171"/>
      <c r="EL71" s="171"/>
      <c r="EM71" s="171"/>
      <c r="EN71" s="171"/>
      <c r="EO71" s="171"/>
      <c r="EP71" s="171"/>
      <c r="EQ71" s="171"/>
      <c r="ER71" s="171"/>
      <c r="ES71" s="171"/>
      <c r="ET71" s="171"/>
      <c r="EU71" s="171"/>
      <c r="EV71" s="171"/>
      <c r="EW71" s="171"/>
      <c r="EX71" s="171"/>
      <c r="EY71" s="171"/>
      <c r="EZ71" s="171"/>
      <c r="FA71" s="171"/>
      <c r="FB71" s="171"/>
      <c r="FC71" s="171"/>
      <c r="FD71" s="171"/>
      <c r="FE71" s="171"/>
      <c r="FF71" s="171"/>
      <c r="FG71" s="171"/>
      <c r="FH71" s="171"/>
      <c r="FI71" s="171"/>
      <c r="FJ71" s="171"/>
      <c r="FK71" s="171"/>
      <c r="FL71" s="171"/>
      <c r="FM71" s="171"/>
      <c r="FN71" s="171"/>
      <c r="FO71" s="171"/>
      <c r="FP71" s="171"/>
      <c r="FQ71" s="171"/>
      <c r="FR71" s="171"/>
      <c r="FS71" s="171"/>
      <c r="FT71" s="171"/>
      <c r="FU71" s="171"/>
      <c r="FV71" s="171"/>
      <c r="FW71" s="171"/>
      <c r="FX71" s="171"/>
      <c r="FY71" s="171"/>
      <c r="FZ71" s="171"/>
      <c r="GA71" s="171"/>
      <c r="GB71" s="171"/>
      <c r="GC71" s="171"/>
      <c r="GD71" s="171"/>
      <c r="GE71" s="171"/>
      <c r="GF71" s="171"/>
      <c r="GG71" s="171"/>
      <c r="GH71" s="171"/>
      <c r="GI71" s="171"/>
      <c r="GJ71" s="171"/>
      <c r="GK71" s="171"/>
      <c r="GL71" s="171"/>
      <c r="GM71" s="171"/>
      <c r="GN71" s="171"/>
      <c r="GO71" s="171"/>
      <c r="GP71" s="171"/>
      <c r="GQ71" s="171"/>
      <c r="GR71" s="171"/>
      <c r="GS71" s="171"/>
      <c r="GT71" s="171"/>
      <c r="GU71" s="171"/>
      <c r="GV71" s="171"/>
      <c r="GW71" s="171"/>
      <c r="GX71" s="171"/>
      <c r="GY71" s="171"/>
      <c r="GZ71" s="171"/>
      <c r="HA71" s="171"/>
      <c r="HB71" s="171"/>
      <c r="HC71" s="171"/>
      <c r="HD71" s="171"/>
      <c r="HE71" s="171"/>
      <c r="HF71" s="171"/>
      <c r="HG71" s="171"/>
      <c r="HH71" s="171"/>
      <c r="HI71" s="171"/>
      <c r="HJ71" s="171"/>
      <c r="HK71" s="171"/>
      <c r="HL71" s="171"/>
      <c r="HM71" s="171"/>
      <c r="HN71" s="171"/>
      <c r="HO71" s="171"/>
      <c r="HP71" s="171"/>
      <c r="HQ71" s="171"/>
      <c r="HR71" s="171"/>
      <c r="HS71" s="171"/>
      <c r="HT71" s="171"/>
      <c r="HU71" s="171"/>
      <c r="HV71" s="171"/>
      <c r="HW71" s="172"/>
    </row>
    <row r="72" spans="1:231" s="173" customFormat="1" ht="22.5" customHeight="1">
      <c r="A72" s="395" t="s">
        <v>140</v>
      </c>
      <c r="B72" s="396" t="s">
        <v>141</v>
      </c>
      <c r="C72" s="404">
        <v>8.31</v>
      </c>
      <c r="D72" s="404">
        <f t="shared" ref="D72:D89" si="6">C72/$C$6*100</f>
        <v>39.571428571428577</v>
      </c>
      <c r="E72" s="398">
        <v>10202</v>
      </c>
      <c r="F72" s="399">
        <f t="shared" ref="F72:F89" si="7">E72/$D$6*100</f>
        <v>127.52500000000001</v>
      </c>
      <c r="G72" s="399"/>
      <c r="H72" s="399"/>
      <c r="I72" s="399"/>
      <c r="J72" s="170">
        <v>1</v>
      </c>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71"/>
      <c r="AP72" s="171"/>
      <c r="AQ72" s="171"/>
      <c r="AR72" s="171"/>
      <c r="AS72" s="171"/>
      <c r="AT72" s="171"/>
      <c r="AU72" s="171"/>
      <c r="AV72" s="171"/>
      <c r="AW72" s="171"/>
      <c r="AX72" s="171"/>
      <c r="AY72" s="171"/>
      <c r="AZ72" s="171"/>
      <c r="BA72" s="171"/>
      <c r="BB72" s="171"/>
      <c r="BC72" s="171"/>
      <c r="BD72" s="171"/>
      <c r="BE72" s="171"/>
      <c r="BF72" s="171"/>
      <c r="BG72" s="171"/>
      <c r="BH72" s="171"/>
      <c r="BI72" s="171"/>
      <c r="BJ72" s="171"/>
      <c r="BK72" s="171"/>
      <c r="BL72" s="171"/>
      <c r="BM72" s="171"/>
      <c r="BN72" s="171"/>
      <c r="BO72" s="171"/>
      <c r="BP72" s="171"/>
      <c r="BQ72" s="171"/>
      <c r="BR72" s="171"/>
      <c r="BS72" s="171"/>
      <c r="BT72" s="171"/>
      <c r="BU72" s="171"/>
      <c r="BV72" s="171"/>
      <c r="BW72" s="171"/>
      <c r="BX72" s="171"/>
      <c r="BY72" s="171"/>
      <c r="BZ72" s="171"/>
      <c r="CA72" s="171"/>
      <c r="CB72" s="171"/>
      <c r="CC72" s="171"/>
      <c r="CD72" s="171"/>
      <c r="CE72" s="171"/>
      <c r="CF72" s="171"/>
      <c r="CG72" s="171"/>
      <c r="CH72" s="171"/>
      <c r="CI72" s="171"/>
      <c r="CJ72" s="171"/>
      <c r="CK72" s="171"/>
      <c r="CL72" s="171"/>
      <c r="CM72" s="171"/>
      <c r="CN72" s="171"/>
      <c r="CO72" s="171"/>
      <c r="CP72" s="171"/>
      <c r="CQ72" s="171"/>
      <c r="CR72" s="171"/>
      <c r="CS72" s="171"/>
      <c r="CT72" s="171"/>
      <c r="CU72" s="171"/>
      <c r="CV72" s="171"/>
      <c r="CW72" s="171"/>
      <c r="CX72" s="171"/>
      <c r="CY72" s="171"/>
      <c r="CZ72" s="171"/>
      <c r="DA72" s="171"/>
      <c r="DB72" s="171"/>
      <c r="DC72" s="171"/>
      <c r="DD72" s="171"/>
      <c r="DE72" s="171"/>
      <c r="DF72" s="171"/>
      <c r="DG72" s="171"/>
      <c r="DH72" s="171"/>
      <c r="DI72" s="171"/>
      <c r="DJ72" s="171"/>
      <c r="DK72" s="171"/>
      <c r="DL72" s="171"/>
      <c r="DM72" s="171"/>
      <c r="DN72" s="171"/>
      <c r="DO72" s="171"/>
      <c r="DP72" s="171"/>
      <c r="DQ72" s="171"/>
      <c r="DR72" s="171"/>
      <c r="DS72" s="171"/>
      <c r="DT72" s="171"/>
      <c r="DU72" s="171"/>
      <c r="DV72" s="171"/>
      <c r="DW72" s="171"/>
      <c r="DX72" s="171"/>
      <c r="DY72" s="171"/>
      <c r="DZ72" s="171"/>
      <c r="EA72" s="171"/>
      <c r="EB72" s="171"/>
      <c r="EC72" s="171"/>
      <c r="ED72" s="171"/>
      <c r="EE72" s="171"/>
      <c r="EF72" s="171"/>
      <c r="EG72" s="171"/>
      <c r="EH72" s="171"/>
      <c r="EI72" s="171"/>
      <c r="EJ72" s="171"/>
      <c r="EK72" s="171"/>
      <c r="EL72" s="171"/>
      <c r="EM72" s="171"/>
      <c r="EN72" s="171"/>
      <c r="EO72" s="171"/>
      <c r="EP72" s="171"/>
      <c r="EQ72" s="171"/>
      <c r="ER72" s="171"/>
      <c r="ES72" s="171"/>
      <c r="ET72" s="171"/>
      <c r="EU72" s="171"/>
      <c r="EV72" s="171"/>
      <c r="EW72" s="171"/>
      <c r="EX72" s="171"/>
      <c r="EY72" s="171"/>
      <c r="EZ72" s="171"/>
      <c r="FA72" s="171"/>
      <c r="FB72" s="171"/>
      <c r="FC72" s="171"/>
      <c r="FD72" s="171"/>
      <c r="FE72" s="171"/>
      <c r="FF72" s="171"/>
      <c r="FG72" s="171"/>
      <c r="FH72" s="171"/>
      <c r="FI72" s="171"/>
      <c r="FJ72" s="171"/>
      <c r="FK72" s="171"/>
      <c r="FL72" s="171"/>
      <c r="FM72" s="171"/>
      <c r="FN72" s="171"/>
      <c r="FO72" s="171"/>
      <c r="FP72" s="171"/>
      <c r="FQ72" s="171"/>
      <c r="FR72" s="171"/>
      <c r="FS72" s="171"/>
      <c r="FT72" s="171"/>
      <c r="FU72" s="171"/>
      <c r="FV72" s="171"/>
      <c r="FW72" s="171"/>
      <c r="FX72" s="171"/>
      <c r="FY72" s="171"/>
      <c r="FZ72" s="171"/>
      <c r="GA72" s="171"/>
      <c r="GB72" s="171"/>
      <c r="GC72" s="171"/>
      <c r="GD72" s="171"/>
      <c r="GE72" s="171"/>
      <c r="GF72" s="171"/>
      <c r="GG72" s="171"/>
      <c r="GH72" s="171"/>
      <c r="GI72" s="171"/>
      <c r="GJ72" s="171"/>
      <c r="GK72" s="171"/>
      <c r="GL72" s="171"/>
      <c r="GM72" s="171"/>
      <c r="GN72" s="171"/>
      <c r="GO72" s="171"/>
      <c r="GP72" s="171"/>
      <c r="GQ72" s="171"/>
      <c r="GR72" s="171"/>
      <c r="GS72" s="171"/>
      <c r="GT72" s="171"/>
      <c r="GU72" s="171"/>
      <c r="GV72" s="171"/>
      <c r="GW72" s="171"/>
      <c r="GX72" s="171"/>
      <c r="GY72" s="171"/>
      <c r="GZ72" s="171"/>
      <c r="HA72" s="171"/>
      <c r="HB72" s="171"/>
      <c r="HC72" s="171"/>
      <c r="HD72" s="171"/>
      <c r="HE72" s="171"/>
      <c r="HF72" s="171"/>
      <c r="HG72" s="171"/>
      <c r="HH72" s="171"/>
      <c r="HI72" s="171"/>
      <c r="HJ72" s="171"/>
      <c r="HK72" s="171"/>
      <c r="HL72" s="171"/>
      <c r="HM72" s="171"/>
      <c r="HN72" s="171"/>
      <c r="HO72" s="171"/>
      <c r="HP72" s="171"/>
      <c r="HQ72" s="171"/>
      <c r="HR72" s="171"/>
      <c r="HS72" s="171"/>
      <c r="HT72" s="171"/>
      <c r="HU72" s="171"/>
      <c r="HV72" s="171"/>
      <c r="HW72" s="172"/>
    </row>
    <row r="73" spans="1:231" s="173" customFormat="1" ht="22.5" customHeight="1">
      <c r="A73" s="395" t="s">
        <v>142</v>
      </c>
      <c r="B73" s="396" t="s">
        <v>143</v>
      </c>
      <c r="C73" s="404">
        <v>7.14</v>
      </c>
      <c r="D73" s="404">
        <f t="shared" si="6"/>
        <v>34</v>
      </c>
      <c r="E73" s="398">
        <v>8450</v>
      </c>
      <c r="F73" s="399">
        <f t="shared" si="7"/>
        <v>105.62499999999999</v>
      </c>
      <c r="G73" s="399"/>
      <c r="H73" s="399"/>
      <c r="I73" s="399"/>
      <c r="J73" s="170">
        <v>1</v>
      </c>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1"/>
      <c r="AY73" s="171"/>
      <c r="AZ73" s="171"/>
      <c r="BA73" s="171"/>
      <c r="BB73" s="171"/>
      <c r="BC73" s="171"/>
      <c r="BD73" s="171"/>
      <c r="BE73" s="171"/>
      <c r="BF73" s="171"/>
      <c r="BG73" s="171"/>
      <c r="BH73" s="171"/>
      <c r="BI73" s="171"/>
      <c r="BJ73" s="171"/>
      <c r="BK73" s="171"/>
      <c r="BL73" s="171"/>
      <c r="BM73" s="171"/>
      <c r="BN73" s="171"/>
      <c r="BO73" s="171"/>
      <c r="BP73" s="171"/>
      <c r="BQ73" s="171"/>
      <c r="BR73" s="171"/>
      <c r="BS73" s="171"/>
      <c r="BT73" s="171"/>
      <c r="BU73" s="171"/>
      <c r="BV73" s="171"/>
      <c r="BW73" s="171"/>
      <c r="BX73" s="171"/>
      <c r="BY73" s="171"/>
      <c r="BZ73" s="171"/>
      <c r="CA73" s="171"/>
      <c r="CB73" s="171"/>
      <c r="CC73" s="171"/>
      <c r="CD73" s="171"/>
      <c r="CE73" s="171"/>
      <c r="CF73" s="171"/>
      <c r="CG73" s="171"/>
      <c r="CH73" s="171"/>
      <c r="CI73" s="171"/>
      <c r="CJ73" s="171"/>
      <c r="CK73" s="171"/>
      <c r="CL73" s="171"/>
      <c r="CM73" s="171"/>
      <c r="CN73" s="171"/>
      <c r="CO73" s="171"/>
      <c r="CP73" s="171"/>
      <c r="CQ73" s="171"/>
      <c r="CR73" s="171"/>
      <c r="CS73" s="171"/>
      <c r="CT73" s="171"/>
      <c r="CU73" s="171"/>
      <c r="CV73" s="171"/>
      <c r="CW73" s="171"/>
      <c r="CX73" s="171"/>
      <c r="CY73" s="171"/>
      <c r="CZ73" s="171"/>
      <c r="DA73" s="171"/>
      <c r="DB73" s="171"/>
      <c r="DC73" s="171"/>
      <c r="DD73" s="171"/>
      <c r="DE73" s="171"/>
      <c r="DF73" s="171"/>
      <c r="DG73" s="171"/>
      <c r="DH73" s="171"/>
      <c r="DI73" s="171"/>
      <c r="DJ73" s="171"/>
      <c r="DK73" s="171"/>
      <c r="DL73" s="171"/>
      <c r="DM73" s="171"/>
      <c r="DN73" s="171"/>
      <c r="DO73" s="171"/>
      <c r="DP73" s="171"/>
      <c r="DQ73" s="171"/>
      <c r="DR73" s="171"/>
      <c r="DS73" s="171"/>
      <c r="DT73" s="171"/>
      <c r="DU73" s="171"/>
      <c r="DV73" s="171"/>
      <c r="DW73" s="171"/>
      <c r="DX73" s="171"/>
      <c r="DY73" s="171"/>
      <c r="DZ73" s="171"/>
      <c r="EA73" s="171"/>
      <c r="EB73" s="171"/>
      <c r="EC73" s="171"/>
      <c r="ED73" s="171"/>
      <c r="EE73" s="171"/>
      <c r="EF73" s="171"/>
      <c r="EG73" s="171"/>
      <c r="EH73" s="171"/>
      <c r="EI73" s="171"/>
      <c r="EJ73" s="171"/>
      <c r="EK73" s="171"/>
      <c r="EL73" s="171"/>
      <c r="EM73" s="171"/>
      <c r="EN73" s="171"/>
      <c r="EO73" s="171"/>
      <c r="EP73" s="171"/>
      <c r="EQ73" s="171"/>
      <c r="ER73" s="171"/>
      <c r="ES73" s="171"/>
      <c r="ET73" s="171"/>
      <c r="EU73" s="171"/>
      <c r="EV73" s="171"/>
      <c r="EW73" s="171"/>
      <c r="EX73" s="171"/>
      <c r="EY73" s="171"/>
      <c r="EZ73" s="171"/>
      <c r="FA73" s="171"/>
      <c r="FB73" s="171"/>
      <c r="FC73" s="171"/>
      <c r="FD73" s="171"/>
      <c r="FE73" s="171"/>
      <c r="FF73" s="171"/>
      <c r="FG73" s="171"/>
      <c r="FH73" s="171"/>
      <c r="FI73" s="171"/>
      <c r="FJ73" s="171"/>
      <c r="FK73" s="171"/>
      <c r="FL73" s="171"/>
      <c r="FM73" s="171"/>
      <c r="FN73" s="171"/>
      <c r="FO73" s="171"/>
      <c r="FP73" s="171"/>
      <c r="FQ73" s="171"/>
      <c r="FR73" s="171"/>
      <c r="FS73" s="171"/>
      <c r="FT73" s="171"/>
      <c r="FU73" s="171"/>
      <c r="FV73" s="171"/>
      <c r="FW73" s="171"/>
      <c r="FX73" s="171"/>
      <c r="FY73" s="171"/>
      <c r="FZ73" s="171"/>
      <c r="GA73" s="171"/>
      <c r="GB73" s="171"/>
      <c r="GC73" s="171"/>
      <c r="GD73" s="171"/>
      <c r="GE73" s="171"/>
      <c r="GF73" s="171"/>
      <c r="GG73" s="171"/>
      <c r="GH73" s="171"/>
      <c r="GI73" s="171"/>
      <c r="GJ73" s="171"/>
      <c r="GK73" s="171"/>
      <c r="GL73" s="171"/>
      <c r="GM73" s="171"/>
      <c r="GN73" s="171"/>
      <c r="GO73" s="171"/>
      <c r="GP73" s="171"/>
      <c r="GQ73" s="171"/>
      <c r="GR73" s="171"/>
      <c r="GS73" s="171"/>
      <c r="GT73" s="171"/>
      <c r="GU73" s="171"/>
      <c r="GV73" s="171"/>
      <c r="GW73" s="171"/>
      <c r="GX73" s="171"/>
      <c r="GY73" s="171"/>
      <c r="GZ73" s="171"/>
      <c r="HA73" s="171"/>
      <c r="HB73" s="171"/>
      <c r="HC73" s="171"/>
      <c r="HD73" s="171"/>
      <c r="HE73" s="171"/>
      <c r="HF73" s="171"/>
      <c r="HG73" s="171"/>
      <c r="HH73" s="171"/>
      <c r="HI73" s="171"/>
      <c r="HJ73" s="171"/>
      <c r="HK73" s="171"/>
      <c r="HL73" s="171"/>
      <c r="HM73" s="171"/>
      <c r="HN73" s="171"/>
      <c r="HO73" s="171"/>
      <c r="HP73" s="171"/>
      <c r="HQ73" s="171"/>
      <c r="HR73" s="171"/>
      <c r="HS73" s="171"/>
      <c r="HT73" s="171"/>
      <c r="HU73" s="171"/>
      <c r="HV73" s="171"/>
      <c r="HW73" s="172"/>
    </row>
    <row r="74" spans="1:231" s="173" customFormat="1" ht="22.5" customHeight="1">
      <c r="A74" s="395" t="s">
        <v>144</v>
      </c>
      <c r="B74" s="396" t="s">
        <v>145</v>
      </c>
      <c r="C74" s="397">
        <v>15.98</v>
      </c>
      <c r="D74" s="404">
        <f t="shared" si="6"/>
        <v>76.095238095238088</v>
      </c>
      <c r="E74" s="398">
        <v>20064</v>
      </c>
      <c r="F74" s="399">
        <f t="shared" si="7"/>
        <v>250.8</v>
      </c>
      <c r="G74" s="399"/>
      <c r="H74" s="399"/>
      <c r="I74" s="400" t="s">
        <v>29</v>
      </c>
      <c r="J74" s="170">
        <v>1</v>
      </c>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171"/>
      <c r="AO74" s="171"/>
      <c r="AP74" s="171"/>
      <c r="AQ74" s="171"/>
      <c r="AR74" s="171"/>
      <c r="AS74" s="171"/>
      <c r="AT74" s="171"/>
      <c r="AU74" s="171"/>
      <c r="AV74" s="171"/>
      <c r="AW74" s="171"/>
      <c r="AX74" s="171"/>
      <c r="AY74" s="171"/>
      <c r="AZ74" s="171"/>
      <c r="BA74" s="171"/>
      <c r="BB74" s="171"/>
      <c r="BC74" s="171"/>
      <c r="BD74" s="171"/>
      <c r="BE74" s="171"/>
      <c r="BF74" s="171"/>
      <c r="BG74" s="171"/>
      <c r="BH74" s="171"/>
      <c r="BI74" s="171"/>
      <c r="BJ74" s="171"/>
      <c r="BK74" s="171"/>
      <c r="BL74" s="171"/>
      <c r="BM74" s="171"/>
      <c r="BN74" s="171"/>
      <c r="BO74" s="171"/>
      <c r="BP74" s="171"/>
      <c r="BQ74" s="171"/>
      <c r="BR74" s="171"/>
      <c r="BS74" s="171"/>
      <c r="BT74" s="171"/>
      <c r="BU74" s="171"/>
      <c r="BV74" s="171"/>
      <c r="BW74" s="171"/>
      <c r="BX74" s="171"/>
      <c r="BY74" s="171"/>
      <c r="BZ74" s="171"/>
      <c r="CA74" s="171"/>
      <c r="CB74" s="171"/>
      <c r="CC74" s="171"/>
      <c r="CD74" s="171"/>
      <c r="CE74" s="171"/>
      <c r="CF74" s="171"/>
      <c r="CG74" s="171"/>
      <c r="CH74" s="171"/>
      <c r="CI74" s="171"/>
      <c r="CJ74" s="171"/>
      <c r="CK74" s="171"/>
      <c r="CL74" s="171"/>
      <c r="CM74" s="171"/>
      <c r="CN74" s="171"/>
      <c r="CO74" s="171"/>
      <c r="CP74" s="171"/>
      <c r="CQ74" s="171"/>
      <c r="CR74" s="171"/>
      <c r="CS74" s="171"/>
      <c r="CT74" s="171"/>
      <c r="CU74" s="171"/>
      <c r="CV74" s="171"/>
      <c r="CW74" s="171"/>
      <c r="CX74" s="171"/>
      <c r="CY74" s="171"/>
      <c r="CZ74" s="171"/>
      <c r="DA74" s="171"/>
      <c r="DB74" s="171"/>
      <c r="DC74" s="171"/>
      <c r="DD74" s="171"/>
      <c r="DE74" s="171"/>
      <c r="DF74" s="171"/>
      <c r="DG74" s="171"/>
      <c r="DH74" s="171"/>
      <c r="DI74" s="171"/>
      <c r="DJ74" s="171"/>
      <c r="DK74" s="171"/>
      <c r="DL74" s="171"/>
      <c r="DM74" s="171"/>
      <c r="DN74" s="171"/>
      <c r="DO74" s="171"/>
      <c r="DP74" s="171"/>
      <c r="DQ74" s="171"/>
      <c r="DR74" s="171"/>
      <c r="DS74" s="171"/>
      <c r="DT74" s="171"/>
      <c r="DU74" s="171"/>
      <c r="DV74" s="171"/>
      <c r="DW74" s="171"/>
      <c r="DX74" s="171"/>
      <c r="DY74" s="171"/>
      <c r="DZ74" s="171"/>
      <c r="EA74" s="171"/>
      <c r="EB74" s="171"/>
      <c r="EC74" s="171"/>
      <c r="ED74" s="171"/>
      <c r="EE74" s="171"/>
      <c r="EF74" s="171"/>
      <c r="EG74" s="171"/>
      <c r="EH74" s="171"/>
      <c r="EI74" s="171"/>
      <c r="EJ74" s="171"/>
      <c r="EK74" s="171"/>
      <c r="EL74" s="171"/>
      <c r="EM74" s="171"/>
      <c r="EN74" s="171"/>
      <c r="EO74" s="171"/>
      <c r="EP74" s="171"/>
      <c r="EQ74" s="171"/>
      <c r="ER74" s="171"/>
      <c r="ES74" s="171"/>
      <c r="ET74" s="171"/>
      <c r="EU74" s="171"/>
      <c r="EV74" s="171"/>
      <c r="EW74" s="171"/>
      <c r="EX74" s="171"/>
      <c r="EY74" s="171"/>
      <c r="EZ74" s="171"/>
      <c r="FA74" s="171"/>
      <c r="FB74" s="171"/>
      <c r="FC74" s="171"/>
      <c r="FD74" s="171"/>
      <c r="FE74" s="171"/>
      <c r="FF74" s="171"/>
      <c r="FG74" s="171"/>
      <c r="FH74" s="171"/>
      <c r="FI74" s="171"/>
      <c r="FJ74" s="171"/>
      <c r="FK74" s="171"/>
      <c r="FL74" s="171"/>
      <c r="FM74" s="171"/>
      <c r="FN74" s="171"/>
      <c r="FO74" s="171"/>
      <c r="FP74" s="171"/>
      <c r="FQ74" s="171"/>
      <c r="FR74" s="171"/>
      <c r="FS74" s="171"/>
      <c r="FT74" s="171"/>
      <c r="FU74" s="171"/>
      <c r="FV74" s="171"/>
      <c r="FW74" s="171"/>
      <c r="FX74" s="171"/>
      <c r="FY74" s="171"/>
      <c r="FZ74" s="171"/>
      <c r="GA74" s="171"/>
      <c r="GB74" s="171"/>
      <c r="GC74" s="171"/>
      <c r="GD74" s="171"/>
      <c r="GE74" s="171"/>
      <c r="GF74" s="171"/>
      <c r="GG74" s="171"/>
      <c r="GH74" s="171"/>
      <c r="GI74" s="171"/>
      <c r="GJ74" s="171"/>
      <c r="GK74" s="171"/>
      <c r="GL74" s="171"/>
      <c r="GM74" s="171"/>
      <c r="GN74" s="171"/>
      <c r="GO74" s="171"/>
      <c r="GP74" s="171"/>
      <c r="GQ74" s="171"/>
      <c r="GR74" s="171"/>
      <c r="GS74" s="171"/>
      <c r="GT74" s="171"/>
      <c r="GU74" s="171"/>
      <c r="GV74" s="171"/>
      <c r="GW74" s="171"/>
      <c r="GX74" s="171"/>
      <c r="GY74" s="171"/>
      <c r="GZ74" s="171"/>
      <c r="HA74" s="171"/>
      <c r="HB74" s="171"/>
      <c r="HC74" s="171"/>
      <c r="HD74" s="171"/>
      <c r="HE74" s="171"/>
      <c r="HF74" s="171"/>
      <c r="HG74" s="171"/>
      <c r="HH74" s="171"/>
      <c r="HI74" s="171"/>
      <c r="HJ74" s="171"/>
      <c r="HK74" s="171"/>
      <c r="HL74" s="171"/>
      <c r="HM74" s="171"/>
      <c r="HN74" s="171"/>
      <c r="HO74" s="171"/>
      <c r="HP74" s="171"/>
      <c r="HQ74" s="171"/>
      <c r="HR74" s="171"/>
      <c r="HS74" s="171"/>
      <c r="HT74" s="171"/>
      <c r="HU74" s="171"/>
      <c r="HV74" s="171"/>
      <c r="HW74" s="172"/>
    </row>
    <row r="75" spans="1:231" s="173" customFormat="1" ht="22.5" customHeight="1">
      <c r="A75" s="395" t="s">
        <v>146</v>
      </c>
      <c r="B75" s="396" t="s">
        <v>147</v>
      </c>
      <c r="C75" s="404">
        <v>5.68</v>
      </c>
      <c r="D75" s="404">
        <f t="shared" si="6"/>
        <v>27.047619047619047</v>
      </c>
      <c r="E75" s="398">
        <v>8112</v>
      </c>
      <c r="F75" s="399">
        <f t="shared" si="7"/>
        <v>101.4</v>
      </c>
      <c r="G75" s="399"/>
      <c r="H75" s="399"/>
      <c r="I75" s="400" t="s">
        <v>29</v>
      </c>
      <c r="J75" s="170">
        <v>1</v>
      </c>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c r="AR75" s="171"/>
      <c r="AS75" s="171"/>
      <c r="AT75" s="171"/>
      <c r="AU75" s="171"/>
      <c r="AV75" s="171"/>
      <c r="AW75" s="171"/>
      <c r="AX75" s="171"/>
      <c r="AY75" s="171"/>
      <c r="AZ75" s="171"/>
      <c r="BA75" s="171"/>
      <c r="BB75" s="171"/>
      <c r="BC75" s="171"/>
      <c r="BD75" s="171"/>
      <c r="BE75" s="171"/>
      <c r="BF75" s="171"/>
      <c r="BG75" s="171"/>
      <c r="BH75" s="171"/>
      <c r="BI75" s="171"/>
      <c r="BJ75" s="171"/>
      <c r="BK75" s="171"/>
      <c r="BL75" s="171"/>
      <c r="BM75" s="171"/>
      <c r="BN75" s="171"/>
      <c r="BO75" s="171"/>
      <c r="BP75" s="171"/>
      <c r="BQ75" s="171"/>
      <c r="BR75" s="171"/>
      <c r="BS75" s="171"/>
      <c r="BT75" s="171"/>
      <c r="BU75" s="171"/>
      <c r="BV75" s="171"/>
      <c r="BW75" s="171"/>
      <c r="BX75" s="171"/>
      <c r="BY75" s="171"/>
      <c r="BZ75" s="171"/>
      <c r="CA75" s="171"/>
      <c r="CB75" s="171"/>
      <c r="CC75" s="171"/>
      <c r="CD75" s="171"/>
      <c r="CE75" s="171"/>
      <c r="CF75" s="171"/>
      <c r="CG75" s="171"/>
      <c r="CH75" s="171"/>
      <c r="CI75" s="171"/>
      <c r="CJ75" s="171"/>
      <c r="CK75" s="171"/>
      <c r="CL75" s="171"/>
      <c r="CM75" s="171"/>
      <c r="CN75" s="171"/>
      <c r="CO75" s="171"/>
      <c r="CP75" s="171"/>
      <c r="CQ75" s="171"/>
      <c r="CR75" s="171"/>
      <c r="CS75" s="171"/>
      <c r="CT75" s="171"/>
      <c r="CU75" s="171"/>
      <c r="CV75" s="171"/>
      <c r="CW75" s="171"/>
      <c r="CX75" s="171"/>
      <c r="CY75" s="171"/>
      <c r="CZ75" s="171"/>
      <c r="DA75" s="171"/>
      <c r="DB75" s="171"/>
      <c r="DC75" s="171"/>
      <c r="DD75" s="171"/>
      <c r="DE75" s="171"/>
      <c r="DF75" s="171"/>
      <c r="DG75" s="171"/>
      <c r="DH75" s="171"/>
      <c r="DI75" s="171"/>
      <c r="DJ75" s="171"/>
      <c r="DK75" s="171"/>
      <c r="DL75" s="171"/>
      <c r="DM75" s="171"/>
      <c r="DN75" s="171"/>
      <c r="DO75" s="171"/>
      <c r="DP75" s="171"/>
      <c r="DQ75" s="171"/>
      <c r="DR75" s="171"/>
      <c r="DS75" s="171"/>
      <c r="DT75" s="171"/>
      <c r="DU75" s="171"/>
      <c r="DV75" s="171"/>
      <c r="DW75" s="171"/>
      <c r="DX75" s="171"/>
      <c r="DY75" s="171"/>
      <c r="DZ75" s="171"/>
      <c r="EA75" s="171"/>
      <c r="EB75" s="171"/>
      <c r="EC75" s="171"/>
      <c r="ED75" s="171"/>
      <c r="EE75" s="171"/>
      <c r="EF75" s="171"/>
      <c r="EG75" s="171"/>
      <c r="EH75" s="171"/>
      <c r="EI75" s="171"/>
      <c r="EJ75" s="171"/>
      <c r="EK75" s="171"/>
      <c r="EL75" s="171"/>
      <c r="EM75" s="171"/>
      <c r="EN75" s="171"/>
      <c r="EO75" s="171"/>
      <c r="EP75" s="171"/>
      <c r="EQ75" s="171"/>
      <c r="ER75" s="171"/>
      <c r="ES75" s="171"/>
      <c r="ET75" s="171"/>
      <c r="EU75" s="171"/>
      <c r="EV75" s="171"/>
      <c r="EW75" s="171"/>
      <c r="EX75" s="171"/>
      <c r="EY75" s="171"/>
      <c r="EZ75" s="171"/>
      <c r="FA75" s="171"/>
      <c r="FB75" s="171"/>
      <c r="FC75" s="171"/>
      <c r="FD75" s="171"/>
      <c r="FE75" s="171"/>
      <c r="FF75" s="171"/>
      <c r="FG75" s="171"/>
      <c r="FH75" s="171"/>
      <c r="FI75" s="171"/>
      <c r="FJ75" s="171"/>
      <c r="FK75" s="171"/>
      <c r="FL75" s="171"/>
      <c r="FM75" s="171"/>
      <c r="FN75" s="171"/>
      <c r="FO75" s="171"/>
      <c r="FP75" s="171"/>
      <c r="FQ75" s="171"/>
      <c r="FR75" s="171"/>
      <c r="FS75" s="171"/>
      <c r="FT75" s="171"/>
      <c r="FU75" s="171"/>
      <c r="FV75" s="171"/>
      <c r="FW75" s="171"/>
      <c r="FX75" s="171"/>
      <c r="FY75" s="171"/>
      <c r="FZ75" s="171"/>
      <c r="GA75" s="171"/>
      <c r="GB75" s="171"/>
      <c r="GC75" s="171"/>
      <c r="GD75" s="171"/>
      <c r="GE75" s="171"/>
      <c r="GF75" s="171"/>
      <c r="GG75" s="171"/>
      <c r="GH75" s="171"/>
      <c r="GI75" s="171"/>
      <c r="GJ75" s="171"/>
      <c r="GK75" s="171"/>
      <c r="GL75" s="171"/>
      <c r="GM75" s="171"/>
      <c r="GN75" s="171"/>
      <c r="GO75" s="171"/>
      <c r="GP75" s="171"/>
      <c r="GQ75" s="171"/>
      <c r="GR75" s="171"/>
      <c r="GS75" s="171"/>
      <c r="GT75" s="171"/>
      <c r="GU75" s="171"/>
      <c r="GV75" s="171"/>
      <c r="GW75" s="171"/>
      <c r="GX75" s="171"/>
      <c r="GY75" s="171"/>
      <c r="GZ75" s="171"/>
      <c r="HA75" s="171"/>
      <c r="HB75" s="171"/>
      <c r="HC75" s="171"/>
      <c r="HD75" s="171"/>
      <c r="HE75" s="171"/>
      <c r="HF75" s="171"/>
      <c r="HG75" s="171"/>
      <c r="HH75" s="171"/>
      <c r="HI75" s="171"/>
      <c r="HJ75" s="171"/>
      <c r="HK75" s="171"/>
      <c r="HL75" s="171"/>
      <c r="HM75" s="171"/>
      <c r="HN75" s="171"/>
      <c r="HO75" s="171"/>
      <c r="HP75" s="171"/>
      <c r="HQ75" s="171"/>
      <c r="HR75" s="171"/>
      <c r="HS75" s="171"/>
      <c r="HT75" s="171"/>
      <c r="HU75" s="171"/>
      <c r="HV75" s="171"/>
      <c r="HW75" s="172"/>
    </row>
    <row r="76" spans="1:231" s="173" customFormat="1" ht="22.5" customHeight="1">
      <c r="A76" s="395" t="s">
        <v>148</v>
      </c>
      <c r="B76" s="396" t="s">
        <v>149</v>
      </c>
      <c r="C76" s="404">
        <v>7.84</v>
      </c>
      <c r="D76" s="404">
        <f t="shared" si="6"/>
        <v>37.333333333333336</v>
      </c>
      <c r="E76" s="398">
        <v>8340</v>
      </c>
      <c r="F76" s="399">
        <f t="shared" si="7"/>
        <v>104.25</v>
      </c>
      <c r="G76" s="399"/>
      <c r="H76" s="399"/>
      <c r="I76" s="399"/>
      <c r="J76" s="170">
        <v>1</v>
      </c>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c r="AP76" s="171"/>
      <c r="AQ76" s="171"/>
      <c r="AR76" s="171"/>
      <c r="AS76" s="171"/>
      <c r="AT76" s="171"/>
      <c r="AU76" s="171"/>
      <c r="AV76" s="171"/>
      <c r="AW76" s="171"/>
      <c r="AX76" s="171"/>
      <c r="AY76" s="171"/>
      <c r="AZ76" s="171"/>
      <c r="BA76" s="171"/>
      <c r="BB76" s="171"/>
      <c r="BC76" s="171"/>
      <c r="BD76" s="171"/>
      <c r="BE76" s="171"/>
      <c r="BF76" s="171"/>
      <c r="BG76" s="171"/>
      <c r="BH76" s="171"/>
      <c r="BI76" s="171"/>
      <c r="BJ76" s="171"/>
      <c r="BK76" s="171"/>
      <c r="BL76" s="171"/>
      <c r="BM76" s="171"/>
      <c r="BN76" s="171"/>
      <c r="BO76" s="171"/>
      <c r="BP76" s="171"/>
      <c r="BQ76" s="171"/>
      <c r="BR76" s="171"/>
      <c r="BS76" s="171"/>
      <c r="BT76" s="171"/>
      <c r="BU76" s="171"/>
      <c r="BV76" s="171"/>
      <c r="BW76" s="171"/>
      <c r="BX76" s="171"/>
      <c r="BY76" s="171"/>
      <c r="BZ76" s="171"/>
      <c r="CA76" s="171"/>
      <c r="CB76" s="171"/>
      <c r="CC76" s="171"/>
      <c r="CD76" s="171"/>
      <c r="CE76" s="171"/>
      <c r="CF76" s="171"/>
      <c r="CG76" s="171"/>
      <c r="CH76" s="171"/>
      <c r="CI76" s="171"/>
      <c r="CJ76" s="171"/>
      <c r="CK76" s="171"/>
      <c r="CL76" s="171"/>
      <c r="CM76" s="171"/>
      <c r="CN76" s="171"/>
      <c r="CO76" s="171"/>
      <c r="CP76" s="171"/>
      <c r="CQ76" s="171"/>
      <c r="CR76" s="171"/>
      <c r="CS76" s="171"/>
      <c r="CT76" s="171"/>
      <c r="CU76" s="171"/>
      <c r="CV76" s="171"/>
      <c r="CW76" s="171"/>
      <c r="CX76" s="171"/>
      <c r="CY76" s="171"/>
      <c r="CZ76" s="171"/>
      <c r="DA76" s="171"/>
      <c r="DB76" s="171"/>
      <c r="DC76" s="171"/>
      <c r="DD76" s="171"/>
      <c r="DE76" s="171"/>
      <c r="DF76" s="171"/>
      <c r="DG76" s="171"/>
      <c r="DH76" s="171"/>
      <c r="DI76" s="171"/>
      <c r="DJ76" s="171"/>
      <c r="DK76" s="171"/>
      <c r="DL76" s="171"/>
      <c r="DM76" s="171"/>
      <c r="DN76" s="171"/>
      <c r="DO76" s="171"/>
      <c r="DP76" s="171"/>
      <c r="DQ76" s="171"/>
      <c r="DR76" s="171"/>
      <c r="DS76" s="171"/>
      <c r="DT76" s="171"/>
      <c r="DU76" s="171"/>
      <c r="DV76" s="171"/>
      <c r="DW76" s="171"/>
      <c r="DX76" s="171"/>
      <c r="DY76" s="171"/>
      <c r="DZ76" s="171"/>
      <c r="EA76" s="171"/>
      <c r="EB76" s="171"/>
      <c r="EC76" s="171"/>
      <c r="ED76" s="171"/>
      <c r="EE76" s="171"/>
      <c r="EF76" s="171"/>
      <c r="EG76" s="171"/>
      <c r="EH76" s="171"/>
      <c r="EI76" s="171"/>
      <c r="EJ76" s="171"/>
      <c r="EK76" s="171"/>
      <c r="EL76" s="171"/>
      <c r="EM76" s="171"/>
      <c r="EN76" s="171"/>
      <c r="EO76" s="171"/>
      <c r="EP76" s="171"/>
      <c r="EQ76" s="171"/>
      <c r="ER76" s="171"/>
      <c r="ES76" s="171"/>
      <c r="ET76" s="171"/>
      <c r="EU76" s="171"/>
      <c r="EV76" s="171"/>
      <c r="EW76" s="171"/>
      <c r="EX76" s="171"/>
      <c r="EY76" s="171"/>
      <c r="EZ76" s="171"/>
      <c r="FA76" s="171"/>
      <c r="FB76" s="171"/>
      <c r="FC76" s="171"/>
      <c r="FD76" s="171"/>
      <c r="FE76" s="171"/>
      <c r="FF76" s="171"/>
      <c r="FG76" s="171"/>
      <c r="FH76" s="171"/>
      <c r="FI76" s="171"/>
      <c r="FJ76" s="171"/>
      <c r="FK76" s="171"/>
      <c r="FL76" s="171"/>
      <c r="FM76" s="171"/>
      <c r="FN76" s="171"/>
      <c r="FO76" s="171"/>
      <c r="FP76" s="171"/>
      <c r="FQ76" s="171"/>
      <c r="FR76" s="171"/>
      <c r="FS76" s="171"/>
      <c r="FT76" s="171"/>
      <c r="FU76" s="171"/>
      <c r="FV76" s="171"/>
      <c r="FW76" s="171"/>
      <c r="FX76" s="171"/>
      <c r="FY76" s="171"/>
      <c r="FZ76" s="171"/>
      <c r="GA76" s="171"/>
      <c r="GB76" s="171"/>
      <c r="GC76" s="171"/>
      <c r="GD76" s="171"/>
      <c r="GE76" s="171"/>
      <c r="GF76" s="171"/>
      <c r="GG76" s="171"/>
      <c r="GH76" s="171"/>
      <c r="GI76" s="171"/>
      <c r="GJ76" s="171"/>
      <c r="GK76" s="171"/>
      <c r="GL76" s="171"/>
      <c r="GM76" s="171"/>
      <c r="GN76" s="171"/>
      <c r="GO76" s="171"/>
      <c r="GP76" s="171"/>
      <c r="GQ76" s="171"/>
      <c r="GR76" s="171"/>
      <c r="GS76" s="171"/>
      <c r="GT76" s="171"/>
      <c r="GU76" s="171"/>
      <c r="GV76" s="171"/>
      <c r="GW76" s="171"/>
      <c r="GX76" s="171"/>
      <c r="GY76" s="171"/>
      <c r="GZ76" s="171"/>
      <c r="HA76" s="171"/>
      <c r="HB76" s="171"/>
      <c r="HC76" s="171"/>
      <c r="HD76" s="171"/>
      <c r="HE76" s="171"/>
      <c r="HF76" s="171"/>
      <c r="HG76" s="171"/>
      <c r="HH76" s="171"/>
      <c r="HI76" s="171"/>
      <c r="HJ76" s="171"/>
      <c r="HK76" s="171"/>
      <c r="HL76" s="171"/>
      <c r="HM76" s="171"/>
      <c r="HN76" s="171"/>
      <c r="HO76" s="171"/>
      <c r="HP76" s="171"/>
      <c r="HQ76" s="171"/>
      <c r="HR76" s="171"/>
      <c r="HS76" s="171"/>
      <c r="HT76" s="171"/>
      <c r="HU76" s="171"/>
      <c r="HV76" s="171"/>
      <c r="HW76" s="172"/>
    </row>
    <row r="77" spans="1:231" s="173" customFormat="1" ht="22.5" customHeight="1">
      <c r="A77" s="395" t="s">
        <v>150</v>
      </c>
      <c r="B77" s="396" t="s">
        <v>151</v>
      </c>
      <c r="C77" s="404">
        <v>6.52</v>
      </c>
      <c r="D77" s="404">
        <f t="shared" si="6"/>
        <v>31.047619047619047</v>
      </c>
      <c r="E77" s="398">
        <v>9592</v>
      </c>
      <c r="F77" s="399">
        <f t="shared" si="7"/>
        <v>119.9</v>
      </c>
      <c r="G77" s="399"/>
      <c r="H77" s="399"/>
      <c r="I77" s="399"/>
      <c r="J77" s="170">
        <v>1</v>
      </c>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c r="AK77" s="171"/>
      <c r="AL77" s="171"/>
      <c r="AM77" s="171"/>
      <c r="AN77" s="171"/>
      <c r="AO77" s="171"/>
      <c r="AP77" s="171"/>
      <c r="AQ77" s="171"/>
      <c r="AR77" s="171"/>
      <c r="AS77" s="171"/>
      <c r="AT77" s="171"/>
      <c r="AU77" s="171"/>
      <c r="AV77" s="171"/>
      <c r="AW77" s="171"/>
      <c r="AX77" s="171"/>
      <c r="AY77" s="171"/>
      <c r="AZ77" s="171"/>
      <c r="BA77" s="171"/>
      <c r="BB77" s="171"/>
      <c r="BC77" s="171"/>
      <c r="BD77" s="171"/>
      <c r="BE77" s="171"/>
      <c r="BF77" s="171"/>
      <c r="BG77" s="171"/>
      <c r="BH77" s="171"/>
      <c r="BI77" s="171"/>
      <c r="BJ77" s="171"/>
      <c r="BK77" s="171"/>
      <c r="BL77" s="171"/>
      <c r="BM77" s="171"/>
      <c r="BN77" s="171"/>
      <c r="BO77" s="171"/>
      <c r="BP77" s="171"/>
      <c r="BQ77" s="171"/>
      <c r="BR77" s="171"/>
      <c r="BS77" s="171"/>
      <c r="BT77" s="171"/>
      <c r="BU77" s="171"/>
      <c r="BV77" s="171"/>
      <c r="BW77" s="171"/>
      <c r="BX77" s="171"/>
      <c r="BY77" s="171"/>
      <c r="BZ77" s="171"/>
      <c r="CA77" s="171"/>
      <c r="CB77" s="171"/>
      <c r="CC77" s="171"/>
      <c r="CD77" s="171"/>
      <c r="CE77" s="171"/>
      <c r="CF77" s="171"/>
      <c r="CG77" s="171"/>
      <c r="CH77" s="171"/>
      <c r="CI77" s="171"/>
      <c r="CJ77" s="171"/>
      <c r="CK77" s="171"/>
      <c r="CL77" s="171"/>
      <c r="CM77" s="171"/>
      <c r="CN77" s="171"/>
      <c r="CO77" s="171"/>
      <c r="CP77" s="171"/>
      <c r="CQ77" s="171"/>
      <c r="CR77" s="171"/>
      <c r="CS77" s="171"/>
      <c r="CT77" s="171"/>
      <c r="CU77" s="171"/>
      <c r="CV77" s="171"/>
      <c r="CW77" s="171"/>
      <c r="CX77" s="171"/>
      <c r="CY77" s="171"/>
      <c r="CZ77" s="171"/>
      <c r="DA77" s="171"/>
      <c r="DB77" s="171"/>
      <c r="DC77" s="171"/>
      <c r="DD77" s="171"/>
      <c r="DE77" s="171"/>
      <c r="DF77" s="171"/>
      <c r="DG77" s="171"/>
      <c r="DH77" s="171"/>
      <c r="DI77" s="171"/>
      <c r="DJ77" s="171"/>
      <c r="DK77" s="171"/>
      <c r="DL77" s="171"/>
      <c r="DM77" s="171"/>
      <c r="DN77" s="171"/>
      <c r="DO77" s="171"/>
      <c r="DP77" s="171"/>
      <c r="DQ77" s="171"/>
      <c r="DR77" s="171"/>
      <c r="DS77" s="171"/>
      <c r="DT77" s="171"/>
      <c r="DU77" s="171"/>
      <c r="DV77" s="171"/>
      <c r="DW77" s="171"/>
      <c r="DX77" s="171"/>
      <c r="DY77" s="171"/>
      <c r="DZ77" s="171"/>
      <c r="EA77" s="171"/>
      <c r="EB77" s="171"/>
      <c r="EC77" s="171"/>
      <c r="ED77" s="171"/>
      <c r="EE77" s="171"/>
      <c r="EF77" s="171"/>
      <c r="EG77" s="171"/>
      <c r="EH77" s="171"/>
      <c r="EI77" s="171"/>
      <c r="EJ77" s="171"/>
      <c r="EK77" s="171"/>
      <c r="EL77" s="171"/>
      <c r="EM77" s="171"/>
      <c r="EN77" s="171"/>
      <c r="EO77" s="171"/>
      <c r="EP77" s="171"/>
      <c r="EQ77" s="171"/>
      <c r="ER77" s="171"/>
      <c r="ES77" s="171"/>
      <c r="ET77" s="171"/>
      <c r="EU77" s="171"/>
      <c r="EV77" s="171"/>
      <c r="EW77" s="171"/>
      <c r="EX77" s="171"/>
      <c r="EY77" s="171"/>
      <c r="EZ77" s="171"/>
      <c r="FA77" s="171"/>
      <c r="FB77" s="171"/>
      <c r="FC77" s="171"/>
      <c r="FD77" s="171"/>
      <c r="FE77" s="171"/>
      <c r="FF77" s="171"/>
      <c r="FG77" s="171"/>
      <c r="FH77" s="171"/>
      <c r="FI77" s="171"/>
      <c r="FJ77" s="171"/>
      <c r="FK77" s="171"/>
      <c r="FL77" s="171"/>
      <c r="FM77" s="171"/>
      <c r="FN77" s="171"/>
      <c r="FO77" s="171"/>
      <c r="FP77" s="171"/>
      <c r="FQ77" s="171"/>
      <c r="FR77" s="171"/>
      <c r="FS77" s="171"/>
      <c r="FT77" s="171"/>
      <c r="FU77" s="171"/>
      <c r="FV77" s="171"/>
      <c r="FW77" s="171"/>
      <c r="FX77" s="171"/>
      <c r="FY77" s="171"/>
      <c r="FZ77" s="171"/>
      <c r="GA77" s="171"/>
      <c r="GB77" s="171"/>
      <c r="GC77" s="171"/>
      <c r="GD77" s="171"/>
      <c r="GE77" s="171"/>
      <c r="GF77" s="171"/>
      <c r="GG77" s="171"/>
      <c r="GH77" s="171"/>
      <c r="GI77" s="171"/>
      <c r="GJ77" s="171"/>
      <c r="GK77" s="171"/>
      <c r="GL77" s="171"/>
      <c r="GM77" s="171"/>
      <c r="GN77" s="171"/>
      <c r="GO77" s="171"/>
      <c r="GP77" s="171"/>
      <c r="GQ77" s="171"/>
      <c r="GR77" s="171"/>
      <c r="GS77" s="171"/>
      <c r="GT77" s="171"/>
      <c r="GU77" s="171"/>
      <c r="GV77" s="171"/>
      <c r="GW77" s="171"/>
      <c r="GX77" s="171"/>
      <c r="GY77" s="171"/>
      <c r="GZ77" s="171"/>
      <c r="HA77" s="171"/>
      <c r="HB77" s="171"/>
      <c r="HC77" s="171"/>
      <c r="HD77" s="171"/>
      <c r="HE77" s="171"/>
      <c r="HF77" s="171"/>
      <c r="HG77" s="171"/>
      <c r="HH77" s="171"/>
      <c r="HI77" s="171"/>
      <c r="HJ77" s="171"/>
      <c r="HK77" s="171"/>
      <c r="HL77" s="171"/>
      <c r="HM77" s="171"/>
      <c r="HN77" s="171"/>
      <c r="HO77" s="171"/>
      <c r="HP77" s="171"/>
      <c r="HQ77" s="171"/>
      <c r="HR77" s="171"/>
      <c r="HS77" s="171"/>
      <c r="HT77" s="171"/>
      <c r="HU77" s="171"/>
      <c r="HV77" s="171"/>
      <c r="HW77" s="172"/>
    </row>
    <row r="78" spans="1:231" s="173" customFormat="1" ht="22.5" customHeight="1">
      <c r="A78" s="395" t="s">
        <v>152</v>
      </c>
      <c r="B78" s="396" t="s">
        <v>153</v>
      </c>
      <c r="C78" s="404">
        <v>4.75</v>
      </c>
      <c r="D78" s="404">
        <f t="shared" si="6"/>
        <v>22.61904761904762</v>
      </c>
      <c r="E78" s="398">
        <v>6804</v>
      </c>
      <c r="F78" s="399">
        <f t="shared" si="7"/>
        <v>85.05</v>
      </c>
      <c r="G78" s="399"/>
      <c r="H78" s="399"/>
      <c r="I78" s="400" t="s">
        <v>29</v>
      </c>
      <c r="J78" s="170">
        <v>1</v>
      </c>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171"/>
      <c r="AL78" s="171"/>
      <c r="AM78" s="171"/>
      <c r="AN78" s="171"/>
      <c r="AO78" s="171"/>
      <c r="AP78" s="171"/>
      <c r="AQ78" s="171"/>
      <c r="AR78" s="171"/>
      <c r="AS78" s="171"/>
      <c r="AT78" s="171"/>
      <c r="AU78" s="171"/>
      <c r="AV78" s="171"/>
      <c r="AW78" s="171"/>
      <c r="AX78" s="171"/>
      <c r="AY78" s="171"/>
      <c r="AZ78" s="171"/>
      <c r="BA78" s="171"/>
      <c r="BB78" s="171"/>
      <c r="BC78" s="171"/>
      <c r="BD78" s="171"/>
      <c r="BE78" s="171"/>
      <c r="BF78" s="171"/>
      <c r="BG78" s="171"/>
      <c r="BH78" s="171"/>
      <c r="BI78" s="171"/>
      <c r="BJ78" s="171"/>
      <c r="BK78" s="171"/>
      <c r="BL78" s="171"/>
      <c r="BM78" s="171"/>
      <c r="BN78" s="171"/>
      <c r="BO78" s="171"/>
      <c r="BP78" s="171"/>
      <c r="BQ78" s="171"/>
      <c r="BR78" s="171"/>
      <c r="BS78" s="171"/>
      <c r="BT78" s="171"/>
      <c r="BU78" s="171"/>
      <c r="BV78" s="171"/>
      <c r="BW78" s="171"/>
      <c r="BX78" s="171"/>
      <c r="BY78" s="171"/>
      <c r="BZ78" s="171"/>
      <c r="CA78" s="171"/>
      <c r="CB78" s="171"/>
      <c r="CC78" s="171"/>
      <c r="CD78" s="171"/>
      <c r="CE78" s="171"/>
      <c r="CF78" s="171"/>
      <c r="CG78" s="171"/>
      <c r="CH78" s="171"/>
      <c r="CI78" s="171"/>
      <c r="CJ78" s="171"/>
      <c r="CK78" s="171"/>
      <c r="CL78" s="171"/>
      <c r="CM78" s="171"/>
      <c r="CN78" s="171"/>
      <c r="CO78" s="171"/>
      <c r="CP78" s="171"/>
      <c r="CQ78" s="171"/>
      <c r="CR78" s="171"/>
      <c r="CS78" s="171"/>
      <c r="CT78" s="171"/>
      <c r="CU78" s="171"/>
      <c r="CV78" s="171"/>
      <c r="CW78" s="171"/>
      <c r="CX78" s="171"/>
      <c r="CY78" s="171"/>
      <c r="CZ78" s="171"/>
      <c r="DA78" s="171"/>
      <c r="DB78" s="171"/>
      <c r="DC78" s="171"/>
      <c r="DD78" s="171"/>
      <c r="DE78" s="171"/>
      <c r="DF78" s="171"/>
      <c r="DG78" s="171"/>
      <c r="DH78" s="171"/>
      <c r="DI78" s="171"/>
      <c r="DJ78" s="171"/>
      <c r="DK78" s="171"/>
      <c r="DL78" s="171"/>
      <c r="DM78" s="171"/>
      <c r="DN78" s="171"/>
      <c r="DO78" s="171"/>
      <c r="DP78" s="171"/>
      <c r="DQ78" s="171"/>
      <c r="DR78" s="171"/>
      <c r="DS78" s="171"/>
      <c r="DT78" s="171"/>
      <c r="DU78" s="171"/>
      <c r="DV78" s="171"/>
      <c r="DW78" s="171"/>
      <c r="DX78" s="171"/>
      <c r="DY78" s="171"/>
      <c r="DZ78" s="171"/>
      <c r="EA78" s="171"/>
      <c r="EB78" s="171"/>
      <c r="EC78" s="171"/>
      <c r="ED78" s="171"/>
      <c r="EE78" s="171"/>
      <c r="EF78" s="171"/>
      <c r="EG78" s="171"/>
      <c r="EH78" s="171"/>
      <c r="EI78" s="171"/>
      <c r="EJ78" s="171"/>
      <c r="EK78" s="171"/>
      <c r="EL78" s="171"/>
      <c r="EM78" s="171"/>
      <c r="EN78" s="171"/>
      <c r="EO78" s="171"/>
      <c r="EP78" s="171"/>
      <c r="EQ78" s="171"/>
      <c r="ER78" s="171"/>
      <c r="ES78" s="171"/>
      <c r="ET78" s="171"/>
      <c r="EU78" s="171"/>
      <c r="EV78" s="171"/>
      <c r="EW78" s="171"/>
      <c r="EX78" s="171"/>
      <c r="EY78" s="171"/>
      <c r="EZ78" s="171"/>
      <c r="FA78" s="171"/>
      <c r="FB78" s="171"/>
      <c r="FC78" s="171"/>
      <c r="FD78" s="171"/>
      <c r="FE78" s="171"/>
      <c r="FF78" s="171"/>
      <c r="FG78" s="171"/>
      <c r="FH78" s="171"/>
      <c r="FI78" s="171"/>
      <c r="FJ78" s="171"/>
      <c r="FK78" s="171"/>
      <c r="FL78" s="171"/>
      <c r="FM78" s="171"/>
      <c r="FN78" s="171"/>
      <c r="FO78" s="171"/>
      <c r="FP78" s="171"/>
      <c r="FQ78" s="171"/>
      <c r="FR78" s="171"/>
      <c r="FS78" s="171"/>
      <c r="FT78" s="171"/>
      <c r="FU78" s="171"/>
      <c r="FV78" s="171"/>
      <c r="FW78" s="171"/>
      <c r="FX78" s="171"/>
      <c r="FY78" s="171"/>
      <c r="FZ78" s="171"/>
      <c r="GA78" s="171"/>
      <c r="GB78" s="171"/>
      <c r="GC78" s="171"/>
      <c r="GD78" s="171"/>
      <c r="GE78" s="171"/>
      <c r="GF78" s="171"/>
      <c r="GG78" s="171"/>
      <c r="GH78" s="171"/>
      <c r="GI78" s="171"/>
      <c r="GJ78" s="171"/>
      <c r="GK78" s="171"/>
      <c r="GL78" s="171"/>
      <c r="GM78" s="171"/>
      <c r="GN78" s="171"/>
      <c r="GO78" s="171"/>
      <c r="GP78" s="171"/>
      <c r="GQ78" s="171"/>
      <c r="GR78" s="171"/>
      <c r="GS78" s="171"/>
      <c r="GT78" s="171"/>
      <c r="GU78" s="171"/>
      <c r="GV78" s="171"/>
      <c r="GW78" s="171"/>
      <c r="GX78" s="171"/>
      <c r="GY78" s="171"/>
      <c r="GZ78" s="171"/>
      <c r="HA78" s="171"/>
      <c r="HB78" s="171"/>
      <c r="HC78" s="171"/>
      <c r="HD78" s="171"/>
      <c r="HE78" s="171"/>
      <c r="HF78" s="171"/>
      <c r="HG78" s="171"/>
      <c r="HH78" s="171"/>
      <c r="HI78" s="171"/>
      <c r="HJ78" s="171"/>
      <c r="HK78" s="171"/>
      <c r="HL78" s="171"/>
      <c r="HM78" s="171"/>
      <c r="HN78" s="171"/>
      <c r="HO78" s="171"/>
      <c r="HP78" s="171"/>
      <c r="HQ78" s="171"/>
      <c r="HR78" s="171"/>
      <c r="HS78" s="171"/>
      <c r="HT78" s="171"/>
      <c r="HU78" s="171"/>
      <c r="HV78" s="171"/>
      <c r="HW78" s="172"/>
    </row>
    <row r="79" spans="1:231" s="173" customFormat="1" ht="22.5" customHeight="1">
      <c r="A79" s="395" t="s">
        <v>154</v>
      </c>
      <c r="B79" s="396" t="s">
        <v>155</v>
      </c>
      <c r="C79" s="397">
        <v>15.68</v>
      </c>
      <c r="D79" s="404">
        <f t="shared" si="6"/>
        <v>74.666666666666671</v>
      </c>
      <c r="E79" s="398">
        <v>17863</v>
      </c>
      <c r="F79" s="399">
        <f t="shared" si="7"/>
        <v>223.28749999999999</v>
      </c>
      <c r="G79" s="399"/>
      <c r="H79" s="399"/>
      <c r="I79" s="400" t="s">
        <v>29</v>
      </c>
      <c r="J79" s="170">
        <v>1</v>
      </c>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1"/>
      <c r="AY79" s="171"/>
      <c r="AZ79" s="171"/>
      <c r="BA79" s="171"/>
      <c r="BB79" s="171"/>
      <c r="BC79" s="171"/>
      <c r="BD79" s="171"/>
      <c r="BE79" s="171"/>
      <c r="BF79" s="171"/>
      <c r="BG79" s="171"/>
      <c r="BH79" s="171"/>
      <c r="BI79" s="171"/>
      <c r="BJ79" s="171"/>
      <c r="BK79" s="171"/>
      <c r="BL79" s="171"/>
      <c r="BM79" s="171"/>
      <c r="BN79" s="171"/>
      <c r="BO79" s="171"/>
      <c r="BP79" s="171"/>
      <c r="BQ79" s="171"/>
      <c r="BR79" s="171"/>
      <c r="BS79" s="171"/>
      <c r="BT79" s="171"/>
      <c r="BU79" s="171"/>
      <c r="BV79" s="171"/>
      <c r="BW79" s="171"/>
      <c r="BX79" s="171"/>
      <c r="BY79" s="171"/>
      <c r="BZ79" s="171"/>
      <c r="CA79" s="171"/>
      <c r="CB79" s="171"/>
      <c r="CC79" s="171"/>
      <c r="CD79" s="171"/>
      <c r="CE79" s="171"/>
      <c r="CF79" s="171"/>
      <c r="CG79" s="171"/>
      <c r="CH79" s="171"/>
      <c r="CI79" s="171"/>
      <c r="CJ79" s="171"/>
      <c r="CK79" s="171"/>
      <c r="CL79" s="171"/>
      <c r="CM79" s="171"/>
      <c r="CN79" s="171"/>
      <c r="CO79" s="171"/>
      <c r="CP79" s="171"/>
      <c r="CQ79" s="171"/>
      <c r="CR79" s="171"/>
      <c r="CS79" s="171"/>
      <c r="CT79" s="171"/>
      <c r="CU79" s="171"/>
      <c r="CV79" s="171"/>
      <c r="CW79" s="171"/>
      <c r="CX79" s="171"/>
      <c r="CY79" s="171"/>
      <c r="CZ79" s="171"/>
      <c r="DA79" s="171"/>
      <c r="DB79" s="171"/>
      <c r="DC79" s="171"/>
      <c r="DD79" s="171"/>
      <c r="DE79" s="171"/>
      <c r="DF79" s="171"/>
      <c r="DG79" s="171"/>
      <c r="DH79" s="171"/>
      <c r="DI79" s="171"/>
      <c r="DJ79" s="171"/>
      <c r="DK79" s="171"/>
      <c r="DL79" s="171"/>
      <c r="DM79" s="171"/>
      <c r="DN79" s="171"/>
      <c r="DO79" s="171"/>
      <c r="DP79" s="171"/>
      <c r="DQ79" s="171"/>
      <c r="DR79" s="171"/>
      <c r="DS79" s="171"/>
      <c r="DT79" s="171"/>
      <c r="DU79" s="171"/>
      <c r="DV79" s="171"/>
      <c r="DW79" s="171"/>
      <c r="DX79" s="171"/>
      <c r="DY79" s="171"/>
      <c r="DZ79" s="171"/>
      <c r="EA79" s="171"/>
      <c r="EB79" s="171"/>
      <c r="EC79" s="171"/>
      <c r="ED79" s="171"/>
      <c r="EE79" s="171"/>
      <c r="EF79" s="171"/>
      <c r="EG79" s="171"/>
      <c r="EH79" s="171"/>
      <c r="EI79" s="171"/>
      <c r="EJ79" s="171"/>
      <c r="EK79" s="171"/>
      <c r="EL79" s="171"/>
      <c r="EM79" s="171"/>
      <c r="EN79" s="171"/>
      <c r="EO79" s="171"/>
      <c r="EP79" s="171"/>
      <c r="EQ79" s="171"/>
      <c r="ER79" s="171"/>
      <c r="ES79" s="171"/>
      <c r="ET79" s="171"/>
      <c r="EU79" s="171"/>
      <c r="EV79" s="171"/>
      <c r="EW79" s="171"/>
      <c r="EX79" s="171"/>
      <c r="EY79" s="171"/>
      <c r="EZ79" s="171"/>
      <c r="FA79" s="171"/>
      <c r="FB79" s="171"/>
      <c r="FC79" s="171"/>
      <c r="FD79" s="171"/>
      <c r="FE79" s="171"/>
      <c r="FF79" s="171"/>
      <c r="FG79" s="171"/>
      <c r="FH79" s="171"/>
      <c r="FI79" s="171"/>
      <c r="FJ79" s="171"/>
      <c r="FK79" s="171"/>
      <c r="FL79" s="171"/>
      <c r="FM79" s="171"/>
      <c r="FN79" s="171"/>
      <c r="FO79" s="171"/>
      <c r="FP79" s="171"/>
      <c r="FQ79" s="171"/>
      <c r="FR79" s="171"/>
      <c r="FS79" s="171"/>
      <c r="FT79" s="171"/>
      <c r="FU79" s="171"/>
      <c r="FV79" s="171"/>
      <c r="FW79" s="171"/>
      <c r="FX79" s="171"/>
      <c r="FY79" s="171"/>
      <c r="FZ79" s="171"/>
      <c r="GA79" s="171"/>
      <c r="GB79" s="171"/>
      <c r="GC79" s="171"/>
      <c r="GD79" s="171"/>
      <c r="GE79" s="171"/>
      <c r="GF79" s="171"/>
      <c r="GG79" s="171"/>
      <c r="GH79" s="171"/>
      <c r="GI79" s="171"/>
      <c r="GJ79" s="171"/>
      <c r="GK79" s="171"/>
      <c r="GL79" s="171"/>
      <c r="GM79" s="171"/>
      <c r="GN79" s="171"/>
      <c r="GO79" s="171"/>
      <c r="GP79" s="171"/>
      <c r="GQ79" s="171"/>
      <c r="GR79" s="171"/>
      <c r="GS79" s="171"/>
      <c r="GT79" s="171"/>
      <c r="GU79" s="171"/>
      <c r="GV79" s="171"/>
      <c r="GW79" s="171"/>
      <c r="GX79" s="171"/>
      <c r="GY79" s="171"/>
      <c r="GZ79" s="171"/>
      <c r="HA79" s="171"/>
      <c r="HB79" s="171"/>
      <c r="HC79" s="171"/>
      <c r="HD79" s="171"/>
      <c r="HE79" s="171"/>
      <c r="HF79" s="171"/>
      <c r="HG79" s="171"/>
      <c r="HH79" s="171"/>
      <c r="HI79" s="171"/>
      <c r="HJ79" s="171"/>
      <c r="HK79" s="171"/>
      <c r="HL79" s="171"/>
      <c r="HM79" s="171"/>
      <c r="HN79" s="171"/>
      <c r="HO79" s="171"/>
      <c r="HP79" s="171"/>
      <c r="HQ79" s="171"/>
      <c r="HR79" s="171"/>
      <c r="HS79" s="171"/>
      <c r="HT79" s="171"/>
      <c r="HU79" s="171"/>
      <c r="HV79" s="171"/>
      <c r="HW79" s="172"/>
    </row>
    <row r="80" spans="1:231" s="173" customFormat="1" ht="22.5" customHeight="1">
      <c r="A80" s="395" t="s">
        <v>156</v>
      </c>
      <c r="B80" s="396" t="s">
        <v>157</v>
      </c>
      <c r="C80" s="404">
        <v>7.99</v>
      </c>
      <c r="D80" s="404">
        <f t="shared" si="6"/>
        <v>38.047619047619044</v>
      </c>
      <c r="E80" s="398">
        <v>9605</v>
      </c>
      <c r="F80" s="399">
        <f t="shared" si="7"/>
        <v>120.0625</v>
      </c>
      <c r="G80" s="399"/>
      <c r="H80" s="399"/>
      <c r="I80" s="399"/>
      <c r="J80" s="170">
        <v>1</v>
      </c>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AN80" s="171"/>
      <c r="AO80" s="171"/>
      <c r="AP80" s="171"/>
      <c r="AQ80" s="171"/>
      <c r="AR80" s="171"/>
      <c r="AS80" s="171"/>
      <c r="AT80" s="171"/>
      <c r="AU80" s="171"/>
      <c r="AV80" s="171"/>
      <c r="AW80" s="171"/>
      <c r="AX80" s="171"/>
      <c r="AY80" s="171"/>
      <c r="AZ80" s="171"/>
      <c r="BA80" s="171"/>
      <c r="BB80" s="171"/>
      <c r="BC80" s="171"/>
      <c r="BD80" s="171"/>
      <c r="BE80" s="171"/>
      <c r="BF80" s="171"/>
      <c r="BG80" s="171"/>
      <c r="BH80" s="171"/>
      <c r="BI80" s="171"/>
      <c r="BJ80" s="171"/>
      <c r="BK80" s="171"/>
      <c r="BL80" s="171"/>
      <c r="BM80" s="171"/>
      <c r="BN80" s="171"/>
      <c r="BO80" s="171"/>
      <c r="BP80" s="171"/>
      <c r="BQ80" s="171"/>
      <c r="BR80" s="171"/>
      <c r="BS80" s="171"/>
      <c r="BT80" s="171"/>
      <c r="BU80" s="171"/>
      <c r="BV80" s="171"/>
      <c r="BW80" s="171"/>
      <c r="BX80" s="171"/>
      <c r="BY80" s="171"/>
      <c r="BZ80" s="171"/>
      <c r="CA80" s="171"/>
      <c r="CB80" s="171"/>
      <c r="CC80" s="171"/>
      <c r="CD80" s="171"/>
      <c r="CE80" s="171"/>
      <c r="CF80" s="171"/>
      <c r="CG80" s="171"/>
      <c r="CH80" s="171"/>
      <c r="CI80" s="171"/>
      <c r="CJ80" s="171"/>
      <c r="CK80" s="171"/>
      <c r="CL80" s="171"/>
      <c r="CM80" s="171"/>
      <c r="CN80" s="171"/>
      <c r="CO80" s="171"/>
      <c r="CP80" s="171"/>
      <c r="CQ80" s="171"/>
      <c r="CR80" s="171"/>
      <c r="CS80" s="171"/>
      <c r="CT80" s="171"/>
      <c r="CU80" s="171"/>
      <c r="CV80" s="171"/>
      <c r="CW80" s="171"/>
      <c r="CX80" s="171"/>
      <c r="CY80" s="171"/>
      <c r="CZ80" s="171"/>
      <c r="DA80" s="171"/>
      <c r="DB80" s="171"/>
      <c r="DC80" s="171"/>
      <c r="DD80" s="171"/>
      <c r="DE80" s="171"/>
      <c r="DF80" s="171"/>
      <c r="DG80" s="171"/>
      <c r="DH80" s="171"/>
      <c r="DI80" s="171"/>
      <c r="DJ80" s="171"/>
      <c r="DK80" s="171"/>
      <c r="DL80" s="171"/>
      <c r="DM80" s="171"/>
      <c r="DN80" s="171"/>
      <c r="DO80" s="171"/>
      <c r="DP80" s="171"/>
      <c r="DQ80" s="171"/>
      <c r="DR80" s="171"/>
      <c r="DS80" s="171"/>
      <c r="DT80" s="171"/>
      <c r="DU80" s="171"/>
      <c r="DV80" s="171"/>
      <c r="DW80" s="171"/>
      <c r="DX80" s="171"/>
      <c r="DY80" s="171"/>
      <c r="DZ80" s="171"/>
      <c r="EA80" s="171"/>
      <c r="EB80" s="171"/>
      <c r="EC80" s="171"/>
      <c r="ED80" s="171"/>
      <c r="EE80" s="171"/>
      <c r="EF80" s="171"/>
      <c r="EG80" s="171"/>
      <c r="EH80" s="171"/>
      <c r="EI80" s="171"/>
      <c r="EJ80" s="171"/>
      <c r="EK80" s="171"/>
      <c r="EL80" s="171"/>
      <c r="EM80" s="171"/>
      <c r="EN80" s="171"/>
      <c r="EO80" s="171"/>
      <c r="EP80" s="171"/>
      <c r="EQ80" s="171"/>
      <c r="ER80" s="171"/>
      <c r="ES80" s="171"/>
      <c r="ET80" s="171"/>
      <c r="EU80" s="171"/>
      <c r="EV80" s="171"/>
      <c r="EW80" s="171"/>
      <c r="EX80" s="171"/>
      <c r="EY80" s="171"/>
      <c r="EZ80" s="171"/>
      <c r="FA80" s="171"/>
      <c r="FB80" s="171"/>
      <c r="FC80" s="171"/>
      <c r="FD80" s="171"/>
      <c r="FE80" s="171"/>
      <c r="FF80" s="171"/>
      <c r="FG80" s="171"/>
      <c r="FH80" s="171"/>
      <c r="FI80" s="171"/>
      <c r="FJ80" s="171"/>
      <c r="FK80" s="171"/>
      <c r="FL80" s="171"/>
      <c r="FM80" s="171"/>
      <c r="FN80" s="171"/>
      <c r="FO80" s="171"/>
      <c r="FP80" s="171"/>
      <c r="FQ80" s="171"/>
      <c r="FR80" s="171"/>
      <c r="FS80" s="171"/>
      <c r="FT80" s="171"/>
      <c r="FU80" s="171"/>
      <c r="FV80" s="171"/>
      <c r="FW80" s="171"/>
      <c r="FX80" s="171"/>
      <c r="FY80" s="171"/>
      <c r="FZ80" s="171"/>
      <c r="GA80" s="171"/>
      <c r="GB80" s="171"/>
      <c r="GC80" s="171"/>
      <c r="GD80" s="171"/>
      <c r="GE80" s="171"/>
      <c r="GF80" s="171"/>
      <c r="GG80" s="171"/>
      <c r="GH80" s="171"/>
      <c r="GI80" s="171"/>
      <c r="GJ80" s="171"/>
      <c r="GK80" s="171"/>
      <c r="GL80" s="171"/>
      <c r="GM80" s="171"/>
      <c r="GN80" s="171"/>
      <c r="GO80" s="171"/>
      <c r="GP80" s="171"/>
      <c r="GQ80" s="171"/>
      <c r="GR80" s="171"/>
      <c r="GS80" s="171"/>
      <c r="GT80" s="171"/>
      <c r="GU80" s="171"/>
      <c r="GV80" s="171"/>
      <c r="GW80" s="171"/>
      <c r="GX80" s="171"/>
      <c r="GY80" s="171"/>
      <c r="GZ80" s="171"/>
      <c r="HA80" s="171"/>
      <c r="HB80" s="171"/>
      <c r="HC80" s="171"/>
      <c r="HD80" s="171"/>
      <c r="HE80" s="171"/>
      <c r="HF80" s="171"/>
      <c r="HG80" s="171"/>
      <c r="HH80" s="171"/>
      <c r="HI80" s="171"/>
      <c r="HJ80" s="171"/>
      <c r="HK80" s="171"/>
      <c r="HL80" s="171"/>
      <c r="HM80" s="171"/>
      <c r="HN80" s="171"/>
      <c r="HO80" s="171"/>
      <c r="HP80" s="171"/>
      <c r="HQ80" s="171"/>
      <c r="HR80" s="171"/>
      <c r="HS80" s="171"/>
      <c r="HT80" s="171"/>
      <c r="HU80" s="171"/>
      <c r="HV80" s="171"/>
      <c r="HW80" s="172"/>
    </row>
    <row r="81" spans="1:231" s="173" customFormat="1" ht="22.5" customHeight="1">
      <c r="A81" s="395" t="s">
        <v>158</v>
      </c>
      <c r="B81" s="396" t="s">
        <v>159</v>
      </c>
      <c r="C81" s="404">
        <v>7.2</v>
      </c>
      <c r="D81" s="404">
        <f t="shared" si="6"/>
        <v>34.285714285714285</v>
      </c>
      <c r="E81" s="398">
        <v>9072</v>
      </c>
      <c r="F81" s="399">
        <f t="shared" si="7"/>
        <v>113.39999999999999</v>
      </c>
      <c r="G81" s="399"/>
      <c r="H81" s="399"/>
      <c r="I81" s="399"/>
      <c r="J81" s="170">
        <v>1</v>
      </c>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1"/>
      <c r="AZ81" s="171"/>
      <c r="BA81" s="171"/>
      <c r="BB81" s="171"/>
      <c r="BC81" s="171"/>
      <c r="BD81" s="171"/>
      <c r="BE81" s="171"/>
      <c r="BF81" s="171"/>
      <c r="BG81" s="171"/>
      <c r="BH81" s="171"/>
      <c r="BI81" s="171"/>
      <c r="BJ81" s="171"/>
      <c r="BK81" s="171"/>
      <c r="BL81" s="171"/>
      <c r="BM81" s="171"/>
      <c r="BN81" s="171"/>
      <c r="BO81" s="171"/>
      <c r="BP81" s="171"/>
      <c r="BQ81" s="171"/>
      <c r="BR81" s="171"/>
      <c r="BS81" s="171"/>
      <c r="BT81" s="171"/>
      <c r="BU81" s="171"/>
      <c r="BV81" s="171"/>
      <c r="BW81" s="171"/>
      <c r="BX81" s="171"/>
      <c r="BY81" s="171"/>
      <c r="BZ81" s="171"/>
      <c r="CA81" s="171"/>
      <c r="CB81" s="171"/>
      <c r="CC81" s="171"/>
      <c r="CD81" s="171"/>
      <c r="CE81" s="171"/>
      <c r="CF81" s="171"/>
      <c r="CG81" s="171"/>
      <c r="CH81" s="171"/>
      <c r="CI81" s="171"/>
      <c r="CJ81" s="171"/>
      <c r="CK81" s="171"/>
      <c r="CL81" s="171"/>
      <c r="CM81" s="171"/>
      <c r="CN81" s="171"/>
      <c r="CO81" s="171"/>
      <c r="CP81" s="171"/>
      <c r="CQ81" s="171"/>
      <c r="CR81" s="171"/>
      <c r="CS81" s="171"/>
      <c r="CT81" s="171"/>
      <c r="CU81" s="171"/>
      <c r="CV81" s="171"/>
      <c r="CW81" s="171"/>
      <c r="CX81" s="171"/>
      <c r="CY81" s="171"/>
      <c r="CZ81" s="171"/>
      <c r="DA81" s="171"/>
      <c r="DB81" s="171"/>
      <c r="DC81" s="171"/>
      <c r="DD81" s="171"/>
      <c r="DE81" s="171"/>
      <c r="DF81" s="171"/>
      <c r="DG81" s="171"/>
      <c r="DH81" s="171"/>
      <c r="DI81" s="171"/>
      <c r="DJ81" s="171"/>
      <c r="DK81" s="171"/>
      <c r="DL81" s="171"/>
      <c r="DM81" s="171"/>
      <c r="DN81" s="171"/>
      <c r="DO81" s="171"/>
      <c r="DP81" s="171"/>
      <c r="DQ81" s="171"/>
      <c r="DR81" s="171"/>
      <c r="DS81" s="171"/>
      <c r="DT81" s="171"/>
      <c r="DU81" s="171"/>
      <c r="DV81" s="171"/>
      <c r="DW81" s="171"/>
      <c r="DX81" s="171"/>
      <c r="DY81" s="171"/>
      <c r="DZ81" s="171"/>
      <c r="EA81" s="171"/>
      <c r="EB81" s="171"/>
      <c r="EC81" s="171"/>
      <c r="ED81" s="171"/>
      <c r="EE81" s="171"/>
      <c r="EF81" s="171"/>
      <c r="EG81" s="171"/>
      <c r="EH81" s="171"/>
      <c r="EI81" s="171"/>
      <c r="EJ81" s="171"/>
      <c r="EK81" s="171"/>
      <c r="EL81" s="171"/>
      <c r="EM81" s="171"/>
      <c r="EN81" s="171"/>
      <c r="EO81" s="171"/>
      <c r="EP81" s="171"/>
      <c r="EQ81" s="171"/>
      <c r="ER81" s="171"/>
      <c r="ES81" s="171"/>
      <c r="ET81" s="171"/>
      <c r="EU81" s="171"/>
      <c r="EV81" s="171"/>
      <c r="EW81" s="171"/>
      <c r="EX81" s="171"/>
      <c r="EY81" s="171"/>
      <c r="EZ81" s="171"/>
      <c r="FA81" s="171"/>
      <c r="FB81" s="171"/>
      <c r="FC81" s="171"/>
      <c r="FD81" s="171"/>
      <c r="FE81" s="171"/>
      <c r="FF81" s="171"/>
      <c r="FG81" s="171"/>
      <c r="FH81" s="171"/>
      <c r="FI81" s="171"/>
      <c r="FJ81" s="171"/>
      <c r="FK81" s="171"/>
      <c r="FL81" s="171"/>
      <c r="FM81" s="171"/>
      <c r="FN81" s="171"/>
      <c r="FO81" s="171"/>
      <c r="FP81" s="171"/>
      <c r="FQ81" s="171"/>
      <c r="FR81" s="171"/>
      <c r="FS81" s="171"/>
      <c r="FT81" s="171"/>
      <c r="FU81" s="171"/>
      <c r="FV81" s="171"/>
      <c r="FW81" s="171"/>
      <c r="FX81" s="171"/>
      <c r="FY81" s="171"/>
      <c r="FZ81" s="171"/>
      <c r="GA81" s="171"/>
      <c r="GB81" s="171"/>
      <c r="GC81" s="171"/>
      <c r="GD81" s="171"/>
      <c r="GE81" s="171"/>
      <c r="GF81" s="171"/>
      <c r="GG81" s="171"/>
      <c r="GH81" s="171"/>
      <c r="GI81" s="171"/>
      <c r="GJ81" s="171"/>
      <c r="GK81" s="171"/>
      <c r="GL81" s="171"/>
      <c r="GM81" s="171"/>
      <c r="GN81" s="171"/>
      <c r="GO81" s="171"/>
      <c r="GP81" s="171"/>
      <c r="GQ81" s="171"/>
      <c r="GR81" s="171"/>
      <c r="GS81" s="171"/>
      <c r="GT81" s="171"/>
      <c r="GU81" s="171"/>
      <c r="GV81" s="171"/>
      <c r="GW81" s="171"/>
      <c r="GX81" s="171"/>
      <c r="GY81" s="171"/>
      <c r="GZ81" s="171"/>
      <c r="HA81" s="171"/>
      <c r="HB81" s="171"/>
      <c r="HC81" s="171"/>
      <c r="HD81" s="171"/>
      <c r="HE81" s="171"/>
      <c r="HF81" s="171"/>
      <c r="HG81" s="171"/>
      <c r="HH81" s="171"/>
      <c r="HI81" s="171"/>
      <c r="HJ81" s="171"/>
      <c r="HK81" s="171"/>
      <c r="HL81" s="171"/>
      <c r="HM81" s="171"/>
      <c r="HN81" s="171"/>
      <c r="HO81" s="171"/>
      <c r="HP81" s="171"/>
      <c r="HQ81" s="171"/>
      <c r="HR81" s="171"/>
      <c r="HS81" s="171"/>
      <c r="HT81" s="171"/>
      <c r="HU81" s="171"/>
      <c r="HV81" s="171"/>
      <c r="HW81" s="172"/>
    </row>
    <row r="82" spans="1:231" s="173" customFormat="1" ht="22.5" customHeight="1">
      <c r="A82" s="395" t="s">
        <v>160</v>
      </c>
      <c r="B82" s="396" t="s">
        <v>161</v>
      </c>
      <c r="C82" s="404">
        <v>7.62</v>
      </c>
      <c r="D82" s="404">
        <f t="shared" si="6"/>
        <v>36.285714285714285</v>
      </c>
      <c r="E82" s="398">
        <v>9216</v>
      </c>
      <c r="F82" s="399">
        <f t="shared" si="7"/>
        <v>115.19999999999999</v>
      </c>
      <c r="G82" s="399"/>
      <c r="H82" s="399"/>
      <c r="I82" s="399"/>
      <c r="J82" s="170">
        <v>1</v>
      </c>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1"/>
      <c r="BR82" s="171"/>
      <c r="BS82" s="171"/>
      <c r="BT82" s="171"/>
      <c r="BU82" s="171"/>
      <c r="BV82" s="171"/>
      <c r="BW82" s="171"/>
      <c r="BX82" s="171"/>
      <c r="BY82" s="171"/>
      <c r="BZ82" s="171"/>
      <c r="CA82" s="171"/>
      <c r="CB82" s="171"/>
      <c r="CC82" s="171"/>
      <c r="CD82" s="171"/>
      <c r="CE82" s="171"/>
      <c r="CF82" s="171"/>
      <c r="CG82" s="171"/>
      <c r="CH82" s="171"/>
      <c r="CI82" s="171"/>
      <c r="CJ82" s="171"/>
      <c r="CK82" s="171"/>
      <c r="CL82" s="171"/>
      <c r="CM82" s="171"/>
      <c r="CN82" s="171"/>
      <c r="CO82" s="171"/>
      <c r="CP82" s="171"/>
      <c r="CQ82" s="171"/>
      <c r="CR82" s="171"/>
      <c r="CS82" s="171"/>
      <c r="CT82" s="171"/>
      <c r="CU82" s="171"/>
      <c r="CV82" s="171"/>
      <c r="CW82" s="171"/>
      <c r="CX82" s="171"/>
      <c r="CY82" s="171"/>
      <c r="CZ82" s="171"/>
      <c r="DA82" s="171"/>
      <c r="DB82" s="171"/>
      <c r="DC82" s="171"/>
      <c r="DD82" s="171"/>
      <c r="DE82" s="171"/>
      <c r="DF82" s="171"/>
      <c r="DG82" s="171"/>
      <c r="DH82" s="171"/>
      <c r="DI82" s="171"/>
      <c r="DJ82" s="171"/>
      <c r="DK82" s="171"/>
      <c r="DL82" s="171"/>
      <c r="DM82" s="171"/>
      <c r="DN82" s="171"/>
      <c r="DO82" s="171"/>
      <c r="DP82" s="171"/>
      <c r="DQ82" s="171"/>
      <c r="DR82" s="171"/>
      <c r="DS82" s="171"/>
      <c r="DT82" s="171"/>
      <c r="DU82" s="171"/>
      <c r="DV82" s="171"/>
      <c r="DW82" s="171"/>
      <c r="DX82" s="171"/>
      <c r="DY82" s="171"/>
      <c r="DZ82" s="171"/>
      <c r="EA82" s="171"/>
      <c r="EB82" s="171"/>
      <c r="EC82" s="171"/>
      <c r="ED82" s="171"/>
      <c r="EE82" s="171"/>
      <c r="EF82" s="171"/>
      <c r="EG82" s="171"/>
      <c r="EH82" s="171"/>
      <c r="EI82" s="171"/>
      <c r="EJ82" s="171"/>
      <c r="EK82" s="171"/>
      <c r="EL82" s="171"/>
      <c r="EM82" s="171"/>
      <c r="EN82" s="171"/>
      <c r="EO82" s="171"/>
      <c r="EP82" s="171"/>
      <c r="EQ82" s="171"/>
      <c r="ER82" s="171"/>
      <c r="ES82" s="171"/>
      <c r="ET82" s="171"/>
      <c r="EU82" s="171"/>
      <c r="EV82" s="171"/>
      <c r="EW82" s="171"/>
      <c r="EX82" s="171"/>
      <c r="EY82" s="171"/>
      <c r="EZ82" s="171"/>
      <c r="FA82" s="171"/>
      <c r="FB82" s="171"/>
      <c r="FC82" s="171"/>
      <c r="FD82" s="171"/>
      <c r="FE82" s="171"/>
      <c r="FF82" s="171"/>
      <c r="FG82" s="171"/>
      <c r="FH82" s="171"/>
      <c r="FI82" s="171"/>
      <c r="FJ82" s="171"/>
      <c r="FK82" s="171"/>
      <c r="FL82" s="171"/>
      <c r="FM82" s="171"/>
      <c r="FN82" s="171"/>
      <c r="FO82" s="171"/>
      <c r="FP82" s="171"/>
      <c r="FQ82" s="171"/>
      <c r="FR82" s="171"/>
      <c r="FS82" s="171"/>
      <c r="FT82" s="171"/>
      <c r="FU82" s="171"/>
      <c r="FV82" s="171"/>
      <c r="FW82" s="171"/>
      <c r="FX82" s="171"/>
      <c r="FY82" s="171"/>
      <c r="FZ82" s="171"/>
      <c r="GA82" s="171"/>
      <c r="GB82" s="171"/>
      <c r="GC82" s="171"/>
      <c r="GD82" s="171"/>
      <c r="GE82" s="171"/>
      <c r="GF82" s="171"/>
      <c r="GG82" s="171"/>
      <c r="GH82" s="171"/>
      <c r="GI82" s="171"/>
      <c r="GJ82" s="171"/>
      <c r="GK82" s="171"/>
      <c r="GL82" s="171"/>
      <c r="GM82" s="171"/>
      <c r="GN82" s="171"/>
      <c r="GO82" s="171"/>
      <c r="GP82" s="171"/>
      <c r="GQ82" s="171"/>
      <c r="GR82" s="171"/>
      <c r="GS82" s="171"/>
      <c r="GT82" s="171"/>
      <c r="GU82" s="171"/>
      <c r="GV82" s="171"/>
      <c r="GW82" s="171"/>
      <c r="GX82" s="171"/>
      <c r="GY82" s="171"/>
      <c r="GZ82" s="171"/>
      <c r="HA82" s="171"/>
      <c r="HB82" s="171"/>
      <c r="HC82" s="171"/>
      <c r="HD82" s="171"/>
      <c r="HE82" s="171"/>
      <c r="HF82" s="171"/>
      <c r="HG82" s="171"/>
      <c r="HH82" s="171"/>
      <c r="HI82" s="171"/>
      <c r="HJ82" s="171"/>
      <c r="HK82" s="171"/>
      <c r="HL82" s="171"/>
      <c r="HM82" s="171"/>
      <c r="HN82" s="171"/>
      <c r="HO82" s="171"/>
      <c r="HP82" s="171"/>
      <c r="HQ82" s="171"/>
      <c r="HR82" s="171"/>
      <c r="HS82" s="171"/>
      <c r="HT82" s="171"/>
      <c r="HU82" s="171"/>
      <c r="HV82" s="171"/>
      <c r="HW82" s="172"/>
    </row>
    <row r="83" spans="1:231" s="173" customFormat="1" ht="22.5" customHeight="1">
      <c r="A83" s="395" t="s">
        <v>162</v>
      </c>
      <c r="B83" s="396" t="s">
        <v>163</v>
      </c>
      <c r="C83" s="404">
        <v>6.61</v>
      </c>
      <c r="D83" s="404">
        <f t="shared" si="6"/>
        <v>31.476190476190482</v>
      </c>
      <c r="E83" s="398">
        <v>6858</v>
      </c>
      <c r="F83" s="399">
        <f t="shared" si="7"/>
        <v>85.724999999999994</v>
      </c>
      <c r="G83" s="399"/>
      <c r="H83" s="399"/>
      <c r="I83" s="399"/>
      <c r="J83" s="170">
        <v>1</v>
      </c>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c r="AH83" s="171"/>
      <c r="AI83" s="171"/>
      <c r="AJ83" s="171"/>
      <c r="AK83" s="171"/>
      <c r="AL83" s="171"/>
      <c r="AM83" s="171"/>
      <c r="AN83" s="171"/>
      <c r="AO83" s="171"/>
      <c r="AP83" s="171"/>
      <c r="AQ83" s="171"/>
      <c r="AR83" s="171"/>
      <c r="AS83" s="171"/>
      <c r="AT83" s="171"/>
      <c r="AU83" s="171"/>
      <c r="AV83" s="171"/>
      <c r="AW83" s="171"/>
      <c r="AX83" s="171"/>
      <c r="AY83" s="171"/>
      <c r="AZ83" s="171"/>
      <c r="BA83" s="171"/>
      <c r="BB83" s="171"/>
      <c r="BC83" s="171"/>
      <c r="BD83" s="171"/>
      <c r="BE83" s="171"/>
      <c r="BF83" s="171"/>
      <c r="BG83" s="171"/>
      <c r="BH83" s="171"/>
      <c r="BI83" s="171"/>
      <c r="BJ83" s="171"/>
      <c r="BK83" s="171"/>
      <c r="BL83" s="171"/>
      <c r="BM83" s="171"/>
      <c r="BN83" s="171"/>
      <c r="BO83" s="171"/>
      <c r="BP83" s="171"/>
      <c r="BQ83" s="171"/>
      <c r="BR83" s="171"/>
      <c r="BS83" s="171"/>
      <c r="BT83" s="171"/>
      <c r="BU83" s="171"/>
      <c r="BV83" s="171"/>
      <c r="BW83" s="171"/>
      <c r="BX83" s="171"/>
      <c r="BY83" s="171"/>
      <c r="BZ83" s="171"/>
      <c r="CA83" s="171"/>
      <c r="CB83" s="171"/>
      <c r="CC83" s="171"/>
      <c r="CD83" s="171"/>
      <c r="CE83" s="171"/>
      <c r="CF83" s="171"/>
      <c r="CG83" s="171"/>
      <c r="CH83" s="171"/>
      <c r="CI83" s="171"/>
      <c r="CJ83" s="171"/>
      <c r="CK83" s="171"/>
      <c r="CL83" s="171"/>
      <c r="CM83" s="171"/>
      <c r="CN83" s="171"/>
      <c r="CO83" s="171"/>
      <c r="CP83" s="171"/>
      <c r="CQ83" s="171"/>
      <c r="CR83" s="171"/>
      <c r="CS83" s="171"/>
      <c r="CT83" s="171"/>
      <c r="CU83" s="171"/>
      <c r="CV83" s="171"/>
      <c r="CW83" s="171"/>
      <c r="CX83" s="171"/>
      <c r="CY83" s="171"/>
      <c r="CZ83" s="171"/>
      <c r="DA83" s="171"/>
      <c r="DB83" s="171"/>
      <c r="DC83" s="171"/>
      <c r="DD83" s="171"/>
      <c r="DE83" s="171"/>
      <c r="DF83" s="171"/>
      <c r="DG83" s="171"/>
      <c r="DH83" s="171"/>
      <c r="DI83" s="171"/>
      <c r="DJ83" s="171"/>
      <c r="DK83" s="171"/>
      <c r="DL83" s="171"/>
      <c r="DM83" s="171"/>
      <c r="DN83" s="171"/>
      <c r="DO83" s="171"/>
      <c r="DP83" s="171"/>
      <c r="DQ83" s="171"/>
      <c r="DR83" s="171"/>
      <c r="DS83" s="171"/>
      <c r="DT83" s="171"/>
      <c r="DU83" s="171"/>
      <c r="DV83" s="171"/>
      <c r="DW83" s="171"/>
      <c r="DX83" s="171"/>
      <c r="DY83" s="171"/>
      <c r="DZ83" s="171"/>
      <c r="EA83" s="171"/>
      <c r="EB83" s="171"/>
      <c r="EC83" s="171"/>
      <c r="ED83" s="171"/>
      <c r="EE83" s="171"/>
      <c r="EF83" s="171"/>
      <c r="EG83" s="171"/>
      <c r="EH83" s="171"/>
      <c r="EI83" s="171"/>
      <c r="EJ83" s="171"/>
      <c r="EK83" s="171"/>
      <c r="EL83" s="171"/>
      <c r="EM83" s="171"/>
      <c r="EN83" s="171"/>
      <c r="EO83" s="171"/>
      <c r="EP83" s="171"/>
      <c r="EQ83" s="171"/>
      <c r="ER83" s="171"/>
      <c r="ES83" s="171"/>
      <c r="ET83" s="171"/>
      <c r="EU83" s="171"/>
      <c r="EV83" s="171"/>
      <c r="EW83" s="171"/>
      <c r="EX83" s="171"/>
      <c r="EY83" s="171"/>
      <c r="EZ83" s="171"/>
      <c r="FA83" s="171"/>
      <c r="FB83" s="171"/>
      <c r="FC83" s="171"/>
      <c r="FD83" s="171"/>
      <c r="FE83" s="171"/>
      <c r="FF83" s="171"/>
      <c r="FG83" s="171"/>
      <c r="FH83" s="171"/>
      <c r="FI83" s="171"/>
      <c r="FJ83" s="171"/>
      <c r="FK83" s="171"/>
      <c r="FL83" s="171"/>
      <c r="FM83" s="171"/>
      <c r="FN83" s="171"/>
      <c r="FO83" s="171"/>
      <c r="FP83" s="171"/>
      <c r="FQ83" s="171"/>
      <c r="FR83" s="171"/>
      <c r="FS83" s="171"/>
      <c r="FT83" s="171"/>
      <c r="FU83" s="171"/>
      <c r="FV83" s="171"/>
      <c r="FW83" s="171"/>
      <c r="FX83" s="171"/>
      <c r="FY83" s="171"/>
      <c r="FZ83" s="171"/>
      <c r="GA83" s="171"/>
      <c r="GB83" s="171"/>
      <c r="GC83" s="171"/>
      <c r="GD83" s="171"/>
      <c r="GE83" s="171"/>
      <c r="GF83" s="171"/>
      <c r="GG83" s="171"/>
      <c r="GH83" s="171"/>
      <c r="GI83" s="171"/>
      <c r="GJ83" s="171"/>
      <c r="GK83" s="171"/>
      <c r="GL83" s="171"/>
      <c r="GM83" s="171"/>
      <c r="GN83" s="171"/>
      <c r="GO83" s="171"/>
      <c r="GP83" s="171"/>
      <c r="GQ83" s="171"/>
      <c r="GR83" s="171"/>
      <c r="GS83" s="171"/>
      <c r="GT83" s="171"/>
      <c r="GU83" s="171"/>
      <c r="GV83" s="171"/>
      <c r="GW83" s="171"/>
      <c r="GX83" s="171"/>
      <c r="GY83" s="171"/>
      <c r="GZ83" s="171"/>
      <c r="HA83" s="171"/>
      <c r="HB83" s="171"/>
      <c r="HC83" s="171"/>
      <c r="HD83" s="171"/>
      <c r="HE83" s="171"/>
      <c r="HF83" s="171"/>
      <c r="HG83" s="171"/>
      <c r="HH83" s="171"/>
      <c r="HI83" s="171"/>
      <c r="HJ83" s="171"/>
      <c r="HK83" s="171"/>
      <c r="HL83" s="171"/>
      <c r="HM83" s="171"/>
      <c r="HN83" s="171"/>
      <c r="HO83" s="171"/>
      <c r="HP83" s="171"/>
      <c r="HQ83" s="171"/>
      <c r="HR83" s="171"/>
      <c r="HS83" s="171"/>
      <c r="HT83" s="171"/>
      <c r="HU83" s="171"/>
      <c r="HV83" s="171"/>
      <c r="HW83" s="172"/>
    </row>
    <row r="84" spans="1:231" s="173" customFormat="1" ht="22.5" customHeight="1">
      <c r="A84" s="395" t="s">
        <v>164</v>
      </c>
      <c r="B84" s="396" t="s">
        <v>165</v>
      </c>
      <c r="C84" s="404">
        <v>9.42</v>
      </c>
      <c r="D84" s="404">
        <f t="shared" si="6"/>
        <v>44.857142857142854</v>
      </c>
      <c r="E84" s="398">
        <v>9325</v>
      </c>
      <c r="F84" s="399">
        <f t="shared" si="7"/>
        <v>116.56249999999999</v>
      </c>
      <c r="G84" s="399"/>
      <c r="H84" s="399"/>
      <c r="I84" s="399"/>
      <c r="J84" s="170">
        <v>1</v>
      </c>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171"/>
      <c r="AL84" s="171"/>
      <c r="AM84" s="171"/>
      <c r="AN84" s="171"/>
      <c r="AO84" s="171"/>
      <c r="AP84" s="171"/>
      <c r="AQ84" s="171"/>
      <c r="AR84" s="171"/>
      <c r="AS84" s="171"/>
      <c r="AT84" s="171"/>
      <c r="AU84" s="171"/>
      <c r="AV84" s="171"/>
      <c r="AW84" s="171"/>
      <c r="AX84" s="171"/>
      <c r="AY84" s="171"/>
      <c r="AZ84" s="171"/>
      <c r="BA84" s="171"/>
      <c r="BB84" s="171"/>
      <c r="BC84" s="171"/>
      <c r="BD84" s="171"/>
      <c r="BE84" s="171"/>
      <c r="BF84" s="171"/>
      <c r="BG84" s="171"/>
      <c r="BH84" s="171"/>
      <c r="BI84" s="171"/>
      <c r="BJ84" s="171"/>
      <c r="BK84" s="171"/>
      <c r="BL84" s="171"/>
      <c r="BM84" s="171"/>
      <c r="BN84" s="171"/>
      <c r="BO84" s="171"/>
      <c r="BP84" s="171"/>
      <c r="BQ84" s="171"/>
      <c r="BR84" s="171"/>
      <c r="BS84" s="171"/>
      <c r="BT84" s="171"/>
      <c r="BU84" s="171"/>
      <c r="BV84" s="171"/>
      <c r="BW84" s="171"/>
      <c r="BX84" s="171"/>
      <c r="BY84" s="171"/>
      <c r="BZ84" s="171"/>
      <c r="CA84" s="171"/>
      <c r="CB84" s="171"/>
      <c r="CC84" s="171"/>
      <c r="CD84" s="171"/>
      <c r="CE84" s="171"/>
      <c r="CF84" s="171"/>
      <c r="CG84" s="171"/>
      <c r="CH84" s="171"/>
      <c r="CI84" s="171"/>
      <c r="CJ84" s="171"/>
      <c r="CK84" s="171"/>
      <c r="CL84" s="171"/>
      <c r="CM84" s="171"/>
      <c r="CN84" s="171"/>
      <c r="CO84" s="171"/>
      <c r="CP84" s="171"/>
      <c r="CQ84" s="171"/>
      <c r="CR84" s="171"/>
      <c r="CS84" s="171"/>
      <c r="CT84" s="171"/>
      <c r="CU84" s="171"/>
      <c r="CV84" s="171"/>
      <c r="CW84" s="171"/>
      <c r="CX84" s="171"/>
      <c r="CY84" s="171"/>
      <c r="CZ84" s="171"/>
      <c r="DA84" s="171"/>
      <c r="DB84" s="171"/>
      <c r="DC84" s="171"/>
      <c r="DD84" s="171"/>
      <c r="DE84" s="171"/>
      <c r="DF84" s="171"/>
      <c r="DG84" s="171"/>
      <c r="DH84" s="171"/>
      <c r="DI84" s="171"/>
      <c r="DJ84" s="171"/>
      <c r="DK84" s="171"/>
      <c r="DL84" s="171"/>
      <c r="DM84" s="171"/>
      <c r="DN84" s="171"/>
      <c r="DO84" s="171"/>
      <c r="DP84" s="171"/>
      <c r="DQ84" s="171"/>
      <c r="DR84" s="171"/>
      <c r="DS84" s="171"/>
      <c r="DT84" s="171"/>
      <c r="DU84" s="171"/>
      <c r="DV84" s="171"/>
      <c r="DW84" s="171"/>
      <c r="DX84" s="171"/>
      <c r="DY84" s="171"/>
      <c r="DZ84" s="171"/>
      <c r="EA84" s="171"/>
      <c r="EB84" s="171"/>
      <c r="EC84" s="171"/>
      <c r="ED84" s="171"/>
      <c r="EE84" s="171"/>
      <c r="EF84" s="171"/>
      <c r="EG84" s="171"/>
      <c r="EH84" s="171"/>
      <c r="EI84" s="171"/>
      <c r="EJ84" s="171"/>
      <c r="EK84" s="171"/>
      <c r="EL84" s="171"/>
      <c r="EM84" s="171"/>
      <c r="EN84" s="171"/>
      <c r="EO84" s="171"/>
      <c r="EP84" s="171"/>
      <c r="EQ84" s="171"/>
      <c r="ER84" s="171"/>
      <c r="ES84" s="171"/>
      <c r="ET84" s="171"/>
      <c r="EU84" s="171"/>
      <c r="EV84" s="171"/>
      <c r="EW84" s="171"/>
      <c r="EX84" s="171"/>
      <c r="EY84" s="171"/>
      <c r="EZ84" s="171"/>
      <c r="FA84" s="171"/>
      <c r="FB84" s="171"/>
      <c r="FC84" s="171"/>
      <c r="FD84" s="171"/>
      <c r="FE84" s="171"/>
      <c r="FF84" s="171"/>
      <c r="FG84" s="171"/>
      <c r="FH84" s="171"/>
      <c r="FI84" s="171"/>
      <c r="FJ84" s="171"/>
      <c r="FK84" s="171"/>
      <c r="FL84" s="171"/>
      <c r="FM84" s="171"/>
      <c r="FN84" s="171"/>
      <c r="FO84" s="171"/>
      <c r="FP84" s="171"/>
      <c r="FQ84" s="171"/>
      <c r="FR84" s="171"/>
      <c r="FS84" s="171"/>
      <c r="FT84" s="171"/>
      <c r="FU84" s="171"/>
      <c r="FV84" s="171"/>
      <c r="FW84" s="171"/>
      <c r="FX84" s="171"/>
      <c r="FY84" s="171"/>
      <c r="FZ84" s="171"/>
      <c r="GA84" s="171"/>
      <c r="GB84" s="171"/>
      <c r="GC84" s="171"/>
      <c r="GD84" s="171"/>
      <c r="GE84" s="171"/>
      <c r="GF84" s="171"/>
      <c r="GG84" s="171"/>
      <c r="GH84" s="171"/>
      <c r="GI84" s="171"/>
      <c r="GJ84" s="171"/>
      <c r="GK84" s="171"/>
      <c r="GL84" s="171"/>
      <c r="GM84" s="171"/>
      <c r="GN84" s="171"/>
      <c r="GO84" s="171"/>
      <c r="GP84" s="171"/>
      <c r="GQ84" s="171"/>
      <c r="GR84" s="171"/>
      <c r="GS84" s="171"/>
      <c r="GT84" s="171"/>
      <c r="GU84" s="171"/>
      <c r="GV84" s="171"/>
      <c r="GW84" s="171"/>
      <c r="GX84" s="171"/>
      <c r="GY84" s="171"/>
      <c r="GZ84" s="171"/>
      <c r="HA84" s="171"/>
      <c r="HB84" s="171"/>
      <c r="HC84" s="171"/>
      <c r="HD84" s="171"/>
      <c r="HE84" s="171"/>
      <c r="HF84" s="171"/>
      <c r="HG84" s="171"/>
      <c r="HH84" s="171"/>
      <c r="HI84" s="171"/>
      <c r="HJ84" s="171"/>
      <c r="HK84" s="171"/>
      <c r="HL84" s="171"/>
      <c r="HM84" s="171"/>
      <c r="HN84" s="171"/>
      <c r="HO84" s="171"/>
      <c r="HP84" s="171"/>
      <c r="HQ84" s="171"/>
      <c r="HR84" s="171"/>
      <c r="HS84" s="171"/>
      <c r="HT84" s="171"/>
      <c r="HU84" s="171"/>
      <c r="HV84" s="171"/>
      <c r="HW84" s="172"/>
    </row>
    <row r="85" spans="1:231" s="173" customFormat="1" ht="22.5" customHeight="1">
      <c r="A85" s="395" t="s">
        <v>166</v>
      </c>
      <c r="B85" s="396" t="s">
        <v>167</v>
      </c>
      <c r="C85" s="404">
        <v>5.0999999999999996</v>
      </c>
      <c r="D85" s="404">
        <f t="shared" si="6"/>
        <v>24.285714285714281</v>
      </c>
      <c r="E85" s="398">
        <v>6251</v>
      </c>
      <c r="F85" s="399">
        <f t="shared" si="7"/>
        <v>78.137500000000003</v>
      </c>
      <c r="G85" s="399"/>
      <c r="H85" s="399"/>
      <c r="I85" s="399"/>
      <c r="J85" s="170">
        <v>1</v>
      </c>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1"/>
      <c r="AK85" s="171"/>
      <c r="AL85" s="171"/>
      <c r="AM85" s="171"/>
      <c r="AN85" s="171"/>
      <c r="AO85" s="171"/>
      <c r="AP85" s="171"/>
      <c r="AQ85" s="171"/>
      <c r="AR85" s="171"/>
      <c r="AS85" s="171"/>
      <c r="AT85" s="171"/>
      <c r="AU85" s="171"/>
      <c r="AV85" s="171"/>
      <c r="AW85" s="171"/>
      <c r="AX85" s="171"/>
      <c r="AY85" s="171"/>
      <c r="AZ85" s="171"/>
      <c r="BA85" s="171"/>
      <c r="BB85" s="171"/>
      <c r="BC85" s="171"/>
      <c r="BD85" s="171"/>
      <c r="BE85" s="171"/>
      <c r="BF85" s="171"/>
      <c r="BG85" s="171"/>
      <c r="BH85" s="171"/>
      <c r="BI85" s="171"/>
      <c r="BJ85" s="171"/>
      <c r="BK85" s="171"/>
      <c r="BL85" s="171"/>
      <c r="BM85" s="171"/>
      <c r="BN85" s="171"/>
      <c r="BO85" s="171"/>
      <c r="BP85" s="171"/>
      <c r="BQ85" s="171"/>
      <c r="BR85" s="171"/>
      <c r="BS85" s="171"/>
      <c r="BT85" s="171"/>
      <c r="BU85" s="171"/>
      <c r="BV85" s="171"/>
      <c r="BW85" s="171"/>
      <c r="BX85" s="171"/>
      <c r="BY85" s="171"/>
      <c r="BZ85" s="171"/>
      <c r="CA85" s="171"/>
      <c r="CB85" s="171"/>
      <c r="CC85" s="171"/>
      <c r="CD85" s="171"/>
      <c r="CE85" s="171"/>
      <c r="CF85" s="171"/>
      <c r="CG85" s="171"/>
      <c r="CH85" s="171"/>
      <c r="CI85" s="171"/>
      <c r="CJ85" s="171"/>
      <c r="CK85" s="171"/>
      <c r="CL85" s="171"/>
      <c r="CM85" s="171"/>
      <c r="CN85" s="171"/>
      <c r="CO85" s="171"/>
      <c r="CP85" s="171"/>
      <c r="CQ85" s="171"/>
      <c r="CR85" s="171"/>
      <c r="CS85" s="171"/>
      <c r="CT85" s="171"/>
      <c r="CU85" s="171"/>
      <c r="CV85" s="171"/>
      <c r="CW85" s="171"/>
      <c r="CX85" s="171"/>
      <c r="CY85" s="171"/>
      <c r="CZ85" s="171"/>
      <c r="DA85" s="171"/>
      <c r="DB85" s="171"/>
      <c r="DC85" s="171"/>
      <c r="DD85" s="171"/>
      <c r="DE85" s="171"/>
      <c r="DF85" s="171"/>
      <c r="DG85" s="171"/>
      <c r="DH85" s="171"/>
      <c r="DI85" s="171"/>
      <c r="DJ85" s="171"/>
      <c r="DK85" s="171"/>
      <c r="DL85" s="171"/>
      <c r="DM85" s="171"/>
      <c r="DN85" s="171"/>
      <c r="DO85" s="171"/>
      <c r="DP85" s="171"/>
      <c r="DQ85" s="171"/>
      <c r="DR85" s="171"/>
      <c r="DS85" s="171"/>
      <c r="DT85" s="171"/>
      <c r="DU85" s="171"/>
      <c r="DV85" s="171"/>
      <c r="DW85" s="171"/>
      <c r="DX85" s="171"/>
      <c r="DY85" s="171"/>
      <c r="DZ85" s="171"/>
      <c r="EA85" s="171"/>
      <c r="EB85" s="171"/>
      <c r="EC85" s="171"/>
      <c r="ED85" s="171"/>
      <c r="EE85" s="171"/>
      <c r="EF85" s="171"/>
      <c r="EG85" s="171"/>
      <c r="EH85" s="171"/>
      <c r="EI85" s="171"/>
      <c r="EJ85" s="171"/>
      <c r="EK85" s="171"/>
      <c r="EL85" s="171"/>
      <c r="EM85" s="171"/>
      <c r="EN85" s="171"/>
      <c r="EO85" s="171"/>
      <c r="EP85" s="171"/>
      <c r="EQ85" s="171"/>
      <c r="ER85" s="171"/>
      <c r="ES85" s="171"/>
      <c r="ET85" s="171"/>
      <c r="EU85" s="171"/>
      <c r="EV85" s="171"/>
      <c r="EW85" s="171"/>
      <c r="EX85" s="171"/>
      <c r="EY85" s="171"/>
      <c r="EZ85" s="171"/>
      <c r="FA85" s="171"/>
      <c r="FB85" s="171"/>
      <c r="FC85" s="171"/>
      <c r="FD85" s="171"/>
      <c r="FE85" s="171"/>
      <c r="FF85" s="171"/>
      <c r="FG85" s="171"/>
      <c r="FH85" s="171"/>
      <c r="FI85" s="171"/>
      <c r="FJ85" s="171"/>
      <c r="FK85" s="171"/>
      <c r="FL85" s="171"/>
      <c r="FM85" s="171"/>
      <c r="FN85" s="171"/>
      <c r="FO85" s="171"/>
      <c r="FP85" s="171"/>
      <c r="FQ85" s="171"/>
      <c r="FR85" s="171"/>
      <c r="FS85" s="171"/>
      <c r="FT85" s="171"/>
      <c r="FU85" s="171"/>
      <c r="FV85" s="171"/>
      <c r="FW85" s="171"/>
      <c r="FX85" s="171"/>
      <c r="FY85" s="171"/>
      <c r="FZ85" s="171"/>
      <c r="GA85" s="171"/>
      <c r="GB85" s="171"/>
      <c r="GC85" s="171"/>
      <c r="GD85" s="171"/>
      <c r="GE85" s="171"/>
      <c r="GF85" s="171"/>
      <c r="GG85" s="171"/>
      <c r="GH85" s="171"/>
      <c r="GI85" s="171"/>
      <c r="GJ85" s="171"/>
      <c r="GK85" s="171"/>
      <c r="GL85" s="171"/>
      <c r="GM85" s="171"/>
      <c r="GN85" s="171"/>
      <c r="GO85" s="171"/>
      <c r="GP85" s="171"/>
      <c r="GQ85" s="171"/>
      <c r="GR85" s="171"/>
      <c r="GS85" s="171"/>
      <c r="GT85" s="171"/>
      <c r="GU85" s="171"/>
      <c r="GV85" s="171"/>
      <c r="GW85" s="171"/>
      <c r="GX85" s="171"/>
      <c r="GY85" s="171"/>
      <c r="GZ85" s="171"/>
      <c r="HA85" s="171"/>
      <c r="HB85" s="171"/>
      <c r="HC85" s="171"/>
      <c r="HD85" s="171"/>
      <c r="HE85" s="171"/>
      <c r="HF85" s="171"/>
      <c r="HG85" s="171"/>
      <c r="HH85" s="171"/>
      <c r="HI85" s="171"/>
      <c r="HJ85" s="171"/>
      <c r="HK85" s="171"/>
      <c r="HL85" s="171"/>
      <c r="HM85" s="171"/>
      <c r="HN85" s="171"/>
      <c r="HO85" s="171"/>
      <c r="HP85" s="171"/>
      <c r="HQ85" s="171"/>
      <c r="HR85" s="171"/>
      <c r="HS85" s="171"/>
      <c r="HT85" s="171"/>
      <c r="HU85" s="171"/>
      <c r="HV85" s="171"/>
      <c r="HW85" s="172"/>
    </row>
    <row r="86" spans="1:231" s="173" customFormat="1" ht="22.5" customHeight="1">
      <c r="A86" s="395" t="s">
        <v>168</v>
      </c>
      <c r="B86" s="396" t="s">
        <v>169</v>
      </c>
      <c r="C86" s="397">
        <v>13.11</v>
      </c>
      <c r="D86" s="404">
        <f t="shared" si="6"/>
        <v>62.428571428571423</v>
      </c>
      <c r="E86" s="398">
        <v>18488</v>
      </c>
      <c r="F86" s="399">
        <f t="shared" si="7"/>
        <v>231.1</v>
      </c>
      <c r="G86" s="399"/>
      <c r="H86" s="399"/>
      <c r="I86" s="399"/>
      <c r="J86" s="170">
        <v>1</v>
      </c>
      <c r="K86" s="171"/>
      <c r="L86" s="171"/>
      <c r="M86" s="171"/>
      <c r="N86" s="171"/>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71"/>
      <c r="AL86" s="171"/>
      <c r="AM86" s="171"/>
      <c r="AN86" s="171"/>
      <c r="AO86" s="171"/>
      <c r="AP86" s="171"/>
      <c r="AQ86" s="171"/>
      <c r="AR86" s="171"/>
      <c r="AS86" s="171"/>
      <c r="AT86" s="171"/>
      <c r="AU86" s="171"/>
      <c r="AV86" s="171"/>
      <c r="AW86" s="171"/>
      <c r="AX86" s="171"/>
      <c r="AY86" s="171"/>
      <c r="AZ86" s="171"/>
      <c r="BA86" s="171"/>
      <c r="BB86" s="171"/>
      <c r="BC86" s="171"/>
      <c r="BD86" s="171"/>
      <c r="BE86" s="171"/>
      <c r="BF86" s="171"/>
      <c r="BG86" s="171"/>
      <c r="BH86" s="171"/>
      <c r="BI86" s="171"/>
      <c r="BJ86" s="171"/>
      <c r="BK86" s="171"/>
      <c r="BL86" s="171"/>
      <c r="BM86" s="171"/>
      <c r="BN86" s="171"/>
      <c r="BO86" s="171"/>
      <c r="BP86" s="171"/>
      <c r="BQ86" s="171"/>
      <c r="BR86" s="171"/>
      <c r="BS86" s="171"/>
      <c r="BT86" s="171"/>
      <c r="BU86" s="171"/>
      <c r="BV86" s="171"/>
      <c r="BW86" s="171"/>
      <c r="BX86" s="171"/>
      <c r="BY86" s="171"/>
      <c r="BZ86" s="171"/>
      <c r="CA86" s="171"/>
      <c r="CB86" s="171"/>
      <c r="CC86" s="171"/>
      <c r="CD86" s="171"/>
      <c r="CE86" s="171"/>
      <c r="CF86" s="171"/>
      <c r="CG86" s="171"/>
      <c r="CH86" s="171"/>
      <c r="CI86" s="171"/>
      <c r="CJ86" s="171"/>
      <c r="CK86" s="171"/>
      <c r="CL86" s="171"/>
      <c r="CM86" s="171"/>
      <c r="CN86" s="171"/>
      <c r="CO86" s="171"/>
      <c r="CP86" s="171"/>
      <c r="CQ86" s="171"/>
      <c r="CR86" s="171"/>
      <c r="CS86" s="171"/>
      <c r="CT86" s="171"/>
      <c r="CU86" s="171"/>
      <c r="CV86" s="171"/>
      <c r="CW86" s="171"/>
      <c r="CX86" s="171"/>
      <c r="CY86" s="171"/>
      <c r="CZ86" s="171"/>
      <c r="DA86" s="171"/>
      <c r="DB86" s="171"/>
      <c r="DC86" s="171"/>
      <c r="DD86" s="171"/>
      <c r="DE86" s="171"/>
      <c r="DF86" s="171"/>
      <c r="DG86" s="171"/>
      <c r="DH86" s="171"/>
      <c r="DI86" s="171"/>
      <c r="DJ86" s="171"/>
      <c r="DK86" s="171"/>
      <c r="DL86" s="171"/>
      <c r="DM86" s="171"/>
      <c r="DN86" s="171"/>
      <c r="DO86" s="171"/>
      <c r="DP86" s="171"/>
      <c r="DQ86" s="171"/>
      <c r="DR86" s="171"/>
      <c r="DS86" s="171"/>
      <c r="DT86" s="171"/>
      <c r="DU86" s="171"/>
      <c r="DV86" s="171"/>
      <c r="DW86" s="171"/>
      <c r="DX86" s="171"/>
      <c r="DY86" s="171"/>
      <c r="DZ86" s="171"/>
      <c r="EA86" s="171"/>
      <c r="EB86" s="171"/>
      <c r="EC86" s="171"/>
      <c r="ED86" s="171"/>
      <c r="EE86" s="171"/>
      <c r="EF86" s="171"/>
      <c r="EG86" s="171"/>
      <c r="EH86" s="171"/>
      <c r="EI86" s="171"/>
      <c r="EJ86" s="171"/>
      <c r="EK86" s="171"/>
      <c r="EL86" s="171"/>
      <c r="EM86" s="171"/>
      <c r="EN86" s="171"/>
      <c r="EO86" s="171"/>
      <c r="EP86" s="171"/>
      <c r="EQ86" s="171"/>
      <c r="ER86" s="171"/>
      <c r="ES86" s="171"/>
      <c r="ET86" s="171"/>
      <c r="EU86" s="171"/>
      <c r="EV86" s="171"/>
      <c r="EW86" s="171"/>
      <c r="EX86" s="171"/>
      <c r="EY86" s="171"/>
      <c r="EZ86" s="171"/>
      <c r="FA86" s="171"/>
      <c r="FB86" s="171"/>
      <c r="FC86" s="171"/>
      <c r="FD86" s="171"/>
      <c r="FE86" s="171"/>
      <c r="FF86" s="171"/>
      <c r="FG86" s="171"/>
      <c r="FH86" s="171"/>
      <c r="FI86" s="171"/>
      <c r="FJ86" s="171"/>
      <c r="FK86" s="171"/>
      <c r="FL86" s="171"/>
      <c r="FM86" s="171"/>
      <c r="FN86" s="171"/>
      <c r="FO86" s="171"/>
      <c r="FP86" s="171"/>
      <c r="FQ86" s="171"/>
      <c r="FR86" s="171"/>
      <c r="FS86" s="171"/>
      <c r="FT86" s="171"/>
      <c r="FU86" s="171"/>
      <c r="FV86" s="171"/>
      <c r="FW86" s="171"/>
      <c r="FX86" s="171"/>
      <c r="FY86" s="171"/>
      <c r="FZ86" s="171"/>
      <c r="GA86" s="171"/>
      <c r="GB86" s="171"/>
      <c r="GC86" s="171"/>
      <c r="GD86" s="171"/>
      <c r="GE86" s="171"/>
      <c r="GF86" s="171"/>
      <c r="GG86" s="171"/>
      <c r="GH86" s="171"/>
      <c r="GI86" s="171"/>
      <c r="GJ86" s="171"/>
      <c r="GK86" s="171"/>
      <c r="GL86" s="171"/>
      <c r="GM86" s="171"/>
      <c r="GN86" s="171"/>
      <c r="GO86" s="171"/>
      <c r="GP86" s="171"/>
      <c r="GQ86" s="171"/>
      <c r="GR86" s="171"/>
      <c r="GS86" s="171"/>
      <c r="GT86" s="171"/>
      <c r="GU86" s="171"/>
      <c r="GV86" s="171"/>
      <c r="GW86" s="171"/>
      <c r="GX86" s="171"/>
      <c r="GY86" s="171"/>
      <c r="GZ86" s="171"/>
      <c r="HA86" s="171"/>
      <c r="HB86" s="171"/>
      <c r="HC86" s="171"/>
      <c r="HD86" s="171"/>
      <c r="HE86" s="171"/>
      <c r="HF86" s="171"/>
      <c r="HG86" s="171"/>
      <c r="HH86" s="171"/>
      <c r="HI86" s="171"/>
      <c r="HJ86" s="171"/>
      <c r="HK86" s="171"/>
      <c r="HL86" s="171"/>
      <c r="HM86" s="171"/>
      <c r="HN86" s="171"/>
      <c r="HO86" s="171"/>
      <c r="HP86" s="171"/>
      <c r="HQ86" s="171"/>
      <c r="HR86" s="171"/>
      <c r="HS86" s="171"/>
      <c r="HT86" s="171"/>
      <c r="HU86" s="171"/>
      <c r="HV86" s="171"/>
      <c r="HW86" s="172"/>
    </row>
    <row r="87" spans="1:231" s="173" customFormat="1" ht="22.5" customHeight="1">
      <c r="A87" s="395" t="s">
        <v>170</v>
      </c>
      <c r="B87" s="396" t="s">
        <v>171</v>
      </c>
      <c r="C87" s="404">
        <v>11.85</v>
      </c>
      <c r="D87" s="404">
        <f t="shared" si="6"/>
        <v>56.428571428571431</v>
      </c>
      <c r="E87" s="398">
        <v>8999</v>
      </c>
      <c r="F87" s="399">
        <f t="shared" si="7"/>
        <v>112.48750000000001</v>
      </c>
      <c r="G87" s="399"/>
      <c r="H87" s="399"/>
      <c r="I87" s="399"/>
      <c r="J87" s="170">
        <v>1</v>
      </c>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1"/>
      <c r="AY87" s="171"/>
      <c r="AZ87" s="171"/>
      <c r="BA87" s="171"/>
      <c r="BB87" s="171"/>
      <c r="BC87" s="171"/>
      <c r="BD87" s="171"/>
      <c r="BE87" s="171"/>
      <c r="BF87" s="171"/>
      <c r="BG87" s="171"/>
      <c r="BH87" s="171"/>
      <c r="BI87" s="171"/>
      <c r="BJ87" s="171"/>
      <c r="BK87" s="171"/>
      <c r="BL87" s="171"/>
      <c r="BM87" s="171"/>
      <c r="BN87" s="171"/>
      <c r="BO87" s="171"/>
      <c r="BP87" s="171"/>
      <c r="BQ87" s="171"/>
      <c r="BR87" s="171"/>
      <c r="BS87" s="171"/>
      <c r="BT87" s="171"/>
      <c r="BU87" s="171"/>
      <c r="BV87" s="171"/>
      <c r="BW87" s="171"/>
      <c r="BX87" s="171"/>
      <c r="BY87" s="171"/>
      <c r="BZ87" s="171"/>
      <c r="CA87" s="171"/>
      <c r="CB87" s="171"/>
      <c r="CC87" s="171"/>
      <c r="CD87" s="171"/>
      <c r="CE87" s="171"/>
      <c r="CF87" s="171"/>
      <c r="CG87" s="171"/>
      <c r="CH87" s="171"/>
      <c r="CI87" s="171"/>
      <c r="CJ87" s="171"/>
      <c r="CK87" s="171"/>
      <c r="CL87" s="171"/>
      <c r="CM87" s="171"/>
      <c r="CN87" s="171"/>
      <c r="CO87" s="171"/>
      <c r="CP87" s="171"/>
      <c r="CQ87" s="171"/>
      <c r="CR87" s="171"/>
      <c r="CS87" s="171"/>
      <c r="CT87" s="171"/>
      <c r="CU87" s="171"/>
      <c r="CV87" s="171"/>
      <c r="CW87" s="171"/>
      <c r="CX87" s="171"/>
      <c r="CY87" s="171"/>
      <c r="CZ87" s="171"/>
      <c r="DA87" s="171"/>
      <c r="DB87" s="171"/>
      <c r="DC87" s="171"/>
      <c r="DD87" s="171"/>
      <c r="DE87" s="171"/>
      <c r="DF87" s="171"/>
      <c r="DG87" s="171"/>
      <c r="DH87" s="171"/>
      <c r="DI87" s="171"/>
      <c r="DJ87" s="171"/>
      <c r="DK87" s="171"/>
      <c r="DL87" s="171"/>
      <c r="DM87" s="171"/>
      <c r="DN87" s="171"/>
      <c r="DO87" s="171"/>
      <c r="DP87" s="171"/>
      <c r="DQ87" s="171"/>
      <c r="DR87" s="171"/>
      <c r="DS87" s="171"/>
      <c r="DT87" s="171"/>
      <c r="DU87" s="171"/>
      <c r="DV87" s="171"/>
      <c r="DW87" s="171"/>
      <c r="DX87" s="171"/>
      <c r="DY87" s="171"/>
      <c r="DZ87" s="171"/>
      <c r="EA87" s="171"/>
      <c r="EB87" s="171"/>
      <c r="EC87" s="171"/>
      <c r="ED87" s="171"/>
      <c r="EE87" s="171"/>
      <c r="EF87" s="171"/>
      <c r="EG87" s="171"/>
      <c r="EH87" s="171"/>
      <c r="EI87" s="171"/>
      <c r="EJ87" s="171"/>
      <c r="EK87" s="171"/>
      <c r="EL87" s="171"/>
      <c r="EM87" s="171"/>
      <c r="EN87" s="171"/>
      <c r="EO87" s="171"/>
      <c r="EP87" s="171"/>
      <c r="EQ87" s="171"/>
      <c r="ER87" s="171"/>
      <c r="ES87" s="171"/>
      <c r="ET87" s="171"/>
      <c r="EU87" s="171"/>
      <c r="EV87" s="171"/>
      <c r="EW87" s="171"/>
      <c r="EX87" s="171"/>
      <c r="EY87" s="171"/>
      <c r="EZ87" s="171"/>
      <c r="FA87" s="171"/>
      <c r="FB87" s="171"/>
      <c r="FC87" s="171"/>
      <c r="FD87" s="171"/>
      <c r="FE87" s="171"/>
      <c r="FF87" s="171"/>
      <c r="FG87" s="171"/>
      <c r="FH87" s="171"/>
      <c r="FI87" s="171"/>
      <c r="FJ87" s="171"/>
      <c r="FK87" s="171"/>
      <c r="FL87" s="171"/>
      <c r="FM87" s="171"/>
      <c r="FN87" s="171"/>
      <c r="FO87" s="171"/>
      <c r="FP87" s="171"/>
      <c r="FQ87" s="171"/>
      <c r="FR87" s="171"/>
      <c r="FS87" s="171"/>
      <c r="FT87" s="171"/>
      <c r="FU87" s="171"/>
      <c r="FV87" s="171"/>
      <c r="FW87" s="171"/>
      <c r="FX87" s="171"/>
      <c r="FY87" s="171"/>
      <c r="FZ87" s="171"/>
      <c r="GA87" s="171"/>
      <c r="GB87" s="171"/>
      <c r="GC87" s="171"/>
      <c r="GD87" s="171"/>
      <c r="GE87" s="171"/>
      <c r="GF87" s="171"/>
      <c r="GG87" s="171"/>
      <c r="GH87" s="171"/>
      <c r="GI87" s="171"/>
      <c r="GJ87" s="171"/>
      <c r="GK87" s="171"/>
      <c r="GL87" s="171"/>
      <c r="GM87" s="171"/>
      <c r="GN87" s="171"/>
      <c r="GO87" s="171"/>
      <c r="GP87" s="171"/>
      <c r="GQ87" s="171"/>
      <c r="GR87" s="171"/>
      <c r="GS87" s="171"/>
      <c r="GT87" s="171"/>
      <c r="GU87" s="171"/>
      <c r="GV87" s="171"/>
      <c r="GW87" s="171"/>
      <c r="GX87" s="171"/>
      <c r="GY87" s="171"/>
      <c r="GZ87" s="171"/>
      <c r="HA87" s="171"/>
      <c r="HB87" s="171"/>
      <c r="HC87" s="171"/>
      <c r="HD87" s="171"/>
      <c r="HE87" s="171"/>
      <c r="HF87" s="171"/>
      <c r="HG87" s="171"/>
      <c r="HH87" s="171"/>
      <c r="HI87" s="171"/>
      <c r="HJ87" s="171"/>
      <c r="HK87" s="171"/>
      <c r="HL87" s="171"/>
      <c r="HM87" s="171"/>
      <c r="HN87" s="171"/>
      <c r="HO87" s="171"/>
      <c r="HP87" s="171"/>
      <c r="HQ87" s="171"/>
      <c r="HR87" s="171"/>
      <c r="HS87" s="171"/>
      <c r="HT87" s="171"/>
      <c r="HU87" s="171"/>
      <c r="HV87" s="171"/>
      <c r="HW87" s="172"/>
    </row>
    <row r="88" spans="1:231" s="173" customFormat="1" ht="22.5" customHeight="1">
      <c r="A88" s="395" t="s">
        <v>172</v>
      </c>
      <c r="B88" s="396" t="s">
        <v>173</v>
      </c>
      <c r="C88" s="397">
        <v>16.53</v>
      </c>
      <c r="D88" s="404">
        <f t="shared" si="6"/>
        <v>78.714285714285708</v>
      </c>
      <c r="E88" s="398">
        <v>19711</v>
      </c>
      <c r="F88" s="399">
        <f t="shared" si="7"/>
        <v>246.38749999999999</v>
      </c>
      <c r="G88" s="399"/>
      <c r="H88" s="399"/>
      <c r="I88" s="399"/>
      <c r="J88" s="170">
        <v>1</v>
      </c>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c r="AT88" s="171"/>
      <c r="AU88" s="171"/>
      <c r="AV88" s="171"/>
      <c r="AW88" s="171"/>
      <c r="AX88" s="171"/>
      <c r="AY88" s="171"/>
      <c r="AZ88" s="171"/>
      <c r="BA88" s="171"/>
      <c r="BB88" s="171"/>
      <c r="BC88" s="171"/>
      <c r="BD88" s="171"/>
      <c r="BE88" s="171"/>
      <c r="BF88" s="171"/>
      <c r="BG88" s="171"/>
      <c r="BH88" s="171"/>
      <c r="BI88" s="171"/>
      <c r="BJ88" s="171"/>
      <c r="BK88" s="171"/>
      <c r="BL88" s="171"/>
      <c r="BM88" s="171"/>
      <c r="BN88" s="171"/>
      <c r="BO88" s="171"/>
      <c r="BP88" s="171"/>
      <c r="BQ88" s="171"/>
      <c r="BR88" s="171"/>
      <c r="BS88" s="171"/>
      <c r="BT88" s="171"/>
      <c r="BU88" s="171"/>
      <c r="BV88" s="171"/>
      <c r="BW88" s="171"/>
      <c r="BX88" s="171"/>
      <c r="BY88" s="171"/>
      <c r="BZ88" s="171"/>
      <c r="CA88" s="171"/>
      <c r="CB88" s="171"/>
      <c r="CC88" s="171"/>
      <c r="CD88" s="171"/>
      <c r="CE88" s="171"/>
      <c r="CF88" s="171"/>
      <c r="CG88" s="171"/>
      <c r="CH88" s="171"/>
      <c r="CI88" s="171"/>
      <c r="CJ88" s="171"/>
      <c r="CK88" s="171"/>
      <c r="CL88" s="171"/>
      <c r="CM88" s="171"/>
      <c r="CN88" s="171"/>
      <c r="CO88" s="171"/>
      <c r="CP88" s="171"/>
      <c r="CQ88" s="171"/>
      <c r="CR88" s="171"/>
      <c r="CS88" s="171"/>
      <c r="CT88" s="171"/>
      <c r="CU88" s="171"/>
      <c r="CV88" s="171"/>
      <c r="CW88" s="171"/>
      <c r="CX88" s="171"/>
      <c r="CY88" s="171"/>
      <c r="CZ88" s="171"/>
      <c r="DA88" s="171"/>
      <c r="DB88" s="171"/>
      <c r="DC88" s="171"/>
      <c r="DD88" s="171"/>
      <c r="DE88" s="171"/>
      <c r="DF88" s="171"/>
      <c r="DG88" s="171"/>
      <c r="DH88" s="171"/>
      <c r="DI88" s="171"/>
      <c r="DJ88" s="171"/>
      <c r="DK88" s="171"/>
      <c r="DL88" s="171"/>
      <c r="DM88" s="171"/>
      <c r="DN88" s="171"/>
      <c r="DO88" s="171"/>
      <c r="DP88" s="171"/>
      <c r="DQ88" s="171"/>
      <c r="DR88" s="171"/>
      <c r="DS88" s="171"/>
      <c r="DT88" s="171"/>
      <c r="DU88" s="171"/>
      <c r="DV88" s="171"/>
      <c r="DW88" s="171"/>
      <c r="DX88" s="171"/>
      <c r="DY88" s="171"/>
      <c r="DZ88" s="171"/>
      <c r="EA88" s="171"/>
      <c r="EB88" s="171"/>
      <c r="EC88" s="171"/>
      <c r="ED88" s="171"/>
      <c r="EE88" s="171"/>
      <c r="EF88" s="171"/>
      <c r="EG88" s="171"/>
      <c r="EH88" s="171"/>
      <c r="EI88" s="171"/>
      <c r="EJ88" s="171"/>
      <c r="EK88" s="171"/>
      <c r="EL88" s="171"/>
      <c r="EM88" s="171"/>
      <c r="EN88" s="171"/>
      <c r="EO88" s="171"/>
      <c r="EP88" s="171"/>
      <c r="EQ88" s="171"/>
      <c r="ER88" s="171"/>
      <c r="ES88" s="171"/>
      <c r="ET88" s="171"/>
      <c r="EU88" s="171"/>
      <c r="EV88" s="171"/>
      <c r="EW88" s="171"/>
      <c r="EX88" s="171"/>
      <c r="EY88" s="171"/>
      <c r="EZ88" s="171"/>
      <c r="FA88" s="171"/>
      <c r="FB88" s="171"/>
      <c r="FC88" s="171"/>
      <c r="FD88" s="171"/>
      <c r="FE88" s="171"/>
      <c r="FF88" s="171"/>
      <c r="FG88" s="171"/>
      <c r="FH88" s="171"/>
      <c r="FI88" s="171"/>
      <c r="FJ88" s="171"/>
      <c r="FK88" s="171"/>
      <c r="FL88" s="171"/>
      <c r="FM88" s="171"/>
      <c r="FN88" s="171"/>
      <c r="FO88" s="171"/>
      <c r="FP88" s="171"/>
      <c r="FQ88" s="171"/>
      <c r="FR88" s="171"/>
      <c r="FS88" s="171"/>
      <c r="FT88" s="171"/>
      <c r="FU88" s="171"/>
      <c r="FV88" s="171"/>
      <c r="FW88" s="171"/>
      <c r="FX88" s="171"/>
      <c r="FY88" s="171"/>
      <c r="FZ88" s="171"/>
      <c r="GA88" s="171"/>
      <c r="GB88" s="171"/>
      <c r="GC88" s="171"/>
      <c r="GD88" s="171"/>
      <c r="GE88" s="171"/>
      <c r="GF88" s="171"/>
      <c r="GG88" s="171"/>
      <c r="GH88" s="171"/>
      <c r="GI88" s="171"/>
      <c r="GJ88" s="171"/>
      <c r="GK88" s="171"/>
      <c r="GL88" s="171"/>
      <c r="GM88" s="171"/>
      <c r="GN88" s="171"/>
      <c r="GO88" s="171"/>
      <c r="GP88" s="171"/>
      <c r="GQ88" s="171"/>
      <c r="GR88" s="171"/>
      <c r="GS88" s="171"/>
      <c r="GT88" s="171"/>
      <c r="GU88" s="171"/>
      <c r="GV88" s="171"/>
      <c r="GW88" s="171"/>
      <c r="GX88" s="171"/>
      <c r="GY88" s="171"/>
      <c r="GZ88" s="171"/>
      <c r="HA88" s="171"/>
      <c r="HB88" s="171"/>
      <c r="HC88" s="171"/>
      <c r="HD88" s="171"/>
      <c r="HE88" s="171"/>
      <c r="HF88" s="171"/>
      <c r="HG88" s="171"/>
      <c r="HH88" s="171"/>
      <c r="HI88" s="171"/>
      <c r="HJ88" s="171"/>
      <c r="HK88" s="171"/>
      <c r="HL88" s="171"/>
      <c r="HM88" s="171"/>
      <c r="HN88" s="171"/>
      <c r="HO88" s="171"/>
      <c r="HP88" s="171"/>
      <c r="HQ88" s="171"/>
      <c r="HR88" s="171"/>
      <c r="HS88" s="171"/>
      <c r="HT88" s="171"/>
      <c r="HU88" s="171"/>
      <c r="HV88" s="171"/>
      <c r="HW88" s="172"/>
    </row>
    <row r="89" spans="1:231" s="173" customFormat="1" ht="22.5" customHeight="1">
      <c r="A89" s="395" t="s">
        <v>174</v>
      </c>
      <c r="B89" s="396" t="s">
        <v>175</v>
      </c>
      <c r="C89" s="397">
        <v>15.77</v>
      </c>
      <c r="D89" s="404">
        <f t="shared" si="6"/>
        <v>75.095238095238088</v>
      </c>
      <c r="E89" s="398">
        <v>21040</v>
      </c>
      <c r="F89" s="399">
        <f t="shared" si="7"/>
        <v>263</v>
      </c>
      <c r="G89" s="399"/>
      <c r="H89" s="399"/>
      <c r="I89" s="399"/>
      <c r="J89" s="170">
        <v>1</v>
      </c>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c r="AT89" s="171"/>
      <c r="AU89" s="171"/>
      <c r="AV89" s="171"/>
      <c r="AW89" s="171"/>
      <c r="AX89" s="171"/>
      <c r="AY89" s="171"/>
      <c r="AZ89" s="171"/>
      <c r="BA89" s="171"/>
      <c r="BB89" s="171"/>
      <c r="BC89" s="171"/>
      <c r="BD89" s="171"/>
      <c r="BE89" s="171"/>
      <c r="BF89" s="171"/>
      <c r="BG89" s="171"/>
      <c r="BH89" s="171"/>
      <c r="BI89" s="171"/>
      <c r="BJ89" s="171"/>
      <c r="BK89" s="171"/>
      <c r="BL89" s="171"/>
      <c r="BM89" s="171"/>
      <c r="BN89" s="171"/>
      <c r="BO89" s="171"/>
      <c r="BP89" s="171"/>
      <c r="BQ89" s="171"/>
      <c r="BR89" s="171"/>
      <c r="BS89" s="171"/>
      <c r="BT89" s="171"/>
      <c r="BU89" s="171"/>
      <c r="BV89" s="171"/>
      <c r="BW89" s="171"/>
      <c r="BX89" s="171"/>
      <c r="BY89" s="171"/>
      <c r="BZ89" s="171"/>
      <c r="CA89" s="171"/>
      <c r="CB89" s="171"/>
      <c r="CC89" s="171"/>
      <c r="CD89" s="171"/>
      <c r="CE89" s="171"/>
      <c r="CF89" s="171"/>
      <c r="CG89" s="171"/>
      <c r="CH89" s="171"/>
      <c r="CI89" s="171"/>
      <c r="CJ89" s="171"/>
      <c r="CK89" s="171"/>
      <c r="CL89" s="171"/>
      <c r="CM89" s="171"/>
      <c r="CN89" s="171"/>
      <c r="CO89" s="171"/>
      <c r="CP89" s="171"/>
      <c r="CQ89" s="171"/>
      <c r="CR89" s="171"/>
      <c r="CS89" s="171"/>
      <c r="CT89" s="171"/>
      <c r="CU89" s="171"/>
      <c r="CV89" s="171"/>
      <c r="CW89" s="171"/>
      <c r="CX89" s="171"/>
      <c r="CY89" s="171"/>
      <c r="CZ89" s="171"/>
      <c r="DA89" s="171"/>
      <c r="DB89" s="171"/>
      <c r="DC89" s="171"/>
      <c r="DD89" s="171"/>
      <c r="DE89" s="171"/>
      <c r="DF89" s="171"/>
      <c r="DG89" s="171"/>
      <c r="DH89" s="171"/>
      <c r="DI89" s="171"/>
      <c r="DJ89" s="171"/>
      <c r="DK89" s="171"/>
      <c r="DL89" s="171"/>
      <c r="DM89" s="171"/>
      <c r="DN89" s="171"/>
      <c r="DO89" s="171"/>
      <c r="DP89" s="171"/>
      <c r="DQ89" s="171"/>
      <c r="DR89" s="171"/>
      <c r="DS89" s="171"/>
      <c r="DT89" s="171"/>
      <c r="DU89" s="171"/>
      <c r="DV89" s="171"/>
      <c r="DW89" s="171"/>
      <c r="DX89" s="171"/>
      <c r="DY89" s="171"/>
      <c r="DZ89" s="171"/>
      <c r="EA89" s="171"/>
      <c r="EB89" s="171"/>
      <c r="EC89" s="171"/>
      <c r="ED89" s="171"/>
      <c r="EE89" s="171"/>
      <c r="EF89" s="171"/>
      <c r="EG89" s="171"/>
      <c r="EH89" s="171"/>
      <c r="EI89" s="171"/>
      <c r="EJ89" s="171"/>
      <c r="EK89" s="171"/>
      <c r="EL89" s="171"/>
      <c r="EM89" s="171"/>
      <c r="EN89" s="171"/>
      <c r="EO89" s="171"/>
      <c r="EP89" s="171"/>
      <c r="EQ89" s="171"/>
      <c r="ER89" s="171"/>
      <c r="ES89" s="171"/>
      <c r="ET89" s="171"/>
      <c r="EU89" s="171"/>
      <c r="EV89" s="171"/>
      <c r="EW89" s="171"/>
      <c r="EX89" s="171"/>
      <c r="EY89" s="171"/>
      <c r="EZ89" s="171"/>
      <c r="FA89" s="171"/>
      <c r="FB89" s="171"/>
      <c r="FC89" s="171"/>
      <c r="FD89" s="171"/>
      <c r="FE89" s="171"/>
      <c r="FF89" s="171"/>
      <c r="FG89" s="171"/>
      <c r="FH89" s="171"/>
      <c r="FI89" s="171"/>
      <c r="FJ89" s="171"/>
      <c r="FK89" s="171"/>
      <c r="FL89" s="171"/>
      <c r="FM89" s="171"/>
      <c r="FN89" s="171"/>
      <c r="FO89" s="171"/>
      <c r="FP89" s="171"/>
      <c r="FQ89" s="171"/>
      <c r="FR89" s="171"/>
      <c r="FS89" s="171"/>
      <c r="FT89" s="171"/>
      <c r="FU89" s="171"/>
      <c r="FV89" s="171"/>
      <c r="FW89" s="171"/>
      <c r="FX89" s="171"/>
      <c r="FY89" s="171"/>
      <c r="FZ89" s="171"/>
      <c r="GA89" s="171"/>
      <c r="GB89" s="171"/>
      <c r="GC89" s="171"/>
      <c r="GD89" s="171"/>
      <c r="GE89" s="171"/>
      <c r="GF89" s="171"/>
      <c r="GG89" s="171"/>
      <c r="GH89" s="171"/>
      <c r="GI89" s="171"/>
      <c r="GJ89" s="171"/>
      <c r="GK89" s="171"/>
      <c r="GL89" s="171"/>
      <c r="GM89" s="171"/>
      <c r="GN89" s="171"/>
      <c r="GO89" s="171"/>
      <c r="GP89" s="171"/>
      <c r="GQ89" s="171"/>
      <c r="GR89" s="171"/>
      <c r="GS89" s="171"/>
      <c r="GT89" s="171"/>
      <c r="GU89" s="171"/>
      <c r="GV89" s="171"/>
      <c r="GW89" s="171"/>
      <c r="GX89" s="171"/>
      <c r="GY89" s="171"/>
      <c r="GZ89" s="171"/>
      <c r="HA89" s="171"/>
      <c r="HB89" s="171"/>
      <c r="HC89" s="171"/>
      <c r="HD89" s="171"/>
      <c r="HE89" s="171"/>
      <c r="HF89" s="171"/>
      <c r="HG89" s="171"/>
      <c r="HH89" s="171"/>
      <c r="HI89" s="171"/>
      <c r="HJ89" s="171"/>
      <c r="HK89" s="171"/>
      <c r="HL89" s="171"/>
      <c r="HM89" s="171"/>
      <c r="HN89" s="171"/>
      <c r="HO89" s="171"/>
      <c r="HP89" s="171"/>
      <c r="HQ89" s="171"/>
      <c r="HR89" s="171"/>
      <c r="HS89" s="171"/>
      <c r="HT89" s="171"/>
      <c r="HU89" s="171"/>
      <c r="HV89" s="171"/>
      <c r="HW89" s="172"/>
    </row>
    <row r="90" spans="1:231" s="59" customFormat="1" ht="22.5" customHeight="1">
      <c r="A90" s="406" t="s">
        <v>176</v>
      </c>
      <c r="B90" s="401" t="s">
        <v>177</v>
      </c>
      <c r="C90" s="390">
        <f>SUM(C91:C100)</f>
        <v>246.08999999999997</v>
      </c>
      <c r="D90" s="390"/>
      <c r="E90" s="391">
        <f>SUM(E91:E100)</f>
        <v>21245</v>
      </c>
      <c r="F90" s="406"/>
      <c r="G90" s="406"/>
      <c r="H90" s="407">
        <f>SUM(H91:H100)</f>
        <v>10</v>
      </c>
      <c r="I90" s="407">
        <f>SUM(I91:I100)</f>
        <v>0</v>
      </c>
      <c r="J90" s="163"/>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c r="DD90" s="57"/>
      <c r="DE90" s="57"/>
      <c r="DF90" s="57"/>
      <c r="DG90" s="57"/>
      <c r="DH90" s="57"/>
      <c r="DI90" s="57"/>
      <c r="DJ90" s="57"/>
      <c r="DK90" s="57"/>
      <c r="DL90" s="57"/>
      <c r="DM90" s="57"/>
      <c r="DN90" s="57"/>
      <c r="DO90" s="57"/>
      <c r="DP90" s="57"/>
      <c r="DQ90" s="57"/>
      <c r="DR90" s="57"/>
      <c r="DS90" s="57"/>
      <c r="DT90" s="57"/>
      <c r="DU90" s="57"/>
      <c r="DV90" s="57"/>
      <c r="DW90" s="57"/>
      <c r="DX90" s="57"/>
      <c r="DY90" s="57"/>
      <c r="DZ90" s="57"/>
      <c r="EA90" s="57"/>
      <c r="EB90" s="57"/>
      <c r="EC90" s="57"/>
      <c r="ED90" s="57"/>
      <c r="EE90" s="57"/>
      <c r="EF90" s="57"/>
      <c r="EG90" s="57"/>
      <c r="EH90" s="57"/>
      <c r="EI90" s="57"/>
      <c r="EJ90" s="57"/>
      <c r="EK90" s="57"/>
      <c r="EL90" s="57"/>
      <c r="EM90" s="57"/>
      <c r="EN90" s="57"/>
      <c r="EO90" s="57"/>
      <c r="EP90" s="57"/>
      <c r="EQ90" s="57"/>
      <c r="ER90" s="57"/>
      <c r="ES90" s="57"/>
      <c r="ET90" s="57"/>
      <c r="EU90" s="57"/>
      <c r="EV90" s="57"/>
      <c r="EW90" s="57"/>
      <c r="EX90" s="57"/>
      <c r="EY90" s="57"/>
      <c r="EZ90" s="57"/>
      <c r="FA90" s="57"/>
      <c r="FB90" s="57"/>
      <c r="FC90" s="57"/>
      <c r="FD90" s="57"/>
      <c r="FE90" s="57"/>
      <c r="FF90" s="57"/>
      <c r="FG90" s="57"/>
      <c r="FH90" s="57"/>
      <c r="FI90" s="57"/>
      <c r="FJ90" s="57"/>
      <c r="FK90" s="57"/>
      <c r="FL90" s="57"/>
      <c r="FM90" s="57"/>
      <c r="FN90" s="57"/>
      <c r="FO90" s="57"/>
      <c r="FP90" s="57"/>
      <c r="FQ90" s="57"/>
      <c r="FR90" s="57"/>
      <c r="FS90" s="57"/>
      <c r="FT90" s="57"/>
      <c r="FU90" s="57"/>
      <c r="FV90" s="57"/>
      <c r="FW90" s="57"/>
      <c r="FX90" s="57"/>
      <c r="FY90" s="57"/>
      <c r="FZ90" s="57"/>
      <c r="GA90" s="57"/>
      <c r="GB90" s="57"/>
      <c r="GC90" s="57"/>
      <c r="GD90" s="57"/>
      <c r="GE90" s="57"/>
      <c r="GF90" s="57"/>
      <c r="GG90" s="57"/>
      <c r="GH90" s="57"/>
      <c r="GI90" s="57"/>
      <c r="GJ90" s="57"/>
      <c r="GK90" s="57"/>
      <c r="GL90" s="57"/>
      <c r="GM90" s="57"/>
      <c r="GN90" s="57"/>
      <c r="GO90" s="57"/>
      <c r="GP90" s="57"/>
      <c r="GQ90" s="57"/>
      <c r="GR90" s="57"/>
      <c r="GS90" s="57"/>
      <c r="GT90" s="57"/>
      <c r="GU90" s="57"/>
      <c r="GV90" s="57"/>
      <c r="GW90" s="57"/>
      <c r="GX90" s="57"/>
      <c r="GY90" s="57"/>
      <c r="GZ90" s="57"/>
      <c r="HA90" s="57"/>
      <c r="HB90" s="57"/>
      <c r="HC90" s="57"/>
      <c r="HD90" s="57"/>
      <c r="HE90" s="57"/>
      <c r="HF90" s="57"/>
      <c r="HG90" s="57"/>
      <c r="HH90" s="57"/>
      <c r="HI90" s="57"/>
      <c r="HJ90" s="57"/>
      <c r="HK90" s="57"/>
      <c r="HL90" s="57"/>
      <c r="HM90" s="57"/>
      <c r="HN90" s="57"/>
      <c r="HO90" s="57"/>
      <c r="HP90" s="57"/>
      <c r="HQ90" s="57"/>
      <c r="HR90" s="57"/>
      <c r="HS90" s="57"/>
      <c r="HT90" s="57"/>
      <c r="HU90" s="57"/>
      <c r="HV90" s="57"/>
      <c r="HW90" s="58"/>
    </row>
    <row r="91" spans="1:231" s="173" customFormat="1" ht="36" customHeight="1">
      <c r="A91" s="395" t="s">
        <v>178</v>
      </c>
      <c r="B91" s="396" t="s">
        <v>179</v>
      </c>
      <c r="C91" s="404">
        <v>1.03</v>
      </c>
      <c r="D91" s="404">
        <f>C91/($C$6*20%)*100</f>
        <v>24.523809523809522</v>
      </c>
      <c r="E91" s="398">
        <v>2197</v>
      </c>
      <c r="F91" s="399">
        <f t="shared" ref="F91:F100" si="8">E91/($D$7*20%)*100</f>
        <v>137.3125</v>
      </c>
      <c r="G91" s="399"/>
      <c r="H91" s="405">
        <v>1</v>
      </c>
      <c r="I91" s="408" t="s">
        <v>180</v>
      </c>
      <c r="J91" s="170">
        <v>1</v>
      </c>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AN91" s="171"/>
      <c r="AO91" s="171"/>
      <c r="AP91" s="171"/>
      <c r="AQ91" s="171"/>
      <c r="AR91" s="171"/>
      <c r="AS91" s="171"/>
      <c r="AT91" s="171"/>
      <c r="AU91" s="171"/>
      <c r="AV91" s="171"/>
      <c r="AW91" s="171"/>
      <c r="AX91" s="171"/>
      <c r="AY91" s="171"/>
      <c r="AZ91" s="171"/>
      <c r="BA91" s="171"/>
      <c r="BB91" s="171"/>
      <c r="BC91" s="171"/>
      <c r="BD91" s="171"/>
      <c r="BE91" s="171"/>
      <c r="BF91" s="171"/>
      <c r="BG91" s="171"/>
      <c r="BH91" s="171"/>
      <c r="BI91" s="171"/>
      <c r="BJ91" s="171"/>
      <c r="BK91" s="171"/>
      <c r="BL91" s="171"/>
      <c r="BM91" s="171"/>
      <c r="BN91" s="171"/>
      <c r="BO91" s="171"/>
      <c r="BP91" s="171"/>
      <c r="BQ91" s="171"/>
      <c r="BR91" s="171"/>
      <c r="BS91" s="171"/>
      <c r="BT91" s="171"/>
      <c r="BU91" s="171"/>
      <c r="BV91" s="171"/>
      <c r="BW91" s="171"/>
      <c r="BX91" s="171"/>
      <c r="BY91" s="171"/>
      <c r="BZ91" s="171"/>
      <c r="CA91" s="171"/>
      <c r="CB91" s="171"/>
      <c r="CC91" s="171"/>
      <c r="CD91" s="171"/>
      <c r="CE91" s="171"/>
      <c r="CF91" s="171"/>
      <c r="CG91" s="171"/>
      <c r="CH91" s="171"/>
      <c r="CI91" s="171"/>
      <c r="CJ91" s="171"/>
      <c r="CK91" s="171"/>
      <c r="CL91" s="171"/>
      <c r="CM91" s="171"/>
      <c r="CN91" s="171"/>
      <c r="CO91" s="171"/>
      <c r="CP91" s="171"/>
      <c r="CQ91" s="171"/>
      <c r="CR91" s="171"/>
      <c r="CS91" s="171"/>
      <c r="CT91" s="171"/>
      <c r="CU91" s="171"/>
      <c r="CV91" s="171"/>
      <c r="CW91" s="171"/>
      <c r="CX91" s="171"/>
      <c r="CY91" s="171"/>
      <c r="CZ91" s="171"/>
      <c r="DA91" s="171"/>
      <c r="DB91" s="171"/>
      <c r="DC91" s="171"/>
      <c r="DD91" s="171"/>
      <c r="DE91" s="171"/>
      <c r="DF91" s="171"/>
      <c r="DG91" s="171"/>
      <c r="DH91" s="171"/>
      <c r="DI91" s="171"/>
      <c r="DJ91" s="171"/>
      <c r="DK91" s="171"/>
      <c r="DL91" s="171"/>
      <c r="DM91" s="171"/>
      <c r="DN91" s="171"/>
      <c r="DO91" s="171"/>
      <c r="DP91" s="171"/>
      <c r="DQ91" s="171"/>
      <c r="DR91" s="171"/>
      <c r="DS91" s="171"/>
      <c r="DT91" s="171"/>
      <c r="DU91" s="171"/>
      <c r="DV91" s="171"/>
      <c r="DW91" s="171"/>
      <c r="DX91" s="171"/>
      <c r="DY91" s="171"/>
      <c r="DZ91" s="171"/>
      <c r="EA91" s="171"/>
      <c r="EB91" s="171"/>
      <c r="EC91" s="171"/>
      <c r="ED91" s="171"/>
      <c r="EE91" s="171"/>
      <c r="EF91" s="171"/>
      <c r="EG91" s="171"/>
      <c r="EH91" s="171"/>
      <c r="EI91" s="171"/>
      <c r="EJ91" s="171"/>
      <c r="EK91" s="171"/>
      <c r="EL91" s="171"/>
      <c r="EM91" s="171"/>
      <c r="EN91" s="171"/>
      <c r="EO91" s="171"/>
      <c r="EP91" s="171"/>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171"/>
      <c r="FM91" s="171"/>
      <c r="FN91" s="171"/>
      <c r="FO91" s="171"/>
      <c r="FP91" s="171"/>
      <c r="FQ91" s="171"/>
      <c r="FR91" s="171"/>
      <c r="FS91" s="171"/>
      <c r="FT91" s="171"/>
      <c r="FU91" s="171"/>
      <c r="FV91" s="171"/>
      <c r="FW91" s="171"/>
      <c r="FX91" s="171"/>
      <c r="FY91" s="171"/>
      <c r="FZ91" s="171"/>
      <c r="GA91" s="171"/>
      <c r="GB91" s="171"/>
      <c r="GC91" s="171"/>
      <c r="GD91" s="171"/>
      <c r="GE91" s="171"/>
      <c r="GF91" s="171"/>
      <c r="GG91" s="171"/>
      <c r="GH91" s="171"/>
      <c r="GI91" s="171"/>
      <c r="GJ91" s="171"/>
      <c r="GK91" s="171"/>
      <c r="GL91" s="171"/>
      <c r="GM91" s="171"/>
      <c r="GN91" s="171"/>
      <c r="GO91" s="171"/>
      <c r="GP91" s="171"/>
      <c r="GQ91" s="171"/>
      <c r="GR91" s="171"/>
      <c r="GS91" s="171"/>
      <c r="GT91" s="171"/>
      <c r="GU91" s="171"/>
      <c r="GV91" s="171"/>
      <c r="GW91" s="171"/>
      <c r="GX91" s="171"/>
      <c r="GY91" s="171"/>
      <c r="GZ91" s="171"/>
      <c r="HA91" s="171"/>
      <c r="HB91" s="171"/>
      <c r="HC91" s="171"/>
      <c r="HD91" s="171"/>
      <c r="HE91" s="171"/>
      <c r="HF91" s="171"/>
      <c r="HG91" s="171"/>
      <c r="HH91" s="171"/>
      <c r="HI91" s="171"/>
      <c r="HJ91" s="171"/>
      <c r="HK91" s="171"/>
      <c r="HL91" s="171"/>
      <c r="HM91" s="171"/>
      <c r="HN91" s="171"/>
      <c r="HO91" s="171"/>
      <c r="HP91" s="171"/>
      <c r="HQ91" s="171"/>
      <c r="HR91" s="171"/>
      <c r="HS91" s="171"/>
      <c r="HT91" s="171"/>
      <c r="HU91" s="171"/>
      <c r="HV91" s="171"/>
      <c r="HW91" s="172"/>
    </row>
    <row r="92" spans="1:231" s="173" customFormat="1" ht="36" customHeight="1">
      <c r="A92" s="395" t="s">
        <v>181</v>
      </c>
      <c r="B92" s="396" t="s">
        <v>182</v>
      </c>
      <c r="C92" s="404">
        <v>8.49</v>
      </c>
      <c r="D92" s="404">
        <f>C92/($C$6*20%)*100</f>
        <v>202.14285714285714</v>
      </c>
      <c r="E92" s="398">
        <v>3473</v>
      </c>
      <c r="F92" s="399">
        <f t="shared" si="8"/>
        <v>217.06249999999997</v>
      </c>
      <c r="G92" s="399"/>
      <c r="H92" s="405">
        <v>1</v>
      </c>
      <c r="I92" s="408" t="s">
        <v>183</v>
      </c>
      <c r="J92" s="170"/>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c r="AN92" s="171"/>
      <c r="AO92" s="171"/>
      <c r="AP92" s="171"/>
      <c r="AQ92" s="171"/>
      <c r="AR92" s="171"/>
      <c r="AS92" s="171"/>
      <c r="AT92" s="171"/>
      <c r="AU92" s="171"/>
      <c r="AV92" s="171"/>
      <c r="AW92" s="171"/>
      <c r="AX92" s="171"/>
      <c r="AY92" s="171"/>
      <c r="AZ92" s="171"/>
      <c r="BA92" s="171"/>
      <c r="BB92" s="171"/>
      <c r="BC92" s="171"/>
      <c r="BD92" s="171"/>
      <c r="BE92" s="171"/>
      <c r="BF92" s="171"/>
      <c r="BG92" s="171"/>
      <c r="BH92" s="171"/>
      <c r="BI92" s="171"/>
      <c r="BJ92" s="171"/>
      <c r="BK92" s="171"/>
      <c r="BL92" s="171"/>
      <c r="BM92" s="171"/>
      <c r="BN92" s="171"/>
      <c r="BO92" s="171"/>
      <c r="BP92" s="171"/>
      <c r="BQ92" s="171"/>
      <c r="BR92" s="171"/>
      <c r="BS92" s="171"/>
      <c r="BT92" s="171"/>
      <c r="BU92" s="171"/>
      <c r="BV92" s="171"/>
      <c r="BW92" s="171"/>
      <c r="BX92" s="171"/>
      <c r="BY92" s="171"/>
      <c r="BZ92" s="171"/>
      <c r="CA92" s="171"/>
      <c r="CB92" s="171"/>
      <c r="CC92" s="171"/>
      <c r="CD92" s="171"/>
      <c r="CE92" s="171"/>
      <c r="CF92" s="171"/>
      <c r="CG92" s="171"/>
      <c r="CH92" s="171"/>
      <c r="CI92" s="171"/>
      <c r="CJ92" s="171"/>
      <c r="CK92" s="171"/>
      <c r="CL92" s="171"/>
      <c r="CM92" s="171"/>
      <c r="CN92" s="171"/>
      <c r="CO92" s="171"/>
      <c r="CP92" s="171"/>
      <c r="CQ92" s="171"/>
      <c r="CR92" s="171"/>
      <c r="CS92" s="171"/>
      <c r="CT92" s="171"/>
      <c r="CU92" s="171"/>
      <c r="CV92" s="171"/>
      <c r="CW92" s="171"/>
      <c r="CX92" s="171"/>
      <c r="CY92" s="171"/>
      <c r="CZ92" s="171"/>
      <c r="DA92" s="171"/>
      <c r="DB92" s="171"/>
      <c r="DC92" s="171"/>
      <c r="DD92" s="171"/>
      <c r="DE92" s="171"/>
      <c r="DF92" s="171"/>
      <c r="DG92" s="171"/>
      <c r="DH92" s="171"/>
      <c r="DI92" s="171"/>
      <c r="DJ92" s="171"/>
      <c r="DK92" s="171"/>
      <c r="DL92" s="171"/>
      <c r="DM92" s="171"/>
      <c r="DN92" s="171"/>
      <c r="DO92" s="171"/>
      <c r="DP92" s="171"/>
      <c r="DQ92" s="171"/>
      <c r="DR92" s="171"/>
      <c r="DS92" s="171"/>
      <c r="DT92" s="171"/>
      <c r="DU92" s="171"/>
      <c r="DV92" s="171"/>
      <c r="DW92" s="171"/>
      <c r="DX92" s="171"/>
      <c r="DY92" s="171"/>
      <c r="DZ92" s="171"/>
      <c r="EA92" s="171"/>
      <c r="EB92" s="171"/>
      <c r="EC92" s="171"/>
      <c r="ED92" s="171"/>
      <c r="EE92" s="171"/>
      <c r="EF92" s="171"/>
      <c r="EG92" s="171"/>
      <c r="EH92" s="171"/>
      <c r="EI92" s="171"/>
      <c r="EJ92" s="171"/>
      <c r="EK92" s="171"/>
      <c r="EL92" s="171"/>
      <c r="EM92" s="171"/>
      <c r="EN92" s="171"/>
      <c r="EO92" s="171"/>
      <c r="EP92" s="171"/>
      <c r="EQ92" s="171"/>
      <c r="ER92" s="171"/>
      <c r="ES92" s="171"/>
      <c r="ET92" s="171"/>
      <c r="EU92" s="171"/>
      <c r="EV92" s="171"/>
      <c r="EW92" s="171"/>
      <c r="EX92" s="171"/>
      <c r="EY92" s="171"/>
      <c r="EZ92" s="171"/>
      <c r="FA92" s="171"/>
      <c r="FB92" s="171"/>
      <c r="FC92" s="171"/>
      <c r="FD92" s="171"/>
      <c r="FE92" s="171"/>
      <c r="FF92" s="171"/>
      <c r="FG92" s="171"/>
      <c r="FH92" s="171"/>
      <c r="FI92" s="171"/>
      <c r="FJ92" s="171"/>
      <c r="FK92" s="171"/>
      <c r="FL92" s="171"/>
      <c r="FM92" s="171"/>
      <c r="FN92" s="171"/>
      <c r="FO92" s="171"/>
      <c r="FP92" s="171"/>
      <c r="FQ92" s="171"/>
      <c r="FR92" s="171"/>
      <c r="FS92" s="171"/>
      <c r="FT92" s="171"/>
      <c r="FU92" s="171"/>
      <c r="FV92" s="171"/>
      <c r="FW92" s="171"/>
      <c r="FX92" s="171"/>
      <c r="FY92" s="171"/>
      <c r="FZ92" s="171"/>
      <c r="GA92" s="171"/>
      <c r="GB92" s="171"/>
      <c r="GC92" s="171"/>
      <c r="GD92" s="171"/>
      <c r="GE92" s="171"/>
      <c r="GF92" s="171"/>
      <c r="GG92" s="171"/>
      <c r="GH92" s="171"/>
      <c r="GI92" s="171"/>
      <c r="GJ92" s="171"/>
      <c r="GK92" s="171"/>
      <c r="GL92" s="171"/>
      <c r="GM92" s="171"/>
      <c r="GN92" s="171"/>
      <c r="GO92" s="171"/>
      <c r="GP92" s="171"/>
      <c r="GQ92" s="171"/>
      <c r="GR92" s="171"/>
      <c r="GS92" s="171"/>
      <c r="GT92" s="171"/>
      <c r="GU92" s="171"/>
      <c r="GV92" s="171"/>
      <c r="GW92" s="171"/>
      <c r="GX92" s="171"/>
      <c r="GY92" s="171"/>
      <c r="GZ92" s="171"/>
      <c r="HA92" s="171"/>
      <c r="HB92" s="171"/>
      <c r="HC92" s="171"/>
      <c r="HD92" s="171"/>
      <c r="HE92" s="171"/>
      <c r="HF92" s="171"/>
      <c r="HG92" s="171"/>
      <c r="HH92" s="171"/>
      <c r="HI92" s="171"/>
      <c r="HJ92" s="171"/>
      <c r="HK92" s="171"/>
      <c r="HL92" s="171"/>
      <c r="HM92" s="171"/>
      <c r="HN92" s="171"/>
      <c r="HO92" s="171"/>
      <c r="HP92" s="171"/>
      <c r="HQ92" s="171"/>
      <c r="HR92" s="171"/>
      <c r="HS92" s="171"/>
      <c r="HT92" s="171"/>
      <c r="HU92" s="171"/>
      <c r="HV92" s="171"/>
      <c r="HW92" s="172"/>
    </row>
    <row r="93" spans="1:231" s="173" customFormat="1" ht="36" customHeight="1">
      <c r="A93" s="395" t="s">
        <v>184</v>
      </c>
      <c r="B93" s="396" t="s">
        <v>185</v>
      </c>
      <c r="C93" s="404">
        <v>9.17</v>
      </c>
      <c r="D93" s="404">
        <f>C93/($C$6*20%)*100</f>
        <v>218.33333333333331</v>
      </c>
      <c r="E93" s="398">
        <v>1555</v>
      </c>
      <c r="F93" s="399">
        <f t="shared" si="8"/>
        <v>97.1875</v>
      </c>
      <c r="G93" s="399"/>
      <c r="H93" s="405">
        <v>1</v>
      </c>
      <c r="I93" s="408" t="s">
        <v>180</v>
      </c>
      <c r="J93" s="170">
        <v>1</v>
      </c>
      <c r="K93" s="171"/>
      <c r="L93" s="171"/>
      <c r="M93" s="171"/>
      <c r="N93" s="171"/>
      <c r="O93" s="171"/>
      <c r="P93" s="171"/>
      <c r="Q93" s="171"/>
      <c r="R93" s="171"/>
      <c r="S93" s="171"/>
      <c r="T93" s="171"/>
      <c r="U93" s="171"/>
      <c r="V93" s="171"/>
      <c r="W93" s="171"/>
      <c r="X93" s="171"/>
      <c r="Y93" s="171"/>
      <c r="Z93" s="171"/>
      <c r="AA93" s="171"/>
      <c r="AB93" s="171"/>
      <c r="AC93" s="171"/>
      <c r="AD93" s="171"/>
      <c r="AE93" s="171"/>
      <c r="AF93" s="171"/>
      <c r="AG93" s="171"/>
      <c r="AH93" s="171"/>
      <c r="AI93" s="171"/>
      <c r="AJ93" s="171"/>
      <c r="AK93" s="171"/>
      <c r="AL93" s="171"/>
      <c r="AM93" s="171"/>
      <c r="AN93" s="171"/>
      <c r="AO93" s="171"/>
      <c r="AP93" s="171"/>
      <c r="AQ93" s="171"/>
      <c r="AR93" s="171"/>
      <c r="AS93" s="171"/>
      <c r="AT93" s="171"/>
      <c r="AU93" s="171"/>
      <c r="AV93" s="171"/>
      <c r="AW93" s="171"/>
      <c r="AX93" s="171"/>
      <c r="AY93" s="171"/>
      <c r="AZ93" s="171"/>
      <c r="BA93" s="171"/>
      <c r="BB93" s="171"/>
      <c r="BC93" s="171"/>
      <c r="BD93" s="171"/>
      <c r="BE93" s="171"/>
      <c r="BF93" s="171"/>
      <c r="BG93" s="171"/>
      <c r="BH93" s="171"/>
      <c r="BI93" s="171"/>
      <c r="BJ93" s="171"/>
      <c r="BK93" s="171"/>
      <c r="BL93" s="171"/>
      <c r="BM93" s="171"/>
      <c r="BN93" s="171"/>
      <c r="BO93" s="171"/>
      <c r="BP93" s="171"/>
      <c r="BQ93" s="171"/>
      <c r="BR93" s="171"/>
      <c r="BS93" s="171"/>
      <c r="BT93" s="171"/>
      <c r="BU93" s="171"/>
      <c r="BV93" s="171"/>
      <c r="BW93" s="171"/>
      <c r="BX93" s="171"/>
      <c r="BY93" s="171"/>
      <c r="BZ93" s="171"/>
      <c r="CA93" s="171"/>
      <c r="CB93" s="171"/>
      <c r="CC93" s="171"/>
      <c r="CD93" s="171"/>
      <c r="CE93" s="171"/>
      <c r="CF93" s="171"/>
      <c r="CG93" s="171"/>
      <c r="CH93" s="171"/>
      <c r="CI93" s="171"/>
      <c r="CJ93" s="171"/>
      <c r="CK93" s="171"/>
      <c r="CL93" s="171"/>
      <c r="CM93" s="171"/>
      <c r="CN93" s="171"/>
      <c r="CO93" s="171"/>
      <c r="CP93" s="171"/>
      <c r="CQ93" s="171"/>
      <c r="CR93" s="171"/>
      <c r="CS93" s="171"/>
      <c r="CT93" s="171"/>
      <c r="CU93" s="171"/>
      <c r="CV93" s="171"/>
      <c r="CW93" s="171"/>
      <c r="CX93" s="171"/>
      <c r="CY93" s="171"/>
      <c r="CZ93" s="171"/>
      <c r="DA93" s="171"/>
      <c r="DB93" s="171"/>
      <c r="DC93" s="171"/>
      <c r="DD93" s="171"/>
      <c r="DE93" s="171"/>
      <c r="DF93" s="171"/>
      <c r="DG93" s="171"/>
      <c r="DH93" s="171"/>
      <c r="DI93" s="171"/>
      <c r="DJ93" s="171"/>
      <c r="DK93" s="171"/>
      <c r="DL93" s="171"/>
      <c r="DM93" s="171"/>
      <c r="DN93" s="171"/>
      <c r="DO93" s="171"/>
      <c r="DP93" s="171"/>
      <c r="DQ93" s="171"/>
      <c r="DR93" s="171"/>
      <c r="DS93" s="171"/>
      <c r="DT93" s="171"/>
      <c r="DU93" s="171"/>
      <c r="DV93" s="171"/>
      <c r="DW93" s="171"/>
      <c r="DX93" s="171"/>
      <c r="DY93" s="171"/>
      <c r="DZ93" s="171"/>
      <c r="EA93" s="171"/>
      <c r="EB93" s="171"/>
      <c r="EC93" s="171"/>
      <c r="ED93" s="171"/>
      <c r="EE93" s="171"/>
      <c r="EF93" s="171"/>
      <c r="EG93" s="171"/>
      <c r="EH93" s="171"/>
      <c r="EI93" s="171"/>
      <c r="EJ93" s="171"/>
      <c r="EK93" s="171"/>
      <c r="EL93" s="171"/>
      <c r="EM93" s="171"/>
      <c r="EN93" s="171"/>
      <c r="EO93" s="171"/>
      <c r="EP93" s="171"/>
      <c r="EQ93" s="171"/>
      <c r="ER93" s="171"/>
      <c r="ES93" s="171"/>
      <c r="ET93" s="171"/>
      <c r="EU93" s="171"/>
      <c r="EV93" s="171"/>
      <c r="EW93" s="171"/>
      <c r="EX93" s="171"/>
      <c r="EY93" s="171"/>
      <c r="EZ93" s="171"/>
      <c r="FA93" s="171"/>
      <c r="FB93" s="171"/>
      <c r="FC93" s="171"/>
      <c r="FD93" s="171"/>
      <c r="FE93" s="171"/>
      <c r="FF93" s="171"/>
      <c r="FG93" s="171"/>
      <c r="FH93" s="171"/>
      <c r="FI93" s="171"/>
      <c r="FJ93" s="171"/>
      <c r="FK93" s="171"/>
      <c r="FL93" s="171"/>
      <c r="FM93" s="171"/>
      <c r="FN93" s="171"/>
      <c r="FO93" s="171"/>
      <c r="FP93" s="171"/>
      <c r="FQ93" s="171"/>
      <c r="FR93" s="171"/>
      <c r="FS93" s="171"/>
      <c r="FT93" s="171"/>
      <c r="FU93" s="171"/>
      <c r="FV93" s="171"/>
      <c r="FW93" s="171"/>
      <c r="FX93" s="171"/>
      <c r="FY93" s="171"/>
      <c r="FZ93" s="171"/>
      <c r="GA93" s="171"/>
      <c r="GB93" s="171"/>
      <c r="GC93" s="171"/>
      <c r="GD93" s="171"/>
      <c r="GE93" s="171"/>
      <c r="GF93" s="171"/>
      <c r="GG93" s="171"/>
      <c r="GH93" s="171"/>
      <c r="GI93" s="171"/>
      <c r="GJ93" s="171"/>
      <c r="GK93" s="171"/>
      <c r="GL93" s="171"/>
      <c r="GM93" s="171"/>
      <c r="GN93" s="171"/>
      <c r="GO93" s="171"/>
      <c r="GP93" s="171"/>
      <c r="GQ93" s="171"/>
      <c r="GR93" s="171"/>
      <c r="GS93" s="171"/>
      <c r="GT93" s="171"/>
      <c r="GU93" s="171"/>
      <c r="GV93" s="171"/>
      <c r="GW93" s="171"/>
      <c r="GX93" s="171"/>
      <c r="GY93" s="171"/>
      <c r="GZ93" s="171"/>
      <c r="HA93" s="171"/>
      <c r="HB93" s="171"/>
      <c r="HC93" s="171"/>
      <c r="HD93" s="171"/>
      <c r="HE93" s="171"/>
      <c r="HF93" s="171"/>
      <c r="HG93" s="171"/>
      <c r="HH93" s="171"/>
      <c r="HI93" s="171"/>
      <c r="HJ93" s="171"/>
      <c r="HK93" s="171"/>
      <c r="HL93" s="171"/>
      <c r="HM93" s="171"/>
      <c r="HN93" s="171"/>
      <c r="HO93" s="171"/>
      <c r="HP93" s="171"/>
      <c r="HQ93" s="171"/>
      <c r="HR93" s="171"/>
      <c r="HS93" s="171"/>
      <c r="HT93" s="171"/>
      <c r="HU93" s="171"/>
      <c r="HV93" s="171"/>
      <c r="HW93" s="172"/>
    </row>
    <row r="94" spans="1:231" s="173" customFormat="1" ht="36" customHeight="1">
      <c r="A94" s="395" t="s">
        <v>186</v>
      </c>
      <c r="B94" s="396" t="s">
        <v>187</v>
      </c>
      <c r="C94" s="404">
        <v>3.65</v>
      </c>
      <c r="D94" s="404">
        <f>C94/($C$6*20%)*100</f>
        <v>86.904761904761898</v>
      </c>
      <c r="E94" s="398">
        <v>3440</v>
      </c>
      <c r="F94" s="399">
        <f t="shared" si="8"/>
        <v>215</v>
      </c>
      <c r="G94" s="399"/>
      <c r="H94" s="405">
        <v>1</v>
      </c>
      <c r="I94" s="408" t="s">
        <v>180</v>
      </c>
      <c r="J94" s="170">
        <v>1</v>
      </c>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c r="AH94" s="171"/>
      <c r="AI94" s="171"/>
      <c r="AJ94" s="171"/>
      <c r="AK94" s="171"/>
      <c r="AL94" s="171"/>
      <c r="AM94" s="171"/>
      <c r="AN94" s="171"/>
      <c r="AO94" s="171"/>
      <c r="AP94" s="171"/>
      <c r="AQ94" s="171"/>
      <c r="AR94" s="171"/>
      <c r="AS94" s="171"/>
      <c r="AT94" s="171"/>
      <c r="AU94" s="171"/>
      <c r="AV94" s="171"/>
      <c r="AW94" s="171"/>
      <c r="AX94" s="171"/>
      <c r="AY94" s="171"/>
      <c r="AZ94" s="171"/>
      <c r="BA94" s="171"/>
      <c r="BB94" s="171"/>
      <c r="BC94" s="171"/>
      <c r="BD94" s="171"/>
      <c r="BE94" s="171"/>
      <c r="BF94" s="171"/>
      <c r="BG94" s="171"/>
      <c r="BH94" s="171"/>
      <c r="BI94" s="171"/>
      <c r="BJ94" s="171"/>
      <c r="BK94" s="171"/>
      <c r="BL94" s="171"/>
      <c r="BM94" s="171"/>
      <c r="BN94" s="171"/>
      <c r="BO94" s="171"/>
      <c r="BP94" s="171"/>
      <c r="BQ94" s="171"/>
      <c r="BR94" s="171"/>
      <c r="BS94" s="171"/>
      <c r="BT94" s="171"/>
      <c r="BU94" s="171"/>
      <c r="BV94" s="171"/>
      <c r="BW94" s="171"/>
      <c r="BX94" s="171"/>
      <c r="BY94" s="171"/>
      <c r="BZ94" s="171"/>
      <c r="CA94" s="171"/>
      <c r="CB94" s="171"/>
      <c r="CC94" s="171"/>
      <c r="CD94" s="171"/>
      <c r="CE94" s="171"/>
      <c r="CF94" s="171"/>
      <c r="CG94" s="171"/>
      <c r="CH94" s="171"/>
      <c r="CI94" s="171"/>
      <c r="CJ94" s="171"/>
      <c r="CK94" s="171"/>
      <c r="CL94" s="171"/>
      <c r="CM94" s="171"/>
      <c r="CN94" s="171"/>
      <c r="CO94" s="171"/>
      <c r="CP94" s="171"/>
      <c r="CQ94" s="171"/>
      <c r="CR94" s="171"/>
      <c r="CS94" s="171"/>
      <c r="CT94" s="171"/>
      <c r="CU94" s="171"/>
      <c r="CV94" s="171"/>
      <c r="CW94" s="171"/>
      <c r="CX94" s="171"/>
      <c r="CY94" s="171"/>
      <c r="CZ94" s="171"/>
      <c r="DA94" s="171"/>
      <c r="DB94" s="171"/>
      <c r="DC94" s="171"/>
      <c r="DD94" s="171"/>
      <c r="DE94" s="171"/>
      <c r="DF94" s="171"/>
      <c r="DG94" s="171"/>
      <c r="DH94" s="171"/>
      <c r="DI94" s="171"/>
      <c r="DJ94" s="171"/>
      <c r="DK94" s="171"/>
      <c r="DL94" s="171"/>
      <c r="DM94" s="171"/>
      <c r="DN94" s="171"/>
      <c r="DO94" s="171"/>
      <c r="DP94" s="171"/>
      <c r="DQ94" s="171"/>
      <c r="DR94" s="171"/>
      <c r="DS94" s="171"/>
      <c r="DT94" s="171"/>
      <c r="DU94" s="171"/>
      <c r="DV94" s="171"/>
      <c r="DW94" s="171"/>
      <c r="DX94" s="171"/>
      <c r="DY94" s="171"/>
      <c r="DZ94" s="171"/>
      <c r="EA94" s="171"/>
      <c r="EB94" s="171"/>
      <c r="EC94" s="171"/>
      <c r="ED94" s="171"/>
      <c r="EE94" s="171"/>
      <c r="EF94" s="171"/>
      <c r="EG94" s="171"/>
      <c r="EH94" s="171"/>
      <c r="EI94" s="171"/>
      <c r="EJ94" s="171"/>
      <c r="EK94" s="171"/>
      <c r="EL94" s="171"/>
      <c r="EM94" s="171"/>
      <c r="EN94" s="171"/>
      <c r="EO94" s="171"/>
      <c r="EP94" s="171"/>
      <c r="EQ94" s="171"/>
      <c r="ER94" s="171"/>
      <c r="ES94" s="171"/>
      <c r="ET94" s="171"/>
      <c r="EU94" s="171"/>
      <c r="EV94" s="171"/>
      <c r="EW94" s="171"/>
      <c r="EX94" s="171"/>
      <c r="EY94" s="171"/>
      <c r="EZ94" s="171"/>
      <c r="FA94" s="171"/>
      <c r="FB94" s="171"/>
      <c r="FC94" s="171"/>
      <c r="FD94" s="171"/>
      <c r="FE94" s="171"/>
      <c r="FF94" s="171"/>
      <c r="FG94" s="171"/>
      <c r="FH94" s="171"/>
      <c r="FI94" s="171"/>
      <c r="FJ94" s="171"/>
      <c r="FK94" s="171"/>
      <c r="FL94" s="171"/>
      <c r="FM94" s="171"/>
      <c r="FN94" s="171"/>
      <c r="FO94" s="171"/>
      <c r="FP94" s="171"/>
      <c r="FQ94" s="171"/>
      <c r="FR94" s="171"/>
      <c r="FS94" s="171"/>
      <c r="FT94" s="171"/>
      <c r="FU94" s="171"/>
      <c r="FV94" s="171"/>
      <c r="FW94" s="171"/>
      <c r="FX94" s="171"/>
      <c r="FY94" s="171"/>
      <c r="FZ94" s="171"/>
      <c r="GA94" s="171"/>
      <c r="GB94" s="171"/>
      <c r="GC94" s="171"/>
      <c r="GD94" s="171"/>
      <c r="GE94" s="171"/>
      <c r="GF94" s="171"/>
      <c r="GG94" s="171"/>
      <c r="GH94" s="171"/>
      <c r="GI94" s="171"/>
      <c r="GJ94" s="171"/>
      <c r="GK94" s="171"/>
      <c r="GL94" s="171"/>
      <c r="GM94" s="171"/>
      <c r="GN94" s="171"/>
      <c r="GO94" s="171"/>
      <c r="GP94" s="171"/>
      <c r="GQ94" s="171"/>
      <c r="GR94" s="171"/>
      <c r="GS94" s="171"/>
      <c r="GT94" s="171"/>
      <c r="GU94" s="171"/>
      <c r="GV94" s="171"/>
      <c r="GW94" s="171"/>
      <c r="GX94" s="171"/>
      <c r="GY94" s="171"/>
      <c r="GZ94" s="171"/>
      <c r="HA94" s="171"/>
      <c r="HB94" s="171"/>
      <c r="HC94" s="171"/>
      <c r="HD94" s="171"/>
      <c r="HE94" s="171"/>
      <c r="HF94" s="171"/>
      <c r="HG94" s="171"/>
      <c r="HH94" s="171"/>
      <c r="HI94" s="171"/>
      <c r="HJ94" s="171"/>
      <c r="HK94" s="171"/>
      <c r="HL94" s="171"/>
      <c r="HM94" s="171"/>
      <c r="HN94" s="171"/>
      <c r="HO94" s="171"/>
      <c r="HP94" s="171"/>
      <c r="HQ94" s="171"/>
      <c r="HR94" s="171"/>
      <c r="HS94" s="171"/>
      <c r="HT94" s="171"/>
      <c r="HU94" s="171"/>
      <c r="HV94" s="171"/>
      <c r="HW94" s="172"/>
    </row>
    <row r="95" spans="1:231" s="173" customFormat="1" ht="36" customHeight="1">
      <c r="A95" s="395" t="s">
        <v>188</v>
      </c>
      <c r="B95" s="396" t="s">
        <v>189</v>
      </c>
      <c r="C95" s="404">
        <v>54.1</v>
      </c>
      <c r="D95" s="404">
        <f t="shared" ref="D95:D100" si="9">C95/($C$6*20%)*100</f>
        <v>1288.0952380952381</v>
      </c>
      <c r="E95" s="398">
        <v>3500</v>
      </c>
      <c r="F95" s="399">
        <f t="shared" si="8"/>
        <v>218.75</v>
      </c>
      <c r="G95" s="399"/>
      <c r="H95" s="405">
        <v>1</v>
      </c>
      <c r="I95" s="408" t="s">
        <v>180</v>
      </c>
      <c r="J95" s="170"/>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171"/>
      <c r="AL95" s="171"/>
      <c r="AM95" s="171"/>
      <c r="AN95" s="171"/>
      <c r="AO95" s="171"/>
      <c r="AP95" s="171"/>
      <c r="AQ95" s="171"/>
      <c r="AR95" s="171"/>
      <c r="AS95" s="171"/>
      <c r="AT95" s="171"/>
      <c r="AU95" s="171"/>
      <c r="AV95" s="171"/>
      <c r="AW95" s="171"/>
      <c r="AX95" s="171"/>
      <c r="AY95" s="171"/>
      <c r="AZ95" s="171"/>
      <c r="BA95" s="171"/>
      <c r="BB95" s="171"/>
      <c r="BC95" s="171"/>
      <c r="BD95" s="171"/>
      <c r="BE95" s="171"/>
      <c r="BF95" s="171"/>
      <c r="BG95" s="171"/>
      <c r="BH95" s="171"/>
      <c r="BI95" s="171"/>
      <c r="BJ95" s="171"/>
      <c r="BK95" s="171"/>
      <c r="BL95" s="171"/>
      <c r="BM95" s="171"/>
      <c r="BN95" s="171"/>
      <c r="BO95" s="171"/>
      <c r="BP95" s="171"/>
      <c r="BQ95" s="171"/>
      <c r="BR95" s="171"/>
      <c r="BS95" s="171"/>
      <c r="BT95" s="171"/>
      <c r="BU95" s="171"/>
      <c r="BV95" s="171"/>
      <c r="BW95" s="171"/>
      <c r="BX95" s="171"/>
      <c r="BY95" s="171"/>
      <c r="BZ95" s="171"/>
      <c r="CA95" s="171"/>
      <c r="CB95" s="171"/>
      <c r="CC95" s="171"/>
      <c r="CD95" s="171"/>
      <c r="CE95" s="171"/>
      <c r="CF95" s="171"/>
      <c r="CG95" s="171"/>
      <c r="CH95" s="171"/>
      <c r="CI95" s="171"/>
      <c r="CJ95" s="171"/>
      <c r="CK95" s="171"/>
      <c r="CL95" s="171"/>
      <c r="CM95" s="171"/>
      <c r="CN95" s="171"/>
      <c r="CO95" s="171"/>
      <c r="CP95" s="171"/>
      <c r="CQ95" s="171"/>
      <c r="CR95" s="171"/>
      <c r="CS95" s="171"/>
      <c r="CT95" s="171"/>
      <c r="CU95" s="171"/>
      <c r="CV95" s="171"/>
      <c r="CW95" s="171"/>
      <c r="CX95" s="171"/>
      <c r="CY95" s="171"/>
      <c r="CZ95" s="171"/>
      <c r="DA95" s="171"/>
      <c r="DB95" s="171"/>
      <c r="DC95" s="171"/>
      <c r="DD95" s="171"/>
      <c r="DE95" s="171"/>
      <c r="DF95" s="171"/>
      <c r="DG95" s="171"/>
      <c r="DH95" s="171"/>
      <c r="DI95" s="171"/>
      <c r="DJ95" s="171"/>
      <c r="DK95" s="171"/>
      <c r="DL95" s="171"/>
      <c r="DM95" s="171"/>
      <c r="DN95" s="171"/>
      <c r="DO95" s="171"/>
      <c r="DP95" s="171"/>
      <c r="DQ95" s="171"/>
      <c r="DR95" s="171"/>
      <c r="DS95" s="171"/>
      <c r="DT95" s="171"/>
      <c r="DU95" s="171"/>
      <c r="DV95" s="171"/>
      <c r="DW95" s="171"/>
      <c r="DX95" s="171"/>
      <c r="DY95" s="171"/>
      <c r="DZ95" s="171"/>
      <c r="EA95" s="171"/>
      <c r="EB95" s="171"/>
      <c r="EC95" s="171"/>
      <c r="ED95" s="171"/>
      <c r="EE95" s="171"/>
      <c r="EF95" s="171"/>
      <c r="EG95" s="171"/>
      <c r="EH95" s="171"/>
      <c r="EI95" s="171"/>
      <c r="EJ95" s="171"/>
      <c r="EK95" s="171"/>
      <c r="EL95" s="171"/>
      <c r="EM95" s="171"/>
      <c r="EN95" s="171"/>
      <c r="EO95" s="171"/>
      <c r="EP95" s="171"/>
      <c r="EQ95" s="171"/>
      <c r="ER95" s="171"/>
      <c r="ES95" s="171"/>
      <c r="ET95" s="171"/>
      <c r="EU95" s="171"/>
      <c r="EV95" s="171"/>
      <c r="EW95" s="171"/>
      <c r="EX95" s="171"/>
      <c r="EY95" s="171"/>
      <c r="EZ95" s="171"/>
      <c r="FA95" s="171"/>
      <c r="FB95" s="171"/>
      <c r="FC95" s="171"/>
      <c r="FD95" s="171"/>
      <c r="FE95" s="171"/>
      <c r="FF95" s="171"/>
      <c r="FG95" s="171"/>
      <c r="FH95" s="171"/>
      <c r="FI95" s="171"/>
      <c r="FJ95" s="171"/>
      <c r="FK95" s="171"/>
      <c r="FL95" s="171"/>
      <c r="FM95" s="171"/>
      <c r="FN95" s="171"/>
      <c r="FO95" s="171"/>
      <c r="FP95" s="171"/>
      <c r="FQ95" s="171"/>
      <c r="FR95" s="171"/>
      <c r="FS95" s="171"/>
      <c r="FT95" s="171"/>
      <c r="FU95" s="171"/>
      <c r="FV95" s="171"/>
      <c r="FW95" s="171"/>
      <c r="FX95" s="171"/>
      <c r="FY95" s="171"/>
      <c r="FZ95" s="171"/>
      <c r="GA95" s="171"/>
      <c r="GB95" s="171"/>
      <c r="GC95" s="171"/>
      <c r="GD95" s="171"/>
      <c r="GE95" s="171"/>
      <c r="GF95" s="171"/>
      <c r="GG95" s="171"/>
      <c r="GH95" s="171"/>
      <c r="GI95" s="171"/>
      <c r="GJ95" s="171"/>
      <c r="GK95" s="171"/>
      <c r="GL95" s="171"/>
      <c r="GM95" s="171"/>
      <c r="GN95" s="171"/>
      <c r="GO95" s="171"/>
      <c r="GP95" s="171"/>
      <c r="GQ95" s="171"/>
      <c r="GR95" s="171"/>
      <c r="GS95" s="171"/>
      <c r="GT95" s="171"/>
      <c r="GU95" s="171"/>
      <c r="GV95" s="171"/>
      <c r="GW95" s="171"/>
      <c r="GX95" s="171"/>
      <c r="GY95" s="171"/>
      <c r="GZ95" s="171"/>
      <c r="HA95" s="171"/>
      <c r="HB95" s="171"/>
      <c r="HC95" s="171"/>
      <c r="HD95" s="171"/>
      <c r="HE95" s="171"/>
      <c r="HF95" s="171"/>
      <c r="HG95" s="171"/>
      <c r="HH95" s="171"/>
      <c r="HI95" s="171"/>
      <c r="HJ95" s="171"/>
      <c r="HK95" s="171"/>
      <c r="HL95" s="171"/>
      <c r="HM95" s="171"/>
      <c r="HN95" s="171"/>
      <c r="HO95" s="171"/>
      <c r="HP95" s="171"/>
      <c r="HQ95" s="171"/>
      <c r="HR95" s="171"/>
      <c r="HS95" s="171"/>
      <c r="HT95" s="171"/>
      <c r="HU95" s="171"/>
      <c r="HV95" s="171"/>
      <c r="HW95" s="172"/>
    </row>
    <row r="96" spans="1:231" s="173" customFormat="1" ht="36" customHeight="1">
      <c r="A96" s="395" t="s">
        <v>190</v>
      </c>
      <c r="B96" s="396" t="s">
        <v>191</v>
      </c>
      <c r="C96" s="404">
        <v>8.74</v>
      </c>
      <c r="D96" s="404">
        <f t="shared" si="9"/>
        <v>208.0952380952381</v>
      </c>
      <c r="E96" s="398">
        <v>407</v>
      </c>
      <c r="F96" s="399">
        <f t="shared" si="8"/>
        <v>25.4375</v>
      </c>
      <c r="G96" s="399"/>
      <c r="H96" s="405">
        <v>1</v>
      </c>
      <c r="I96" s="408" t="s">
        <v>180</v>
      </c>
      <c r="J96" s="170">
        <v>1</v>
      </c>
      <c r="K96" s="171"/>
      <c r="L96" s="171"/>
      <c r="M96" s="171"/>
      <c r="N96" s="171"/>
      <c r="O96" s="171"/>
      <c r="P96" s="171"/>
      <c r="Q96" s="171"/>
      <c r="R96" s="171"/>
      <c r="S96" s="171"/>
      <c r="T96" s="171"/>
      <c r="U96" s="171"/>
      <c r="V96" s="171"/>
      <c r="W96" s="171"/>
      <c r="X96" s="171"/>
      <c r="Y96" s="171"/>
      <c r="Z96" s="171"/>
      <c r="AA96" s="171"/>
      <c r="AB96" s="171"/>
      <c r="AC96" s="171"/>
      <c r="AD96" s="171"/>
      <c r="AE96" s="171"/>
      <c r="AF96" s="171"/>
      <c r="AG96" s="171"/>
      <c r="AH96" s="171"/>
      <c r="AI96" s="171"/>
      <c r="AJ96" s="171"/>
      <c r="AK96" s="171"/>
      <c r="AL96" s="171"/>
      <c r="AM96" s="171"/>
      <c r="AN96" s="171"/>
      <c r="AO96" s="171"/>
      <c r="AP96" s="171"/>
      <c r="AQ96" s="171"/>
      <c r="AR96" s="171"/>
      <c r="AS96" s="171"/>
      <c r="AT96" s="171"/>
      <c r="AU96" s="171"/>
      <c r="AV96" s="171"/>
      <c r="AW96" s="171"/>
      <c r="AX96" s="171"/>
      <c r="AY96" s="171"/>
      <c r="AZ96" s="171"/>
      <c r="BA96" s="171"/>
      <c r="BB96" s="171"/>
      <c r="BC96" s="171"/>
      <c r="BD96" s="171"/>
      <c r="BE96" s="171"/>
      <c r="BF96" s="171"/>
      <c r="BG96" s="171"/>
      <c r="BH96" s="171"/>
      <c r="BI96" s="171"/>
      <c r="BJ96" s="171"/>
      <c r="BK96" s="171"/>
      <c r="BL96" s="171"/>
      <c r="BM96" s="171"/>
      <c r="BN96" s="171"/>
      <c r="BO96" s="171"/>
      <c r="BP96" s="171"/>
      <c r="BQ96" s="171"/>
      <c r="BR96" s="171"/>
      <c r="BS96" s="171"/>
      <c r="BT96" s="171"/>
      <c r="BU96" s="171"/>
      <c r="BV96" s="171"/>
      <c r="BW96" s="171"/>
      <c r="BX96" s="171"/>
      <c r="BY96" s="171"/>
      <c r="BZ96" s="171"/>
      <c r="CA96" s="171"/>
      <c r="CB96" s="171"/>
      <c r="CC96" s="171"/>
      <c r="CD96" s="171"/>
      <c r="CE96" s="171"/>
      <c r="CF96" s="171"/>
      <c r="CG96" s="171"/>
      <c r="CH96" s="171"/>
      <c r="CI96" s="171"/>
      <c r="CJ96" s="171"/>
      <c r="CK96" s="171"/>
      <c r="CL96" s="171"/>
      <c r="CM96" s="171"/>
      <c r="CN96" s="171"/>
      <c r="CO96" s="171"/>
      <c r="CP96" s="171"/>
      <c r="CQ96" s="171"/>
      <c r="CR96" s="171"/>
      <c r="CS96" s="171"/>
      <c r="CT96" s="171"/>
      <c r="CU96" s="171"/>
      <c r="CV96" s="171"/>
      <c r="CW96" s="171"/>
      <c r="CX96" s="171"/>
      <c r="CY96" s="171"/>
      <c r="CZ96" s="171"/>
      <c r="DA96" s="171"/>
      <c r="DB96" s="171"/>
      <c r="DC96" s="171"/>
      <c r="DD96" s="171"/>
      <c r="DE96" s="171"/>
      <c r="DF96" s="171"/>
      <c r="DG96" s="171"/>
      <c r="DH96" s="171"/>
      <c r="DI96" s="171"/>
      <c r="DJ96" s="171"/>
      <c r="DK96" s="171"/>
      <c r="DL96" s="171"/>
      <c r="DM96" s="171"/>
      <c r="DN96" s="171"/>
      <c r="DO96" s="171"/>
      <c r="DP96" s="171"/>
      <c r="DQ96" s="171"/>
      <c r="DR96" s="171"/>
      <c r="DS96" s="171"/>
      <c r="DT96" s="171"/>
      <c r="DU96" s="171"/>
      <c r="DV96" s="171"/>
      <c r="DW96" s="171"/>
      <c r="DX96" s="171"/>
      <c r="DY96" s="171"/>
      <c r="DZ96" s="171"/>
      <c r="EA96" s="171"/>
      <c r="EB96" s="171"/>
      <c r="EC96" s="171"/>
      <c r="ED96" s="171"/>
      <c r="EE96" s="171"/>
      <c r="EF96" s="171"/>
      <c r="EG96" s="171"/>
      <c r="EH96" s="171"/>
      <c r="EI96" s="171"/>
      <c r="EJ96" s="171"/>
      <c r="EK96" s="171"/>
      <c r="EL96" s="171"/>
      <c r="EM96" s="171"/>
      <c r="EN96" s="171"/>
      <c r="EO96" s="171"/>
      <c r="EP96" s="171"/>
      <c r="EQ96" s="171"/>
      <c r="ER96" s="171"/>
      <c r="ES96" s="171"/>
      <c r="ET96" s="171"/>
      <c r="EU96" s="171"/>
      <c r="EV96" s="171"/>
      <c r="EW96" s="171"/>
      <c r="EX96" s="171"/>
      <c r="EY96" s="171"/>
      <c r="EZ96" s="171"/>
      <c r="FA96" s="171"/>
      <c r="FB96" s="171"/>
      <c r="FC96" s="171"/>
      <c r="FD96" s="171"/>
      <c r="FE96" s="171"/>
      <c r="FF96" s="171"/>
      <c r="FG96" s="171"/>
      <c r="FH96" s="171"/>
      <c r="FI96" s="171"/>
      <c r="FJ96" s="171"/>
      <c r="FK96" s="171"/>
      <c r="FL96" s="171"/>
      <c r="FM96" s="171"/>
      <c r="FN96" s="171"/>
      <c r="FO96" s="171"/>
      <c r="FP96" s="171"/>
      <c r="FQ96" s="171"/>
      <c r="FR96" s="171"/>
      <c r="FS96" s="171"/>
      <c r="FT96" s="171"/>
      <c r="FU96" s="171"/>
      <c r="FV96" s="171"/>
      <c r="FW96" s="171"/>
      <c r="FX96" s="171"/>
      <c r="FY96" s="171"/>
      <c r="FZ96" s="171"/>
      <c r="GA96" s="171"/>
      <c r="GB96" s="171"/>
      <c r="GC96" s="171"/>
      <c r="GD96" s="171"/>
      <c r="GE96" s="171"/>
      <c r="GF96" s="171"/>
      <c r="GG96" s="171"/>
      <c r="GH96" s="171"/>
      <c r="GI96" s="171"/>
      <c r="GJ96" s="171"/>
      <c r="GK96" s="171"/>
      <c r="GL96" s="171"/>
      <c r="GM96" s="171"/>
      <c r="GN96" s="171"/>
      <c r="GO96" s="171"/>
      <c r="GP96" s="171"/>
      <c r="GQ96" s="171"/>
      <c r="GR96" s="171"/>
      <c r="GS96" s="171"/>
      <c r="GT96" s="171"/>
      <c r="GU96" s="171"/>
      <c r="GV96" s="171"/>
      <c r="GW96" s="171"/>
      <c r="GX96" s="171"/>
      <c r="GY96" s="171"/>
      <c r="GZ96" s="171"/>
      <c r="HA96" s="171"/>
      <c r="HB96" s="171"/>
      <c r="HC96" s="171"/>
      <c r="HD96" s="171"/>
      <c r="HE96" s="171"/>
      <c r="HF96" s="171"/>
      <c r="HG96" s="171"/>
      <c r="HH96" s="171"/>
      <c r="HI96" s="171"/>
      <c r="HJ96" s="171"/>
      <c r="HK96" s="171"/>
      <c r="HL96" s="171"/>
      <c r="HM96" s="171"/>
      <c r="HN96" s="171"/>
      <c r="HO96" s="171"/>
      <c r="HP96" s="171"/>
      <c r="HQ96" s="171"/>
      <c r="HR96" s="171"/>
      <c r="HS96" s="171"/>
      <c r="HT96" s="171"/>
      <c r="HU96" s="171"/>
      <c r="HV96" s="171"/>
      <c r="HW96" s="172"/>
    </row>
    <row r="97" spans="1:231" s="173" customFormat="1" ht="36" customHeight="1">
      <c r="A97" s="395" t="s">
        <v>192</v>
      </c>
      <c r="B97" s="396" t="s">
        <v>193</v>
      </c>
      <c r="C97" s="404">
        <v>42.91</v>
      </c>
      <c r="D97" s="404">
        <f t="shared" si="9"/>
        <v>1021.6666666666665</v>
      </c>
      <c r="E97" s="398">
        <v>2402</v>
      </c>
      <c r="F97" s="399">
        <f t="shared" si="8"/>
        <v>150.125</v>
      </c>
      <c r="G97" s="399"/>
      <c r="H97" s="405">
        <v>1</v>
      </c>
      <c r="I97" s="408" t="s">
        <v>180</v>
      </c>
      <c r="J97" s="170"/>
      <c r="K97" s="171"/>
      <c r="L97" s="171"/>
      <c r="M97" s="171"/>
      <c r="N97" s="171"/>
      <c r="O97" s="171"/>
      <c r="P97" s="171"/>
      <c r="Q97" s="171"/>
      <c r="R97" s="171"/>
      <c r="S97" s="171"/>
      <c r="T97" s="171"/>
      <c r="U97" s="171"/>
      <c r="V97" s="171"/>
      <c r="W97" s="171"/>
      <c r="X97" s="171"/>
      <c r="Y97" s="171"/>
      <c r="Z97" s="171"/>
      <c r="AA97" s="171"/>
      <c r="AB97" s="171"/>
      <c r="AC97" s="171"/>
      <c r="AD97" s="171"/>
      <c r="AE97" s="171"/>
      <c r="AF97" s="171"/>
      <c r="AG97" s="171"/>
      <c r="AH97" s="171"/>
      <c r="AI97" s="171"/>
      <c r="AJ97" s="171"/>
      <c r="AK97" s="171"/>
      <c r="AL97" s="171"/>
      <c r="AM97" s="171"/>
      <c r="AN97" s="171"/>
      <c r="AO97" s="171"/>
      <c r="AP97" s="171"/>
      <c r="AQ97" s="171"/>
      <c r="AR97" s="171"/>
      <c r="AS97" s="171"/>
      <c r="AT97" s="171"/>
      <c r="AU97" s="171"/>
      <c r="AV97" s="171"/>
      <c r="AW97" s="171"/>
      <c r="AX97" s="171"/>
      <c r="AY97" s="171"/>
      <c r="AZ97" s="171"/>
      <c r="BA97" s="171"/>
      <c r="BB97" s="171"/>
      <c r="BC97" s="171"/>
      <c r="BD97" s="171"/>
      <c r="BE97" s="171"/>
      <c r="BF97" s="171"/>
      <c r="BG97" s="171"/>
      <c r="BH97" s="171"/>
      <c r="BI97" s="171"/>
      <c r="BJ97" s="171"/>
      <c r="BK97" s="171"/>
      <c r="BL97" s="171"/>
      <c r="BM97" s="171"/>
      <c r="BN97" s="171"/>
      <c r="BO97" s="171"/>
      <c r="BP97" s="171"/>
      <c r="BQ97" s="171"/>
      <c r="BR97" s="171"/>
      <c r="BS97" s="171"/>
      <c r="BT97" s="171"/>
      <c r="BU97" s="171"/>
      <c r="BV97" s="171"/>
      <c r="BW97" s="171"/>
      <c r="BX97" s="171"/>
      <c r="BY97" s="171"/>
      <c r="BZ97" s="171"/>
      <c r="CA97" s="171"/>
      <c r="CB97" s="171"/>
      <c r="CC97" s="171"/>
      <c r="CD97" s="171"/>
      <c r="CE97" s="171"/>
      <c r="CF97" s="171"/>
      <c r="CG97" s="171"/>
      <c r="CH97" s="171"/>
      <c r="CI97" s="171"/>
      <c r="CJ97" s="171"/>
      <c r="CK97" s="171"/>
      <c r="CL97" s="171"/>
      <c r="CM97" s="171"/>
      <c r="CN97" s="171"/>
      <c r="CO97" s="171"/>
      <c r="CP97" s="171"/>
      <c r="CQ97" s="171"/>
      <c r="CR97" s="171"/>
      <c r="CS97" s="171"/>
      <c r="CT97" s="171"/>
      <c r="CU97" s="171"/>
      <c r="CV97" s="171"/>
      <c r="CW97" s="171"/>
      <c r="CX97" s="171"/>
      <c r="CY97" s="171"/>
      <c r="CZ97" s="171"/>
      <c r="DA97" s="171"/>
      <c r="DB97" s="171"/>
      <c r="DC97" s="171"/>
      <c r="DD97" s="171"/>
      <c r="DE97" s="171"/>
      <c r="DF97" s="171"/>
      <c r="DG97" s="171"/>
      <c r="DH97" s="171"/>
      <c r="DI97" s="171"/>
      <c r="DJ97" s="171"/>
      <c r="DK97" s="171"/>
      <c r="DL97" s="171"/>
      <c r="DM97" s="171"/>
      <c r="DN97" s="171"/>
      <c r="DO97" s="171"/>
      <c r="DP97" s="171"/>
      <c r="DQ97" s="171"/>
      <c r="DR97" s="171"/>
      <c r="DS97" s="171"/>
      <c r="DT97" s="171"/>
      <c r="DU97" s="171"/>
      <c r="DV97" s="171"/>
      <c r="DW97" s="171"/>
      <c r="DX97" s="171"/>
      <c r="DY97" s="171"/>
      <c r="DZ97" s="171"/>
      <c r="EA97" s="171"/>
      <c r="EB97" s="171"/>
      <c r="EC97" s="171"/>
      <c r="ED97" s="171"/>
      <c r="EE97" s="171"/>
      <c r="EF97" s="171"/>
      <c r="EG97" s="171"/>
      <c r="EH97" s="171"/>
      <c r="EI97" s="171"/>
      <c r="EJ97" s="171"/>
      <c r="EK97" s="171"/>
      <c r="EL97" s="171"/>
      <c r="EM97" s="171"/>
      <c r="EN97" s="171"/>
      <c r="EO97" s="171"/>
      <c r="EP97" s="171"/>
      <c r="EQ97" s="171"/>
      <c r="ER97" s="171"/>
      <c r="ES97" s="171"/>
      <c r="ET97" s="171"/>
      <c r="EU97" s="171"/>
      <c r="EV97" s="171"/>
      <c r="EW97" s="171"/>
      <c r="EX97" s="171"/>
      <c r="EY97" s="171"/>
      <c r="EZ97" s="171"/>
      <c r="FA97" s="171"/>
      <c r="FB97" s="171"/>
      <c r="FC97" s="171"/>
      <c r="FD97" s="171"/>
      <c r="FE97" s="171"/>
      <c r="FF97" s="171"/>
      <c r="FG97" s="171"/>
      <c r="FH97" s="171"/>
      <c r="FI97" s="171"/>
      <c r="FJ97" s="171"/>
      <c r="FK97" s="171"/>
      <c r="FL97" s="171"/>
      <c r="FM97" s="171"/>
      <c r="FN97" s="171"/>
      <c r="FO97" s="171"/>
      <c r="FP97" s="171"/>
      <c r="FQ97" s="171"/>
      <c r="FR97" s="171"/>
      <c r="FS97" s="171"/>
      <c r="FT97" s="171"/>
      <c r="FU97" s="171"/>
      <c r="FV97" s="171"/>
      <c r="FW97" s="171"/>
      <c r="FX97" s="171"/>
      <c r="FY97" s="171"/>
      <c r="FZ97" s="171"/>
      <c r="GA97" s="171"/>
      <c r="GB97" s="171"/>
      <c r="GC97" s="171"/>
      <c r="GD97" s="171"/>
      <c r="GE97" s="171"/>
      <c r="GF97" s="171"/>
      <c r="GG97" s="171"/>
      <c r="GH97" s="171"/>
      <c r="GI97" s="171"/>
      <c r="GJ97" s="171"/>
      <c r="GK97" s="171"/>
      <c r="GL97" s="171"/>
      <c r="GM97" s="171"/>
      <c r="GN97" s="171"/>
      <c r="GO97" s="171"/>
      <c r="GP97" s="171"/>
      <c r="GQ97" s="171"/>
      <c r="GR97" s="171"/>
      <c r="GS97" s="171"/>
      <c r="GT97" s="171"/>
      <c r="GU97" s="171"/>
      <c r="GV97" s="171"/>
      <c r="GW97" s="171"/>
      <c r="GX97" s="171"/>
      <c r="GY97" s="171"/>
      <c r="GZ97" s="171"/>
      <c r="HA97" s="171"/>
      <c r="HB97" s="171"/>
      <c r="HC97" s="171"/>
      <c r="HD97" s="171"/>
      <c r="HE97" s="171"/>
      <c r="HF97" s="171"/>
      <c r="HG97" s="171"/>
      <c r="HH97" s="171"/>
      <c r="HI97" s="171"/>
      <c r="HJ97" s="171"/>
      <c r="HK97" s="171"/>
      <c r="HL97" s="171"/>
      <c r="HM97" s="171"/>
      <c r="HN97" s="171"/>
      <c r="HO97" s="171"/>
      <c r="HP97" s="171"/>
      <c r="HQ97" s="171"/>
      <c r="HR97" s="171"/>
      <c r="HS97" s="171"/>
      <c r="HT97" s="171"/>
      <c r="HU97" s="171"/>
      <c r="HV97" s="171"/>
      <c r="HW97" s="172"/>
    </row>
    <row r="98" spans="1:231" s="173" customFormat="1" ht="36" customHeight="1">
      <c r="A98" s="395" t="s">
        <v>194</v>
      </c>
      <c r="B98" s="396" t="s">
        <v>195</v>
      </c>
      <c r="C98" s="404">
        <v>42.42</v>
      </c>
      <c r="D98" s="404">
        <f t="shared" si="9"/>
        <v>1010</v>
      </c>
      <c r="E98" s="398">
        <v>2284</v>
      </c>
      <c r="F98" s="399">
        <f t="shared" si="8"/>
        <v>142.75</v>
      </c>
      <c r="G98" s="399"/>
      <c r="H98" s="405">
        <v>1</v>
      </c>
      <c r="I98" s="408" t="s">
        <v>180</v>
      </c>
      <c r="J98" s="170"/>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1"/>
      <c r="AY98" s="171"/>
      <c r="AZ98" s="171"/>
      <c r="BA98" s="171"/>
      <c r="BB98" s="171"/>
      <c r="BC98" s="171"/>
      <c r="BD98" s="171"/>
      <c r="BE98" s="171"/>
      <c r="BF98" s="171"/>
      <c r="BG98" s="171"/>
      <c r="BH98" s="171"/>
      <c r="BI98" s="171"/>
      <c r="BJ98" s="171"/>
      <c r="BK98" s="171"/>
      <c r="BL98" s="171"/>
      <c r="BM98" s="171"/>
      <c r="BN98" s="171"/>
      <c r="BO98" s="171"/>
      <c r="BP98" s="171"/>
      <c r="BQ98" s="171"/>
      <c r="BR98" s="171"/>
      <c r="BS98" s="171"/>
      <c r="BT98" s="171"/>
      <c r="BU98" s="171"/>
      <c r="BV98" s="171"/>
      <c r="BW98" s="171"/>
      <c r="BX98" s="171"/>
      <c r="BY98" s="171"/>
      <c r="BZ98" s="171"/>
      <c r="CA98" s="171"/>
      <c r="CB98" s="171"/>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171"/>
      <c r="FM98" s="171"/>
      <c r="FN98" s="171"/>
      <c r="FO98" s="171"/>
      <c r="FP98" s="171"/>
      <c r="FQ98" s="171"/>
      <c r="FR98" s="171"/>
      <c r="FS98" s="171"/>
      <c r="FT98" s="171"/>
      <c r="FU98" s="171"/>
      <c r="FV98" s="171"/>
      <c r="FW98" s="171"/>
      <c r="FX98" s="171"/>
      <c r="FY98" s="171"/>
      <c r="FZ98" s="171"/>
      <c r="GA98" s="171"/>
      <c r="GB98" s="171"/>
      <c r="GC98" s="171"/>
      <c r="GD98" s="171"/>
      <c r="GE98" s="171"/>
      <c r="GF98" s="171"/>
      <c r="GG98" s="171"/>
      <c r="GH98" s="171"/>
      <c r="GI98" s="171"/>
      <c r="GJ98" s="171"/>
      <c r="GK98" s="171"/>
      <c r="GL98" s="171"/>
      <c r="GM98" s="171"/>
      <c r="GN98" s="171"/>
      <c r="GO98" s="171"/>
      <c r="GP98" s="171"/>
      <c r="GQ98" s="171"/>
      <c r="GR98" s="171"/>
      <c r="GS98" s="171"/>
      <c r="GT98" s="171"/>
      <c r="GU98" s="171"/>
      <c r="GV98" s="171"/>
      <c r="GW98" s="171"/>
      <c r="GX98" s="171"/>
      <c r="GY98" s="171"/>
      <c r="GZ98" s="171"/>
      <c r="HA98" s="171"/>
      <c r="HB98" s="171"/>
      <c r="HC98" s="171"/>
      <c r="HD98" s="171"/>
      <c r="HE98" s="171"/>
      <c r="HF98" s="171"/>
      <c r="HG98" s="171"/>
      <c r="HH98" s="171"/>
      <c r="HI98" s="171"/>
      <c r="HJ98" s="171"/>
      <c r="HK98" s="171"/>
      <c r="HL98" s="171"/>
      <c r="HM98" s="171"/>
      <c r="HN98" s="171"/>
      <c r="HO98" s="171"/>
      <c r="HP98" s="171"/>
      <c r="HQ98" s="171"/>
      <c r="HR98" s="171"/>
      <c r="HS98" s="171"/>
      <c r="HT98" s="171"/>
      <c r="HU98" s="171"/>
      <c r="HV98" s="171"/>
      <c r="HW98" s="172"/>
    </row>
    <row r="99" spans="1:231" s="173" customFormat="1" ht="36" customHeight="1">
      <c r="A99" s="395" t="s">
        <v>196</v>
      </c>
      <c r="B99" s="396" t="s">
        <v>197</v>
      </c>
      <c r="C99" s="404">
        <v>64.849999999999994</v>
      </c>
      <c r="D99" s="404">
        <f t="shared" si="9"/>
        <v>1544.0476190476188</v>
      </c>
      <c r="E99" s="398">
        <v>676</v>
      </c>
      <c r="F99" s="399">
        <f t="shared" si="8"/>
        <v>42.25</v>
      </c>
      <c r="G99" s="399"/>
      <c r="H99" s="405">
        <v>1</v>
      </c>
      <c r="I99" s="408" t="s">
        <v>180</v>
      </c>
      <c r="J99" s="170">
        <v>1</v>
      </c>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1"/>
      <c r="AZ99" s="171"/>
      <c r="BA99" s="171"/>
      <c r="BB99" s="171"/>
      <c r="BC99" s="171"/>
      <c r="BD99" s="171"/>
      <c r="BE99" s="171"/>
      <c r="BF99" s="171"/>
      <c r="BG99" s="171"/>
      <c r="BH99" s="171"/>
      <c r="BI99" s="171"/>
      <c r="BJ99" s="171"/>
      <c r="BK99" s="171"/>
      <c r="BL99" s="171"/>
      <c r="BM99" s="171"/>
      <c r="BN99" s="171"/>
      <c r="BO99" s="171"/>
      <c r="BP99" s="171"/>
      <c r="BQ99" s="171"/>
      <c r="BR99" s="171"/>
      <c r="BS99" s="171"/>
      <c r="BT99" s="171"/>
      <c r="BU99" s="171"/>
      <c r="BV99" s="171"/>
      <c r="BW99" s="171"/>
      <c r="BX99" s="171"/>
      <c r="BY99" s="171"/>
      <c r="BZ99" s="171"/>
      <c r="CA99" s="171"/>
      <c r="CB99" s="171"/>
      <c r="CC99" s="171"/>
      <c r="CD99" s="171"/>
      <c r="CE99" s="171"/>
      <c r="CF99" s="171"/>
      <c r="CG99" s="171"/>
      <c r="CH99" s="171"/>
      <c r="CI99" s="171"/>
      <c r="CJ99" s="171"/>
      <c r="CK99" s="171"/>
      <c r="CL99" s="171"/>
      <c r="CM99" s="171"/>
      <c r="CN99" s="171"/>
      <c r="CO99" s="171"/>
      <c r="CP99" s="171"/>
      <c r="CQ99" s="171"/>
      <c r="CR99" s="171"/>
      <c r="CS99" s="171"/>
      <c r="CT99" s="171"/>
      <c r="CU99" s="171"/>
      <c r="CV99" s="171"/>
      <c r="CW99" s="171"/>
      <c r="CX99" s="171"/>
      <c r="CY99" s="171"/>
      <c r="CZ99" s="171"/>
      <c r="DA99" s="171"/>
      <c r="DB99" s="171"/>
      <c r="DC99" s="171"/>
      <c r="DD99" s="171"/>
      <c r="DE99" s="171"/>
      <c r="DF99" s="171"/>
      <c r="DG99" s="171"/>
      <c r="DH99" s="171"/>
      <c r="DI99" s="171"/>
      <c r="DJ99" s="171"/>
      <c r="DK99" s="171"/>
      <c r="DL99" s="171"/>
      <c r="DM99" s="171"/>
      <c r="DN99" s="171"/>
      <c r="DO99" s="171"/>
      <c r="DP99" s="171"/>
      <c r="DQ99" s="171"/>
      <c r="DR99" s="171"/>
      <c r="DS99" s="171"/>
      <c r="DT99" s="171"/>
      <c r="DU99" s="171"/>
      <c r="DV99" s="171"/>
      <c r="DW99" s="171"/>
      <c r="DX99" s="171"/>
      <c r="DY99" s="171"/>
      <c r="DZ99" s="171"/>
      <c r="EA99" s="171"/>
      <c r="EB99" s="171"/>
      <c r="EC99" s="171"/>
      <c r="ED99" s="171"/>
      <c r="EE99" s="171"/>
      <c r="EF99" s="171"/>
      <c r="EG99" s="171"/>
      <c r="EH99" s="171"/>
      <c r="EI99" s="171"/>
      <c r="EJ99" s="171"/>
      <c r="EK99" s="171"/>
      <c r="EL99" s="171"/>
      <c r="EM99" s="171"/>
      <c r="EN99" s="171"/>
      <c r="EO99" s="171"/>
      <c r="EP99" s="171"/>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171"/>
      <c r="FM99" s="171"/>
      <c r="FN99" s="171"/>
      <c r="FO99" s="171"/>
      <c r="FP99" s="171"/>
      <c r="FQ99" s="171"/>
      <c r="FR99" s="171"/>
      <c r="FS99" s="171"/>
      <c r="FT99" s="171"/>
      <c r="FU99" s="171"/>
      <c r="FV99" s="171"/>
      <c r="FW99" s="171"/>
      <c r="FX99" s="171"/>
      <c r="FY99" s="171"/>
      <c r="FZ99" s="171"/>
      <c r="GA99" s="171"/>
      <c r="GB99" s="171"/>
      <c r="GC99" s="171"/>
      <c r="GD99" s="171"/>
      <c r="GE99" s="171"/>
      <c r="GF99" s="171"/>
      <c r="GG99" s="171"/>
      <c r="GH99" s="171"/>
      <c r="GI99" s="171"/>
      <c r="GJ99" s="171"/>
      <c r="GK99" s="171"/>
      <c r="GL99" s="171"/>
      <c r="GM99" s="171"/>
      <c r="GN99" s="171"/>
      <c r="GO99" s="171"/>
      <c r="GP99" s="171"/>
      <c r="GQ99" s="171"/>
      <c r="GR99" s="171"/>
      <c r="GS99" s="171"/>
      <c r="GT99" s="171"/>
      <c r="GU99" s="171"/>
      <c r="GV99" s="171"/>
      <c r="GW99" s="171"/>
      <c r="GX99" s="171"/>
      <c r="GY99" s="171"/>
      <c r="GZ99" s="171"/>
      <c r="HA99" s="171"/>
      <c r="HB99" s="171"/>
      <c r="HC99" s="171"/>
      <c r="HD99" s="171"/>
      <c r="HE99" s="171"/>
      <c r="HF99" s="171"/>
      <c r="HG99" s="171"/>
      <c r="HH99" s="171"/>
      <c r="HI99" s="171"/>
      <c r="HJ99" s="171"/>
      <c r="HK99" s="171"/>
      <c r="HL99" s="171"/>
      <c r="HM99" s="171"/>
      <c r="HN99" s="171"/>
      <c r="HO99" s="171"/>
      <c r="HP99" s="171"/>
      <c r="HQ99" s="171"/>
      <c r="HR99" s="171"/>
      <c r="HS99" s="171"/>
      <c r="HT99" s="171"/>
      <c r="HU99" s="171"/>
      <c r="HV99" s="171"/>
      <c r="HW99" s="172"/>
    </row>
    <row r="100" spans="1:231" s="173" customFormat="1" ht="36" customHeight="1">
      <c r="A100" s="395" t="s">
        <v>198</v>
      </c>
      <c r="B100" s="396" t="s">
        <v>199</v>
      </c>
      <c r="C100" s="404">
        <v>10.73</v>
      </c>
      <c r="D100" s="404">
        <f t="shared" si="9"/>
        <v>255.47619047619045</v>
      </c>
      <c r="E100" s="398">
        <v>1311</v>
      </c>
      <c r="F100" s="399">
        <f t="shared" si="8"/>
        <v>81.9375</v>
      </c>
      <c r="G100" s="399"/>
      <c r="H100" s="405">
        <v>1</v>
      </c>
      <c r="I100" s="408" t="s">
        <v>180</v>
      </c>
      <c r="J100" s="170">
        <v>1</v>
      </c>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1"/>
      <c r="AY100" s="171"/>
      <c r="AZ100" s="171"/>
      <c r="BA100" s="171"/>
      <c r="BB100" s="171"/>
      <c r="BC100" s="171"/>
      <c r="BD100" s="171"/>
      <c r="BE100" s="171"/>
      <c r="BF100" s="171"/>
      <c r="BG100" s="171"/>
      <c r="BH100" s="171"/>
      <c r="BI100" s="171"/>
      <c r="BJ100" s="171"/>
      <c r="BK100" s="171"/>
      <c r="BL100" s="171"/>
      <c r="BM100" s="171"/>
      <c r="BN100" s="171"/>
      <c r="BO100" s="171"/>
      <c r="BP100" s="171"/>
      <c r="BQ100" s="171"/>
      <c r="BR100" s="171"/>
      <c r="BS100" s="171"/>
      <c r="BT100" s="171"/>
      <c r="BU100" s="171"/>
      <c r="BV100" s="171"/>
      <c r="BW100" s="171"/>
      <c r="BX100" s="171"/>
      <c r="BY100" s="171"/>
      <c r="BZ100" s="171"/>
      <c r="CA100" s="171"/>
      <c r="CB100" s="171"/>
      <c r="CC100" s="171"/>
      <c r="CD100" s="171"/>
      <c r="CE100" s="171"/>
      <c r="CF100" s="171"/>
      <c r="CG100" s="171"/>
      <c r="CH100" s="171"/>
      <c r="CI100" s="171"/>
      <c r="CJ100" s="171"/>
      <c r="CK100" s="171"/>
      <c r="CL100" s="171"/>
      <c r="CM100" s="171"/>
      <c r="CN100" s="171"/>
      <c r="CO100" s="171"/>
      <c r="CP100" s="171"/>
      <c r="CQ100" s="171"/>
      <c r="CR100" s="171"/>
      <c r="CS100" s="171"/>
      <c r="CT100" s="171"/>
      <c r="CU100" s="171"/>
      <c r="CV100" s="171"/>
      <c r="CW100" s="171"/>
      <c r="CX100" s="171"/>
      <c r="CY100" s="171"/>
      <c r="CZ100" s="171"/>
      <c r="DA100" s="171"/>
      <c r="DB100" s="171"/>
      <c r="DC100" s="171"/>
      <c r="DD100" s="171"/>
      <c r="DE100" s="171"/>
      <c r="DF100" s="171"/>
      <c r="DG100" s="171"/>
      <c r="DH100" s="171"/>
      <c r="DI100" s="171"/>
      <c r="DJ100" s="171"/>
      <c r="DK100" s="171"/>
      <c r="DL100" s="171"/>
      <c r="DM100" s="171"/>
      <c r="DN100" s="171"/>
      <c r="DO100" s="171"/>
      <c r="DP100" s="171"/>
      <c r="DQ100" s="171"/>
      <c r="DR100" s="171"/>
      <c r="DS100" s="171"/>
      <c r="DT100" s="171"/>
      <c r="DU100" s="171"/>
      <c r="DV100" s="171"/>
      <c r="DW100" s="171"/>
      <c r="DX100" s="171"/>
      <c r="DY100" s="171"/>
      <c r="DZ100" s="171"/>
      <c r="EA100" s="171"/>
      <c r="EB100" s="171"/>
      <c r="EC100" s="171"/>
      <c r="ED100" s="171"/>
      <c r="EE100" s="171"/>
      <c r="EF100" s="171"/>
      <c r="EG100" s="171"/>
      <c r="EH100" s="171"/>
      <c r="EI100" s="171"/>
      <c r="EJ100" s="171"/>
      <c r="EK100" s="171"/>
      <c r="EL100" s="171"/>
      <c r="EM100" s="171"/>
      <c r="EN100" s="171"/>
      <c r="EO100" s="171"/>
      <c r="EP100" s="171"/>
      <c r="EQ100" s="171"/>
      <c r="ER100" s="171"/>
      <c r="ES100" s="171"/>
      <c r="ET100" s="171"/>
      <c r="EU100" s="171"/>
      <c r="EV100" s="171"/>
      <c r="EW100" s="171"/>
      <c r="EX100" s="171"/>
      <c r="EY100" s="171"/>
      <c r="EZ100" s="171"/>
      <c r="FA100" s="171"/>
      <c r="FB100" s="171"/>
      <c r="FC100" s="171"/>
      <c r="FD100" s="171"/>
      <c r="FE100" s="171"/>
      <c r="FF100" s="171"/>
      <c r="FG100" s="171"/>
      <c r="FH100" s="171"/>
      <c r="FI100" s="171"/>
      <c r="FJ100" s="171"/>
      <c r="FK100" s="171"/>
      <c r="FL100" s="171"/>
      <c r="FM100" s="171"/>
      <c r="FN100" s="171"/>
      <c r="FO100" s="171"/>
      <c r="FP100" s="171"/>
      <c r="FQ100" s="171"/>
      <c r="FR100" s="171"/>
      <c r="FS100" s="171"/>
      <c r="FT100" s="171"/>
      <c r="FU100" s="171"/>
      <c r="FV100" s="171"/>
      <c r="FW100" s="171"/>
      <c r="FX100" s="171"/>
      <c r="FY100" s="171"/>
      <c r="FZ100" s="171"/>
      <c r="GA100" s="171"/>
      <c r="GB100" s="171"/>
      <c r="GC100" s="171"/>
      <c r="GD100" s="171"/>
      <c r="GE100" s="171"/>
      <c r="GF100" s="171"/>
      <c r="GG100" s="171"/>
      <c r="GH100" s="171"/>
      <c r="GI100" s="171"/>
      <c r="GJ100" s="171"/>
      <c r="GK100" s="171"/>
      <c r="GL100" s="171"/>
      <c r="GM100" s="171"/>
      <c r="GN100" s="171"/>
      <c r="GO100" s="171"/>
      <c r="GP100" s="171"/>
      <c r="GQ100" s="171"/>
      <c r="GR100" s="171"/>
      <c r="GS100" s="171"/>
      <c r="GT100" s="171"/>
      <c r="GU100" s="171"/>
      <c r="GV100" s="171"/>
      <c r="GW100" s="171"/>
      <c r="GX100" s="171"/>
      <c r="GY100" s="171"/>
      <c r="GZ100" s="171"/>
      <c r="HA100" s="171"/>
      <c r="HB100" s="171"/>
      <c r="HC100" s="171"/>
      <c r="HD100" s="171"/>
      <c r="HE100" s="171"/>
      <c r="HF100" s="171"/>
      <c r="HG100" s="171"/>
      <c r="HH100" s="171"/>
      <c r="HI100" s="171"/>
      <c r="HJ100" s="171"/>
      <c r="HK100" s="171"/>
      <c r="HL100" s="171"/>
      <c r="HM100" s="171"/>
      <c r="HN100" s="171"/>
      <c r="HO100" s="171"/>
      <c r="HP100" s="171"/>
      <c r="HQ100" s="171"/>
      <c r="HR100" s="171"/>
      <c r="HS100" s="171"/>
      <c r="HT100" s="171"/>
      <c r="HU100" s="171"/>
      <c r="HV100" s="171"/>
      <c r="HW100" s="172"/>
    </row>
    <row r="101" spans="1:231" s="173" customFormat="1" ht="22.5" customHeight="1">
      <c r="A101" s="406" t="s">
        <v>200</v>
      </c>
      <c r="B101" s="401" t="s">
        <v>201</v>
      </c>
      <c r="C101" s="406"/>
      <c r="D101" s="406"/>
      <c r="E101" s="163"/>
      <c r="F101" s="406"/>
      <c r="G101" s="406"/>
      <c r="H101" s="406"/>
      <c r="I101" s="406"/>
      <c r="J101" s="170"/>
      <c r="K101" s="171"/>
      <c r="L101" s="171"/>
      <c r="M101" s="171"/>
      <c r="N101" s="171"/>
      <c r="O101" s="171"/>
      <c r="P101" s="171"/>
      <c r="Q101" s="171"/>
      <c r="R101" s="171"/>
      <c r="S101" s="171"/>
      <c r="T101" s="171"/>
      <c r="U101" s="171"/>
      <c r="V101" s="171"/>
      <c r="W101" s="171"/>
      <c r="X101" s="171"/>
      <c r="Y101" s="171"/>
      <c r="Z101" s="171"/>
      <c r="AA101" s="171"/>
      <c r="AB101" s="171"/>
      <c r="AC101" s="171"/>
      <c r="AD101" s="171"/>
      <c r="AE101" s="171"/>
      <c r="AF101" s="171"/>
      <c r="AG101" s="171"/>
      <c r="AH101" s="171"/>
      <c r="AI101" s="171"/>
      <c r="AJ101" s="171"/>
      <c r="AK101" s="171"/>
      <c r="AL101" s="171"/>
      <c r="AM101" s="171"/>
      <c r="AN101" s="171"/>
      <c r="AO101" s="171"/>
      <c r="AP101" s="171"/>
      <c r="AQ101" s="171"/>
      <c r="AR101" s="171"/>
      <c r="AS101" s="171"/>
      <c r="AT101" s="171"/>
      <c r="AU101" s="171"/>
      <c r="AV101" s="171"/>
      <c r="AW101" s="171"/>
      <c r="AX101" s="171"/>
      <c r="AY101" s="171"/>
      <c r="AZ101" s="171"/>
      <c r="BA101" s="171"/>
      <c r="BB101" s="171"/>
      <c r="BC101" s="171"/>
      <c r="BD101" s="171"/>
      <c r="BE101" s="171"/>
      <c r="BF101" s="171"/>
      <c r="BG101" s="171"/>
      <c r="BH101" s="171"/>
      <c r="BI101" s="171"/>
      <c r="BJ101" s="171"/>
      <c r="BK101" s="171"/>
      <c r="BL101" s="171"/>
      <c r="BM101" s="171"/>
      <c r="BN101" s="171"/>
      <c r="BO101" s="171"/>
      <c r="BP101" s="171"/>
      <c r="BQ101" s="171"/>
      <c r="BR101" s="171"/>
      <c r="BS101" s="171"/>
      <c r="BT101" s="171"/>
      <c r="BU101" s="171"/>
      <c r="BV101" s="171"/>
      <c r="BW101" s="171"/>
      <c r="BX101" s="171"/>
      <c r="BY101" s="171"/>
      <c r="BZ101" s="171"/>
      <c r="CA101" s="171"/>
      <c r="CB101" s="171"/>
      <c r="CC101" s="171"/>
      <c r="CD101" s="171"/>
      <c r="CE101" s="171"/>
      <c r="CF101" s="171"/>
      <c r="CG101" s="171"/>
      <c r="CH101" s="171"/>
      <c r="CI101" s="171"/>
      <c r="CJ101" s="171"/>
      <c r="CK101" s="171"/>
      <c r="CL101" s="171"/>
      <c r="CM101" s="171"/>
      <c r="CN101" s="171"/>
      <c r="CO101" s="171"/>
      <c r="CP101" s="171"/>
      <c r="CQ101" s="171"/>
      <c r="CR101" s="171"/>
      <c r="CS101" s="171"/>
      <c r="CT101" s="171"/>
      <c r="CU101" s="171"/>
      <c r="CV101" s="171"/>
      <c r="CW101" s="171"/>
      <c r="CX101" s="171"/>
      <c r="CY101" s="171"/>
      <c r="CZ101" s="171"/>
      <c r="DA101" s="171"/>
      <c r="DB101" s="171"/>
      <c r="DC101" s="171"/>
      <c r="DD101" s="171"/>
      <c r="DE101" s="171"/>
      <c r="DF101" s="171"/>
      <c r="DG101" s="171"/>
      <c r="DH101" s="171"/>
      <c r="DI101" s="171"/>
      <c r="DJ101" s="171"/>
      <c r="DK101" s="171"/>
      <c r="DL101" s="171"/>
      <c r="DM101" s="171"/>
      <c r="DN101" s="171"/>
      <c r="DO101" s="171"/>
      <c r="DP101" s="171"/>
      <c r="DQ101" s="171"/>
      <c r="DR101" s="171"/>
      <c r="DS101" s="171"/>
      <c r="DT101" s="171"/>
      <c r="DU101" s="171"/>
      <c r="DV101" s="171"/>
      <c r="DW101" s="171"/>
      <c r="DX101" s="171"/>
      <c r="DY101" s="171"/>
      <c r="DZ101" s="171"/>
      <c r="EA101" s="171"/>
      <c r="EB101" s="171"/>
      <c r="EC101" s="171"/>
      <c r="ED101" s="171"/>
      <c r="EE101" s="171"/>
      <c r="EF101" s="171"/>
      <c r="EG101" s="171"/>
      <c r="EH101" s="171"/>
      <c r="EI101" s="171"/>
      <c r="EJ101" s="171"/>
      <c r="EK101" s="171"/>
      <c r="EL101" s="171"/>
      <c r="EM101" s="171"/>
      <c r="EN101" s="171"/>
      <c r="EO101" s="171"/>
      <c r="EP101" s="171"/>
      <c r="EQ101" s="171"/>
      <c r="ER101" s="171"/>
      <c r="ES101" s="171"/>
      <c r="ET101" s="171"/>
      <c r="EU101" s="171"/>
      <c r="EV101" s="171"/>
      <c r="EW101" s="171"/>
      <c r="EX101" s="171"/>
      <c r="EY101" s="171"/>
      <c r="EZ101" s="171"/>
      <c r="FA101" s="171"/>
      <c r="FB101" s="171"/>
      <c r="FC101" s="171"/>
      <c r="FD101" s="171"/>
      <c r="FE101" s="171"/>
      <c r="FF101" s="171"/>
      <c r="FG101" s="171"/>
      <c r="FH101" s="171"/>
      <c r="FI101" s="171"/>
      <c r="FJ101" s="171"/>
      <c r="FK101" s="171"/>
      <c r="FL101" s="171"/>
      <c r="FM101" s="171"/>
      <c r="FN101" s="171"/>
      <c r="FO101" s="171"/>
      <c r="FP101" s="171"/>
      <c r="FQ101" s="171"/>
      <c r="FR101" s="171"/>
      <c r="FS101" s="171"/>
      <c r="FT101" s="171"/>
      <c r="FU101" s="171"/>
      <c r="FV101" s="171"/>
      <c r="FW101" s="171"/>
      <c r="FX101" s="171"/>
      <c r="FY101" s="171"/>
      <c r="FZ101" s="171"/>
      <c r="GA101" s="171"/>
      <c r="GB101" s="171"/>
      <c r="GC101" s="171"/>
      <c r="GD101" s="171"/>
      <c r="GE101" s="171"/>
      <c r="GF101" s="171"/>
      <c r="GG101" s="171"/>
      <c r="GH101" s="171"/>
      <c r="GI101" s="171"/>
      <c r="GJ101" s="171"/>
      <c r="GK101" s="171"/>
      <c r="GL101" s="171"/>
      <c r="GM101" s="171"/>
      <c r="GN101" s="171"/>
      <c r="GO101" s="171"/>
      <c r="GP101" s="171"/>
      <c r="GQ101" s="171"/>
      <c r="GR101" s="171"/>
      <c r="GS101" s="171"/>
      <c r="GT101" s="171"/>
      <c r="GU101" s="171"/>
      <c r="GV101" s="171"/>
      <c r="GW101" s="171"/>
      <c r="GX101" s="171"/>
      <c r="GY101" s="171"/>
      <c r="GZ101" s="171"/>
      <c r="HA101" s="171"/>
      <c r="HB101" s="171"/>
      <c r="HC101" s="171"/>
      <c r="HD101" s="171"/>
      <c r="HE101" s="171"/>
      <c r="HF101" s="171"/>
      <c r="HG101" s="171"/>
      <c r="HH101" s="171"/>
      <c r="HI101" s="171"/>
      <c r="HJ101" s="171"/>
      <c r="HK101" s="171"/>
      <c r="HL101" s="171"/>
      <c r="HM101" s="171"/>
      <c r="HN101" s="171"/>
      <c r="HO101" s="171"/>
      <c r="HP101" s="171"/>
      <c r="HQ101" s="171"/>
      <c r="HR101" s="171"/>
      <c r="HS101" s="171"/>
      <c r="HT101" s="171"/>
      <c r="HU101" s="171"/>
      <c r="HV101" s="171"/>
      <c r="HW101" s="172"/>
    </row>
    <row r="102" spans="1:231" s="169" customFormat="1" ht="21.75" customHeight="1">
      <c r="A102" s="363" t="s">
        <v>23</v>
      </c>
      <c r="B102" s="401" t="s">
        <v>35</v>
      </c>
      <c r="C102" s="394">
        <f>SUM(C103:C104)</f>
        <v>5.7299999999999995</v>
      </c>
      <c r="D102" s="394"/>
      <c r="E102" s="402">
        <f>SUM(E103:E104)</f>
        <v>15026</v>
      </c>
      <c r="F102" s="394"/>
      <c r="G102" s="394"/>
      <c r="H102" s="394"/>
      <c r="I102" s="394"/>
      <c r="J102" s="163"/>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159"/>
      <c r="AL102" s="159"/>
      <c r="AM102" s="159"/>
      <c r="AN102" s="159"/>
      <c r="AO102" s="159"/>
      <c r="AP102" s="159"/>
      <c r="AQ102" s="159"/>
      <c r="AR102" s="159"/>
      <c r="AS102" s="159"/>
      <c r="AT102" s="159"/>
      <c r="AU102" s="159"/>
      <c r="AV102" s="159"/>
      <c r="AW102" s="159"/>
      <c r="AX102" s="159"/>
      <c r="AY102" s="159"/>
      <c r="AZ102" s="159"/>
      <c r="BA102" s="159"/>
      <c r="BB102" s="159"/>
      <c r="BC102" s="159"/>
      <c r="BD102" s="159"/>
      <c r="BE102" s="159"/>
      <c r="BF102" s="159"/>
      <c r="BG102" s="159"/>
      <c r="BH102" s="159"/>
      <c r="BI102" s="159"/>
      <c r="BJ102" s="159"/>
      <c r="BK102" s="159"/>
      <c r="BL102" s="159"/>
      <c r="BM102" s="159"/>
      <c r="BN102" s="159"/>
      <c r="BO102" s="159"/>
      <c r="BP102" s="159"/>
      <c r="BQ102" s="159"/>
      <c r="BR102" s="159"/>
      <c r="BS102" s="159"/>
      <c r="BT102" s="159"/>
      <c r="BU102" s="159"/>
      <c r="BV102" s="159"/>
      <c r="BW102" s="159"/>
      <c r="BX102" s="159"/>
      <c r="BY102" s="159"/>
      <c r="BZ102" s="159"/>
      <c r="CA102" s="159"/>
      <c r="CB102" s="159"/>
      <c r="CC102" s="159"/>
      <c r="CD102" s="159"/>
      <c r="CE102" s="159"/>
      <c r="CF102" s="159"/>
      <c r="CG102" s="159"/>
      <c r="CH102" s="159"/>
      <c r="CI102" s="159"/>
      <c r="CJ102" s="159"/>
      <c r="CK102" s="159"/>
      <c r="CL102" s="159"/>
      <c r="CM102" s="159"/>
      <c r="CN102" s="159"/>
      <c r="CO102" s="159"/>
      <c r="CP102" s="159"/>
      <c r="CQ102" s="159"/>
      <c r="CR102" s="159"/>
      <c r="CS102" s="159"/>
      <c r="CT102" s="159"/>
      <c r="CU102" s="159"/>
      <c r="CV102" s="159"/>
      <c r="CW102" s="159"/>
      <c r="CX102" s="159"/>
      <c r="CY102" s="159"/>
      <c r="CZ102" s="159"/>
      <c r="DA102" s="159"/>
      <c r="DB102" s="159"/>
      <c r="DC102" s="159"/>
      <c r="DD102" s="159"/>
      <c r="DE102" s="159"/>
      <c r="DF102" s="159"/>
      <c r="DG102" s="159"/>
      <c r="DH102" s="159"/>
      <c r="DI102" s="159"/>
      <c r="DJ102" s="159"/>
      <c r="DK102" s="159"/>
      <c r="DL102" s="159"/>
      <c r="DM102" s="159"/>
      <c r="DN102" s="159"/>
      <c r="DO102" s="159"/>
      <c r="DP102" s="159"/>
      <c r="DQ102" s="159"/>
      <c r="DR102" s="159"/>
      <c r="DS102" s="159"/>
      <c r="DT102" s="159"/>
      <c r="DU102" s="159"/>
      <c r="DV102" s="159"/>
      <c r="DW102" s="159"/>
      <c r="DX102" s="159"/>
      <c r="DY102" s="159"/>
      <c r="DZ102" s="159"/>
      <c r="EA102" s="159"/>
      <c r="EB102" s="159"/>
      <c r="EC102" s="159"/>
      <c r="ED102" s="159"/>
      <c r="EE102" s="159"/>
      <c r="EF102" s="159"/>
      <c r="EG102" s="159"/>
      <c r="EH102" s="159"/>
      <c r="EI102" s="159"/>
      <c r="EJ102" s="159"/>
      <c r="EK102" s="159"/>
      <c r="EL102" s="159"/>
      <c r="EM102" s="159"/>
      <c r="EN102" s="159"/>
      <c r="EO102" s="159"/>
      <c r="EP102" s="159"/>
      <c r="EQ102" s="159"/>
      <c r="ER102" s="159"/>
      <c r="ES102" s="159"/>
      <c r="ET102" s="159"/>
      <c r="EU102" s="159"/>
      <c r="EV102" s="159"/>
      <c r="EW102" s="159"/>
      <c r="EX102" s="159"/>
      <c r="EY102" s="159"/>
      <c r="EZ102" s="159"/>
      <c r="FA102" s="159"/>
      <c r="FB102" s="159"/>
      <c r="FC102" s="159"/>
      <c r="FD102" s="159"/>
      <c r="FE102" s="159"/>
      <c r="FF102" s="159"/>
      <c r="FG102" s="159"/>
      <c r="FH102" s="159"/>
      <c r="FI102" s="159"/>
      <c r="FJ102" s="159"/>
      <c r="FK102" s="159"/>
      <c r="FL102" s="159"/>
      <c r="FM102" s="159"/>
      <c r="FN102" s="159"/>
      <c r="FO102" s="159"/>
      <c r="FP102" s="159"/>
      <c r="FQ102" s="159"/>
      <c r="FR102" s="159"/>
      <c r="FS102" s="159"/>
      <c r="FT102" s="159"/>
      <c r="FU102" s="159"/>
      <c r="FV102" s="159"/>
      <c r="FW102" s="159"/>
      <c r="FX102" s="159"/>
      <c r="FY102" s="159"/>
      <c r="FZ102" s="159"/>
      <c r="GA102" s="159"/>
      <c r="GB102" s="159"/>
      <c r="GC102" s="159"/>
      <c r="GD102" s="159"/>
      <c r="GE102" s="159"/>
      <c r="GF102" s="159"/>
      <c r="GG102" s="159"/>
      <c r="GH102" s="159"/>
      <c r="GI102" s="159"/>
      <c r="GJ102" s="159"/>
      <c r="GK102" s="159"/>
      <c r="GL102" s="159"/>
      <c r="GM102" s="159"/>
      <c r="GN102" s="159"/>
      <c r="GO102" s="159"/>
      <c r="GP102" s="159"/>
      <c r="GQ102" s="159"/>
      <c r="GR102" s="159"/>
      <c r="GS102" s="159"/>
      <c r="GT102" s="159"/>
      <c r="GU102" s="159"/>
      <c r="GV102" s="159"/>
      <c r="GW102" s="159"/>
      <c r="GX102" s="159"/>
      <c r="GY102" s="159"/>
      <c r="GZ102" s="159"/>
      <c r="HA102" s="159"/>
      <c r="HB102" s="159"/>
      <c r="HC102" s="159"/>
      <c r="HD102" s="159"/>
      <c r="HE102" s="159"/>
      <c r="HF102" s="159"/>
      <c r="HG102" s="159"/>
      <c r="HH102" s="159"/>
      <c r="HI102" s="159"/>
      <c r="HJ102" s="159"/>
      <c r="HK102" s="159"/>
      <c r="HL102" s="159"/>
      <c r="HM102" s="159"/>
      <c r="HN102" s="159"/>
      <c r="HO102" s="159"/>
      <c r="HP102" s="159"/>
      <c r="HQ102" s="159"/>
      <c r="HR102" s="159"/>
      <c r="HS102" s="159"/>
      <c r="HT102" s="159"/>
      <c r="HU102" s="159"/>
      <c r="HV102" s="159"/>
      <c r="HW102" s="168"/>
    </row>
    <row r="103" spans="1:231" s="173" customFormat="1" ht="21.75" customHeight="1">
      <c r="A103" s="395" t="s">
        <v>25</v>
      </c>
      <c r="B103" s="396" t="s">
        <v>202</v>
      </c>
      <c r="C103" s="404">
        <v>4.05</v>
      </c>
      <c r="D103" s="404">
        <f>C103/$C$7*100</f>
        <v>28.928571428571427</v>
      </c>
      <c r="E103" s="398">
        <v>9286</v>
      </c>
      <c r="F103" s="399">
        <f>E103/$D$7*100</f>
        <v>116.07499999999999</v>
      </c>
      <c r="G103" s="399"/>
      <c r="H103" s="399"/>
      <c r="I103" s="400" t="s">
        <v>29</v>
      </c>
      <c r="J103" s="170">
        <v>1</v>
      </c>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c r="AH103" s="171"/>
      <c r="AI103" s="171"/>
      <c r="AJ103" s="171"/>
      <c r="AK103" s="171"/>
      <c r="AL103" s="171"/>
      <c r="AM103" s="171"/>
      <c r="AN103" s="171"/>
      <c r="AO103" s="171"/>
      <c r="AP103" s="171"/>
      <c r="AQ103" s="171"/>
      <c r="AR103" s="171"/>
      <c r="AS103" s="171"/>
      <c r="AT103" s="171"/>
      <c r="AU103" s="171"/>
      <c r="AV103" s="171"/>
      <c r="AW103" s="171"/>
      <c r="AX103" s="171"/>
      <c r="AY103" s="171"/>
      <c r="AZ103" s="171"/>
      <c r="BA103" s="171"/>
      <c r="BB103" s="171"/>
      <c r="BC103" s="171"/>
      <c r="BD103" s="171"/>
      <c r="BE103" s="171"/>
      <c r="BF103" s="171"/>
      <c r="BG103" s="171"/>
      <c r="BH103" s="171"/>
      <c r="BI103" s="171"/>
      <c r="BJ103" s="171"/>
      <c r="BK103" s="171"/>
      <c r="BL103" s="171"/>
      <c r="BM103" s="171"/>
      <c r="BN103" s="171"/>
      <c r="BO103" s="171"/>
      <c r="BP103" s="171"/>
      <c r="BQ103" s="171"/>
      <c r="BR103" s="171"/>
      <c r="BS103" s="171"/>
      <c r="BT103" s="171"/>
      <c r="BU103" s="171"/>
      <c r="BV103" s="171"/>
      <c r="BW103" s="171"/>
      <c r="BX103" s="171"/>
      <c r="BY103" s="171"/>
      <c r="BZ103" s="171"/>
      <c r="CA103" s="171"/>
      <c r="CB103" s="171"/>
      <c r="CC103" s="171"/>
      <c r="CD103" s="171"/>
      <c r="CE103" s="171"/>
      <c r="CF103" s="171"/>
      <c r="CG103" s="171"/>
      <c r="CH103" s="171"/>
      <c r="CI103" s="171"/>
      <c r="CJ103" s="171"/>
      <c r="CK103" s="171"/>
      <c r="CL103" s="171"/>
      <c r="CM103" s="171"/>
      <c r="CN103" s="171"/>
      <c r="CO103" s="171"/>
      <c r="CP103" s="171"/>
      <c r="CQ103" s="171"/>
      <c r="CR103" s="171"/>
      <c r="CS103" s="171"/>
      <c r="CT103" s="171"/>
      <c r="CU103" s="171"/>
      <c r="CV103" s="171"/>
      <c r="CW103" s="171"/>
      <c r="CX103" s="171"/>
      <c r="CY103" s="171"/>
      <c r="CZ103" s="171"/>
      <c r="DA103" s="171"/>
      <c r="DB103" s="171"/>
      <c r="DC103" s="171"/>
      <c r="DD103" s="171"/>
      <c r="DE103" s="171"/>
      <c r="DF103" s="171"/>
      <c r="DG103" s="171"/>
      <c r="DH103" s="171"/>
      <c r="DI103" s="171"/>
      <c r="DJ103" s="171"/>
      <c r="DK103" s="171"/>
      <c r="DL103" s="171"/>
      <c r="DM103" s="171"/>
      <c r="DN103" s="171"/>
      <c r="DO103" s="171"/>
      <c r="DP103" s="171"/>
      <c r="DQ103" s="171"/>
      <c r="DR103" s="171"/>
      <c r="DS103" s="171"/>
      <c r="DT103" s="171"/>
      <c r="DU103" s="171"/>
      <c r="DV103" s="171"/>
      <c r="DW103" s="171"/>
      <c r="DX103" s="171"/>
      <c r="DY103" s="171"/>
      <c r="DZ103" s="171"/>
      <c r="EA103" s="171"/>
      <c r="EB103" s="171"/>
      <c r="EC103" s="171"/>
      <c r="ED103" s="171"/>
      <c r="EE103" s="171"/>
      <c r="EF103" s="171"/>
      <c r="EG103" s="171"/>
      <c r="EH103" s="171"/>
      <c r="EI103" s="171"/>
      <c r="EJ103" s="171"/>
      <c r="EK103" s="171"/>
      <c r="EL103" s="171"/>
      <c r="EM103" s="171"/>
      <c r="EN103" s="171"/>
      <c r="EO103" s="171"/>
      <c r="EP103" s="171"/>
      <c r="EQ103" s="171"/>
      <c r="ER103" s="171"/>
      <c r="ES103" s="171"/>
      <c r="ET103" s="171"/>
      <c r="EU103" s="171"/>
      <c r="EV103" s="171"/>
      <c r="EW103" s="171"/>
      <c r="EX103" s="171"/>
      <c r="EY103" s="171"/>
      <c r="EZ103" s="171"/>
      <c r="FA103" s="171"/>
      <c r="FB103" s="171"/>
      <c r="FC103" s="171"/>
      <c r="FD103" s="171"/>
      <c r="FE103" s="171"/>
      <c r="FF103" s="171"/>
      <c r="FG103" s="171"/>
      <c r="FH103" s="171"/>
      <c r="FI103" s="171"/>
      <c r="FJ103" s="171"/>
      <c r="FK103" s="171"/>
      <c r="FL103" s="171"/>
      <c r="FM103" s="171"/>
      <c r="FN103" s="171"/>
      <c r="FO103" s="171"/>
      <c r="FP103" s="171"/>
      <c r="FQ103" s="171"/>
      <c r="FR103" s="171"/>
      <c r="FS103" s="171"/>
      <c r="FT103" s="171"/>
      <c r="FU103" s="171"/>
      <c r="FV103" s="171"/>
      <c r="FW103" s="171"/>
      <c r="FX103" s="171"/>
      <c r="FY103" s="171"/>
      <c r="FZ103" s="171"/>
      <c r="GA103" s="171"/>
      <c r="GB103" s="171"/>
      <c r="GC103" s="171"/>
      <c r="GD103" s="171"/>
      <c r="GE103" s="171"/>
      <c r="GF103" s="171"/>
      <c r="GG103" s="171"/>
      <c r="GH103" s="171"/>
      <c r="GI103" s="171"/>
      <c r="GJ103" s="171"/>
      <c r="GK103" s="171"/>
      <c r="GL103" s="171"/>
      <c r="GM103" s="171"/>
      <c r="GN103" s="171"/>
      <c r="GO103" s="171"/>
      <c r="GP103" s="171"/>
      <c r="GQ103" s="171"/>
      <c r="GR103" s="171"/>
      <c r="GS103" s="171"/>
      <c r="GT103" s="171"/>
      <c r="GU103" s="171"/>
      <c r="GV103" s="171"/>
      <c r="GW103" s="171"/>
      <c r="GX103" s="171"/>
      <c r="GY103" s="171"/>
      <c r="GZ103" s="171"/>
      <c r="HA103" s="171"/>
      <c r="HB103" s="171"/>
      <c r="HC103" s="171"/>
      <c r="HD103" s="171"/>
      <c r="HE103" s="171"/>
      <c r="HF103" s="171"/>
      <c r="HG103" s="171"/>
      <c r="HH103" s="171"/>
      <c r="HI103" s="171"/>
      <c r="HJ103" s="171"/>
      <c r="HK103" s="171"/>
      <c r="HL103" s="171"/>
      <c r="HM103" s="171"/>
      <c r="HN103" s="171"/>
      <c r="HO103" s="171"/>
      <c r="HP103" s="171"/>
      <c r="HQ103" s="171"/>
      <c r="HR103" s="171"/>
      <c r="HS103" s="171"/>
      <c r="HT103" s="171"/>
      <c r="HU103" s="171"/>
      <c r="HV103" s="171"/>
      <c r="HW103" s="172"/>
    </row>
    <row r="104" spans="1:231" s="173" customFormat="1" ht="21.75" customHeight="1">
      <c r="A104" s="395" t="s">
        <v>27</v>
      </c>
      <c r="B104" s="396" t="s">
        <v>203</v>
      </c>
      <c r="C104" s="404">
        <v>1.68</v>
      </c>
      <c r="D104" s="404">
        <f>C104/$C$7*100</f>
        <v>12</v>
      </c>
      <c r="E104" s="398">
        <v>5740</v>
      </c>
      <c r="F104" s="399">
        <f>E104/$D$7*100</f>
        <v>71.75</v>
      </c>
      <c r="G104" s="399"/>
      <c r="H104" s="399"/>
      <c r="I104" s="400" t="s">
        <v>29</v>
      </c>
      <c r="J104" s="170">
        <v>1</v>
      </c>
      <c r="K104" s="171"/>
      <c r="L104" s="171"/>
      <c r="M104" s="171"/>
      <c r="N104" s="171"/>
      <c r="O104" s="171"/>
      <c r="P104" s="171"/>
      <c r="Q104" s="171"/>
      <c r="R104" s="171"/>
      <c r="S104" s="171"/>
      <c r="T104" s="171"/>
      <c r="U104" s="171"/>
      <c r="V104" s="171"/>
      <c r="W104" s="171"/>
      <c r="X104" s="171"/>
      <c r="Y104" s="171"/>
      <c r="Z104" s="171"/>
      <c r="AA104" s="171"/>
      <c r="AB104" s="171"/>
      <c r="AC104" s="171"/>
      <c r="AD104" s="171"/>
      <c r="AE104" s="171"/>
      <c r="AF104" s="171"/>
      <c r="AG104" s="171"/>
      <c r="AH104" s="171"/>
      <c r="AI104" s="171"/>
      <c r="AJ104" s="171"/>
      <c r="AK104" s="171"/>
      <c r="AL104" s="171"/>
      <c r="AM104" s="171"/>
      <c r="AN104" s="171"/>
      <c r="AO104" s="171"/>
      <c r="AP104" s="171"/>
      <c r="AQ104" s="171"/>
      <c r="AR104" s="171"/>
      <c r="AS104" s="171"/>
      <c r="AT104" s="171"/>
      <c r="AU104" s="171"/>
      <c r="AV104" s="171"/>
      <c r="AW104" s="171"/>
      <c r="AX104" s="171"/>
      <c r="AY104" s="171"/>
      <c r="AZ104" s="171"/>
      <c r="BA104" s="171"/>
      <c r="BB104" s="171"/>
      <c r="BC104" s="171"/>
      <c r="BD104" s="171"/>
      <c r="BE104" s="171"/>
      <c r="BF104" s="171"/>
      <c r="BG104" s="171"/>
      <c r="BH104" s="171"/>
      <c r="BI104" s="171"/>
      <c r="BJ104" s="171"/>
      <c r="BK104" s="171"/>
      <c r="BL104" s="171"/>
      <c r="BM104" s="171"/>
      <c r="BN104" s="171"/>
      <c r="BO104" s="171"/>
      <c r="BP104" s="171"/>
      <c r="BQ104" s="171"/>
      <c r="BR104" s="171"/>
      <c r="BS104" s="171"/>
      <c r="BT104" s="171"/>
      <c r="BU104" s="171"/>
      <c r="BV104" s="171"/>
      <c r="BW104" s="171"/>
      <c r="BX104" s="171"/>
      <c r="BY104" s="171"/>
      <c r="BZ104" s="171"/>
      <c r="CA104" s="171"/>
      <c r="CB104" s="171"/>
      <c r="CC104" s="171"/>
      <c r="CD104" s="171"/>
      <c r="CE104" s="171"/>
      <c r="CF104" s="171"/>
      <c r="CG104" s="171"/>
      <c r="CH104" s="171"/>
      <c r="CI104" s="171"/>
      <c r="CJ104" s="171"/>
      <c r="CK104" s="171"/>
      <c r="CL104" s="171"/>
      <c r="CM104" s="171"/>
      <c r="CN104" s="171"/>
      <c r="CO104" s="171"/>
      <c r="CP104" s="171"/>
      <c r="CQ104" s="171"/>
      <c r="CR104" s="171"/>
      <c r="CS104" s="171"/>
      <c r="CT104" s="171"/>
      <c r="CU104" s="171"/>
      <c r="CV104" s="171"/>
      <c r="CW104" s="171"/>
      <c r="CX104" s="171"/>
      <c r="CY104" s="171"/>
      <c r="CZ104" s="171"/>
      <c r="DA104" s="171"/>
      <c r="DB104" s="171"/>
      <c r="DC104" s="171"/>
      <c r="DD104" s="171"/>
      <c r="DE104" s="171"/>
      <c r="DF104" s="171"/>
      <c r="DG104" s="171"/>
      <c r="DH104" s="171"/>
      <c r="DI104" s="171"/>
      <c r="DJ104" s="171"/>
      <c r="DK104" s="171"/>
      <c r="DL104" s="171"/>
      <c r="DM104" s="171"/>
      <c r="DN104" s="171"/>
      <c r="DO104" s="171"/>
      <c r="DP104" s="171"/>
      <c r="DQ104" s="171"/>
      <c r="DR104" s="171"/>
      <c r="DS104" s="171"/>
      <c r="DT104" s="171"/>
      <c r="DU104" s="171"/>
      <c r="DV104" s="171"/>
      <c r="DW104" s="171"/>
      <c r="DX104" s="171"/>
      <c r="DY104" s="171"/>
      <c r="DZ104" s="171"/>
      <c r="EA104" s="171"/>
      <c r="EB104" s="171"/>
      <c r="EC104" s="171"/>
      <c r="ED104" s="171"/>
      <c r="EE104" s="171"/>
      <c r="EF104" s="171"/>
      <c r="EG104" s="171"/>
      <c r="EH104" s="171"/>
      <c r="EI104" s="171"/>
      <c r="EJ104" s="171"/>
      <c r="EK104" s="171"/>
      <c r="EL104" s="171"/>
      <c r="EM104" s="171"/>
      <c r="EN104" s="171"/>
      <c r="EO104" s="171"/>
      <c r="EP104" s="171"/>
      <c r="EQ104" s="171"/>
      <c r="ER104" s="171"/>
      <c r="ES104" s="171"/>
      <c r="ET104" s="171"/>
      <c r="EU104" s="171"/>
      <c r="EV104" s="171"/>
      <c r="EW104" s="171"/>
      <c r="EX104" s="171"/>
      <c r="EY104" s="171"/>
      <c r="EZ104" s="171"/>
      <c r="FA104" s="171"/>
      <c r="FB104" s="171"/>
      <c r="FC104" s="171"/>
      <c r="FD104" s="171"/>
      <c r="FE104" s="171"/>
      <c r="FF104" s="171"/>
      <c r="FG104" s="171"/>
      <c r="FH104" s="171"/>
      <c r="FI104" s="171"/>
      <c r="FJ104" s="171"/>
      <c r="FK104" s="171"/>
      <c r="FL104" s="171"/>
      <c r="FM104" s="171"/>
      <c r="FN104" s="171"/>
      <c r="FO104" s="171"/>
      <c r="FP104" s="171"/>
      <c r="FQ104" s="171"/>
      <c r="FR104" s="171"/>
      <c r="FS104" s="171"/>
      <c r="FT104" s="171"/>
      <c r="FU104" s="171"/>
      <c r="FV104" s="171"/>
      <c r="FW104" s="171"/>
      <c r="FX104" s="171"/>
      <c r="FY104" s="171"/>
      <c r="FZ104" s="171"/>
      <c r="GA104" s="171"/>
      <c r="GB104" s="171"/>
      <c r="GC104" s="171"/>
      <c r="GD104" s="171"/>
      <c r="GE104" s="171"/>
      <c r="GF104" s="171"/>
      <c r="GG104" s="171"/>
      <c r="GH104" s="171"/>
      <c r="GI104" s="171"/>
      <c r="GJ104" s="171"/>
      <c r="GK104" s="171"/>
      <c r="GL104" s="171"/>
      <c r="GM104" s="171"/>
      <c r="GN104" s="171"/>
      <c r="GO104" s="171"/>
      <c r="GP104" s="171"/>
      <c r="GQ104" s="171"/>
      <c r="GR104" s="171"/>
      <c r="GS104" s="171"/>
      <c r="GT104" s="171"/>
      <c r="GU104" s="171"/>
      <c r="GV104" s="171"/>
      <c r="GW104" s="171"/>
      <c r="GX104" s="171"/>
      <c r="GY104" s="171"/>
      <c r="GZ104" s="171"/>
      <c r="HA104" s="171"/>
      <c r="HB104" s="171"/>
      <c r="HC104" s="171"/>
      <c r="HD104" s="171"/>
      <c r="HE104" s="171"/>
      <c r="HF104" s="171"/>
      <c r="HG104" s="171"/>
      <c r="HH104" s="171"/>
      <c r="HI104" s="171"/>
      <c r="HJ104" s="171"/>
      <c r="HK104" s="171"/>
      <c r="HL104" s="171"/>
      <c r="HM104" s="171"/>
      <c r="HN104" s="171"/>
      <c r="HO104" s="171"/>
      <c r="HP104" s="171"/>
      <c r="HQ104" s="171"/>
      <c r="HR104" s="171"/>
      <c r="HS104" s="171"/>
      <c r="HT104" s="171"/>
      <c r="HU104" s="171"/>
      <c r="HV104" s="171"/>
      <c r="HW104" s="172"/>
    </row>
    <row r="105" spans="1:231" s="59" customFormat="1" ht="21.75" customHeight="1">
      <c r="A105" s="406" t="s">
        <v>34</v>
      </c>
      <c r="B105" s="401" t="s">
        <v>66</v>
      </c>
      <c r="C105" s="390">
        <f>SUM(C106:C106)</f>
        <v>1.44</v>
      </c>
      <c r="D105" s="407"/>
      <c r="E105" s="402">
        <f>SUM(E106:E106)</f>
        <v>4694</v>
      </c>
      <c r="F105" s="407"/>
      <c r="G105" s="407"/>
      <c r="H105" s="407"/>
      <c r="I105" s="407"/>
      <c r="J105" s="163"/>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c r="BS105" s="57"/>
      <c r="BT105" s="57"/>
      <c r="BU105" s="57"/>
      <c r="BV105" s="57"/>
      <c r="BW105" s="57"/>
      <c r="BX105" s="57"/>
      <c r="BY105" s="57"/>
      <c r="BZ105" s="57"/>
      <c r="CA105" s="57"/>
      <c r="CB105" s="57"/>
      <c r="CC105" s="57"/>
      <c r="CD105" s="57"/>
      <c r="CE105" s="57"/>
      <c r="CF105" s="57"/>
      <c r="CG105" s="57"/>
      <c r="CH105" s="57"/>
      <c r="CI105" s="57"/>
      <c r="CJ105" s="57"/>
      <c r="CK105" s="57"/>
      <c r="CL105" s="57"/>
      <c r="CM105" s="57"/>
      <c r="CN105" s="57"/>
      <c r="CO105" s="57"/>
      <c r="CP105" s="57"/>
      <c r="CQ105" s="57"/>
      <c r="CR105" s="57"/>
      <c r="CS105" s="57"/>
      <c r="CT105" s="57"/>
      <c r="CU105" s="57"/>
      <c r="CV105" s="57"/>
      <c r="CW105" s="57"/>
      <c r="CX105" s="57"/>
      <c r="CY105" s="57"/>
      <c r="CZ105" s="57"/>
      <c r="DA105" s="57"/>
      <c r="DB105" s="57"/>
      <c r="DC105" s="57"/>
      <c r="DD105" s="57"/>
      <c r="DE105" s="57"/>
      <c r="DF105" s="57"/>
      <c r="DG105" s="57"/>
      <c r="DH105" s="57"/>
      <c r="DI105" s="57"/>
      <c r="DJ105" s="57"/>
      <c r="DK105" s="57"/>
      <c r="DL105" s="57"/>
      <c r="DM105" s="57"/>
      <c r="DN105" s="57"/>
      <c r="DO105" s="57"/>
      <c r="DP105" s="57"/>
      <c r="DQ105" s="57"/>
      <c r="DR105" s="57"/>
      <c r="DS105" s="57"/>
      <c r="DT105" s="57"/>
      <c r="DU105" s="57"/>
      <c r="DV105" s="57"/>
      <c r="DW105" s="57"/>
      <c r="DX105" s="57"/>
      <c r="DY105" s="57"/>
      <c r="DZ105" s="57"/>
      <c r="EA105" s="57"/>
      <c r="EB105" s="57"/>
      <c r="EC105" s="57"/>
      <c r="ED105" s="57"/>
      <c r="EE105" s="57"/>
      <c r="EF105" s="57"/>
      <c r="EG105" s="57"/>
      <c r="EH105" s="57"/>
      <c r="EI105" s="57"/>
      <c r="EJ105" s="57"/>
      <c r="EK105" s="57"/>
      <c r="EL105" s="57"/>
      <c r="EM105" s="57"/>
      <c r="EN105" s="57"/>
      <c r="EO105" s="57"/>
      <c r="EP105" s="57"/>
      <c r="EQ105" s="57"/>
      <c r="ER105" s="57"/>
      <c r="ES105" s="57"/>
      <c r="ET105" s="57"/>
      <c r="EU105" s="57"/>
      <c r="EV105" s="57"/>
      <c r="EW105" s="57"/>
      <c r="EX105" s="57"/>
      <c r="EY105" s="57"/>
      <c r="EZ105" s="57"/>
      <c r="FA105" s="57"/>
      <c r="FB105" s="57"/>
      <c r="FC105" s="57"/>
      <c r="FD105" s="57"/>
      <c r="FE105" s="57"/>
      <c r="FF105" s="57"/>
      <c r="FG105" s="57"/>
      <c r="FH105" s="57"/>
      <c r="FI105" s="57"/>
      <c r="FJ105" s="57"/>
      <c r="FK105" s="57"/>
      <c r="FL105" s="57"/>
      <c r="FM105" s="57"/>
      <c r="FN105" s="57"/>
      <c r="FO105" s="57"/>
      <c r="FP105" s="57"/>
      <c r="FQ105" s="57"/>
      <c r="FR105" s="57"/>
      <c r="FS105" s="57"/>
      <c r="FT105" s="57"/>
      <c r="FU105" s="57"/>
      <c r="FV105" s="57"/>
      <c r="FW105" s="57"/>
      <c r="FX105" s="57"/>
      <c r="FY105" s="57"/>
      <c r="FZ105" s="57"/>
      <c r="GA105" s="57"/>
      <c r="GB105" s="57"/>
      <c r="GC105" s="57"/>
      <c r="GD105" s="57"/>
      <c r="GE105" s="57"/>
      <c r="GF105" s="57"/>
      <c r="GG105" s="57"/>
      <c r="GH105" s="57"/>
      <c r="GI105" s="57"/>
      <c r="GJ105" s="57"/>
      <c r="GK105" s="57"/>
      <c r="GL105" s="57"/>
      <c r="GM105" s="57"/>
      <c r="GN105" s="57"/>
      <c r="GO105" s="57"/>
      <c r="GP105" s="57"/>
      <c r="GQ105" s="57"/>
      <c r="GR105" s="57"/>
      <c r="GS105" s="57"/>
      <c r="GT105" s="57"/>
      <c r="GU105" s="57"/>
      <c r="GV105" s="57"/>
      <c r="GW105" s="57"/>
      <c r="GX105" s="57"/>
      <c r="GY105" s="57"/>
      <c r="GZ105" s="57"/>
      <c r="HA105" s="57"/>
      <c r="HB105" s="57"/>
      <c r="HC105" s="57"/>
      <c r="HD105" s="57"/>
      <c r="HE105" s="57"/>
      <c r="HF105" s="57"/>
      <c r="HG105" s="57"/>
      <c r="HH105" s="57"/>
      <c r="HI105" s="57"/>
      <c r="HJ105" s="57"/>
      <c r="HK105" s="57"/>
      <c r="HL105" s="57"/>
      <c r="HM105" s="57"/>
      <c r="HN105" s="57"/>
      <c r="HO105" s="57"/>
      <c r="HP105" s="57"/>
      <c r="HQ105" s="57"/>
      <c r="HR105" s="57"/>
      <c r="HS105" s="57"/>
      <c r="HT105" s="57"/>
      <c r="HU105" s="57"/>
      <c r="HV105" s="57"/>
      <c r="HW105" s="58"/>
    </row>
    <row r="106" spans="1:231" s="173" customFormat="1" ht="22.5" customHeight="1">
      <c r="A106" s="395" t="s">
        <v>36</v>
      </c>
      <c r="B106" s="396" t="s">
        <v>204</v>
      </c>
      <c r="C106" s="397">
        <v>1.44</v>
      </c>
      <c r="D106" s="404">
        <f>C106/$C$7*100</f>
        <v>10.285714285714285</v>
      </c>
      <c r="E106" s="398">
        <v>4694</v>
      </c>
      <c r="F106" s="399">
        <f>E106/$D$7*100</f>
        <v>58.674999999999997</v>
      </c>
      <c r="G106" s="399"/>
      <c r="H106" s="399"/>
      <c r="I106" s="400" t="s">
        <v>29</v>
      </c>
      <c r="J106" s="170">
        <v>1</v>
      </c>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1"/>
      <c r="AY106" s="171"/>
      <c r="AZ106" s="171"/>
      <c r="BA106" s="171"/>
      <c r="BB106" s="171"/>
      <c r="BC106" s="171"/>
      <c r="BD106" s="171"/>
      <c r="BE106" s="171"/>
      <c r="BF106" s="171"/>
      <c r="BG106" s="171"/>
      <c r="BH106" s="171"/>
      <c r="BI106" s="171"/>
      <c r="BJ106" s="171"/>
      <c r="BK106" s="171"/>
      <c r="BL106" s="171"/>
      <c r="BM106" s="171"/>
      <c r="BN106" s="171"/>
      <c r="BO106" s="171"/>
      <c r="BP106" s="171"/>
      <c r="BQ106" s="171"/>
      <c r="BR106" s="171"/>
      <c r="BS106" s="171"/>
      <c r="BT106" s="171"/>
      <c r="BU106" s="171"/>
      <c r="BV106" s="171"/>
      <c r="BW106" s="171"/>
      <c r="BX106" s="171"/>
      <c r="BY106" s="171"/>
      <c r="BZ106" s="171"/>
      <c r="CA106" s="171"/>
      <c r="CB106" s="171"/>
      <c r="CC106" s="171"/>
      <c r="CD106" s="171"/>
      <c r="CE106" s="171"/>
      <c r="CF106" s="171"/>
      <c r="CG106" s="171"/>
      <c r="CH106" s="171"/>
      <c r="CI106" s="171"/>
      <c r="CJ106" s="171"/>
      <c r="CK106" s="171"/>
      <c r="CL106" s="171"/>
      <c r="CM106" s="171"/>
      <c r="CN106" s="171"/>
      <c r="CO106" s="171"/>
      <c r="CP106" s="171"/>
      <c r="CQ106" s="171"/>
      <c r="CR106" s="171"/>
      <c r="CS106" s="171"/>
      <c r="CT106" s="171"/>
      <c r="CU106" s="171"/>
      <c r="CV106" s="171"/>
      <c r="CW106" s="171"/>
      <c r="CX106" s="171"/>
      <c r="CY106" s="171"/>
      <c r="CZ106" s="171"/>
      <c r="DA106" s="171"/>
      <c r="DB106" s="171"/>
      <c r="DC106" s="171"/>
      <c r="DD106" s="171"/>
      <c r="DE106" s="171"/>
      <c r="DF106" s="171"/>
      <c r="DG106" s="171"/>
      <c r="DH106" s="171"/>
      <c r="DI106" s="171"/>
      <c r="DJ106" s="171"/>
      <c r="DK106" s="171"/>
      <c r="DL106" s="171"/>
      <c r="DM106" s="171"/>
      <c r="DN106" s="171"/>
      <c r="DO106" s="171"/>
      <c r="DP106" s="171"/>
      <c r="DQ106" s="171"/>
      <c r="DR106" s="171"/>
      <c r="DS106" s="171"/>
      <c r="DT106" s="171"/>
      <c r="DU106" s="171"/>
      <c r="DV106" s="171"/>
      <c r="DW106" s="171"/>
      <c r="DX106" s="171"/>
      <c r="DY106" s="171"/>
      <c r="DZ106" s="171"/>
      <c r="EA106" s="171"/>
      <c r="EB106" s="171"/>
      <c r="EC106" s="171"/>
      <c r="ED106" s="171"/>
      <c r="EE106" s="171"/>
      <c r="EF106" s="171"/>
      <c r="EG106" s="171"/>
      <c r="EH106" s="171"/>
      <c r="EI106" s="171"/>
      <c r="EJ106" s="171"/>
      <c r="EK106" s="171"/>
      <c r="EL106" s="171"/>
      <c r="EM106" s="171"/>
      <c r="EN106" s="171"/>
      <c r="EO106" s="171"/>
      <c r="EP106" s="171"/>
      <c r="EQ106" s="171"/>
      <c r="ER106" s="171"/>
      <c r="ES106" s="171"/>
      <c r="ET106" s="171"/>
      <c r="EU106" s="171"/>
      <c r="EV106" s="171"/>
      <c r="EW106" s="171"/>
      <c r="EX106" s="171"/>
      <c r="EY106" s="171"/>
      <c r="EZ106" s="171"/>
      <c r="FA106" s="171"/>
      <c r="FB106" s="171"/>
      <c r="FC106" s="171"/>
      <c r="FD106" s="171"/>
      <c r="FE106" s="171"/>
      <c r="FF106" s="171"/>
      <c r="FG106" s="171"/>
      <c r="FH106" s="171"/>
      <c r="FI106" s="171"/>
      <c r="FJ106" s="171"/>
      <c r="FK106" s="171"/>
      <c r="FL106" s="171"/>
      <c r="FM106" s="171"/>
      <c r="FN106" s="171"/>
      <c r="FO106" s="171"/>
      <c r="FP106" s="171"/>
      <c r="FQ106" s="171"/>
      <c r="FR106" s="171"/>
      <c r="FS106" s="171"/>
      <c r="FT106" s="171"/>
      <c r="FU106" s="171"/>
      <c r="FV106" s="171"/>
      <c r="FW106" s="171"/>
      <c r="FX106" s="171"/>
      <c r="FY106" s="171"/>
      <c r="FZ106" s="171"/>
      <c r="GA106" s="171"/>
      <c r="GB106" s="171"/>
      <c r="GC106" s="171"/>
      <c r="GD106" s="171"/>
      <c r="GE106" s="171"/>
      <c r="GF106" s="171"/>
      <c r="GG106" s="171"/>
      <c r="GH106" s="171"/>
      <c r="GI106" s="171"/>
      <c r="GJ106" s="171"/>
      <c r="GK106" s="171"/>
      <c r="GL106" s="171"/>
      <c r="GM106" s="171"/>
      <c r="GN106" s="171"/>
      <c r="GO106" s="171"/>
      <c r="GP106" s="171"/>
      <c r="GQ106" s="171"/>
      <c r="GR106" s="171"/>
      <c r="GS106" s="171"/>
      <c r="GT106" s="171"/>
      <c r="GU106" s="171"/>
      <c r="GV106" s="171"/>
      <c r="GW106" s="171"/>
      <c r="GX106" s="171"/>
      <c r="GY106" s="171"/>
      <c r="GZ106" s="171"/>
      <c r="HA106" s="171"/>
      <c r="HB106" s="171"/>
      <c r="HC106" s="171"/>
      <c r="HD106" s="171"/>
      <c r="HE106" s="171"/>
      <c r="HF106" s="171"/>
      <c r="HG106" s="171"/>
      <c r="HH106" s="171"/>
      <c r="HI106" s="171"/>
      <c r="HJ106" s="171"/>
      <c r="HK106" s="171"/>
      <c r="HL106" s="171"/>
      <c r="HM106" s="171"/>
      <c r="HN106" s="171"/>
      <c r="HO106" s="171"/>
      <c r="HP106" s="171"/>
      <c r="HQ106" s="171"/>
      <c r="HR106" s="171"/>
      <c r="HS106" s="171"/>
      <c r="HT106" s="171"/>
      <c r="HU106" s="171"/>
      <c r="HV106" s="171"/>
      <c r="HW106" s="172"/>
    </row>
    <row r="107" spans="1:231" s="59" customFormat="1" ht="22.5" customHeight="1">
      <c r="A107" s="363" t="s">
        <v>65</v>
      </c>
      <c r="B107" s="401" t="s">
        <v>99</v>
      </c>
      <c r="C107" s="390">
        <f>SUM(C108:C108)</f>
        <v>7.12</v>
      </c>
      <c r="D107" s="406"/>
      <c r="E107" s="391">
        <f>SUM(E108:E108)</f>
        <v>18036</v>
      </c>
      <c r="F107" s="406"/>
      <c r="G107" s="406"/>
      <c r="H107" s="406"/>
      <c r="I107" s="406"/>
      <c r="J107" s="163"/>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c r="BT107" s="57"/>
      <c r="BU107" s="57"/>
      <c r="BV107" s="57"/>
      <c r="BW107" s="57"/>
      <c r="BX107" s="57"/>
      <c r="BY107" s="57"/>
      <c r="BZ107" s="57"/>
      <c r="CA107" s="57"/>
      <c r="CB107" s="57"/>
      <c r="CC107" s="57"/>
      <c r="CD107" s="57"/>
      <c r="CE107" s="57"/>
      <c r="CF107" s="57"/>
      <c r="CG107" s="57"/>
      <c r="CH107" s="57"/>
      <c r="CI107" s="57"/>
      <c r="CJ107" s="57"/>
      <c r="CK107" s="57"/>
      <c r="CL107" s="57"/>
      <c r="CM107" s="57"/>
      <c r="CN107" s="57"/>
      <c r="CO107" s="57"/>
      <c r="CP107" s="57"/>
      <c r="CQ107" s="57"/>
      <c r="CR107" s="57"/>
      <c r="CS107" s="57"/>
      <c r="CT107" s="57"/>
      <c r="CU107" s="57"/>
      <c r="CV107" s="57"/>
      <c r="CW107" s="57"/>
      <c r="CX107" s="57"/>
      <c r="CY107" s="57"/>
      <c r="CZ107" s="57"/>
      <c r="DA107" s="57"/>
      <c r="DB107" s="57"/>
      <c r="DC107" s="57"/>
      <c r="DD107" s="57"/>
      <c r="DE107" s="57"/>
      <c r="DF107" s="57"/>
      <c r="DG107" s="57"/>
      <c r="DH107" s="57"/>
      <c r="DI107" s="57"/>
      <c r="DJ107" s="57"/>
      <c r="DK107" s="57"/>
      <c r="DL107" s="57"/>
      <c r="DM107" s="57"/>
      <c r="DN107" s="57"/>
      <c r="DO107" s="57"/>
      <c r="DP107" s="57"/>
      <c r="DQ107" s="57"/>
      <c r="DR107" s="57"/>
      <c r="DS107" s="57"/>
      <c r="DT107" s="57"/>
      <c r="DU107" s="57"/>
      <c r="DV107" s="57"/>
      <c r="DW107" s="57"/>
      <c r="DX107" s="57"/>
      <c r="DY107" s="57"/>
      <c r="DZ107" s="57"/>
      <c r="EA107" s="57"/>
      <c r="EB107" s="57"/>
      <c r="EC107" s="57"/>
      <c r="ED107" s="57"/>
      <c r="EE107" s="57"/>
      <c r="EF107" s="57"/>
      <c r="EG107" s="57"/>
      <c r="EH107" s="57"/>
      <c r="EI107" s="57"/>
      <c r="EJ107" s="57"/>
      <c r="EK107" s="57"/>
      <c r="EL107" s="57"/>
      <c r="EM107" s="57"/>
      <c r="EN107" s="57"/>
      <c r="EO107" s="57"/>
      <c r="EP107" s="57"/>
      <c r="EQ107" s="57"/>
      <c r="ER107" s="57"/>
      <c r="ES107" s="57"/>
      <c r="ET107" s="57"/>
      <c r="EU107" s="57"/>
      <c r="EV107" s="57"/>
      <c r="EW107" s="57"/>
      <c r="EX107" s="57"/>
      <c r="EY107" s="57"/>
      <c r="EZ107" s="57"/>
      <c r="FA107" s="57"/>
      <c r="FB107" s="57"/>
      <c r="FC107" s="57"/>
      <c r="FD107" s="57"/>
      <c r="FE107" s="57"/>
      <c r="FF107" s="57"/>
      <c r="FG107" s="57"/>
      <c r="FH107" s="57"/>
      <c r="FI107" s="57"/>
      <c r="FJ107" s="57"/>
      <c r="FK107" s="57"/>
      <c r="FL107" s="57"/>
      <c r="FM107" s="57"/>
      <c r="FN107" s="57"/>
      <c r="FO107" s="57"/>
      <c r="FP107" s="57"/>
      <c r="FQ107" s="57"/>
      <c r="FR107" s="57"/>
      <c r="FS107" s="57"/>
      <c r="FT107" s="57"/>
      <c r="FU107" s="57"/>
      <c r="FV107" s="57"/>
      <c r="FW107" s="57"/>
      <c r="FX107" s="57"/>
      <c r="FY107" s="57"/>
      <c r="FZ107" s="57"/>
      <c r="GA107" s="57"/>
      <c r="GB107" s="57"/>
      <c r="GC107" s="57"/>
      <c r="GD107" s="57"/>
      <c r="GE107" s="57"/>
      <c r="GF107" s="57"/>
      <c r="GG107" s="57"/>
      <c r="GH107" s="57"/>
      <c r="GI107" s="57"/>
      <c r="GJ107" s="57"/>
      <c r="GK107" s="57"/>
      <c r="GL107" s="57"/>
      <c r="GM107" s="57"/>
      <c r="GN107" s="57"/>
      <c r="GO107" s="57"/>
      <c r="GP107" s="57"/>
      <c r="GQ107" s="57"/>
      <c r="GR107" s="57"/>
      <c r="GS107" s="57"/>
      <c r="GT107" s="57"/>
      <c r="GU107" s="57"/>
      <c r="GV107" s="57"/>
      <c r="GW107" s="57"/>
      <c r="GX107" s="57"/>
      <c r="GY107" s="57"/>
      <c r="GZ107" s="57"/>
      <c r="HA107" s="57"/>
      <c r="HB107" s="57"/>
      <c r="HC107" s="57"/>
      <c r="HD107" s="57"/>
      <c r="HE107" s="57"/>
      <c r="HF107" s="57"/>
      <c r="HG107" s="57"/>
      <c r="HH107" s="57"/>
      <c r="HI107" s="57"/>
      <c r="HJ107" s="57"/>
      <c r="HK107" s="57"/>
      <c r="HL107" s="57"/>
      <c r="HM107" s="57"/>
      <c r="HN107" s="57"/>
      <c r="HO107" s="57"/>
      <c r="HP107" s="57"/>
      <c r="HQ107" s="57"/>
      <c r="HR107" s="57"/>
      <c r="HS107" s="57"/>
      <c r="HT107" s="57"/>
      <c r="HU107" s="57"/>
      <c r="HV107" s="57"/>
      <c r="HW107" s="58"/>
    </row>
    <row r="108" spans="1:231" s="173" customFormat="1" ht="22.5" customHeight="1">
      <c r="A108" s="395" t="s">
        <v>67</v>
      </c>
      <c r="B108" s="396" t="s">
        <v>205</v>
      </c>
      <c r="C108" s="404">
        <v>7.12</v>
      </c>
      <c r="D108" s="404">
        <f>C108/$C$7*100</f>
        <v>50.857142857142854</v>
      </c>
      <c r="E108" s="398">
        <v>18036</v>
      </c>
      <c r="F108" s="399">
        <f>E108/$D$7*100</f>
        <v>225.45000000000002</v>
      </c>
      <c r="G108" s="399"/>
      <c r="H108" s="399"/>
      <c r="I108" s="400" t="s">
        <v>29</v>
      </c>
      <c r="J108" s="170">
        <v>1</v>
      </c>
      <c r="K108" s="171"/>
      <c r="L108" s="171"/>
      <c r="M108" s="171"/>
      <c r="N108" s="171"/>
      <c r="O108" s="171"/>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c r="AT108" s="171"/>
      <c r="AU108" s="171"/>
      <c r="AV108" s="171"/>
      <c r="AW108" s="171"/>
      <c r="AX108" s="171"/>
      <c r="AY108" s="171"/>
      <c r="AZ108" s="171"/>
      <c r="BA108" s="171"/>
      <c r="BB108" s="171"/>
      <c r="BC108" s="171"/>
      <c r="BD108" s="171"/>
      <c r="BE108" s="171"/>
      <c r="BF108" s="171"/>
      <c r="BG108" s="171"/>
      <c r="BH108" s="171"/>
      <c r="BI108" s="171"/>
      <c r="BJ108" s="171"/>
      <c r="BK108" s="171"/>
      <c r="BL108" s="171"/>
      <c r="BM108" s="171"/>
      <c r="BN108" s="171"/>
      <c r="BO108" s="171"/>
      <c r="BP108" s="171"/>
      <c r="BQ108" s="171"/>
      <c r="BR108" s="171"/>
      <c r="BS108" s="171"/>
      <c r="BT108" s="171"/>
      <c r="BU108" s="171"/>
      <c r="BV108" s="171"/>
      <c r="BW108" s="171"/>
      <c r="BX108" s="171"/>
      <c r="BY108" s="171"/>
      <c r="BZ108" s="171"/>
      <c r="CA108" s="171"/>
      <c r="CB108" s="171"/>
      <c r="CC108" s="171"/>
      <c r="CD108" s="171"/>
      <c r="CE108" s="171"/>
      <c r="CF108" s="171"/>
      <c r="CG108" s="171"/>
      <c r="CH108" s="171"/>
      <c r="CI108" s="171"/>
      <c r="CJ108" s="171"/>
      <c r="CK108" s="171"/>
      <c r="CL108" s="171"/>
      <c r="CM108" s="171"/>
      <c r="CN108" s="171"/>
      <c r="CO108" s="171"/>
      <c r="CP108" s="171"/>
      <c r="CQ108" s="171"/>
      <c r="CR108" s="171"/>
      <c r="CS108" s="171"/>
      <c r="CT108" s="171"/>
      <c r="CU108" s="171"/>
      <c r="CV108" s="171"/>
      <c r="CW108" s="171"/>
      <c r="CX108" s="171"/>
      <c r="CY108" s="171"/>
      <c r="CZ108" s="171"/>
      <c r="DA108" s="171"/>
      <c r="DB108" s="171"/>
      <c r="DC108" s="171"/>
      <c r="DD108" s="171"/>
      <c r="DE108" s="171"/>
      <c r="DF108" s="171"/>
      <c r="DG108" s="171"/>
      <c r="DH108" s="171"/>
      <c r="DI108" s="171"/>
      <c r="DJ108" s="171"/>
      <c r="DK108" s="171"/>
      <c r="DL108" s="171"/>
      <c r="DM108" s="171"/>
      <c r="DN108" s="171"/>
      <c r="DO108" s="171"/>
      <c r="DP108" s="171"/>
      <c r="DQ108" s="171"/>
      <c r="DR108" s="171"/>
      <c r="DS108" s="171"/>
      <c r="DT108" s="171"/>
      <c r="DU108" s="171"/>
      <c r="DV108" s="171"/>
      <c r="DW108" s="171"/>
      <c r="DX108" s="171"/>
      <c r="DY108" s="171"/>
      <c r="DZ108" s="171"/>
      <c r="EA108" s="171"/>
      <c r="EB108" s="171"/>
      <c r="EC108" s="171"/>
      <c r="ED108" s="171"/>
      <c r="EE108" s="171"/>
      <c r="EF108" s="171"/>
      <c r="EG108" s="171"/>
      <c r="EH108" s="171"/>
      <c r="EI108" s="171"/>
      <c r="EJ108" s="171"/>
      <c r="EK108" s="171"/>
      <c r="EL108" s="171"/>
      <c r="EM108" s="171"/>
      <c r="EN108" s="171"/>
      <c r="EO108" s="171"/>
      <c r="EP108" s="171"/>
      <c r="EQ108" s="171"/>
      <c r="ER108" s="171"/>
      <c r="ES108" s="171"/>
      <c r="ET108" s="171"/>
      <c r="EU108" s="171"/>
      <c r="EV108" s="171"/>
      <c r="EW108" s="171"/>
      <c r="EX108" s="171"/>
      <c r="EY108" s="171"/>
      <c r="EZ108" s="171"/>
      <c r="FA108" s="171"/>
      <c r="FB108" s="171"/>
      <c r="FC108" s="171"/>
      <c r="FD108" s="171"/>
      <c r="FE108" s="171"/>
      <c r="FF108" s="171"/>
      <c r="FG108" s="171"/>
      <c r="FH108" s="171"/>
      <c r="FI108" s="171"/>
      <c r="FJ108" s="171"/>
      <c r="FK108" s="171"/>
      <c r="FL108" s="171"/>
      <c r="FM108" s="171"/>
      <c r="FN108" s="171"/>
      <c r="FO108" s="171"/>
      <c r="FP108" s="171"/>
      <c r="FQ108" s="171"/>
      <c r="FR108" s="171"/>
      <c r="FS108" s="171"/>
      <c r="FT108" s="171"/>
      <c r="FU108" s="171"/>
      <c r="FV108" s="171"/>
      <c r="FW108" s="171"/>
      <c r="FX108" s="171"/>
      <c r="FY108" s="171"/>
      <c r="FZ108" s="171"/>
      <c r="GA108" s="171"/>
      <c r="GB108" s="171"/>
      <c r="GC108" s="171"/>
      <c r="GD108" s="171"/>
      <c r="GE108" s="171"/>
      <c r="GF108" s="171"/>
      <c r="GG108" s="171"/>
      <c r="GH108" s="171"/>
      <c r="GI108" s="171"/>
      <c r="GJ108" s="171"/>
      <c r="GK108" s="171"/>
      <c r="GL108" s="171"/>
      <c r="GM108" s="171"/>
      <c r="GN108" s="171"/>
      <c r="GO108" s="171"/>
      <c r="GP108" s="171"/>
      <c r="GQ108" s="171"/>
      <c r="GR108" s="171"/>
      <c r="GS108" s="171"/>
      <c r="GT108" s="171"/>
      <c r="GU108" s="171"/>
      <c r="GV108" s="171"/>
      <c r="GW108" s="171"/>
      <c r="GX108" s="171"/>
      <c r="GY108" s="171"/>
      <c r="GZ108" s="171"/>
      <c r="HA108" s="171"/>
      <c r="HB108" s="171"/>
      <c r="HC108" s="171"/>
      <c r="HD108" s="171"/>
      <c r="HE108" s="171"/>
      <c r="HF108" s="171"/>
      <c r="HG108" s="171"/>
      <c r="HH108" s="171"/>
      <c r="HI108" s="171"/>
      <c r="HJ108" s="171"/>
      <c r="HK108" s="171"/>
      <c r="HL108" s="171"/>
      <c r="HM108" s="171"/>
      <c r="HN108" s="171"/>
      <c r="HO108" s="171"/>
      <c r="HP108" s="171"/>
      <c r="HQ108" s="171"/>
      <c r="HR108" s="171"/>
      <c r="HS108" s="171"/>
      <c r="HT108" s="171"/>
      <c r="HU108" s="171"/>
      <c r="HV108" s="171"/>
      <c r="HW108" s="172"/>
    </row>
    <row r="109" spans="1:231" s="59" customFormat="1" ht="22.5" customHeight="1">
      <c r="A109" s="406" t="s">
        <v>98</v>
      </c>
      <c r="B109" s="401" t="s">
        <v>137</v>
      </c>
      <c r="C109" s="390">
        <f>SUM(C110:C110)</f>
        <v>3.03</v>
      </c>
      <c r="D109" s="407"/>
      <c r="E109" s="402">
        <f>SUM(E110:E110)</f>
        <v>9883</v>
      </c>
      <c r="F109" s="407"/>
      <c r="G109" s="407"/>
      <c r="H109" s="407"/>
      <c r="I109" s="407"/>
      <c r="J109" s="163"/>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c r="BS109" s="57"/>
      <c r="BT109" s="57"/>
      <c r="BU109" s="57"/>
      <c r="BV109" s="57"/>
      <c r="BW109" s="57"/>
      <c r="BX109" s="57"/>
      <c r="BY109" s="57"/>
      <c r="BZ109" s="57"/>
      <c r="CA109" s="57"/>
      <c r="CB109" s="57"/>
      <c r="CC109" s="57"/>
      <c r="CD109" s="57"/>
      <c r="CE109" s="57"/>
      <c r="CF109" s="57"/>
      <c r="CG109" s="57"/>
      <c r="CH109" s="57"/>
      <c r="CI109" s="57"/>
      <c r="CJ109" s="57"/>
      <c r="CK109" s="57"/>
      <c r="CL109" s="57"/>
      <c r="CM109" s="57"/>
      <c r="CN109" s="57"/>
      <c r="CO109" s="57"/>
      <c r="CP109" s="57"/>
      <c r="CQ109" s="57"/>
      <c r="CR109" s="57"/>
      <c r="CS109" s="57"/>
      <c r="CT109" s="57"/>
      <c r="CU109" s="57"/>
      <c r="CV109" s="57"/>
      <c r="CW109" s="57"/>
      <c r="CX109" s="57"/>
      <c r="CY109" s="57"/>
      <c r="CZ109" s="57"/>
      <c r="DA109" s="57"/>
      <c r="DB109" s="57"/>
      <c r="DC109" s="57"/>
      <c r="DD109" s="57"/>
      <c r="DE109" s="57"/>
      <c r="DF109" s="57"/>
      <c r="DG109" s="57"/>
      <c r="DH109" s="57"/>
      <c r="DI109" s="57"/>
      <c r="DJ109" s="57"/>
      <c r="DK109" s="57"/>
      <c r="DL109" s="57"/>
      <c r="DM109" s="57"/>
      <c r="DN109" s="57"/>
      <c r="DO109" s="57"/>
      <c r="DP109" s="57"/>
      <c r="DQ109" s="57"/>
      <c r="DR109" s="57"/>
      <c r="DS109" s="57"/>
      <c r="DT109" s="57"/>
      <c r="DU109" s="57"/>
      <c r="DV109" s="57"/>
      <c r="DW109" s="57"/>
      <c r="DX109" s="57"/>
      <c r="DY109" s="57"/>
      <c r="DZ109" s="57"/>
      <c r="EA109" s="57"/>
      <c r="EB109" s="57"/>
      <c r="EC109" s="57"/>
      <c r="ED109" s="57"/>
      <c r="EE109" s="57"/>
      <c r="EF109" s="57"/>
      <c r="EG109" s="57"/>
      <c r="EH109" s="57"/>
      <c r="EI109" s="57"/>
      <c r="EJ109" s="57"/>
      <c r="EK109" s="57"/>
      <c r="EL109" s="57"/>
      <c r="EM109" s="57"/>
      <c r="EN109" s="57"/>
      <c r="EO109" s="57"/>
      <c r="EP109" s="57"/>
      <c r="EQ109" s="57"/>
      <c r="ER109" s="57"/>
      <c r="ES109" s="57"/>
      <c r="ET109" s="57"/>
      <c r="EU109" s="57"/>
      <c r="EV109" s="57"/>
      <c r="EW109" s="57"/>
      <c r="EX109" s="57"/>
      <c r="EY109" s="57"/>
      <c r="EZ109" s="57"/>
      <c r="FA109" s="57"/>
      <c r="FB109" s="57"/>
      <c r="FC109" s="57"/>
      <c r="FD109" s="57"/>
      <c r="FE109" s="57"/>
      <c r="FF109" s="57"/>
      <c r="FG109" s="57"/>
      <c r="FH109" s="57"/>
      <c r="FI109" s="57"/>
      <c r="FJ109" s="57"/>
      <c r="FK109" s="57"/>
      <c r="FL109" s="57"/>
      <c r="FM109" s="57"/>
      <c r="FN109" s="57"/>
      <c r="FO109" s="57"/>
      <c r="FP109" s="57"/>
      <c r="FQ109" s="57"/>
      <c r="FR109" s="57"/>
      <c r="FS109" s="57"/>
      <c r="FT109" s="57"/>
      <c r="FU109" s="57"/>
      <c r="FV109" s="57"/>
      <c r="FW109" s="57"/>
      <c r="FX109" s="57"/>
      <c r="FY109" s="57"/>
      <c r="FZ109" s="57"/>
      <c r="GA109" s="57"/>
      <c r="GB109" s="57"/>
      <c r="GC109" s="57"/>
      <c r="GD109" s="57"/>
      <c r="GE109" s="57"/>
      <c r="GF109" s="57"/>
      <c r="GG109" s="57"/>
      <c r="GH109" s="57"/>
      <c r="GI109" s="57"/>
      <c r="GJ109" s="57"/>
      <c r="GK109" s="57"/>
      <c r="GL109" s="57"/>
      <c r="GM109" s="57"/>
      <c r="GN109" s="57"/>
      <c r="GO109" s="57"/>
      <c r="GP109" s="57"/>
      <c r="GQ109" s="57"/>
      <c r="GR109" s="57"/>
      <c r="GS109" s="57"/>
      <c r="GT109" s="57"/>
      <c r="GU109" s="57"/>
      <c r="GV109" s="57"/>
      <c r="GW109" s="57"/>
      <c r="GX109" s="57"/>
      <c r="GY109" s="57"/>
      <c r="GZ109" s="57"/>
      <c r="HA109" s="57"/>
      <c r="HB109" s="57"/>
      <c r="HC109" s="57"/>
      <c r="HD109" s="57"/>
      <c r="HE109" s="57"/>
      <c r="HF109" s="57"/>
      <c r="HG109" s="57"/>
      <c r="HH109" s="57"/>
      <c r="HI109" s="57"/>
      <c r="HJ109" s="57"/>
      <c r="HK109" s="57"/>
      <c r="HL109" s="57"/>
      <c r="HM109" s="57"/>
      <c r="HN109" s="57"/>
      <c r="HO109" s="57"/>
      <c r="HP109" s="57"/>
      <c r="HQ109" s="57"/>
      <c r="HR109" s="57"/>
      <c r="HS109" s="57"/>
      <c r="HT109" s="57"/>
      <c r="HU109" s="57"/>
      <c r="HV109" s="57"/>
      <c r="HW109" s="58"/>
    </row>
    <row r="110" spans="1:231" s="173" customFormat="1" ht="22.5" customHeight="1">
      <c r="A110" s="395" t="s">
        <v>100</v>
      </c>
      <c r="B110" s="396" t="s">
        <v>206</v>
      </c>
      <c r="C110" s="404">
        <v>3.03</v>
      </c>
      <c r="D110" s="404">
        <f>C110/$C$7*100</f>
        <v>21.642857142857142</v>
      </c>
      <c r="E110" s="398">
        <v>9883</v>
      </c>
      <c r="F110" s="399">
        <f>E110/$D$7*100</f>
        <v>123.53749999999999</v>
      </c>
      <c r="G110" s="399"/>
      <c r="H110" s="399"/>
      <c r="I110" s="400" t="s">
        <v>29</v>
      </c>
      <c r="J110" s="170">
        <v>1</v>
      </c>
      <c r="K110" s="171"/>
      <c r="L110" s="171"/>
      <c r="M110" s="171"/>
      <c r="N110" s="171"/>
      <c r="O110" s="171"/>
      <c r="P110" s="171"/>
      <c r="Q110" s="171"/>
      <c r="R110" s="171"/>
      <c r="S110" s="171"/>
      <c r="T110" s="171"/>
      <c r="U110" s="171"/>
      <c r="V110" s="171"/>
      <c r="W110" s="171"/>
      <c r="X110" s="171"/>
      <c r="Y110" s="171"/>
      <c r="Z110" s="171"/>
      <c r="AA110" s="171"/>
      <c r="AB110" s="171"/>
      <c r="AC110" s="171"/>
      <c r="AD110" s="171"/>
      <c r="AE110" s="171"/>
      <c r="AF110" s="171"/>
      <c r="AG110" s="171"/>
      <c r="AH110" s="171"/>
      <c r="AI110" s="171"/>
      <c r="AJ110" s="171"/>
      <c r="AK110" s="171"/>
      <c r="AL110" s="171"/>
      <c r="AM110" s="171"/>
      <c r="AN110" s="171"/>
      <c r="AO110" s="171"/>
      <c r="AP110" s="171"/>
      <c r="AQ110" s="171"/>
      <c r="AR110" s="171"/>
      <c r="AS110" s="171"/>
      <c r="AT110" s="171"/>
      <c r="AU110" s="171"/>
      <c r="AV110" s="171"/>
      <c r="AW110" s="171"/>
      <c r="AX110" s="171"/>
      <c r="AY110" s="171"/>
      <c r="AZ110" s="171"/>
      <c r="BA110" s="171"/>
      <c r="BB110" s="171"/>
      <c r="BC110" s="171"/>
      <c r="BD110" s="171"/>
      <c r="BE110" s="171"/>
      <c r="BF110" s="171"/>
      <c r="BG110" s="171"/>
      <c r="BH110" s="171"/>
      <c r="BI110" s="171"/>
      <c r="BJ110" s="171"/>
      <c r="BK110" s="171"/>
      <c r="BL110" s="171"/>
      <c r="BM110" s="171"/>
      <c r="BN110" s="171"/>
      <c r="BO110" s="171"/>
      <c r="BP110" s="171"/>
      <c r="BQ110" s="171"/>
      <c r="BR110" s="171"/>
      <c r="BS110" s="171"/>
      <c r="BT110" s="171"/>
      <c r="BU110" s="171"/>
      <c r="BV110" s="171"/>
      <c r="BW110" s="171"/>
      <c r="BX110" s="171"/>
      <c r="BY110" s="171"/>
      <c r="BZ110" s="171"/>
      <c r="CA110" s="171"/>
      <c r="CB110" s="171"/>
      <c r="CC110" s="171"/>
      <c r="CD110" s="171"/>
      <c r="CE110" s="171"/>
      <c r="CF110" s="171"/>
      <c r="CG110" s="171"/>
      <c r="CH110" s="171"/>
      <c r="CI110" s="171"/>
      <c r="CJ110" s="171"/>
      <c r="CK110" s="171"/>
      <c r="CL110" s="171"/>
      <c r="CM110" s="171"/>
      <c r="CN110" s="171"/>
      <c r="CO110" s="171"/>
      <c r="CP110" s="171"/>
      <c r="CQ110" s="171"/>
      <c r="CR110" s="171"/>
      <c r="CS110" s="171"/>
      <c r="CT110" s="171"/>
      <c r="CU110" s="171"/>
      <c r="CV110" s="171"/>
      <c r="CW110" s="171"/>
      <c r="CX110" s="171"/>
      <c r="CY110" s="171"/>
      <c r="CZ110" s="171"/>
      <c r="DA110" s="171"/>
      <c r="DB110" s="171"/>
      <c r="DC110" s="171"/>
      <c r="DD110" s="171"/>
      <c r="DE110" s="171"/>
      <c r="DF110" s="171"/>
      <c r="DG110" s="171"/>
      <c r="DH110" s="171"/>
      <c r="DI110" s="171"/>
      <c r="DJ110" s="171"/>
      <c r="DK110" s="171"/>
      <c r="DL110" s="171"/>
      <c r="DM110" s="171"/>
      <c r="DN110" s="171"/>
      <c r="DO110" s="171"/>
      <c r="DP110" s="171"/>
      <c r="DQ110" s="171"/>
      <c r="DR110" s="171"/>
      <c r="DS110" s="171"/>
      <c r="DT110" s="171"/>
      <c r="DU110" s="171"/>
      <c r="DV110" s="171"/>
      <c r="DW110" s="171"/>
      <c r="DX110" s="171"/>
      <c r="DY110" s="171"/>
      <c r="DZ110" s="171"/>
      <c r="EA110" s="171"/>
      <c r="EB110" s="171"/>
      <c r="EC110" s="171"/>
      <c r="ED110" s="171"/>
      <c r="EE110" s="171"/>
      <c r="EF110" s="171"/>
      <c r="EG110" s="171"/>
      <c r="EH110" s="171"/>
      <c r="EI110" s="171"/>
      <c r="EJ110" s="171"/>
      <c r="EK110" s="171"/>
      <c r="EL110" s="171"/>
      <c r="EM110" s="171"/>
      <c r="EN110" s="171"/>
      <c r="EO110" s="171"/>
      <c r="EP110" s="171"/>
      <c r="EQ110" s="171"/>
      <c r="ER110" s="171"/>
      <c r="ES110" s="171"/>
      <c r="ET110" s="171"/>
      <c r="EU110" s="171"/>
      <c r="EV110" s="171"/>
      <c r="EW110" s="171"/>
      <c r="EX110" s="171"/>
      <c r="EY110" s="171"/>
      <c r="EZ110" s="171"/>
      <c r="FA110" s="171"/>
      <c r="FB110" s="171"/>
      <c r="FC110" s="171"/>
      <c r="FD110" s="171"/>
      <c r="FE110" s="171"/>
      <c r="FF110" s="171"/>
      <c r="FG110" s="171"/>
      <c r="FH110" s="171"/>
      <c r="FI110" s="171"/>
      <c r="FJ110" s="171"/>
      <c r="FK110" s="171"/>
      <c r="FL110" s="171"/>
      <c r="FM110" s="171"/>
      <c r="FN110" s="171"/>
      <c r="FO110" s="171"/>
      <c r="FP110" s="171"/>
      <c r="FQ110" s="171"/>
      <c r="FR110" s="171"/>
      <c r="FS110" s="171"/>
      <c r="FT110" s="171"/>
      <c r="FU110" s="171"/>
      <c r="FV110" s="171"/>
      <c r="FW110" s="171"/>
      <c r="FX110" s="171"/>
      <c r="FY110" s="171"/>
      <c r="FZ110" s="171"/>
      <c r="GA110" s="171"/>
      <c r="GB110" s="171"/>
      <c r="GC110" s="171"/>
      <c r="GD110" s="171"/>
      <c r="GE110" s="171"/>
      <c r="GF110" s="171"/>
      <c r="GG110" s="171"/>
      <c r="GH110" s="171"/>
      <c r="GI110" s="171"/>
      <c r="GJ110" s="171"/>
      <c r="GK110" s="171"/>
      <c r="GL110" s="171"/>
      <c r="GM110" s="171"/>
      <c r="GN110" s="171"/>
      <c r="GO110" s="171"/>
      <c r="GP110" s="171"/>
      <c r="GQ110" s="171"/>
      <c r="GR110" s="171"/>
      <c r="GS110" s="171"/>
      <c r="GT110" s="171"/>
      <c r="GU110" s="171"/>
      <c r="GV110" s="171"/>
      <c r="GW110" s="171"/>
      <c r="GX110" s="171"/>
      <c r="GY110" s="171"/>
      <c r="GZ110" s="171"/>
      <c r="HA110" s="171"/>
      <c r="HB110" s="171"/>
      <c r="HC110" s="171"/>
      <c r="HD110" s="171"/>
      <c r="HE110" s="171"/>
      <c r="HF110" s="171"/>
      <c r="HG110" s="171"/>
      <c r="HH110" s="171"/>
      <c r="HI110" s="171"/>
      <c r="HJ110" s="171"/>
      <c r="HK110" s="171"/>
      <c r="HL110" s="171"/>
      <c r="HM110" s="171"/>
      <c r="HN110" s="171"/>
      <c r="HO110" s="171"/>
      <c r="HP110" s="171"/>
      <c r="HQ110" s="171"/>
      <c r="HR110" s="171"/>
      <c r="HS110" s="171"/>
      <c r="HT110" s="171"/>
      <c r="HU110" s="171"/>
      <c r="HV110" s="171"/>
      <c r="HW110" s="172"/>
    </row>
    <row r="111" spans="1:231" s="59" customFormat="1" ht="22.5" customHeight="1">
      <c r="A111" s="406" t="s">
        <v>136</v>
      </c>
      <c r="B111" s="401" t="s">
        <v>177</v>
      </c>
      <c r="C111" s="390">
        <f>SUM(C112:C113)</f>
        <v>40.89</v>
      </c>
      <c r="D111" s="390"/>
      <c r="E111" s="391">
        <f>SUM(E112:E113)</f>
        <v>49966</v>
      </c>
      <c r="F111" s="406"/>
      <c r="G111" s="406"/>
      <c r="H111" s="407">
        <f>SUM(H112:H113)</f>
        <v>2</v>
      </c>
      <c r="I111" s="407">
        <f>SUM(I112:I113)</f>
        <v>0</v>
      </c>
      <c r="J111" s="163"/>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c r="BR111" s="57"/>
      <c r="BS111" s="57"/>
      <c r="BT111" s="57"/>
      <c r="BU111" s="57"/>
      <c r="BV111" s="57"/>
      <c r="BW111" s="57"/>
      <c r="BX111" s="57"/>
      <c r="BY111" s="57"/>
      <c r="BZ111" s="57"/>
      <c r="CA111" s="57"/>
      <c r="CB111" s="57"/>
      <c r="CC111" s="57"/>
      <c r="CD111" s="57"/>
      <c r="CE111" s="57"/>
      <c r="CF111" s="57"/>
      <c r="CG111" s="57"/>
      <c r="CH111" s="57"/>
      <c r="CI111" s="57"/>
      <c r="CJ111" s="57"/>
      <c r="CK111" s="57"/>
      <c r="CL111" s="57"/>
      <c r="CM111" s="57"/>
      <c r="CN111" s="57"/>
      <c r="CO111" s="57"/>
      <c r="CP111" s="57"/>
      <c r="CQ111" s="57"/>
      <c r="CR111" s="57"/>
      <c r="CS111" s="57"/>
      <c r="CT111" s="57"/>
      <c r="CU111" s="57"/>
      <c r="CV111" s="57"/>
      <c r="CW111" s="57"/>
      <c r="CX111" s="57"/>
      <c r="CY111" s="57"/>
      <c r="CZ111" s="57"/>
      <c r="DA111" s="57"/>
      <c r="DB111" s="57"/>
      <c r="DC111" s="57"/>
      <c r="DD111" s="57"/>
      <c r="DE111" s="57"/>
      <c r="DF111" s="57"/>
      <c r="DG111" s="57"/>
      <c r="DH111" s="57"/>
      <c r="DI111" s="57"/>
      <c r="DJ111" s="57"/>
      <c r="DK111" s="57"/>
      <c r="DL111" s="57"/>
      <c r="DM111" s="57"/>
      <c r="DN111" s="57"/>
      <c r="DO111" s="57"/>
      <c r="DP111" s="57"/>
      <c r="DQ111" s="57"/>
      <c r="DR111" s="57"/>
      <c r="DS111" s="57"/>
      <c r="DT111" s="57"/>
      <c r="DU111" s="57"/>
      <c r="DV111" s="57"/>
      <c r="DW111" s="57"/>
      <c r="DX111" s="57"/>
      <c r="DY111" s="57"/>
      <c r="DZ111" s="57"/>
      <c r="EA111" s="57"/>
      <c r="EB111" s="57"/>
      <c r="EC111" s="57"/>
      <c r="ED111" s="57"/>
      <c r="EE111" s="57"/>
      <c r="EF111" s="57"/>
      <c r="EG111" s="57"/>
      <c r="EH111" s="57"/>
      <c r="EI111" s="57"/>
      <c r="EJ111" s="57"/>
      <c r="EK111" s="57"/>
      <c r="EL111" s="57"/>
      <c r="EM111" s="57"/>
      <c r="EN111" s="57"/>
      <c r="EO111" s="57"/>
      <c r="EP111" s="57"/>
      <c r="EQ111" s="57"/>
      <c r="ER111" s="57"/>
      <c r="ES111" s="57"/>
      <c r="ET111" s="57"/>
      <c r="EU111" s="57"/>
      <c r="EV111" s="57"/>
      <c r="EW111" s="57"/>
      <c r="EX111" s="57"/>
      <c r="EY111" s="57"/>
      <c r="EZ111" s="57"/>
      <c r="FA111" s="57"/>
      <c r="FB111" s="57"/>
      <c r="FC111" s="57"/>
      <c r="FD111" s="57"/>
      <c r="FE111" s="57"/>
      <c r="FF111" s="57"/>
      <c r="FG111" s="57"/>
      <c r="FH111" s="57"/>
      <c r="FI111" s="57"/>
      <c r="FJ111" s="57"/>
      <c r="FK111" s="57"/>
      <c r="FL111" s="57"/>
      <c r="FM111" s="57"/>
      <c r="FN111" s="57"/>
      <c r="FO111" s="57"/>
      <c r="FP111" s="57"/>
      <c r="FQ111" s="57"/>
      <c r="FR111" s="57"/>
      <c r="FS111" s="57"/>
      <c r="FT111" s="57"/>
      <c r="FU111" s="57"/>
      <c r="FV111" s="57"/>
      <c r="FW111" s="57"/>
      <c r="FX111" s="57"/>
      <c r="FY111" s="57"/>
      <c r="FZ111" s="57"/>
      <c r="GA111" s="57"/>
      <c r="GB111" s="57"/>
      <c r="GC111" s="57"/>
      <c r="GD111" s="57"/>
      <c r="GE111" s="57"/>
      <c r="GF111" s="57"/>
      <c r="GG111" s="57"/>
      <c r="GH111" s="57"/>
      <c r="GI111" s="57"/>
      <c r="GJ111" s="57"/>
      <c r="GK111" s="57"/>
      <c r="GL111" s="57"/>
      <c r="GM111" s="57"/>
      <c r="GN111" s="57"/>
      <c r="GO111" s="57"/>
      <c r="GP111" s="57"/>
      <c r="GQ111" s="57"/>
      <c r="GR111" s="57"/>
      <c r="GS111" s="57"/>
      <c r="GT111" s="57"/>
      <c r="GU111" s="57"/>
      <c r="GV111" s="57"/>
      <c r="GW111" s="57"/>
      <c r="GX111" s="57"/>
      <c r="GY111" s="57"/>
      <c r="GZ111" s="57"/>
      <c r="HA111" s="57"/>
      <c r="HB111" s="57"/>
      <c r="HC111" s="57"/>
      <c r="HD111" s="57"/>
      <c r="HE111" s="57"/>
      <c r="HF111" s="57"/>
      <c r="HG111" s="57"/>
      <c r="HH111" s="57"/>
      <c r="HI111" s="57"/>
      <c r="HJ111" s="57"/>
      <c r="HK111" s="57"/>
      <c r="HL111" s="57"/>
      <c r="HM111" s="57"/>
      <c r="HN111" s="57"/>
      <c r="HO111" s="57"/>
      <c r="HP111" s="57"/>
      <c r="HQ111" s="57"/>
      <c r="HR111" s="57"/>
      <c r="HS111" s="57"/>
      <c r="HT111" s="57"/>
      <c r="HU111" s="57"/>
      <c r="HV111" s="57"/>
      <c r="HW111" s="58"/>
    </row>
    <row r="112" spans="1:231" s="173" customFormat="1" ht="22.5" customHeight="1">
      <c r="A112" s="395" t="s">
        <v>138</v>
      </c>
      <c r="B112" s="396" t="s">
        <v>207</v>
      </c>
      <c r="C112" s="404">
        <v>33.520000000000003</v>
      </c>
      <c r="D112" s="404">
        <f>C112/($C$7*20%)*100</f>
        <v>1197.1428571428571</v>
      </c>
      <c r="E112" s="398">
        <v>41747</v>
      </c>
      <c r="F112" s="399">
        <f>E112/($D$7*20%)*100</f>
        <v>2609.1875</v>
      </c>
      <c r="G112" s="399"/>
      <c r="H112" s="405">
        <v>1</v>
      </c>
      <c r="I112" s="408" t="s">
        <v>208</v>
      </c>
      <c r="J112" s="170"/>
      <c r="K112" s="171"/>
      <c r="L112" s="171"/>
      <c r="M112" s="171"/>
      <c r="N112" s="171"/>
      <c r="O112" s="171"/>
      <c r="P112" s="171"/>
      <c r="Q112" s="171"/>
      <c r="R112" s="171"/>
      <c r="S112" s="171"/>
      <c r="T112" s="171"/>
      <c r="U112" s="171"/>
      <c r="V112" s="171"/>
      <c r="W112" s="171"/>
      <c r="X112" s="171"/>
      <c r="Y112" s="171"/>
      <c r="Z112" s="171"/>
      <c r="AA112" s="171"/>
      <c r="AB112" s="171"/>
      <c r="AC112" s="171"/>
      <c r="AD112" s="171"/>
      <c r="AE112" s="171"/>
      <c r="AF112" s="171"/>
      <c r="AG112" s="171"/>
      <c r="AH112" s="171"/>
      <c r="AI112" s="171"/>
      <c r="AJ112" s="171"/>
      <c r="AK112" s="171"/>
      <c r="AL112" s="171"/>
      <c r="AM112" s="171"/>
      <c r="AN112" s="171"/>
      <c r="AO112" s="171"/>
      <c r="AP112" s="171"/>
      <c r="AQ112" s="171"/>
      <c r="AR112" s="171"/>
      <c r="AS112" s="171"/>
      <c r="AT112" s="171"/>
      <c r="AU112" s="171"/>
      <c r="AV112" s="171"/>
      <c r="AW112" s="171"/>
      <c r="AX112" s="171"/>
      <c r="AY112" s="171"/>
      <c r="AZ112" s="171"/>
      <c r="BA112" s="171"/>
      <c r="BB112" s="171"/>
      <c r="BC112" s="171"/>
      <c r="BD112" s="171"/>
      <c r="BE112" s="171"/>
      <c r="BF112" s="171"/>
      <c r="BG112" s="171"/>
      <c r="BH112" s="171"/>
      <c r="BI112" s="171"/>
      <c r="BJ112" s="171"/>
      <c r="BK112" s="171"/>
      <c r="BL112" s="171"/>
      <c r="BM112" s="171"/>
      <c r="BN112" s="171"/>
      <c r="BO112" s="171"/>
      <c r="BP112" s="171"/>
      <c r="BQ112" s="171"/>
      <c r="BR112" s="171"/>
      <c r="BS112" s="171"/>
      <c r="BT112" s="171"/>
      <c r="BU112" s="171"/>
      <c r="BV112" s="171"/>
      <c r="BW112" s="171"/>
      <c r="BX112" s="171"/>
      <c r="BY112" s="171"/>
      <c r="BZ112" s="171"/>
      <c r="CA112" s="171"/>
      <c r="CB112" s="171"/>
      <c r="CC112" s="171"/>
      <c r="CD112" s="171"/>
      <c r="CE112" s="171"/>
      <c r="CF112" s="171"/>
      <c r="CG112" s="171"/>
      <c r="CH112" s="171"/>
      <c r="CI112" s="171"/>
      <c r="CJ112" s="171"/>
      <c r="CK112" s="171"/>
      <c r="CL112" s="171"/>
      <c r="CM112" s="171"/>
      <c r="CN112" s="171"/>
      <c r="CO112" s="171"/>
      <c r="CP112" s="171"/>
      <c r="CQ112" s="171"/>
      <c r="CR112" s="171"/>
      <c r="CS112" s="171"/>
      <c r="CT112" s="171"/>
      <c r="CU112" s="171"/>
      <c r="CV112" s="171"/>
      <c r="CW112" s="171"/>
      <c r="CX112" s="171"/>
      <c r="CY112" s="171"/>
      <c r="CZ112" s="171"/>
      <c r="DA112" s="171"/>
      <c r="DB112" s="171"/>
      <c r="DC112" s="171"/>
      <c r="DD112" s="171"/>
      <c r="DE112" s="171"/>
      <c r="DF112" s="171"/>
      <c r="DG112" s="171"/>
      <c r="DH112" s="171"/>
      <c r="DI112" s="171"/>
      <c r="DJ112" s="171"/>
      <c r="DK112" s="171"/>
      <c r="DL112" s="171"/>
      <c r="DM112" s="171"/>
      <c r="DN112" s="171"/>
      <c r="DO112" s="171"/>
      <c r="DP112" s="171"/>
      <c r="DQ112" s="171"/>
      <c r="DR112" s="171"/>
      <c r="DS112" s="171"/>
      <c r="DT112" s="171"/>
      <c r="DU112" s="171"/>
      <c r="DV112" s="171"/>
      <c r="DW112" s="171"/>
      <c r="DX112" s="171"/>
      <c r="DY112" s="171"/>
      <c r="DZ112" s="171"/>
      <c r="EA112" s="171"/>
      <c r="EB112" s="171"/>
      <c r="EC112" s="171"/>
      <c r="ED112" s="171"/>
      <c r="EE112" s="171"/>
      <c r="EF112" s="171"/>
      <c r="EG112" s="171"/>
      <c r="EH112" s="171"/>
      <c r="EI112" s="171"/>
      <c r="EJ112" s="171"/>
      <c r="EK112" s="171"/>
      <c r="EL112" s="171"/>
      <c r="EM112" s="171"/>
      <c r="EN112" s="171"/>
      <c r="EO112" s="171"/>
      <c r="EP112" s="171"/>
      <c r="EQ112" s="171"/>
      <c r="ER112" s="171"/>
      <c r="ES112" s="171"/>
      <c r="ET112" s="171"/>
      <c r="EU112" s="171"/>
      <c r="EV112" s="171"/>
      <c r="EW112" s="171"/>
      <c r="EX112" s="171"/>
      <c r="EY112" s="171"/>
      <c r="EZ112" s="171"/>
      <c r="FA112" s="171"/>
      <c r="FB112" s="171"/>
      <c r="FC112" s="171"/>
      <c r="FD112" s="171"/>
      <c r="FE112" s="171"/>
      <c r="FF112" s="171"/>
      <c r="FG112" s="171"/>
      <c r="FH112" s="171"/>
      <c r="FI112" s="171"/>
      <c r="FJ112" s="171"/>
      <c r="FK112" s="171"/>
      <c r="FL112" s="171"/>
      <c r="FM112" s="171"/>
      <c r="FN112" s="171"/>
      <c r="FO112" s="171"/>
      <c r="FP112" s="171"/>
      <c r="FQ112" s="171"/>
      <c r="FR112" s="171"/>
      <c r="FS112" s="171"/>
      <c r="FT112" s="171"/>
      <c r="FU112" s="171"/>
      <c r="FV112" s="171"/>
      <c r="FW112" s="171"/>
      <c r="FX112" s="171"/>
      <c r="FY112" s="171"/>
      <c r="FZ112" s="171"/>
      <c r="GA112" s="171"/>
      <c r="GB112" s="171"/>
      <c r="GC112" s="171"/>
      <c r="GD112" s="171"/>
      <c r="GE112" s="171"/>
      <c r="GF112" s="171"/>
      <c r="GG112" s="171"/>
      <c r="GH112" s="171"/>
      <c r="GI112" s="171"/>
      <c r="GJ112" s="171"/>
      <c r="GK112" s="171"/>
      <c r="GL112" s="171"/>
      <c r="GM112" s="171"/>
      <c r="GN112" s="171"/>
      <c r="GO112" s="171"/>
      <c r="GP112" s="171"/>
      <c r="GQ112" s="171"/>
      <c r="GR112" s="171"/>
      <c r="GS112" s="171"/>
      <c r="GT112" s="171"/>
      <c r="GU112" s="171"/>
      <c r="GV112" s="171"/>
      <c r="GW112" s="171"/>
      <c r="GX112" s="171"/>
      <c r="GY112" s="171"/>
      <c r="GZ112" s="171"/>
      <c r="HA112" s="171"/>
      <c r="HB112" s="171"/>
      <c r="HC112" s="171"/>
      <c r="HD112" s="171"/>
      <c r="HE112" s="171"/>
      <c r="HF112" s="171"/>
      <c r="HG112" s="171"/>
      <c r="HH112" s="171"/>
      <c r="HI112" s="171"/>
      <c r="HJ112" s="171"/>
      <c r="HK112" s="171"/>
      <c r="HL112" s="171"/>
      <c r="HM112" s="171"/>
      <c r="HN112" s="171"/>
      <c r="HO112" s="171"/>
      <c r="HP112" s="171"/>
      <c r="HQ112" s="171"/>
      <c r="HR112" s="171"/>
      <c r="HS112" s="171"/>
      <c r="HT112" s="171"/>
      <c r="HU112" s="171"/>
      <c r="HV112" s="171"/>
      <c r="HW112" s="172"/>
    </row>
    <row r="113" spans="1:231" s="173" customFormat="1" ht="22.5" customHeight="1">
      <c r="A113" s="395" t="s">
        <v>140</v>
      </c>
      <c r="B113" s="396" t="s">
        <v>209</v>
      </c>
      <c r="C113" s="404">
        <v>7.37</v>
      </c>
      <c r="D113" s="404">
        <f>C113/($C$7*20%)*100</f>
        <v>263.21428571428572</v>
      </c>
      <c r="E113" s="398">
        <v>8219</v>
      </c>
      <c r="F113" s="399">
        <f>E113/($D$7*20%)*100</f>
        <v>513.6875</v>
      </c>
      <c r="G113" s="399"/>
      <c r="H113" s="405">
        <v>1</v>
      </c>
      <c r="I113" s="408" t="s">
        <v>208</v>
      </c>
      <c r="J113" s="170"/>
      <c r="K113" s="171"/>
      <c r="L113" s="171"/>
      <c r="M113" s="171"/>
      <c r="N113" s="171"/>
      <c r="O113" s="171"/>
      <c r="P113" s="171"/>
      <c r="Q113" s="171"/>
      <c r="R113" s="171"/>
      <c r="S113" s="171"/>
      <c r="T113" s="171"/>
      <c r="U113" s="171"/>
      <c r="V113" s="171"/>
      <c r="W113" s="171"/>
      <c r="X113" s="171"/>
      <c r="Y113" s="171"/>
      <c r="Z113" s="171"/>
      <c r="AA113" s="171"/>
      <c r="AB113" s="171"/>
      <c r="AC113" s="171"/>
      <c r="AD113" s="171"/>
      <c r="AE113" s="171"/>
      <c r="AF113" s="171"/>
      <c r="AG113" s="171"/>
      <c r="AH113" s="171"/>
      <c r="AI113" s="171"/>
      <c r="AJ113" s="171"/>
      <c r="AK113" s="171"/>
      <c r="AL113" s="171"/>
      <c r="AM113" s="171"/>
      <c r="AN113" s="171"/>
      <c r="AO113" s="171"/>
      <c r="AP113" s="171"/>
      <c r="AQ113" s="171"/>
      <c r="AR113" s="171"/>
      <c r="AS113" s="171"/>
      <c r="AT113" s="171"/>
      <c r="AU113" s="171"/>
      <c r="AV113" s="171"/>
      <c r="AW113" s="171"/>
      <c r="AX113" s="171"/>
      <c r="AY113" s="171"/>
      <c r="AZ113" s="171"/>
      <c r="BA113" s="171"/>
      <c r="BB113" s="171"/>
      <c r="BC113" s="171"/>
      <c r="BD113" s="171"/>
      <c r="BE113" s="171"/>
      <c r="BF113" s="171"/>
      <c r="BG113" s="171"/>
      <c r="BH113" s="171"/>
      <c r="BI113" s="171"/>
      <c r="BJ113" s="171"/>
      <c r="BK113" s="171"/>
      <c r="BL113" s="171"/>
      <c r="BM113" s="171"/>
      <c r="BN113" s="171"/>
      <c r="BO113" s="171"/>
      <c r="BP113" s="171"/>
      <c r="BQ113" s="171"/>
      <c r="BR113" s="171"/>
      <c r="BS113" s="171"/>
      <c r="BT113" s="171"/>
      <c r="BU113" s="171"/>
      <c r="BV113" s="171"/>
      <c r="BW113" s="171"/>
      <c r="BX113" s="171"/>
      <c r="BY113" s="171"/>
      <c r="BZ113" s="171"/>
      <c r="CA113" s="171"/>
      <c r="CB113" s="171"/>
      <c r="CC113" s="171"/>
      <c r="CD113" s="171"/>
      <c r="CE113" s="171"/>
      <c r="CF113" s="171"/>
      <c r="CG113" s="171"/>
      <c r="CH113" s="171"/>
      <c r="CI113" s="171"/>
      <c r="CJ113" s="171"/>
      <c r="CK113" s="171"/>
      <c r="CL113" s="171"/>
      <c r="CM113" s="171"/>
      <c r="CN113" s="171"/>
      <c r="CO113" s="171"/>
      <c r="CP113" s="171"/>
      <c r="CQ113" s="171"/>
      <c r="CR113" s="171"/>
      <c r="CS113" s="171"/>
      <c r="CT113" s="171"/>
      <c r="CU113" s="171"/>
      <c r="CV113" s="171"/>
      <c r="CW113" s="171"/>
      <c r="CX113" s="171"/>
      <c r="CY113" s="171"/>
      <c r="CZ113" s="171"/>
      <c r="DA113" s="171"/>
      <c r="DB113" s="171"/>
      <c r="DC113" s="171"/>
      <c r="DD113" s="171"/>
      <c r="DE113" s="171"/>
      <c r="DF113" s="171"/>
      <c r="DG113" s="171"/>
      <c r="DH113" s="171"/>
      <c r="DI113" s="171"/>
      <c r="DJ113" s="171"/>
      <c r="DK113" s="171"/>
      <c r="DL113" s="171"/>
      <c r="DM113" s="171"/>
      <c r="DN113" s="171"/>
      <c r="DO113" s="171"/>
      <c r="DP113" s="171"/>
      <c r="DQ113" s="171"/>
      <c r="DR113" s="171"/>
      <c r="DS113" s="171"/>
      <c r="DT113" s="171"/>
      <c r="DU113" s="171"/>
      <c r="DV113" s="171"/>
      <c r="DW113" s="171"/>
      <c r="DX113" s="171"/>
      <c r="DY113" s="171"/>
      <c r="DZ113" s="171"/>
      <c r="EA113" s="171"/>
      <c r="EB113" s="171"/>
      <c r="EC113" s="171"/>
      <c r="ED113" s="171"/>
      <c r="EE113" s="171"/>
      <c r="EF113" s="171"/>
      <c r="EG113" s="171"/>
      <c r="EH113" s="171"/>
      <c r="EI113" s="171"/>
      <c r="EJ113" s="171"/>
      <c r="EK113" s="171"/>
      <c r="EL113" s="171"/>
      <c r="EM113" s="171"/>
      <c r="EN113" s="171"/>
      <c r="EO113" s="171"/>
      <c r="EP113" s="171"/>
      <c r="EQ113" s="171"/>
      <c r="ER113" s="171"/>
      <c r="ES113" s="171"/>
      <c r="ET113" s="171"/>
      <c r="EU113" s="171"/>
      <c r="EV113" s="171"/>
      <c r="EW113" s="171"/>
      <c r="EX113" s="171"/>
      <c r="EY113" s="171"/>
      <c r="EZ113" s="171"/>
      <c r="FA113" s="171"/>
      <c r="FB113" s="171"/>
      <c r="FC113" s="171"/>
      <c r="FD113" s="171"/>
      <c r="FE113" s="171"/>
      <c r="FF113" s="171"/>
      <c r="FG113" s="171"/>
      <c r="FH113" s="171"/>
      <c r="FI113" s="171"/>
      <c r="FJ113" s="171"/>
      <c r="FK113" s="171"/>
      <c r="FL113" s="171"/>
      <c r="FM113" s="171"/>
      <c r="FN113" s="171"/>
      <c r="FO113" s="171"/>
      <c r="FP113" s="171"/>
      <c r="FQ113" s="171"/>
      <c r="FR113" s="171"/>
      <c r="FS113" s="171"/>
      <c r="FT113" s="171"/>
      <c r="FU113" s="171"/>
      <c r="FV113" s="171"/>
      <c r="FW113" s="171"/>
      <c r="FX113" s="171"/>
      <c r="FY113" s="171"/>
      <c r="FZ113" s="171"/>
      <c r="GA113" s="171"/>
      <c r="GB113" s="171"/>
      <c r="GC113" s="171"/>
      <c r="GD113" s="171"/>
      <c r="GE113" s="171"/>
      <c r="GF113" s="171"/>
      <c r="GG113" s="171"/>
      <c r="GH113" s="171"/>
      <c r="GI113" s="171"/>
      <c r="GJ113" s="171"/>
      <c r="GK113" s="171"/>
      <c r="GL113" s="171"/>
      <c r="GM113" s="171"/>
      <c r="GN113" s="171"/>
      <c r="GO113" s="171"/>
      <c r="GP113" s="171"/>
      <c r="GQ113" s="171"/>
      <c r="GR113" s="171"/>
      <c r="GS113" s="171"/>
      <c r="GT113" s="171"/>
      <c r="GU113" s="171"/>
      <c r="GV113" s="171"/>
      <c r="GW113" s="171"/>
      <c r="GX113" s="171"/>
      <c r="GY113" s="171"/>
      <c r="GZ113" s="171"/>
      <c r="HA113" s="171"/>
      <c r="HB113" s="171"/>
      <c r="HC113" s="171"/>
      <c r="HD113" s="171"/>
      <c r="HE113" s="171"/>
      <c r="HF113" s="171"/>
      <c r="HG113" s="171"/>
      <c r="HH113" s="171"/>
      <c r="HI113" s="171"/>
      <c r="HJ113" s="171"/>
      <c r="HK113" s="171"/>
      <c r="HL113" s="171"/>
      <c r="HM113" s="171"/>
      <c r="HN113" s="171"/>
      <c r="HO113" s="171"/>
      <c r="HP113" s="171"/>
      <c r="HQ113" s="171"/>
      <c r="HR113" s="171"/>
      <c r="HS113" s="171"/>
      <c r="HT113" s="171"/>
      <c r="HU113" s="171"/>
      <c r="HV113" s="171"/>
      <c r="HW113" s="172"/>
    </row>
    <row r="114" spans="1:231" s="165" customFormat="1" ht="17.649999999999999" customHeight="1">
      <c r="A114" s="406" t="s">
        <v>210</v>
      </c>
      <c r="B114" s="401" t="s">
        <v>211</v>
      </c>
      <c r="C114" s="390"/>
      <c r="D114" s="390"/>
      <c r="E114" s="391"/>
      <c r="F114" s="391"/>
      <c r="G114" s="391"/>
      <c r="H114" s="391"/>
      <c r="I114" s="391"/>
      <c r="J114" s="163"/>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59"/>
      <c r="AL114" s="159"/>
      <c r="AM114" s="159"/>
      <c r="AN114" s="159"/>
      <c r="AO114" s="159"/>
      <c r="AP114" s="159"/>
      <c r="AQ114" s="159"/>
      <c r="AR114" s="159"/>
      <c r="AS114" s="159"/>
      <c r="AT114" s="159"/>
      <c r="AU114" s="159"/>
      <c r="AV114" s="159"/>
      <c r="AW114" s="159"/>
      <c r="AX114" s="159"/>
      <c r="AY114" s="159"/>
      <c r="AZ114" s="159"/>
      <c r="BA114" s="159"/>
      <c r="BB114" s="159"/>
      <c r="BC114" s="159"/>
      <c r="BD114" s="159"/>
      <c r="BE114" s="159"/>
      <c r="BF114" s="159"/>
      <c r="BG114" s="159"/>
      <c r="BH114" s="159"/>
      <c r="BI114" s="159"/>
      <c r="BJ114" s="159"/>
      <c r="BK114" s="159"/>
      <c r="BL114" s="159"/>
      <c r="BM114" s="159"/>
      <c r="BN114" s="159"/>
      <c r="BO114" s="159"/>
      <c r="BP114" s="159"/>
      <c r="BQ114" s="159"/>
      <c r="BR114" s="159"/>
      <c r="BS114" s="159"/>
      <c r="BT114" s="159"/>
      <c r="BU114" s="159"/>
      <c r="BV114" s="159"/>
      <c r="BW114" s="159"/>
      <c r="BX114" s="159"/>
      <c r="BY114" s="159"/>
      <c r="BZ114" s="159"/>
      <c r="CA114" s="159"/>
      <c r="CB114" s="159"/>
      <c r="CC114" s="159"/>
      <c r="CD114" s="159"/>
      <c r="CE114" s="159"/>
      <c r="CF114" s="159"/>
      <c r="CG114" s="159"/>
      <c r="CH114" s="159"/>
      <c r="CI114" s="159"/>
      <c r="CJ114" s="159"/>
      <c r="CK114" s="159"/>
      <c r="CL114" s="159"/>
      <c r="CM114" s="159"/>
      <c r="CN114" s="159"/>
      <c r="CO114" s="159"/>
      <c r="CP114" s="159"/>
      <c r="CQ114" s="159"/>
      <c r="CR114" s="159"/>
      <c r="CS114" s="159"/>
      <c r="CT114" s="159"/>
      <c r="CU114" s="159"/>
      <c r="CV114" s="159"/>
      <c r="CW114" s="159"/>
      <c r="CX114" s="159"/>
      <c r="CY114" s="159"/>
      <c r="CZ114" s="159"/>
      <c r="DA114" s="159"/>
      <c r="DB114" s="159"/>
      <c r="DC114" s="159"/>
      <c r="DD114" s="159"/>
      <c r="DE114" s="159"/>
      <c r="DF114" s="159"/>
      <c r="DG114" s="159"/>
      <c r="DH114" s="159"/>
      <c r="DI114" s="159"/>
      <c r="DJ114" s="159"/>
      <c r="DK114" s="159"/>
      <c r="DL114" s="159"/>
      <c r="DM114" s="159"/>
      <c r="DN114" s="159"/>
      <c r="DO114" s="159"/>
      <c r="DP114" s="159"/>
      <c r="DQ114" s="159"/>
      <c r="DR114" s="159"/>
      <c r="DS114" s="159"/>
      <c r="DT114" s="159"/>
      <c r="DU114" s="159"/>
      <c r="DV114" s="159"/>
      <c r="DW114" s="159"/>
      <c r="DX114" s="159"/>
      <c r="DY114" s="159"/>
      <c r="DZ114" s="159"/>
      <c r="EA114" s="159"/>
      <c r="EB114" s="159"/>
      <c r="EC114" s="159"/>
      <c r="ED114" s="159"/>
      <c r="EE114" s="159"/>
      <c r="EF114" s="159"/>
      <c r="EG114" s="159"/>
      <c r="EH114" s="159"/>
      <c r="EI114" s="159"/>
      <c r="EJ114" s="159"/>
      <c r="EK114" s="159"/>
      <c r="EL114" s="159"/>
      <c r="EM114" s="159"/>
      <c r="EN114" s="159"/>
      <c r="EO114" s="159"/>
      <c r="EP114" s="159"/>
      <c r="EQ114" s="159"/>
      <c r="ER114" s="159"/>
      <c r="ES114" s="159"/>
      <c r="ET114" s="159"/>
      <c r="EU114" s="159"/>
      <c r="EV114" s="159"/>
      <c r="EW114" s="159"/>
      <c r="EX114" s="159"/>
      <c r="EY114" s="159"/>
      <c r="EZ114" s="159"/>
      <c r="FA114" s="159"/>
      <c r="FB114" s="159"/>
      <c r="FC114" s="159"/>
      <c r="FD114" s="159"/>
      <c r="FE114" s="159"/>
      <c r="FF114" s="159"/>
      <c r="FG114" s="159"/>
      <c r="FH114" s="159"/>
      <c r="FI114" s="159"/>
      <c r="FJ114" s="159"/>
      <c r="FK114" s="159"/>
      <c r="FL114" s="159"/>
      <c r="FM114" s="159"/>
      <c r="FN114" s="159"/>
      <c r="FO114" s="159"/>
      <c r="FP114" s="159"/>
      <c r="FQ114" s="159"/>
      <c r="FR114" s="159"/>
      <c r="FS114" s="159"/>
      <c r="FT114" s="159"/>
      <c r="FU114" s="159"/>
      <c r="FV114" s="159"/>
      <c r="FW114" s="159"/>
      <c r="FX114" s="159"/>
      <c r="FY114" s="159"/>
      <c r="FZ114" s="159"/>
      <c r="GA114" s="159"/>
      <c r="GB114" s="159"/>
      <c r="GC114" s="159"/>
      <c r="GD114" s="159"/>
      <c r="GE114" s="159"/>
      <c r="GF114" s="159"/>
      <c r="GG114" s="159"/>
      <c r="GH114" s="159"/>
      <c r="GI114" s="159"/>
      <c r="GJ114" s="159"/>
      <c r="GK114" s="159"/>
      <c r="GL114" s="159"/>
      <c r="GM114" s="159"/>
      <c r="GN114" s="159"/>
      <c r="GO114" s="159"/>
      <c r="GP114" s="159"/>
      <c r="GQ114" s="159"/>
      <c r="GR114" s="159"/>
      <c r="GS114" s="159"/>
      <c r="GT114" s="159"/>
      <c r="GU114" s="159"/>
      <c r="GV114" s="159"/>
      <c r="GW114" s="159"/>
      <c r="GX114" s="159"/>
      <c r="GY114" s="159"/>
      <c r="GZ114" s="159"/>
      <c r="HA114" s="159"/>
      <c r="HB114" s="159"/>
      <c r="HC114" s="159"/>
      <c r="HD114" s="159"/>
      <c r="HE114" s="159"/>
      <c r="HF114" s="159"/>
      <c r="HG114" s="159"/>
      <c r="HH114" s="159"/>
      <c r="HI114" s="159"/>
      <c r="HJ114" s="159"/>
      <c r="HK114" s="159"/>
      <c r="HL114" s="159"/>
      <c r="HM114" s="159"/>
      <c r="HN114" s="159"/>
      <c r="HO114" s="159"/>
      <c r="HP114" s="159"/>
      <c r="HQ114" s="159"/>
      <c r="HR114" s="159"/>
      <c r="HS114" s="159"/>
      <c r="HT114" s="159"/>
      <c r="HU114" s="159"/>
      <c r="HV114" s="159"/>
      <c r="HW114" s="164"/>
    </row>
    <row r="115" spans="1:231" s="169" customFormat="1" ht="21" customHeight="1">
      <c r="A115" s="363" t="s">
        <v>23</v>
      </c>
      <c r="B115" s="401" t="s">
        <v>212</v>
      </c>
      <c r="C115" s="394">
        <f>SUM(C116:C125)</f>
        <v>39.770000000000003</v>
      </c>
      <c r="D115" s="394"/>
      <c r="E115" s="391">
        <f>SUM(E116:E125)</f>
        <v>178052</v>
      </c>
      <c r="F115" s="391"/>
      <c r="G115" s="391"/>
      <c r="H115" s="391"/>
      <c r="I115" s="391"/>
      <c r="J115" s="163"/>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c r="AK115" s="159"/>
      <c r="AL115" s="159"/>
      <c r="AM115" s="159"/>
      <c r="AN115" s="159"/>
      <c r="AO115" s="159"/>
      <c r="AP115" s="159"/>
      <c r="AQ115" s="159"/>
      <c r="AR115" s="159"/>
      <c r="AS115" s="159"/>
      <c r="AT115" s="159"/>
      <c r="AU115" s="159"/>
      <c r="AV115" s="159"/>
      <c r="AW115" s="159"/>
      <c r="AX115" s="159"/>
      <c r="AY115" s="159"/>
      <c r="AZ115" s="159"/>
      <c r="BA115" s="159"/>
      <c r="BB115" s="159"/>
      <c r="BC115" s="159"/>
      <c r="BD115" s="159"/>
      <c r="BE115" s="159"/>
      <c r="BF115" s="159"/>
      <c r="BG115" s="159"/>
      <c r="BH115" s="159"/>
      <c r="BI115" s="159"/>
      <c r="BJ115" s="159"/>
      <c r="BK115" s="159"/>
      <c r="BL115" s="159"/>
      <c r="BM115" s="159"/>
      <c r="BN115" s="159"/>
      <c r="BO115" s="159"/>
      <c r="BP115" s="159"/>
      <c r="BQ115" s="159"/>
      <c r="BR115" s="159"/>
      <c r="BS115" s="159"/>
      <c r="BT115" s="159"/>
      <c r="BU115" s="159"/>
      <c r="BV115" s="159"/>
      <c r="BW115" s="159"/>
      <c r="BX115" s="159"/>
      <c r="BY115" s="159"/>
      <c r="BZ115" s="159"/>
      <c r="CA115" s="159"/>
      <c r="CB115" s="159"/>
      <c r="CC115" s="159"/>
      <c r="CD115" s="159"/>
      <c r="CE115" s="159"/>
      <c r="CF115" s="159"/>
      <c r="CG115" s="159"/>
      <c r="CH115" s="159"/>
      <c r="CI115" s="159"/>
      <c r="CJ115" s="159"/>
      <c r="CK115" s="159"/>
      <c r="CL115" s="159"/>
      <c r="CM115" s="159"/>
      <c r="CN115" s="159"/>
      <c r="CO115" s="159"/>
      <c r="CP115" s="159"/>
      <c r="CQ115" s="159"/>
      <c r="CR115" s="159"/>
      <c r="CS115" s="159"/>
      <c r="CT115" s="159"/>
      <c r="CU115" s="159"/>
      <c r="CV115" s="159"/>
      <c r="CW115" s="159"/>
      <c r="CX115" s="159"/>
      <c r="CY115" s="159"/>
      <c r="CZ115" s="159"/>
      <c r="DA115" s="159"/>
      <c r="DB115" s="159"/>
      <c r="DC115" s="159"/>
      <c r="DD115" s="159"/>
      <c r="DE115" s="159"/>
      <c r="DF115" s="159"/>
      <c r="DG115" s="159"/>
      <c r="DH115" s="159"/>
      <c r="DI115" s="159"/>
      <c r="DJ115" s="159"/>
      <c r="DK115" s="159"/>
      <c r="DL115" s="159"/>
      <c r="DM115" s="159"/>
      <c r="DN115" s="159"/>
      <c r="DO115" s="159"/>
      <c r="DP115" s="159"/>
      <c r="DQ115" s="159"/>
      <c r="DR115" s="159"/>
      <c r="DS115" s="159"/>
      <c r="DT115" s="159"/>
      <c r="DU115" s="159"/>
      <c r="DV115" s="159"/>
      <c r="DW115" s="159"/>
      <c r="DX115" s="159"/>
      <c r="DY115" s="159"/>
      <c r="DZ115" s="159"/>
      <c r="EA115" s="159"/>
      <c r="EB115" s="159"/>
      <c r="EC115" s="159"/>
      <c r="ED115" s="159"/>
      <c r="EE115" s="159"/>
      <c r="EF115" s="159"/>
      <c r="EG115" s="159"/>
      <c r="EH115" s="159"/>
      <c r="EI115" s="159"/>
      <c r="EJ115" s="159"/>
      <c r="EK115" s="159"/>
      <c r="EL115" s="159"/>
      <c r="EM115" s="159"/>
      <c r="EN115" s="159"/>
      <c r="EO115" s="159"/>
      <c r="EP115" s="159"/>
      <c r="EQ115" s="159"/>
      <c r="ER115" s="159"/>
      <c r="ES115" s="159"/>
      <c r="ET115" s="159"/>
      <c r="EU115" s="159"/>
      <c r="EV115" s="159"/>
      <c r="EW115" s="159"/>
      <c r="EX115" s="159"/>
      <c r="EY115" s="159"/>
      <c r="EZ115" s="159"/>
      <c r="FA115" s="159"/>
      <c r="FB115" s="159"/>
      <c r="FC115" s="159"/>
      <c r="FD115" s="159"/>
      <c r="FE115" s="159"/>
      <c r="FF115" s="159"/>
      <c r="FG115" s="159"/>
      <c r="FH115" s="159"/>
      <c r="FI115" s="159"/>
      <c r="FJ115" s="159"/>
      <c r="FK115" s="159"/>
      <c r="FL115" s="159"/>
      <c r="FM115" s="159"/>
      <c r="FN115" s="159"/>
      <c r="FO115" s="159"/>
      <c r="FP115" s="159"/>
      <c r="FQ115" s="159"/>
      <c r="FR115" s="159"/>
      <c r="FS115" s="159"/>
      <c r="FT115" s="159"/>
      <c r="FU115" s="159"/>
      <c r="FV115" s="159"/>
      <c r="FW115" s="159"/>
      <c r="FX115" s="159"/>
      <c r="FY115" s="159"/>
      <c r="FZ115" s="159"/>
      <c r="GA115" s="159"/>
      <c r="GB115" s="159"/>
      <c r="GC115" s="159"/>
      <c r="GD115" s="159"/>
      <c r="GE115" s="159"/>
      <c r="GF115" s="159"/>
      <c r="GG115" s="159"/>
      <c r="GH115" s="159"/>
      <c r="GI115" s="159"/>
      <c r="GJ115" s="159"/>
      <c r="GK115" s="159"/>
      <c r="GL115" s="159"/>
      <c r="GM115" s="159"/>
      <c r="GN115" s="159"/>
      <c r="GO115" s="159"/>
      <c r="GP115" s="159"/>
      <c r="GQ115" s="159"/>
      <c r="GR115" s="159"/>
      <c r="GS115" s="159"/>
      <c r="GT115" s="159"/>
      <c r="GU115" s="159"/>
      <c r="GV115" s="159"/>
      <c r="GW115" s="159"/>
      <c r="GX115" s="159"/>
      <c r="GY115" s="159"/>
      <c r="GZ115" s="159"/>
      <c r="HA115" s="159"/>
      <c r="HB115" s="159"/>
      <c r="HC115" s="159"/>
      <c r="HD115" s="159"/>
      <c r="HE115" s="159"/>
      <c r="HF115" s="159"/>
      <c r="HG115" s="159"/>
      <c r="HH115" s="159"/>
      <c r="HI115" s="159"/>
      <c r="HJ115" s="159"/>
      <c r="HK115" s="159"/>
      <c r="HL115" s="159"/>
      <c r="HM115" s="159"/>
      <c r="HN115" s="159"/>
      <c r="HO115" s="159"/>
      <c r="HP115" s="159"/>
      <c r="HQ115" s="159"/>
      <c r="HR115" s="159"/>
      <c r="HS115" s="159"/>
      <c r="HT115" s="159"/>
      <c r="HU115" s="159"/>
      <c r="HV115" s="159"/>
      <c r="HW115" s="168"/>
    </row>
    <row r="116" spans="1:231" s="173" customFormat="1" ht="21" customHeight="1">
      <c r="A116" s="395" t="s">
        <v>25</v>
      </c>
      <c r="B116" s="396" t="s">
        <v>213</v>
      </c>
      <c r="C116" s="404">
        <v>0.49</v>
      </c>
      <c r="D116" s="404">
        <f>C116/$C$4*100</f>
        <v>8.9090909090909101</v>
      </c>
      <c r="E116" s="405">
        <v>13959</v>
      </c>
      <c r="F116" s="399">
        <f>E116/$D$4*100</f>
        <v>93.06</v>
      </c>
      <c r="G116" s="399"/>
      <c r="H116" s="399"/>
      <c r="I116" s="400" t="s">
        <v>29</v>
      </c>
      <c r="J116" s="170">
        <v>1</v>
      </c>
      <c r="K116" s="171"/>
      <c r="L116" s="171"/>
      <c r="M116" s="171"/>
      <c r="N116" s="171"/>
      <c r="O116" s="171"/>
      <c r="P116" s="171"/>
      <c r="Q116" s="171"/>
      <c r="R116" s="171"/>
      <c r="S116" s="171"/>
      <c r="T116" s="171"/>
      <c r="U116" s="171"/>
      <c r="V116" s="171"/>
      <c r="W116" s="171"/>
      <c r="X116" s="171"/>
      <c r="Y116" s="171"/>
      <c r="Z116" s="171"/>
      <c r="AA116" s="171"/>
      <c r="AB116" s="171"/>
      <c r="AC116" s="171"/>
      <c r="AD116" s="171"/>
      <c r="AE116" s="171"/>
      <c r="AF116" s="171"/>
      <c r="AG116" s="171"/>
      <c r="AH116" s="171"/>
      <c r="AI116" s="171"/>
      <c r="AJ116" s="171"/>
      <c r="AK116" s="171"/>
      <c r="AL116" s="171"/>
      <c r="AM116" s="171"/>
      <c r="AN116" s="171"/>
      <c r="AO116" s="171"/>
      <c r="AP116" s="171"/>
      <c r="AQ116" s="171"/>
      <c r="AR116" s="171"/>
      <c r="AS116" s="171"/>
      <c r="AT116" s="171"/>
      <c r="AU116" s="171"/>
      <c r="AV116" s="171"/>
      <c r="AW116" s="171"/>
      <c r="AX116" s="171"/>
      <c r="AY116" s="171"/>
      <c r="AZ116" s="171"/>
      <c r="BA116" s="171"/>
      <c r="BB116" s="171"/>
      <c r="BC116" s="171"/>
      <c r="BD116" s="171"/>
      <c r="BE116" s="171"/>
      <c r="BF116" s="171"/>
      <c r="BG116" s="171"/>
      <c r="BH116" s="171"/>
      <c r="BI116" s="171"/>
      <c r="BJ116" s="171"/>
      <c r="BK116" s="171"/>
      <c r="BL116" s="171"/>
      <c r="BM116" s="171"/>
      <c r="BN116" s="171"/>
      <c r="BO116" s="171"/>
      <c r="BP116" s="171"/>
      <c r="BQ116" s="171"/>
      <c r="BR116" s="171"/>
      <c r="BS116" s="171"/>
      <c r="BT116" s="171"/>
      <c r="BU116" s="171"/>
      <c r="BV116" s="171"/>
      <c r="BW116" s="171"/>
      <c r="BX116" s="171"/>
      <c r="BY116" s="171"/>
      <c r="BZ116" s="171"/>
      <c r="CA116" s="171"/>
      <c r="CB116" s="171"/>
      <c r="CC116" s="171"/>
      <c r="CD116" s="171"/>
      <c r="CE116" s="171"/>
      <c r="CF116" s="171"/>
      <c r="CG116" s="171"/>
      <c r="CH116" s="171"/>
      <c r="CI116" s="171"/>
      <c r="CJ116" s="171"/>
      <c r="CK116" s="171"/>
      <c r="CL116" s="171"/>
      <c r="CM116" s="171"/>
      <c r="CN116" s="171"/>
      <c r="CO116" s="171"/>
      <c r="CP116" s="171"/>
      <c r="CQ116" s="171"/>
      <c r="CR116" s="171"/>
      <c r="CS116" s="171"/>
      <c r="CT116" s="171"/>
      <c r="CU116" s="171"/>
      <c r="CV116" s="171"/>
      <c r="CW116" s="171"/>
      <c r="CX116" s="171"/>
      <c r="CY116" s="171"/>
      <c r="CZ116" s="171"/>
      <c r="DA116" s="171"/>
      <c r="DB116" s="171"/>
      <c r="DC116" s="171"/>
      <c r="DD116" s="171"/>
      <c r="DE116" s="171"/>
      <c r="DF116" s="171"/>
      <c r="DG116" s="171"/>
      <c r="DH116" s="171"/>
      <c r="DI116" s="171"/>
      <c r="DJ116" s="171"/>
      <c r="DK116" s="171"/>
      <c r="DL116" s="171"/>
      <c r="DM116" s="171"/>
      <c r="DN116" s="171"/>
      <c r="DO116" s="171"/>
      <c r="DP116" s="171"/>
      <c r="DQ116" s="171"/>
      <c r="DR116" s="171"/>
      <c r="DS116" s="171"/>
      <c r="DT116" s="171"/>
      <c r="DU116" s="171"/>
      <c r="DV116" s="171"/>
      <c r="DW116" s="171"/>
      <c r="DX116" s="171"/>
      <c r="DY116" s="171"/>
      <c r="DZ116" s="171"/>
      <c r="EA116" s="171"/>
      <c r="EB116" s="171"/>
      <c r="EC116" s="171"/>
      <c r="ED116" s="171"/>
      <c r="EE116" s="171"/>
      <c r="EF116" s="171"/>
      <c r="EG116" s="171"/>
      <c r="EH116" s="171"/>
      <c r="EI116" s="171"/>
      <c r="EJ116" s="171"/>
      <c r="EK116" s="171"/>
      <c r="EL116" s="171"/>
      <c r="EM116" s="171"/>
      <c r="EN116" s="171"/>
      <c r="EO116" s="171"/>
      <c r="EP116" s="171"/>
      <c r="EQ116" s="171"/>
      <c r="ER116" s="171"/>
      <c r="ES116" s="171"/>
      <c r="ET116" s="171"/>
      <c r="EU116" s="171"/>
      <c r="EV116" s="171"/>
      <c r="EW116" s="171"/>
      <c r="EX116" s="171"/>
      <c r="EY116" s="171"/>
      <c r="EZ116" s="171"/>
      <c r="FA116" s="171"/>
      <c r="FB116" s="171"/>
      <c r="FC116" s="171"/>
      <c r="FD116" s="171"/>
      <c r="FE116" s="171"/>
      <c r="FF116" s="171"/>
      <c r="FG116" s="171"/>
      <c r="FH116" s="171"/>
      <c r="FI116" s="171"/>
      <c r="FJ116" s="171"/>
      <c r="FK116" s="171"/>
      <c r="FL116" s="171"/>
      <c r="FM116" s="171"/>
      <c r="FN116" s="171"/>
      <c r="FO116" s="171"/>
      <c r="FP116" s="171"/>
      <c r="FQ116" s="171"/>
      <c r="FR116" s="171"/>
      <c r="FS116" s="171"/>
      <c r="FT116" s="171"/>
      <c r="FU116" s="171"/>
      <c r="FV116" s="171"/>
      <c r="FW116" s="171"/>
      <c r="FX116" s="171"/>
      <c r="FY116" s="171"/>
      <c r="FZ116" s="171"/>
      <c r="GA116" s="171"/>
      <c r="GB116" s="171"/>
      <c r="GC116" s="171"/>
      <c r="GD116" s="171"/>
      <c r="GE116" s="171"/>
      <c r="GF116" s="171"/>
      <c r="GG116" s="171"/>
      <c r="GH116" s="171"/>
      <c r="GI116" s="171"/>
      <c r="GJ116" s="171"/>
      <c r="GK116" s="171"/>
      <c r="GL116" s="171"/>
      <c r="GM116" s="171"/>
      <c r="GN116" s="171"/>
      <c r="GO116" s="171"/>
      <c r="GP116" s="171"/>
      <c r="GQ116" s="171"/>
      <c r="GR116" s="171"/>
      <c r="GS116" s="171"/>
      <c r="GT116" s="171"/>
      <c r="GU116" s="171"/>
      <c r="GV116" s="171"/>
      <c r="GW116" s="171"/>
      <c r="GX116" s="171"/>
      <c r="GY116" s="171"/>
      <c r="GZ116" s="171"/>
      <c r="HA116" s="171"/>
      <c r="HB116" s="171"/>
      <c r="HC116" s="171"/>
      <c r="HD116" s="171"/>
      <c r="HE116" s="171"/>
      <c r="HF116" s="171"/>
      <c r="HG116" s="171"/>
      <c r="HH116" s="171"/>
      <c r="HI116" s="171"/>
      <c r="HJ116" s="171"/>
      <c r="HK116" s="171"/>
      <c r="HL116" s="171"/>
      <c r="HM116" s="171"/>
      <c r="HN116" s="171"/>
      <c r="HO116" s="171"/>
      <c r="HP116" s="171"/>
      <c r="HQ116" s="171"/>
      <c r="HR116" s="171"/>
      <c r="HS116" s="171"/>
      <c r="HT116" s="171"/>
      <c r="HU116" s="171"/>
      <c r="HV116" s="171"/>
      <c r="HW116" s="172"/>
    </row>
    <row r="117" spans="1:231" s="173" customFormat="1" ht="21" customHeight="1">
      <c r="A117" s="395" t="s">
        <v>27</v>
      </c>
      <c r="B117" s="396" t="s">
        <v>214</v>
      </c>
      <c r="C117" s="404">
        <v>0.56999999999999995</v>
      </c>
      <c r="D117" s="404">
        <f>C117/$C$4*100</f>
        <v>10.363636363636362</v>
      </c>
      <c r="E117" s="405">
        <v>6978</v>
      </c>
      <c r="F117" s="399">
        <f>E117/$D$4*100</f>
        <v>46.52</v>
      </c>
      <c r="G117" s="399"/>
      <c r="H117" s="399"/>
      <c r="I117" s="400" t="s">
        <v>29</v>
      </c>
      <c r="J117" s="170">
        <v>1</v>
      </c>
      <c r="K117" s="171"/>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c r="AK117" s="171"/>
      <c r="AL117" s="171"/>
      <c r="AM117" s="171"/>
      <c r="AN117" s="171"/>
      <c r="AO117" s="171"/>
      <c r="AP117" s="171"/>
      <c r="AQ117" s="171"/>
      <c r="AR117" s="171"/>
      <c r="AS117" s="171"/>
      <c r="AT117" s="171"/>
      <c r="AU117" s="171"/>
      <c r="AV117" s="171"/>
      <c r="AW117" s="171"/>
      <c r="AX117" s="171"/>
      <c r="AY117" s="171"/>
      <c r="AZ117" s="171"/>
      <c r="BA117" s="171"/>
      <c r="BB117" s="171"/>
      <c r="BC117" s="171"/>
      <c r="BD117" s="171"/>
      <c r="BE117" s="171"/>
      <c r="BF117" s="171"/>
      <c r="BG117" s="171"/>
      <c r="BH117" s="171"/>
      <c r="BI117" s="171"/>
      <c r="BJ117" s="171"/>
      <c r="BK117" s="171"/>
      <c r="BL117" s="171"/>
      <c r="BM117" s="171"/>
      <c r="BN117" s="171"/>
      <c r="BO117" s="171"/>
      <c r="BP117" s="171"/>
      <c r="BQ117" s="171"/>
      <c r="BR117" s="171"/>
      <c r="BS117" s="171"/>
      <c r="BT117" s="171"/>
      <c r="BU117" s="171"/>
      <c r="BV117" s="171"/>
      <c r="BW117" s="171"/>
      <c r="BX117" s="171"/>
      <c r="BY117" s="171"/>
      <c r="BZ117" s="171"/>
      <c r="CA117" s="171"/>
      <c r="CB117" s="171"/>
      <c r="CC117" s="171"/>
      <c r="CD117" s="171"/>
      <c r="CE117" s="171"/>
      <c r="CF117" s="171"/>
      <c r="CG117" s="171"/>
      <c r="CH117" s="171"/>
      <c r="CI117" s="171"/>
      <c r="CJ117" s="171"/>
      <c r="CK117" s="171"/>
      <c r="CL117" s="171"/>
      <c r="CM117" s="171"/>
      <c r="CN117" s="171"/>
      <c r="CO117" s="171"/>
      <c r="CP117" s="171"/>
      <c r="CQ117" s="171"/>
      <c r="CR117" s="171"/>
      <c r="CS117" s="171"/>
      <c r="CT117" s="171"/>
      <c r="CU117" s="171"/>
      <c r="CV117" s="171"/>
      <c r="CW117" s="171"/>
      <c r="CX117" s="171"/>
      <c r="CY117" s="171"/>
      <c r="CZ117" s="171"/>
      <c r="DA117" s="171"/>
      <c r="DB117" s="171"/>
      <c r="DC117" s="171"/>
      <c r="DD117" s="171"/>
      <c r="DE117" s="171"/>
      <c r="DF117" s="171"/>
      <c r="DG117" s="171"/>
      <c r="DH117" s="171"/>
      <c r="DI117" s="171"/>
      <c r="DJ117" s="171"/>
      <c r="DK117" s="171"/>
      <c r="DL117" s="171"/>
      <c r="DM117" s="171"/>
      <c r="DN117" s="171"/>
      <c r="DO117" s="171"/>
      <c r="DP117" s="171"/>
      <c r="DQ117" s="171"/>
      <c r="DR117" s="171"/>
      <c r="DS117" s="171"/>
      <c r="DT117" s="171"/>
      <c r="DU117" s="171"/>
      <c r="DV117" s="171"/>
      <c r="DW117" s="171"/>
      <c r="DX117" s="171"/>
      <c r="DY117" s="171"/>
      <c r="DZ117" s="171"/>
      <c r="EA117" s="171"/>
      <c r="EB117" s="171"/>
      <c r="EC117" s="171"/>
      <c r="ED117" s="171"/>
      <c r="EE117" s="171"/>
      <c r="EF117" s="171"/>
      <c r="EG117" s="171"/>
      <c r="EH117" s="171"/>
      <c r="EI117" s="171"/>
      <c r="EJ117" s="171"/>
      <c r="EK117" s="171"/>
      <c r="EL117" s="171"/>
      <c r="EM117" s="171"/>
      <c r="EN117" s="171"/>
      <c r="EO117" s="171"/>
      <c r="EP117" s="171"/>
      <c r="EQ117" s="171"/>
      <c r="ER117" s="171"/>
      <c r="ES117" s="171"/>
      <c r="ET117" s="171"/>
      <c r="EU117" s="171"/>
      <c r="EV117" s="171"/>
      <c r="EW117" s="171"/>
      <c r="EX117" s="171"/>
      <c r="EY117" s="171"/>
      <c r="EZ117" s="171"/>
      <c r="FA117" s="171"/>
      <c r="FB117" s="171"/>
      <c r="FC117" s="171"/>
      <c r="FD117" s="171"/>
      <c r="FE117" s="171"/>
      <c r="FF117" s="171"/>
      <c r="FG117" s="171"/>
      <c r="FH117" s="171"/>
      <c r="FI117" s="171"/>
      <c r="FJ117" s="171"/>
      <c r="FK117" s="171"/>
      <c r="FL117" s="171"/>
      <c r="FM117" s="171"/>
      <c r="FN117" s="171"/>
      <c r="FO117" s="171"/>
      <c r="FP117" s="171"/>
      <c r="FQ117" s="171"/>
      <c r="FR117" s="171"/>
      <c r="FS117" s="171"/>
      <c r="FT117" s="171"/>
      <c r="FU117" s="171"/>
      <c r="FV117" s="171"/>
      <c r="FW117" s="171"/>
      <c r="FX117" s="171"/>
      <c r="FY117" s="171"/>
      <c r="FZ117" s="171"/>
      <c r="GA117" s="171"/>
      <c r="GB117" s="171"/>
      <c r="GC117" s="171"/>
      <c r="GD117" s="171"/>
      <c r="GE117" s="171"/>
      <c r="GF117" s="171"/>
      <c r="GG117" s="171"/>
      <c r="GH117" s="171"/>
      <c r="GI117" s="171"/>
      <c r="GJ117" s="171"/>
      <c r="GK117" s="171"/>
      <c r="GL117" s="171"/>
      <c r="GM117" s="171"/>
      <c r="GN117" s="171"/>
      <c r="GO117" s="171"/>
      <c r="GP117" s="171"/>
      <c r="GQ117" s="171"/>
      <c r="GR117" s="171"/>
      <c r="GS117" s="171"/>
      <c r="GT117" s="171"/>
      <c r="GU117" s="171"/>
      <c r="GV117" s="171"/>
      <c r="GW117" s="171"/>
      <c r="GX117" s="171"/>
      <c r="GY117" s="171"/>
      <c r="GZ117" s="171"/>
      <c r="HA117" s="171"/>
      <c r="HB117" s="171"/>
      <c r="HC117" s="171"/>
      <c r="HD117" s="171"/>
      <c r="HE117" s="171"/>
      <c r="HF117" s="171"/>
      <c r="HG117" s="171"/>
      <c r="HH117" s="171"/>
      <c r="HI117" s="171"/>
      <c r="HJ117" s="171"/>
      <c r="HK117" s="171"/>
      <c r="HL117" s="171"/>
      <c r="HM117" s="171"/>
      <c r="HN117" s="171"/>
      <c r="HO117" s="171"/>
      <c r="HP117" s="171"/>
      <c r="HQ117" s="171"/>
      <c r="HR117" s="171"/>
      <c r="HS117" s="171"/>
      <c r="HT117" s="171"/>
      <c r="HU117" s="171"/>
      <c r="HV117" s="171"/>
      <c r="HW117" s="172"/>
    </row>
    <row r="118" spans="1:231" s="173" customFormat="1" ht="21" customHeight="1">
      <c r="A118" s="395" t="s">
        <v>30</v>
      </c>
      <c r="B118" s="396" t="s">
        <v>215</v>
      </c>
      <c r="C118" s="404">
        <v>4.32</v>
      </c>
      <c r="D118" s="404">
        <f>C118/$C$4*100</f>
        <v>78.545454545454547</v>
      </c>
      <c r="E118" s="405">
        <v>15613</v>
      </c>
      <c r="F118" s="399">
        <f t="shared" ref="F118:F181" si="10">E118/$D$4*100</f>
        <v>104.08666666666666</v>
      </c>
      <c r="G118" s="399"/>
      <c r="H118" s="399"/>
      <c r="I118" s="400" t="s">
        <v>29</v>
      </c>
      <c r="J118" s="170">
        <v>1</v>
      </c>
      <c r="K118" s="171"/>
      <c r="L118" s="171"/>
      <c r="M118" s="171"/>
      <c r="N118" s="171"/>
      <c r="O118" s="171"/>
      <c r="P118" s="171"/>
      <c r="Q118" s="171"/>
      <c r="R118" s="171"/>
      <c r="S118" s="171"/>
      <c r="T118" s="171"/>
      <c r="U118" s="171"/>
      <c r="V118" s="171"/>
      <c r="W118" s="171"/>
      <c r="X118" s="171"/>
      <c r="Y118" s="171"/>
      <c r="Z118" s="171"/>
      <c r="AA118" s="171"/>
      <c r="AB118" s="171"/>
      <c r="AC118" s="171"/>
      <c r="AD118" s="171"/>
      <c r="AE118" s="171"/>
      <c r="AF118" s="171"/>
      <c r="AG118" s="171"/>
      <c r="AH118" s="171"/>
      <c r="AI118" s="171"/>
      <c r="AJ118" s="171"/>
      <c r="AK118" s="171"/>
      <c r="AL118" s="171"/>
      <c r="AM118" s="171"/>
      <c r="AN118" s="171"/>
      <c r="AO118" s="171"/>
      <c r="AP118" s="171"/>
      <c r="AQ118" s="171"/>
      <c r="AR118" s="171"/>
      <c r="AS118" s="171"/>
      <c r="AT118" s="171"/>
      <c r="AU118" s="171"/>
      <c r="AV118" s="171"/>
      <c r="AW118" s="171"/>
      <c r="AX118" s="171"/>
      <c r="AY118" s="171"/>
      <c r="AZ118" s="171"/>
      <c r="BA118" s="171"/>
      <c r="BB118" s="171"/>
      <c r="BC118" s="171"/>
      <c r="BD118" s="171"/>
      <c r="BE118" s="171"/>
      <c r="BF118" s="171"/>
      <c r="BG118" s="171"/>
      <c r="BH118" s="171"/>
      <c r="BI118" s="171"/>
      <c r="BJ118" s="171"/>
      <c r="BK118" s="171"/>
      <c r="BL118" s="171"/>
      <c r="BM118" s="171"/>
      <c r="BN118" s="171"/>
      <c r="BO118" s="171"/>
      <c r="BP118" s="171"/>
      <c r="BQ118" s="171"/>
      <c r="BR118" s="171"/>
      <c r="BS118" s="171"/>
      <c r="BT118" s="171"/>
      <c r="BU118" s="171"/>
      <c r="BV118" s="171"/>
      <c r="BW118" s="171"/>
      <c r="BX118" s="171"/>
      <c r="BY118" s="171"/>
      <c r="BZ118" s="171"/>
      <c r="CA118" s="171"/>
      <c r="CB118" s="171"/>
      <c r="CC118" s="171"/>
      <c r="CD118" s="171"/>
      <c r="CE118" s="171"/>
      <c r="CF118" s="171"/>
      <c r="CG118" s="171"/>
      <c r="CH118" s="171"/>
      <c r="CI118" s="171"/>
      <c r="CJ118" s="171"/>
      <c r="CK118" s="171"/>
      <c r="CL118" s="171"/>
      <c r="CM118" s="171"/>
      <c r="CN118" s="171"/>
      <c r="CO118" s="171"/>
      <c r="CP118" s="171"/>
      <c r="CQ118" s="171"/>
      <c r="CR118" s="171"/>
      <c r="CS118" s="171"/>
      <c r="CT118" s="171"/>
      <c r="CU118" s="171"/>
      <c r="CV118" s="171"/>
      <c r="CW118" s="171"/>
      <c r="CX118" s="171"/>
      <c r="CY118" s="171"/>
      <c r="CZ118" s="171"/>
      <c r="DA118" s="171"/>
      <c r="DB118" s="171"/>
      <c r="DC118" s="171"/>
      <c r="DD118" s="171"/>
      <c r="DE118" s="171"/>
      <c r="DF118" s="171"/>
      <c r="DG118" s="171"/>
      <c r="DH118" s="171"/>
      <c r="DI118" s="171"/>
      <c r="DJ118" s="171"/>
      <c r="DK118" s="171"/>
      <c r="DL118" s="171"/>
      <c r="DM118" s="171"/>
      <c r="DN118" s="171"/>
      <c r="DO118" s="171"/>
      <c r="DP118" s="171"/>
      <c r="DQ118" s="171"/>
      <c r="DR118" s="171"/>
      <c r="DS118" s="171"/>
      <c r="DT118" s="171"/>
      <c r="DU118" s="171"/>
      <c r="DV118" s="171"/>
      <c r="DW118" s="171"/>
      <c r="DX118" s="171"/>
      <c r="DY118" s="171"/>
      <c r="DZ118" s="171"/>
      <c r="EA118" s="171"/>
      <c r="EB118" s="171"/>
      <c r="EC118" s="171"/>
      <c r="ED118" s="171"/>
      <c r="EE118" s="171"/>
      <c r="EF118" s="171"/>
      <c r="EG118" s="171"/>
      <c r="EH118" s="171"/>
      <c r="EI118" s="171"/>
      <c r="EJ118" s="171"/>
      <c r="EK118" s="171"/>
      <c r="EL118" s="171"/>
      <c r="EM118" s="171"/>
      <c r="EN118" s="171"/>
      <c r="EO118" s="171"/>
      <c r="EP118" s="171"/>
      <c r="EQ118" s="171"/>
      <c r="ER118" s="171"/>
      <c r="ES118" s="171"/>
      <c r="ET118" s="171"/>
      <c r="EU118" s="171"/>
      <c r="EV118" s="171"/>
      <c r="EW118" s="171"/>
      <c r="EX118" s="171"/>
      <c r="EY118" s="171"/>
      <c r="EZ118" s="171"/>
      <c r="FA118" s="171"/>
      <c r="FB118" s="171"/>
      <c r="FC118" s="171"/>
      <c r="FD118" s="171"/>
      <c r="FE118" s="171"/>
      <c r="FF118" s="171"/>
      <c r="FG118" s="171"/>
      <c r="FH118" s="171"/>
      <c r="FI118" s="171"/>
      <c r="FJ118" s="171"/>
      <c r="FK118" s="171"/>
      <c r="FL118" s="171"/>
      <c r="FM118" s="171"/>
      <c r="FN118" s="171"/>
      <c r="FO118" s="171"/>
      <c r="FP118" s="171"/>
      <c r="FQ118" s="171"/>
      <c r="FR118" s="171"/>
      <c r="FS118" s="171"/>
      <c r="FT118" s="171"/>
      <c r="FU118" s="171"/>
      <c r="FV118" s="171"/>
      <c r="FW118" s="171"/>
      <c r="FX118" s="171"/>
      <c r="FY118" s="171"/>
      <c r="FZ118" s="171"/>
      <c r="GA118" s="171"/>
      <c r="GB118" s="171"/>
      <c r="GC118" s="171"/>
      <c r="GD118" s="171"/>
      <c r="GE118" s="171"/>
      <c r="GF118" s="171"/>
      <c r="GG118" s="171"/>
      <c r="GH118" s="171"/>
      <c r="GI118" s="171"/>
      <c r="GJ118" s="171"/>
      <c r="GK118" s="171"/>
      <c r="GL118" s="171"/>
      <c r="GM118" s="171"/>
      <c r="GN118" s="171"/>
      <c r="GO118" s="171"/>
      <c r="GP118" s="171"/>
      <c r="GQ118" s="171"/>
      <c r="GR118" s="171"/>
      <c r="GS118" s="171"/>
      <c r="GT118" s="171"/>
      <c r="GU118" s="171"/>
      <c r="GV118" s="171"/>
      <c r="GW118" s="171"/>
      <c r="GX118" s="171"/>
      <c r="GY118" s="171"/>
      <c r="GZ118" s="171"/>
      <c r="HA118" s="171"/>
      <c r="HB118" s="171"/>
      <c r="HC118" s="171"/>
      <c r="HD118" s="171"/>
      <c r="HE118" s="171"/>
      <c r="HF118" s="171"/>
      <c r="HG118" s="171"/>
      <c r="HH118" s="171"/>
      <c r="HI118" s="171"/>
      <c r="HJ118" s="171"/>
      <c r="HK118" s="171"/>
      <c r="HL118" s="171"/>
      <c r="HM118" s="171"/>
      <c r="HN118" s="171"/>
      <c r="HO118" s="171"/>
      <c r="HP118" s="171"/>
      <c r="HQ118" s="171"/>
      <c r="HR118" s="171"/>
      <c r="HS118" s="171"/>
      <c r="HT118" s="171"/>
      <c r="HU118" s="171"/>
      <c r="HV118" s="171"/>
      <c r="HW118" s="172"/>
    </row>
    <row r="119" spans="1:231" s="173" customFormat="1" ht="21" customHeight="1">
      <c r="A119" s="395" t="s">
        <v>32</v>
      </c>
      <c r="B119" s="396" t="s">
        <v>216</v>
      </c>
      <c r="C119" s="404">
        <v>2.4300000000000002</v>
      </c>
      <c r="D119" s="404">
        <f>C119/$C$4*100</f>
        <v>44.18181818181818</v>
      </c>
      <c r="E119" s="405">
        <v>12304</v>
      </c>
      <c r="F119" s="399">
        <f t="shared" si="10"/>
        <v>82.026666666666671</v>
      </c>
      <c r="G119" s="399"/>
      <c r="H119" s="399"/>
      <c r="I119" s="400" t="s">
        <v>29</v>
      </c>
      <c r="J119" s="170">
        <v>1</v>
      </c>
      <c r="K119" s="171"/>
      <c r="L119" s="171"/>
      <c r="M119" s="171"/>
      <c r="N119" s="171"/>
      <c r="O119" s="171"/>
      <c r="P119" s="171"/>
      <c r="Q119" s="171"/>
      <c r="R119" s="171"/>
      <c r="S119" s="171"/>
      <c r="T119" s="171"/>
      <c r="U119" s="171"/>
      <c r="V119" s="171"/>
      <c r="W119" s="171"/>
      <c r="X119" s="171"/>
      <c r="Y119" s="171"/>
      <c r="Z119" s="171"/>
      <c r="AA119" s="171"/>
      <c r="AB119" s="171"/>
      <c r="AC119" s="171"/>
      <c r="AD119" s="171"/>
      <c r="AE119" s="171"/>
      <c r="AF119" s="171"/>
      <c r="AG119" s="171"/>
      <c r="AH119" s="171"/>
      <c r="AI119" s="171"/>
      <c r="AJ119" s="171"/>
      <c r="AK119" s="171"/>
      <c r="AL119" s="171"/>
      <c r="AM119" s="171"/>
      <c r="AN119" s="171"/>
      <c r="AO119" s="171"/>
      <c r="AP119" s="171"/>
      <c r="AQ119" s="171"/>
      <c r="AR119" s="171"/>
      <c r="AS119" s="171"/>
      <c r="AT119" s="171"/>
      <c r="AU119" s="171"/>
      <c r="AV119" s="171"/>
      <c r="AW119" s="171"/>
      <c r="AX119" s="171"/>
      <c r="AY119" s="171"/>
      <c r="AZ119" s="171"/>
      <c r="BA119" s="171"/>
      <c r="BB119" s="171"/>
      <c r="BC119" s="171"/>
      <c r="BD119" s="171"/>
      <c r="BE119" s="171"/>
      <c r="BF119" s="171"/>
      <c r="BG119" s="171"/>
      <c r="BH119" s="171"/>
      <c r="BI119" s="171"/>
      <c r="BJ119" s="171"/>
      <c r="BK119" s="171"/>
      <c r="BL119" s="171"/>
      <c r="BM119" s="171"/>
      <c r="BN119" s="171"/>
      <c r="BO119" s="171"/>
      <c r="BP119" s="171"/>
      <c r="BQ119" s="171"/>
      <c r="BR119" s="171"/>
      <c r="BS119" s="171"/>
      <c r="BT119" s="171"/>
      <c r="BU119" s="171"/>
      <c r="BV119" s="171"/>
      <c r="BW119" s="171"/>
      <c r="BX119" s="171"/>
      <c r="BY119" s="171"/>
      <c r="BZ119" s="171"/>
      <c r="CA119" s="171"/>
      <c r="CB119" s="171"/>
      <c r="CC119" s="171"/>
      <c r="CD119" s="171"/>
      <c r="CE119" s="171"/>
      <c r="CF119" s="171"/>
      <c r="CG119" s="171"/>
      <c r="CH119" s="171"/>
      <c r="CI119" s="171"/>
      <c r="CJ119" s="171"/>
      <c r="CK119" s="171"/>
      <c r="CL119" s="171"/>
      <c r="CM119" s="171"/>
      <c r="CN119" s="171"/>
      <c r="CO119" s="171"/>
      <c r="CP119" s="171"/>
      <c r="CQ119" s="171"/>
      <c r="CR119" s="171"/>
      <c r="CS119" s="171"/>
      <c r="CT119" s="171"/>
      <c r="CU119" s="171"/>
      <c r="CV119" s="171"/>
      <c r="CW119" s="171"/>
      <c r="CX119" s="171"/>
      <c r="CY119" s="171"/>
      <c r="CZ119" s="171"/>
      <c r="DA119" s="171"/>
      <c r="DB119" s="171"/>
      <c r="DC119" s="171"/>
      <c r="DD119" s="171"/>
      <c r="DE119" s="171"/>
      <c r="DF119" s="171"/>
      <c r="DG119" s="171"/>
      <c r="DH119" s="171"/>
      <c r="DI119" s="171"/>
      <c r="DJ119" s="171"/>
      <c r="DK119" s="171"/>
      <c r="DL119" s="171"/>
      <c r="DM119" s="171"/>
      <c r="DN119" s="171"/>
      <c r="DO119" s="171"/>
      <c r="DP119" s="171"/>
      <c r="DQ119" s="171"/>
      <c r="DR119" s="171"/>
      <c r="DS119" s="171"/>
      <c r="DT119" s="171"/>
      <c r="DU119" s="171"/>
      <c r="DV119" s="171"/>
      <c r="DW119" s="171"/>
      <c r="DX119" s="171"/>
      <c r="DY119" s="171"/>
      <c r="DZ119" s="171"/>
      <c r="EA119" s="171"/>
      <c r="EB119" s="171"/>
      <c r="EC119" s="171"/>
      <c r="ED119" s="171"/>
      <c r="EE119" s="171"/>
      <c r="EF119" s="171"/>
      <c r="EG119" s="171"/>
      <c r="EH119" s="171"/>
      <c r="EI119" s="171"/>
      <c r="EJ119" s="171"/>
      <c r="EK119" s="171"/>
      <c r="EL119" s="171"/>
      <c r="EM119" s="171"/>
      <c r="EN119" s="171"/>
      <c r="EO119" s="171"/>
      <c r="EP119" s="171"/>
      <c r="EQ119" s="171"/>
      <c r="ER119" s="171"/>
      <c r="ES119" s="171"/>
      <c r="ET119" s="171"/>
      <c r="EU119" s="171"/>
      <c r="EV119" s="171"/>
      <c r="EW119" s="171"/>
      <c r="EX119" s="171"/>
      <c r="EY119" s="171"/>
      <c r="EZ119" s="171"/>
      <c r="FA119" s="171"/>
      <c r="FB119" s="171"/>
      <c r="FC119" s="171"/>
      <c r="FD119" s="171"/>
      <c r="FE119" s="171"/>
      <c r="FF119" s="171"/>
      <c r="FG119" s="171"/>
      <c r="FH119" s="171"/>
      <c r="FI119" s="171"/>
      <c r="FJ119" s="171"/>
      <c r="FK119" s="171"/>
      <c r="FL119" s="171"/>
      <c r="FM119" s="171"/>
      <c r="FN119" s="171"/>
      <c r="FO119" s="171"/>
      <c r="FP119" s="171"/>
      <c r="FQ119" s="171"/>
      <c r="FR119" s="171"/>
      <c r="FS119" s="171"/>
      <c r="FT119" s="171"/>
      <c r="FU119" s="171"/>
      <c r="FV119" s="171"/>
      <c r="FW119" s="171"/>
      <c r="FX119" s="171"/>
      <c r="FY119" s="171"/>
      <c r="FZ119" s="171"/>
      <c r="GA119" s="171"/>
      <c r="GB119" s="171"/>
      <c r="GC119" s="171"/>
      <c r="GD119" s="171"/>
      <c r="GE119" s="171"/>
      <c r="GF119" s="171"/>
      <c r="GG119" s="171"/>
      <c r="GH119" s="171"/>
      <c r="GI119" s="171"/>
      <c r="GJ119" s="171"/>
      <c r="GK119" s="171"/>
      <c r="GL119" s="171"/>
      <c r="GM119" s="171"/>
      <c r="GN119" s="171"/>
      <c r="GO119" s="171"/>
      <c r="GP119" s="171"/>
      <c r="GQ119" s="171"/>
      <c r="GR119" s="171"/>
      <c r="GS119" s="171"/>
      <c r="GT119" s="171"/>
      <c r="GU119" s="171"/>
      <c r="GV119" s="171"/>
      <c r="GW119" s="171"/>
      <c r="GX119" s="171"/>
      <c r="GY119" s="171"/>
      <c r="GZ119" s="171"/>
      <c r="HA119" s="171"/>
      <c r="HB119" s="171"/>
      <c r="HC119" s="171"/>
      <c r="HD119" s="171"/>
      <c r="HE119" s="171"/>
      <c r="HF119" s="171"/>
      <c r="HG119" s="171"/>
      <c r="HH119" s="171"/>
      <c r="HI119" s="171"/>
      <c r="HJ119" s="171"/>
      <c r="HK119" s="171"/>
      <c r="HL119" s="171"/>
      <c r="HM119" s="171"/>
      <c r="HN119" s="171"/>
      <c r="HO119" s="171"/>
      <c r="HP119" s="171"/>
      <c r="HQ119" s="171"/>
      <c r="HR119" s="171"/>
      <c r="HS119" s="171"/>
      <c r="HT119" s="171"/>
      <c r="HU119" s="171"/>
      <c r="HV119" s="171"/>
      <c r="HW119" s="172"/>
    </row>
    <row r="120" spans="1:231" s="173" customFormat="1" ht="21" customHeight="1">
      <c r="A120" s="395" t="s">
        <v>217</v>
      </c>
      <c r="B120" s="396" t="s">
        <v>218</v>
      </c>
      <c r="C120" s="404">
        <v>0.28999999999999998</v>
      </c>
      <c r="D120" s="404">
        <f t="shared" ref="D120:D125" si="11">C120/$C$4*100</f>
        <v>5.2727272727272725</v>
      </c>
      <c r="E120" s="405">
        <v>9457</v>
      </c>
      <c r="F120" s="399">
        <f t="shared" si="10"/>
        <v>63.04666666666666</v>
      </c>
      <c r="G120" s="399"/>
      <c r="H120" s="399"/>
      <c r="I120" s="399"/>
      <c r="J120" s="170">
        <v>1</v>
      </c>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c r="AI120" s="171"/>
      <c r="AJ120" s="171"/>
      <c r="AK120" s="171"/>
      <c r="AL120" s="171"/>
      <c r="AM120" s="171"/>
      <c r="AN120" s="171"/>
      <c r="AO120" s="171"/>
      <c r="AP120" s="171"/>
      <c r="AQ120" s="171"/>
      <c r="AR120" s="171"/>
      <c r="AS120" s="171"/>
      <c r="AT120" s="171"/>
      <c r="AU120" s="171"/>
      <c r="AV120" s="171"/>
      <c r="AW120" s="171"/>
      <c r="AX120" s="171"/>
      <c r="AY120" s="171"/>
      <c r="AZ120" s="171"/>
      <c r="BA120" s="171"/>
      <c r="BB120" s="171"/>
      <c r="BC120" s="171"/>
      <c r="BD120" s="171"/>
      <c r="BE120" s="171"/>
      <c r="BF120" s="171"/>
      <c r="BG120" s="171"/>
      <c r="BH120" s="171"/>
      <c r="BI120" s="171"/>
      <c r="BJ120" s="171"/>
      <c r="BK120" s="171"/>
      <c r="BL120" s="171"/>
      <c r="BM120" s="171"/>
      <c r="BN120" s="171"/>
      <c r="BO120" s="171"/>
      <c r="BP120" s="171"/>
      <c r="BQ120" s="171"/>
      <c r="BR120" s="171"/>
      <c r="BS120" s="171"/>
      <c r="BT120" s="171"/>
      <c r="BU120" s="171"/>
      <c r="BV120" s="171"/>
      <c r="BW120" s="171"/>
      <c r="BX120" s="171"/>
      <c r="BY120" s="171"/>
      <c r="BZ120" s="171"/>
      <c r="CA120" s="171"/>
      <c r="CB120" s="171"/>
      <c r="CC120" s="171"/>
      <c r="CD120" s="171"/>
      <c r="CE120" s="171"/>
      <c r="CF120" s="171"/>
      <c r="CG120" s="171"/>
      <c r="CH120" s="171"/>
      <c r="CI120" s="171"/>
      <c r="CJ120" s="171"/>
      <c r="CK120" s="171"/>
      <c r="CL120" s="171"/>
      <c r="CM120" s="171"/>
      <c r="CN120" s="171"/>
      <c r="CO120" s="171"/>
      <c r="CP120" s="171"/>
      <c r="CQ120" s="171"/>
      <c r="CR120" s="171"/>
      <c r="CS120" s="171"/>
      <c r="CT120" s="171"/>
      <c r="CU120" s="171"/>
      <c r="CV120" s="171"/>
      <c r="CW120" s="171"/>
      <c r="CX120" s="171"/>
      <c r="CY120" s="171"/>
      <c r="CZ120" s="171"/>
      <c r="DA120" s="171"/>
      <c r="DB120" s="171"/>
      <c r="DC120" s="171"/>
      <c r="DD120" s="171"/>
      <c r="DE120" s="171"/>
      <c r="DF120" s="171"/>
      <c r="DG120" s="171"/>
      <c r="DH120" s="171"/>
      <c r="DI120" s="171"/>
      <c r="DJ120" s="171"/>
      <c r="DK120" s="171"/>
      <c r="DL120" s="171"/>
      <c r="DM120" s="171"/>
      <c r="DN120" s="171"/>
      <c r="DO120" s="171"/>
      <c r="DP120" s="171"/>
      <c r="DQ120" s="171"/>
      <c r="DR120" s="171"/>
      <c r="DS120" s="171"/>
      <c r="DT120" s="171"/>
      <c r="DU120" s="171"/>
      <c r="DV120" s="171"/>
      <c r="DW120" s="171"/>
      <c r="DX120" s="171"/>
      <c r="DY120" s="171"/>
      <c r="DZ120" s="171"/>
      <c r="EA120" s="171"/>
      <c r="EB120" s="171"/>
      <c r="EC120" s="171"/>
      <c r="ED120" s="171"/>
      <c r="EE120" s="171"/>
      <c r="EF120" s="171"/>
      <c r="EG120" s="171"/>
      <c r="EH120" s="171"/>
      <c r="EI120" s="171"/>
      <c r="EJ120" s="171"/>
      <c r="EK120" s="171"/>
      <c r="EL120" s="171"/>
      <c r="EM120" s="171"/>
      <c r="EN120" s="171"/>
      <c r="EO120" s="171"/>
      <c r="EP120" s="171"/>
      <c r="EQ120" s="171"/>
      <c r="ER120" s="171"/>
      <c r="ES120" s="171"/>
      <c r="ET120" s="171"/>
      <c r="EU120" s="171"/>
      <c r="EV120" s="171"/>
      <c r="EW120" s="171"/>
      <c r="EX120" s="171"/>
      <c r="EY120" s="171"/>
      <c r="EZ120" s="171"/>
      <c r="FA120" s="171"/>
      <c r="FB120" s="171"/>
      <c r="FC120" s="171"/>
      <c r="FD120" s="171"/>
      <c r="FE120" s="171"/>
      <c r="FF120" s="171"/>
      <c r="FG120" s="171"/>
      <c r="FH120" s="171"/>
      <c r="FI120" s="171"/>
      <c r="FJ120" s="171"/>
      <c r="FK120" s="171"/>
      <c r="FL120" s="171"/>
      <c r="FM120" s="171"/>
      <c r="FN120" s="171"/>
      <c r="FO120" s="171"/>
      <c r="FP120" s="171"/>
      <c r="FQ120" s="171"/>
      <c r="FR120" s="171"/>
      <c r="FS120" s="171"/>
      <c r="FT120" s="171"/>
      <c r="FU120" s="171"/>
      <c r="FV120" s="171"/>
      <c r="FW120" s="171"/>
      <c r="FX120" s="171"/>
      <c r="FY120" s="171"/>
      <c r="FZ120" s="171"/>
      <c r="GA120" s="171"/>
      <c r="GB120" s="171"/>
      <c r="GC120" s="171"/>
      <c r="GD120" s="171"/>
      <c r="GE120" s="171"/>
      <c r="GF120" s="171"/>
      <c r="GG120" s="171"/>
      <c r="GH120" s="171"/>
      <c r="GI120" s="171"/>
      <c r="GJ120" s="171"/>
      <c r="GK120" s="171"/>
      <c r="GL120" s="171"/>
      <c r="GM120" s="171"/>
      <c r="GN120" s="171"/>
      <c r="GO120" s="171"/>
      <c r="GP120" s="171"/>
      <c r="GQ120" s="171"/>
      <c r="GR120" s="171"/>
      <c r="GS120" s="171"/>
      <c r="GT120" s="171"/>
      <c r="GU120" s="171"/>
      <c r="GV120" s="171"/>
      <c r="GW120" s="171"/>
      <c r="GX120" s="171"/>
      <c r="GY120" s="171"/>
      <c r="GZ120" s="171"/>
      <c r="HA120" s="171"/>
      <c r="HB120" s="171"/>
      <c r="HC120" s="171"/>
      <c r="HD120" s="171"/>
      <c r="HE120" s="171"/>
      <c r="HF120" s="171"/>
      <c r="HG120" s="171"/>
      <c r="HH120" s="171"/>
      <c r="HI120" s="171"/>
      <c r="HJ120" s="171"/>
      <c r="HK120" s="171"/>
      <c r="HL120" s="171"/>
      <c r="HM120" s="171"/>
      <c r="HN120" s="171"/>
      <c r="HO120" s="171"/>
      <c r="HP120" s="171"/>
      <c r="HQ120" s="171"/>
      <c r="HR120" s="171"/>
      <c r="HS120" s="171"/>
      <c r="HT120" s="171"/>
      <c r="HU120" s="171"/>
      <c r="HV120" s="171"/>
      <c r="HW120" s="172"/>
    </row>
    <row r="121" spans="1:231" s="173" customFormat="1" ht="21" customHeight="1">
      <c r="A121" s="395" t="s">
        <v>219</v>
      </c>
      <c r="B121" s="396" t="s">
        <v>220</v>
      </c>
      <c r="C121" s="404">
        <v>3.34</v>
      </c>
      <c r="D121" s="404">
        <f t="shared" si="11"/>
        <v>60.727272727272727</v>
      </c>
      <c r="E121" s="405">
        <v>19123</v>
      </c>
      <c r="F121" s="399">
        <f t="shared" si="10"/>
        <v>127.48666666666666</v>
      </c>
      <c r="G121" s="399"/>
      <c r="H121" s="399"/>
      <c r="I121" s="400" t="s">
        <v>29</v>
      </c>
      <c r="J121" s="170">
        <v>1</v>
      </c>
      <c r="K121" s="171"/>
      <c r="L121" s="171"/>
      <c r="M121" s="171"/>
      <c r="N121" s="171"/>
      <c r="O121" s="171"/>
      <c r="P121" s="171"/>
      <c r="Q121" s="171"/>
      <c r="R121" s="171"/>
      <c r="S121" s="171"/>
      <c r="T121" s="171"/>
      <c r="U121" s="171"/>
      <c r="V121" s="171"/>
      <c r="W121" s="171"/>
      <c r="X121" s="171"/>
      <c r="Y121" s="171"/>
      <c r="Z121" s="171"/>
      <c r="AA121" s="171"/>
      <c r="AB121" s="171"/>
      <c r="AC121" s="171"/>
      <c r="AD121" s="171"/>
      <c r="AE121" s="171"/>
      <c r="AF121" s="171"/>
      <c r="AG121" s="171"/>
      <c r="AH121" s="171"/>
      <c r="AI121" s="171"/>
      <c r="AJ121" s="171"/>
      <c r="AK121" s="171"/>
      <c r="AL121" s="171"/>
      <c r="AM121" s="171"/>
      <c r="AN121" s="171"/>
      <c r="AO121" s="171"/>
      <c r="AP121" s="171"/>
      <c r="AQ121" s="171"/>
      <c r="AR121" s="171"/>
      <c r="AS121" s="171"/>
      <c r="AT121" s="171"/>
      <c r="AU121" s="171"/>
      <c r="AV121" s="171"/>
      <c r="AW121" s="171"/>
      <c r="AX121" s="171"/>
      <c r="AY121" s="171"/>
      <c r="AZ121" s="171"/>
      <c r="BA121" s="171"/>
      <c r="BB121" s="171"/>
      <c r="BC121" s="171"/>
      <c r="BD121" s="171"/>
      <c r="BE121" s="171"/>
      <c r="BF121" s="171"/>
      <c r="BG121" s="171"/>
      <c r="BH121" s="171"/>
      <c r="BI121" s="171"/>
      <c r="BJ121" s="171"/>
      <c r="BK121" s="171"/>
      <c r="BL121" s="171"/>
      <c r="BM121" s="171"/>
      <c r="BN121" s="171"/>
      <c r="BO121" s="171"/>
      <c r="BP121" s="171"/>
      <c r="BQ121" s="171"/>
      <c r="BR121" s="171"/>
      <c r="BS121" s="171"/>
      <c r="BT121" s="171"/>
      <c r="BU121" s="171"/>
      <c r="BV121" s="171"/>
      <c r="BW121" s="171"/>
      <c r="BX121" s="171"/>
      <c r="BY121" s="171"/>
      <c r="BZ121" s="171"/>
      <c r="CA121" s="171"/>
      <c r="CB121" s="171"/>
      <c r="CC121" s="171"/>
      <c r="CD121" s="171"/>
      <c r="CE121" s="171"/>
      <c r="CF121" s="171"/>
      <c r="CG121" s="171"/>
      <c r="CH121" s="171"/>
      <c r="CI121" s="171"/>
      <c r="CJ121" s="171"/>
      <c r="CK121" s="171"/>
      <c r="CL121" s="171"/>
      <c r="CM121" s="171"/>
      <c r="CN121" s="171"/>
      <c r="CO121" s="171"/>
      <c r="CP121" s="171"/>
      <c r="CQ121" s="171"/>
      <c r="CR121" s="171"/>
      <c r="CS121" s="171"/>
      <c r="CT121" s="171"/>
      <c r="CU121" s="171"/>
      <c r="CV121" s="171"/>
      <c r="CW121" s="171"/>
      <c r="CX121" s="171"/>
      <c r="CY121" s="171"/>
      <c r="CZ121" s="171"/>
      <c r="DA121" s="171"/>
      <c r="DB121" s="171"/>
      <c r="DC121" s="171"/>
      <c r="DD121" s="171"/>
      <c r="DE121" s="171"/>
      <c r="DF121" s="171"/>
      <c r="DG121" s="171"/>
      <c r="DH121" s="171"/>
      <c r="DI121" s="171"/>
      <c r="DJ121" s="171"/>
      <c r="DK121" s="171"/>
      <c r="DL121" s="171"/>
      <c r="DM121" s="171"/>
      <c r="DN121" s="171"/>
      <c r="DO121" s="171"/>
      <c r="DP121" s="171"/>
      <c r="DQ121" s="171"/>
      <c r="DR121" s="171"/>
      <c r="DS121" s="171"/>
      <c r="DT121" s="171"/>
      <c r="DU121" s="171"/>
      <c r="DV121" s="171"/>
      <c r="DW121" s="171"/>
      <c r="DX121" s="171"/>
      <c r="DY121" s="171"/>
      <c r="DZ121" s="171"/>
      <c r="EA121" s="171"/>
      <c r="EB121" s="171"/>
      <c r="EC121" s="171"/>
      <c r="ED121" s="171"/>
      <c r="EE121" s="171"/>
      <c r="EF121" s="171"/>
      <c r="EG121" s="171"/>
      <c r="EH121" s="171"/>
      <c r="EI121" s="171"/>
      <c r="EJ121" s="171"/>
      <c r="EK121" s="171"/>
      <c r="EL121" s="171"/>
      <c r="EM121" s="171"/>
      <c r="EN121" s="171"/>
      <c r="EO121" s="171"/>
      <c r="EP121" s="171"/>
      <c r="EQ121" s="171"/>
      <c r="ER121" s="171"/>
      <c r="ES121" s="171"/>
      <c r="ET121" s="171"/>
      <c r="EU121" s="171"/>
      <c r="EV121" s="171"/>
      <c r="EW121" s="171"/>
      <c r="EX121" s="171"/>
      <c r="EY121" s="171"/>
      <c r="EZ121" s="171"/>
      <c r="FA121" s="171"/>
      <c r="FB121" s="171"/>
      <c r="FC121" s="171"/>
      <c r="FD121" s="171"/>
      <c r="FE121" s="171"/>
      <c r="FF121" s="171"/>
      <c r="FG121" s="171"/>
      <c r="FH121" s="171"/>
      <c r="FI121" s="171"/>
      <c r="FJ121" s="171"/>
      <c r="FK121" s="171"/>
      <c r="FL121" s="171"/>
      <c r="FM121" s="171"/>
      <c r="FN121" s="171"/>
      <c r="FO121" s="171"/>
      <c r="FP121" s="171"/>
      <c r="FQ121" s="171"/>
      <c r="FR121" s="171"/>
      <c r="FS121" s="171"/>
      <c r="FT121" s="171"/>
      <c r="FU121" s="171"/>
      <c r="FV121" s="171"/>
      <c r="FW121" s="171"/>
      <c r="FX121" s="171"/>
      <c r="FY121" s="171"/>
      <c r="FZ121" s="171"/>
      <c r="GA121" s="171"/>
      <c r="GB121" s="171"/>
      <c r="GC121" s="171"/>
      <c r="GD121" s="171"/>
      <c r="GE121" s="171"/>
      <c r="GF121" s="171"/>
      <c r="GG121" s="171"/>
      <c r="GH121" s="171"/>
      <c r="GI121" s="171"/>
      <c r="GJ121" s="171"/>
      <c r="GK121" s="171"/>
      <c r="GL121" s="171"/>
      <c r="GM121" s="171"/>
      <c r="GN121" s="171"/>
      <c r="GO121" s="171"/>
      <c r="GP121" s="171"/>
      <c r="GQ121" s="171"/>
      <c r="GR121" s="171"/>
      <c r="GS121" s="171"/>
      <c r="GT121" s="171"/>
      <c r="GU121" s="171"/>
      <c r="GV121" s="171"/>
      <c r="GW121" s="171"/>
      <c r="GX121" s="171"/>
      <c r="GY121" s="171"/>
      <c r="GZ121" s="171"/>
      <c r="HA121" s="171"/>
      <c r="HB121" s="171"/>
      <c r="HC121" s="171"/>
      <c r="HD121" s="171"/>
      <c r="HE121" s="171"/>
      <c r="HF121" s="171"/>
      <c r="HG121" s="171"/>
      <c r="HH121" s="171"/>
      <c r="HI121" s="171"/>
      <c r="HJ121" s="171"/>
      <c r="HK121" s="171"/>
      <c r="HL121" s="171"/>
      <c r="HM121" s="171"/>
      <c r="HN121" s="171"/>
      <c r="HO121" s="171"/>
      <c r="HP121" s="171"/>
      <c r="HQ121" s="171"/>
      <c r="HR121" s="171"/>
      <c r="HS121" s="171"/>
      <c r="HT121" s="171"/>
      <c r="HU121" s="171"/>
      <c r="HV121" s="171"/>
      <c r="HW121" s="172"/>
    </row>
    <row r="122" spans="1:231" s="173" customFormat="1" ht="21" customHeight="1">
      <c r="A122" s="395" t="s">
        <v>221</v>
      </c>
      <c r="B122" s="396" t="s">
        <v>222</v>
      </c>
      <c r="C122" s="404">
        <f>1.05+0.43+1.5</f>
        <v>2.98</v>
      </c>
      <c r="D122" s="404">
        <f t="shared" si="11"/>
        <v>54.181818181818187</v>
      </c>
      <c r="E122" s="405">
        <v>48070</v>
      </c>
      <c r="F122" s="399">
        <f t="shared" si="10"/>
        <v>320.4666666666667</v>
      </c>
      <c r="G122" s="399"/>
      <c r="H122" s="399"/>
      <c r="I122" s="399"/>
      <c r="J122" s="170">
        <v>1</v>
      </c>
      <c r="K122" s="171"/>
      <c r="L122" s="171"/>
      <c r="M122" s="171"/>
      <c r="N122" s="171"/>
      <c r="O122" s="171"/>
      <c r="P122" s="171"/>
      <c r="Q122" s="171"/>
      <c r="R122" s="171"/>
      <c r="S122" s="171"/>
      <c r="T122" s="171"/>
      <c r="U122" s="171"/>
      <c r="V122" s="171"/>
      <c r="W122" s="171"/>
      <c r="X122" s="171"/>
      <c r="Y122" s="171"/>
      <c r="Z122" s="171"/>
      <c r="AA122" s="171"/>
      <c r="AB122" s="171"/>
      <c r="AC122" s="171"/>
      <c r="AD122" s="171"/>
      <c r="AE122" s="171"/>
      <c r="AF122" s="171"/>
      <c r="AG122" s="171"/>
      <c r="AH122" s="171"/>
      <c r="AI122" s="171"/>
      <c r="AJ122" s="171"/>
      <c r="AK122" s="171"/>
      <c r="AL122" s="171"/>
      <c r="AM122" s="171"/>
      <c r="AN122" s="171"/>
      <c r="AO122" s="171"/>
      <c r="AP122" s="171"/>
      <c r="AQ122" s="171"/>
      <c r="AR122" s="171"/>
      <c r="AS122" s="171"/>
      <c r="AT122" s="171"/>
      <c r="AU122" s="171"/>
      <c r="AV122" s="171"/>
      <c r="AW122" s="171"/>
      <c r="AX122" s="171"/>
      <c r="AY122" s="171"/>
      <c r="AZ122" s="171"/>
      <c r="BA122" s="171"/>
      <c r="BB122" s="171"/>
      <c r="BC122" s="171"/>
      <c r="BD122" s="171"/>
      <c r="BE122" s="171"/>
      <c r="BF122" s="171"/>
      <c r="BG122" s="171"/>
      <c r="BH122" s="171"/>
      <c r="BI122" s="171"/>
      <c r="BJ122" s="171"/>
      <c r="BK122" s="171"/>
      <c r="BL122" s="171"/>
      <c r="BM122" s="171"/>
      <c r="BN122" s="171"/>
      <c r="BO122" s="171"/>
      <c r="BP122" s="171"/>
      <c r="BQ122" s="171"/>
      <c r="BR122" s="171"/>
      <c r="BS122" s="171"/>
      <c r="BT122" s="171"/>
      <c r="BU122" s="171"/>
      <c r="BV122" s="171"/>
      <c r="BW122" s="171"/>
      <c r="BX122" s="171"/>
      <c r="BY122" s="171"/>
      <c r="BZ122" s="171"/>
      <c r="CA122" s="171"/>
      <c r="CB122" s="171"/>
      <c r="CC122" s="171"/>
      <c r="CD122" s="171"/>
      <c r="CE122" s="171"/>
      <c r="CF122" s="171"/>
      <c r="CG122" s="171"/>
      <c r="CH122" s="171"/>
      <c r="CI122" s="171"/>
      <c r="CJ122" s="171"/>
      <c r="CK122" s="171"/>
      <c r="CL122" s="171"/>
      <c r="CM122" s="171"/>
      <c r="CN122" s="171"/>
      <c r="CO122" s="171"/>
      <c r="CP122" s="171"/>
      <c r="CQ122" s="171"/>
      <c r="CR122" s="171"/>
      <c r="CS122" s="171"/>
      <c r="CT122" s="171"/>
      <c r="CU122" s="171"/>
      <c r="CV122" s="171"/>
      <c r="CW122" s="171"/>
      <c r="CX122" s="171"/>
      <c r="CY122" s="171"/>
      <c r="CZ122" s="171"/>
      <c r="DA122" s="171"/>
      <c r="DB122" s="171"/>
      <c r="DC122" s="171"/>
      <c r="DD122" s="171"/>
      <c r="DE122" s="171"/>
      <c r="DF122" s="171"/>
      <c r="DG122" s="171"/>
      <c r="DH122" s="171"/>
      <c r="DI122" s="171"/>
      <c r="DJ122" s="171"/>
      <c r="DK122" s="171"/>
      <c r="DL122" s="171"/>
      <c r="DM122" s="171"/>
      <c r="DN122" s="171"/>
      <c r="DO122" s="171"/>
      <c r="DP122" s="171"/>
      <c r="DQ122" s="171"/>
      <c r="DR122" s="171"/>
      <c r="DS122" s="171"/>
      <c r="DT122" s="171"/>
      <c r="DU122" s="171"/>
      <c r="DV122" s="171"/>
      <c r="DW122" s="171"/>
      <c r="DX122" s="171"/>
      <c r="DY122" s="171"/>
      <c r="DZ122" s="171"/>
      <c r="EA122" s="171"/>
      <c r="EB122" s="171"/>
      <c r="EC122" s="171"/>
      <c r="ED122" s="171"/>
      <c r="EE122" s="171"/>
      <c r="EF122" s="171"/>
      <c r="EG122" s="171"/>
      <c r="EH122" s="171"/>
      <c r="EI122" s="171"/>
      <c r="EJ122" s="171"/>
      <c r="EK122" s="171"/>
      <c r="EL122" s="171"/>
      <c r="EM122" s="171"/>
      <c r="EN122" s="171"/>
      <c r="EO122" s="171"/>
      <c r="EP122" s="171"/>
      <c r="EQ122" s="171"/>
      <c r="ER122" s="171"/>
      <c r="ES122" s="171"/>
      <c r="ET122" s="171"/>
      <c r="EU122" s="171"/>
      <c r="EV122" s="171"/>
      <c r="EW122" s="171"/>
      <c r="EX122" s="171"/>
      <c r="EY122" s="171"/>
      <c r="EZ122" s="171"/>
      <c r="FA122" s="171"/>
      <c r="FB122" s="171"/>
      <c r="FC122" s="171"/>
      <c r="FD122" s="171"/>
      <c r="FE122" s="171"/>
      <c r="FF122" s="171"/>
      <c r="FG122" s="171"/>
      <c r="FH122" s="171"/>
      <c r="FI122" s="171"/>
      <c r="FJ122" s="171"/>
      <c r="FK122" s="171"/>
      <c r="FL122" s="171"/>
      <c r="FM122" s="171"/>
      <c r="FN122" s="171"/>
      <c r="FO122" s="171"/>
      <c r="FP122" s="171"/>
      <c r="FQ122" s="171"/>
      <c r="FR122" s="171"/>
      <c r="FS122" s="171"/>
      <c r="FT122" s="171"/>
      <c r="FU122" s="171"/>
      <c r="FV122" s="171"/>
      <c r="FW122" s="171"/>
      <c r="FX122" s="171"/>
      <c r="FY122" s="171"/>
      <c r="FZ122" s="171"/>
      <c r="GA122" s="171"/>
      <c r="GB122" s="171"/>
      <c r="GC122" s="171"/>
      <c r="GD122" s="171"/>
      <c r="GE122" s="171"/>
      <c r="GF122" s="171"/>
      <c r="GG122" s="171"/>
      <c r="GH122" s="171"/>
      <c r="GI122" s="171"/>
      <c r="GJ122" s="171"/>
      <c r="GK122" s="171"/>
      <c r="GL122" s="171"/>
      <c r="GM122" s="171"/>
      <c r="GN122" s="171"/>
      <c r="GO122" s="171"/>
      <c r="GP122" s="171"/>
      <c r="GQ122" s="171"/>
      <c r="GR122" s="171"/>
      <c r="GS122" s="171"/>
      <c r="GT122" s="171"/>
      <c r="GU122" s="171"/>
      <c r="GV122" s="171"/>
      <c r="GW122" s="171"/>
      <c r="GX122" s="171"/>
      <c r="GY122" s="171"/>
      <c r="GZ122" s="171"/>
      <c r="HA122" s="171"/>
      <c r="HB122" s="171"/>
      <c r="HC122" s="171"/>
      <c r="HD122" s="171"/>
      <c r="HE122" s="171"/>
      <c r="HF122" s="171"/>
      <c r="HG122" s="171"/>
      <c r="HH122" s="171"/>
      <c r="HI122" s="171"/>
      <c r="HJ122" s="171"/>
      <c r="HK122" s="171"/>
      <c r="HL122" s="171"/>
      <c r="HM122" s="171"/>
      <c r="HN122" s="171"/>
      <c r="HO122" s="171"/>
      <c r="HP122" s="171"/>
      <c r="HQ122" s="171"/>
      <c r="HR122" s="171"/>
      <c r="HS122" s="171"/>
      <c r="HT122" s="171"/>
      <c r="HU122" s="171"/>
      <c r="HV122" s="171"/>
      <c r="HW122" s="172"/>
    </row>
    <row r="123" spans="1:231" s="173" customFormat="1" ht="21" customHeight="1">
      <c r="A123" s="395" t="s">
        <v>223</v>
      </c>
      <c r="B123" s="396" t="s">
        <v>224</v>
      </c>
      <c r="C123" s="404">
        <v>8.31</v>
      </c>
      <c r="D123" s="404">
        <f t="shared" si="11"/>
        <v>151.09090909090909</v>
      </c>
      <c r="E123" s="405">
        <v>15338</v>
      </c>
      <c r="F123" s="399">
        <f t="shared" si="10"/>
        <v>102.25333333333333</v>
      </c>
      <c r="G123" s="399"/>
      <c r="H123" s="399"/>
      <c r="I123" s="400" t="s">
        <v>29</v>
      </c>
      <c r="J123" s="170"/>
      <c r="K123" s="171"/>
      <c r="L123" s="171"/>
      <c r="M123" s="171"/>
      <c r="N123" s="171"/>
      <c r="O123" s="171"/>
      <c r="P123" s="171"/>
      <c r="Q123" s="171"/>
      <c r="R123" s="171"/>
      <c r="S123" s="171"/>
      <c r="T123" s="171"/>
      <c r="U123" s="171"/>
      <c r="V123" s="171"/>
      <c r="W123" s="171"/>
      <c r="X123" s="171"/>
      <c r="Y123" s="171"/>
      <c r="Z123" s="171"/>
      <c r="AA123" s="171"/>
      <c r="AB123" s="171"/>
      <c r="AC123" s="171"/>
      <c r="AD123" s="171"/>
      <c r="AE123" s="171"/>
      <c r="AF123" s="171"/>
      <c r="AG123" s="171"/>
      <c r="AH123" s="171"/>
      <c r="AI123" s="171"/>
      <c r="AJ123" s="171"/>
      <c r="AK123" s="171"/>
      <c r="AL123" s="171"/>
      <c r="AM123" s="171"/>
      <c r="AN123" s="171"/>
      <c r="AO123" s="171"/>
      <c r="AP123" s="171"/>
      <c r="AQ123" s="171"/>
      <c r="AR123" s="171"/>
      <c r="AS123" s="171"/>
      <c r="AT123" s="171"/>
      <c r="AU123" s="171"/>
      <c r="AV123" s="171"/>
      <c r="AW123" s="171"/>
      <c r="AX123" s="171"/>
      <c r="AY123" s="171"/>
      <c r="AZ123" s="171"/>
      <c r="BA123" s="171"/>
      <c r="BB123" s="171"/>
      <c r="BC123" s="171"/>
      <c r="BD123" s="171"/>
      <c r="BE123" s="171"/>
      <c r="BF123" s="171"/>
      <c r="BG123" s="171"/>
      <c r="BH123" s="171"/>
      <c r="BI123" s="171"/>
      <c r="BJ123" s="171"/>
      <c r="BK123" s="171"/>
      <c r="BL123" s="171"/>
      <c r="BM123" s="171"/>
      <c r="BN123" s="171"/>
      <c r="BO123" s="171"/>
      <c r="BP123" s="171"/>
      <c r="BQ123" s="171"/>
      <c r="BR123" s="171"/>
      <c r="BS123" s="171"/>
      <c r="BT123" s="171"/>
      <c r="BU123" s="171"/>
      <c r="BV123" s="171"/>
      <c r="BW123" s="171"/>
      <c r="BX123" s="171"/>
      <c r="BY123" s="171"/>
      <c r="BZ123" s="171"/>
      <c r="CA123" s="171"/>
      <c r="CB123" s="171"/>
      <c r="CC123" s="171"/>
      <c r="CD123" s="171"/>
      <c r="CE123" s="171"/>
      <c r="CF123" s="171"/>
      <c r="CG123" s="171"/>
      <c r="CH123" s="171"/>
      <c r="CI123" s="171"/>
      <c r="CJ123" s="171"/>
      <c r="CK123" s="171"/>
      <c r="CL123" s="171"/>
      <c r="CM123" s="171"/>
      <c r="CN123" s="171"/>
      <c r="CO123" s="171"/>
      <c r="CP123" s="171"/>
      <c r="CQ123" s="171"/>
      <c r="CR123" s="171"/>
      <c r="CS123" s="171"/>
      <c r="CT123" s="171"/>
      <c r="CU123" s="171"/>
      <c r="CV123" s="171"/>
      <c r="CW123" s="171"/>
      <c r="CX123" s="171"/>
      <c r="CY123" s="171"/>
      <c r="CZ123" s="171"/>
      <c r="DA123" s="171"/>
      <c r="DB123" s="171"/>
      <c r="DC123" s="171"/>
      <c r="DD123" s="171"/>
      <c r="DE123" s="171"/>
      <c r="DF123" s="171"/>
      <c r="DG123" s="171"/>
      <c r="DH123" s="171"/>
      <c r="DI123" s="171"/>
      <c r="DJ123" s="171"/>
      <c r="DK123" s="171"/>
      <c r="DL123" s="171"/>
      <c r="DM123" s="171"/>
      <c r="DN123" s="171"/>
      <c r="DO123" s="171"/>
      <c r="DP123" s="171"/>
      <c r="DQ123" s="171"/>
      <c r="DR123" s="171"/>
      <c r="DS123" s="171"/>
      <c r="DT123" s="171"/>
      <c r="DU123" s="171"/>
      <c r="DV123" s="171"/>
      <c r="DW123" s="171"/>
      <c r="DX123" s="171"/>
      <c r="DY123" s="171"/>
      <c r="DZ123" s="171"/>
      <c r="EA123" s="171"/>
      <c r="EB123" s="171"/>
      <c r="EC123" s="171"/>
      <c r="ED123" s="171"/>
      <c r="EE123" s="171"/>
      <c r="EF123" s="171"/>
      <c r="EG123" s="171"/>
      <c r="EH123" s="171"/>
      <c r="EI123" s="171"/>
      <c r="EJ123" s="171"/>
      <c r="EK123" s="171"/>
      <c r="EL123" s="171"/>
      <c r="EM123" s="171"/>
      <c r="EN123" s="171"/>
      <c r="EO123" s="171"/>
      <c r="EP123" s="171"/>
      <c r="EQ123" s="171"/>
      <c r="ER123" s="171"/>
      <c r="ES123" s="171"/>
      <c r="ET123" s="171"/>
      <c r="EU123" s="171"/>
      <c r="EV123" s="171"/>
      <c r="EW123" s="171"/>
      <c r="EX123" s="171"/>
      <c r="EY123" s="171"/>
      <c r="EZ123" s="171"/>
      <c r="FA123" s="171"/>
      <c r="FB123" s="171"/>
      <c r="FC123" s="171"/>
      <c r="FD123" s="171"/>
      <c r="FE123" s="171"/>
      <c r="FF123" s="171"/>
      <c r="FG123" s="171"/>
      <c r="FH123" s="171"/>
      <c r="FI123" s="171"/>
      <c r="FJ123" s="171"/>
      <c r="FK123" s="171"/>
      <c r="FL123" s="171"/>
      <c r="FM123" s="171"/>
      <c r="FN123" s="171"/>
      <c r="FO123" s="171"/>
      <c r="FP123" s="171"/>
      <c r="FQ123" s="171"/>
      <c r="FR123" s="171"/>
      <c r="FS123" s="171"/>
      <c r="FT123" s="171"/>
      <c r="FU123" s="171"/>
      <c r="FV123" s="171"/>
      <c r="FW123" s="171"/>
      <c r="FX123" s="171"/>
      <c r="FY123" s="171"/>
      <c r="FZ123" s="171"/>
      <c r="GA123" s="171"/>
      <c r="GB123" s="171"/>
      <c r="GC123" s="171"/>
      <c r="GD123" s="171"/>
      <c r="GE123" s="171"/>
      <c r="GF123" s="171"/>
      <c r="GG123" s="171"/>
      <c r="GH123" s="171"/>
      <c r="GI123" s="171"/>
      <c r="GJ123" s="171"/>
      <c r="GK123" s="171"/>
      <c r="GL123" s="171"/>
      <c r="GM123" s="171"/>
      <c r="GN123" s="171"/>
      <c r="GO123" s="171"/>
      <c r="GP123" s="171"/>
      <c r="GQ123" s="171"/>
      <c r="GR123" s="171"/>
      <c r="GS123" s="171"/>
      <c r="GT123" s="171"/>
      <c r="GU123" s="171"/>
      <c r="GV123" s="171"/>
      <c r="GW123" s="171"/>
      <c r="GX123" s="171"/>
      <c r="GY123" s="171"/>
      <c r="GZ123" s="171"/>
      <c r="HA123" s="171"/>
      <c r="HB123" s="171"/>
      <c r="HC123" s="171"/>
      <c r="HD123" s="171"/>
      <c r="HE123" s="171"/>
      <c r="HF123" s="171"/>
      <c r="HG123" s="171"/>
      <c r="HH123" s="171"/>
      <c r="HI123" s="171"/>
      <c r="HJ123" s="171"/>
      <c r="HK123" s="171"/>
      <c r="HL123" s="171"/>
      <c r="HM123" s="171"/>
      <c r="HN123" s="171"/>
      <c r="HO123" s="171"/>
      <c r="HP123" s="171"/>
      <c r="HQ123" s="171"/>
      <c r="HR123" s="171"/>
      <c r="HS123" s="171"/>
      <c r="HT123" s="171"/>
      <c r="HU123" s="171"/>
      <c r="HV123" s="171"/>
      <c r="HW123" s="172"/>
    </row>
    <row r="124" spans="1:231" s="173" customFormat="1" ht="21" customHeight="1">
      <c r="A124" s="395" t="s">
        <v>225</v>
      </c>
      <c r="B124" s="396" t="s">
        <v>226</v>
      </c>
      <c r="C124" s="404">
        <v>5.48</v>
      </c>
      <c r="D124" s="404">
        <f t="shared" si="11"/>
        <v>99.63636363636364</v>
      </c>
      <c r="E124" s="405">
        <v>17119</v>
      </c>
      <c r="F124" s="399">
        <f t="shared" si="10"/>
        <v>114.12666666666667</v>
      </c>
      <c r="G124" s="399"/>
      <c r="H124" s="399"/>
      <c r="I124" s="400" t="s">
        <v>29</v>
      </c>
      <c r="J124" s="170">
        <v>1</v>
      </c>
      <c r="K124" s="171"/>
      <c r="L124" s="171"/>
      <c r="M124" s="171"/>
      <c r="N124" s="171"/>
      <c r="O124" s="171"/>
      <c r="P124" s="171"/>
      <c r="Q124" s="171"/>
      <c r="R124" s="171"/>
      <c r="S124" s="171"/>
      <c r="T124" s="171"/>
      <c r="U124" s="171"/>
      <c r="V124" s="171"/>
      <c r="W124" s="171"/>
      <c r="X124" s="171"/>
      <c r="Y124" s="171"/>
      <c r="Z124" s="171"/>
      <c r="AA124" s="171"/>
      <c r="AB124" s="171"/>
      <c r="AC124" s="171"/>
      <c r="AD124" s="171"/>
      <c r="AE124" s="171"/>
      <c r="AF124" s="171"/>
      <c r="AG124" s="171"/>
      <c r="AH124" s="171"/>
      <c r="AI124" s="171"/>
      <c r="AJ124" s="171"/>
      <c r="AK124" s="171"/>
      <c r="AL124" s="171"/>
      <c r="AM124" s="171"/>
      <c r="AN124" s="171"/>
      <c r="AO124" s="171"/>
      <c r="AP124" s="171"/>
      <c r="AQ124" s="171"/>
      <c r="AR124" s="171"/>
      <c r="AS124" s="171"/>
      <c r="AT124" s="171"/>
      <c r="AU124" s="171"/>
      <c r="AV124" s="171"/>
      <c r="AW124" s="171"/>
      <c r="AX124" s="171"/>
      <c r="AY124" s="171"/>
      <c r="AZ124" s="171"/>
      <c r="BA124" s="171"/>
      <c r="BB124" s="171"/>
      <c r="BC124" s="171"/>
      <c r="BD124" s="171"/>
      <c r="BE124" s="171"/>
      <c r="BF124" s="171"/>
      <c r="BG124" s="171"/>
      <c r="BH124" s="171"/>
      <c r="BI124" s="171"/>
      <c r="BJ124" s="171"/>
      <c r="BK124" s="171"/>
      <c r="BL124" s="171"/>
      <c r="BM124" s="171"/>
      <c r="BN124" s="171"/>
      <c r="BO124" s="171"/>
      <c r="BP124" s="171"/>
      <c r="BQ124" s="171"/>
      <c r="BR124" s="171"/>
      <c r="BS124" s="171"/>
      <c r="BT124" s="171"/>
      <c r="BU124" s="171"/>
      <c r="BV124" s="171"/>
      <c r="BW124" s="171"/>
      <c r="BX124" s="171"/>
      <c r="BY124" s="171"/>
      <c r="BZ124" s="171"/>
      <c r="CA124" s="171"/>
      <c r="CB124" s="171"/>
      <c r="CC124" s="171"/>
      <c r="CD124" s="171"/>
      <c r="CE124" s="171"/>
      <c r="CF124" s="171"/>
      <c r="CG124" s="171"/>
      <c r="CH124" s="171"/>
      <c r="CI124" s="171"/>
      <c r="CJ124" s="171"/>
      <c r="CK124" s="171"/>
      <c r="CL124" s="171"/>
      <c r="CM124" s="171"/>
      <c r="CN124" s="171"/>
      <c r="CO124" s="171"/>
      <c r="CP124" s="171"/>
      <c r="CQ124" s="171"/>
      <c r="CR124" s="171"/>
      <c r="CS124" s="171"/>
      <c r="CT124" s="171"/>
      <c r="CU124" s="171"/>
      <c r="CV124" s="171"/>
      <c r="CW124" s="171"/>
      <c r="CX124" s="171"/>
      <c r="CY124" s="171"/>
      <c r="CZ124" s="171"/>
      <c r="DA124" s="171"/>
      <c r="DB124" s="171"/>
      <c r="DC124" s="171"/>
      <c r="DD124" s="171"/>
      <c r="DE124" s="171"/>
      <c r="DF124" s="171"/>
      <c r="DG124" s="171"/>
      <c r="DH124" s="171"/>
      <c r="DI124" s="171"/>
      <c r="DJ124" s="171"/>
      <c r="DK124" s="171"/>
      <c r="DL124" s="171"/>
      <c r="DM124" s="171"/>
      <c r="DN124" s="171"/>
      <c r="DO124" s="171"/>
      <c r="DP124" s="171"/>
      <c r="DQ124" s="171"/>
      <c r="DR124" s="171"/>
      <c r="DS124" s="171"/>
      <c r="DT124" s="171"/>
      <c r="DU124" s="171"/>
      <c r="DV124" s="171"/>
      <c r="DW124" s="171"/>
      <c r="DX124" s="171"/>
      <c r="DY124" s="171"/>
      <c r="DZ124" s="171"/>
      <c r="EA124" s="171"/>
      <c r="EB124" s="171"/>
      <c r="EC124" s="171"/>
      <c r="ED124" s="171"/>
      <c r="EE124" s="171"/>
      <c r="EF124" s="171"/>
      <c r="EG124" s="171"/>
      <c r="EH124" s="171"/>
      <c r="EI124" s="171"/>
      <c r="EJ124" s="171"/>
      <c r="EK124" s="171"/>
      <c r="EL124" s="171"/>
      <c r="EM124" s="171"/>
      <c r="EN124" s="171"/>
      <c r="EO124" s="171"/>
      <c r="EP124" s="171"/>
      <c r="EQ124" s="171"/>
      <c r="ER124" s="171"/>
      <c r="ES124" s="171"/>
      <c r="ET124" s="171"/>
      <c r="EU124" s="171"/>
      <c r="EV124" s="171"/>
      <c r="EW124" s="171"/>
      <c r="EX124" s="171"/>
      <c r="EY124" s="171"/>
      <c r="EZ124" s="171"/>
      <c r="FA124" s="171"/>
      <c r="FB124" s="171"/>
      <c r="FC124" s="171"/>
      <c r="FD124" s="171"/>
      <c r="FE124" s="171"/>
      <c r="FF124" s="171"/>
      <c r="FG124" s="171"/>
      <c r="FH124" s="171"/>
      <c r="FI124" s="171"/>
      <c r="FJ124" s="171"/>
      <c r="FK124" s="171"/>
      <c r="FL124" s="171"/>
      <c r="FM124" s="171"/>
      <c r="FN124" s="171"/>
      <c r="FO124" s="171"/>
      <c r="FP124" s="171"/>
      <c r="FQ124" s="171"/>
      <c r="FR124" s="171"/>
      <c r="FS124" s="171"/>
      <c r="FT124" s="171"/>
      <c r="FU124" s="171"/>
      <c r="FV124" s="171"/>
      <c r="FW124" s="171"/>
      <c r="FX124" s="171"/>
      <c r="FY124" s="171"/>
      <c r="FZ124" s="171"/>
      <c r="GA124" s="171"/>
      <c r="GB124" s="171"/>
      <c r="GC124" s="171"/>
      <c r="GD124" s="171"/>
      <c r="GE124" s="171"/>
      <c r="GF124" s="171"/>
      <c r="GG124" s="171"/>
      <c r="GH124" s="171"/>
      <c r="GI124" s="171"/>
      <c r="GJ124" s="171"/>
      <c r="GK124" s="171"/>
      <c r="GL124" s="171"/>
      <c r="GM124" s="171"/>
      <c r="GN124" s="171"/>
      <c r="GO124" s="171"/>
      <c r="GP124" s="171"/>
      <c r="GQ124" s="171"/>
      <c r="GR124" s="171"/>
      <c r="GS124" s="171"/>
      <c r="GT124" s="171"/>
      <c r="GU124" s="171"/>
      <c r="GV124" s="171"/>
      <c r="GW124" s="171"/>
      <c r="GX124" s="171"/>
      <c r="GY124" s="171"/>
      <c r="GZ124" s="171"/>
      <c r="HA124" s="171"/>
      <c r="HB124" s="171"/>
      <c r="HC124" s="171"/>
      <c r="HD124" s="171"/>
      <c r="HE124" s="171"/>
      <c r="HF124" s="171"/>
      <c r="HG124" s="171"/>
      <c r="HH124" s="171"/>
      <c r="HI124" s="171"/>
      <c r="HJ124" s="171"/>
      <c r="HK124" s="171"/>
      <c r="HL124" s="171"/>
      <c r="HM124" s="171"/>
      <c r="HN124" s="171"/>
      <c r="HO124" s="171"/>
      <c r="HP124" s="171"/>
      <c r="HQ124" s="171"/>
      <c r="HR124" s="171"/>
      <c r="HS124" s="171"/>
      <c r="HT124" s="171"/>
      <c r="HU124" s="171"/>
      <c r="HV124" s="171"/>
      <c r="HW124" s="172"/>
    </row>
    <row r="125" spans="1:231" s="175" customFormat="1" ht="21" customHeight="1">
      <c r="A125" s="395" t="s">
        <v>227</v>
      </c>
      <c r="B125" s="396" t="s">
        <v>228</v>
      </c>
      <c r="C125" s="404">
        <v>11.56</v>
      </c>
      <c r="D125" s="404">
        <f t="shared" si="11"/>
        <v>210.18181818181822</v>
      </c>
      <c r="E125" s="405">
        <v>20091</v>
      </c>
      <c r="F125" s="399">
        <f t="shared" si="10"/>
        <v>133.94</v>
      </c>
      <c r="G125" s="399"/>
      <c r="H125" s="399"/>
      <c r="I125" s="400" t="s">
        <v>29</v>
      </c>
      <c r="J125" s="170"/>
      <c r="K125" s="171"/>
      <c r="L125" s="171"/>
      <c r="M125" s="171"/>
      <c r="N125" s="171"/>
      <c r="O125" s="171"/>
      <c r="P125" s="171"/>
      <c r="Q125" s="171"/>
      <c r="R125" s="171"/>
      <c r="S125" s="171"/>
      <c r="T125" s="171"/>
      <c r="U125" s="171"/>
      <c r="V125" s="171"/>
      <c r="W125" s="171"/>
      <c r="X125" s="171"/>
      <c r="Y125" s="171"/>
      <c r="Z125" s="171"/>
      <c r="AA125" s="171"/>
      <c r="AB125" s="171"/>
      <c r="AC125" s="171"/>
      <c r="AD125" s="171"/>
      <c r="AE125" s="171"/>
      <c r="AF125" s="171"/>
      <c r="AG125" s="171"/>
      <c r="AH125" s="171"/>
      <c r="AI125" s="171"/>
      <c r="AJ125" s="171"/>
      <c r="AK125" s="171"/>
      <c r="AL125" s="171"/>
      <c r="AM125" s="171"/>
      <c r="AN125" s="171"/>
      <c r="AO125" s="171"/>
      <c r="AP125" s="171"/>
      <c r="AQ125" s="171"/>
      <c r="AR125" s="171"/>
      <c r="AS125" s="171"/>
      <c r="AT125" s="171"/>
      <c r="AU125" s="171"/>
      <c r="AV125" s="171"/>
      <c r="AW125" s="171"/>
      <c r="AX125" s="171"/>
      <c r="AY125" s="171"/>
      <c r="AZ125" s="171"/>
      <c r="BA125" s="171"/>
      <c r="BB125" s="171"/>
      <c r="BC125" s="171"/>
      <c r="BD125" s="171"/>
      <c r="BE125" s="171"/>
      <c r="BF125" s="171"/>
      <c r="BG125" s="171"/>
      <c r="BH125" s="171"/>
      <c r="BI125" s="171"/>
      <c r="BJ125" s="171"/>
      <c r="BK125" s="171"/>
      <c r="BL125" s="171"/>
      <c r="BM125" s="171"/>
      <c r="BN125" s="171"/>
      <c r="BO125" s="171"/>
      <c r="BP125" s="171"/>
      <c r="BQ125" s="171"/>
      <c r="BR125" s="171"/>
      <c r="BS125" s="171"/>
      <c r="BT125" s="171"/>
      <c r="BU125" s="171"/>
      <c r="BV125" s="171"/>
      <c r="BW125" s="171"/>
      <c r="BX125" s="171"/>
      <c r="BY125" s="171"/>
      <c r="BZ125" s="171"/>
      <c r="CA125" s="171"/>
      <c r="CB125" s="171"/>
      <c r="CC125" s="171"/>
      <c r="CD125" s="171"/>
      <c r="CE125" s="171"/>
      <c r="CF125" s="171"/>
      <c r="CG125" s="171"/>
      <c r="CH125" s="171"/>
      <c r="CI125" s="171"/>
      <c r="CJ125" s="171"/>
      <c r="CK125" s="171"/>
      <c r="CL125" s="171"/>
      <c r="CM125" s="171"/>
      <c r="CN125" s="171"/>
      <c r="CO125" s="171"/>
      <c r="CP125" s="171"/>
      <c r="CQ125" s="171"/>
      <c r="CR125" s="171"/>
      <c r="CS125" s="171"/>
      <c r="CT125" s="171"/>
      <c r="CU125" s="171"/>
      <c r="CV125" s="171"/>
      <c r="CW125" s="171"/>
      <c r="CX125" s="171"/>
      <c r="CY125" s="171"/>
      <c r="CZ125" s="171"/>
      <c r="DA125" s="171"/>
      <c r="DB125" s="171"/>
      <c r="DC125" s="171"/>
      <c r="DD125" s="171"/>
      <c r="DE125" s="171"/>
      <c r="DF125" s="171"/>
      <c r="DG125" s="171"/>
      <c r="DH125" s="171"/>
      <c r="DI125" s="171"/>
      <c r="DJ125" s="171"/>
      <c r="DK125" s="171"/>
      <c r="DL125" s="171"/>
      <c r="DM125" s="171"/>
      <c r="DN125" s="171"/>
      <c r="DO125" s="171"/>
      <c r="DP125" s="171"/>
      <c r="DQ125" s="171"/>
      <c r="DR125" s="171"/>
      <c r="DS125" s="171"/>
      <c r="DT125" s="171"/>
      <c r="DU125" s="171"/>
      <c r="DV125" s="171"/>
      <c r="DW125" s="171"/>
      <c r="DX125" s="171"/>
      <c r="DY125" s="171"/>
      <c r="DZ125" s="171"/>
      <c r="EA125" s="171"/>
      <c r="EB125" s="171"/>
      <c r="EC125" s="171"/>
      <c r="ED125" s="171"/>
      <c r="EE125" s="171"/>
      <c r="EF125" s="171"/>
      <c r="EG125" s="171"/>
      <c r="EH125" s="171"/>
      <c r="EI125" s="171"/>
      <c r="EJ125" s="171"/>
      <c r="EK125" s="171"/>
      <c r="EL125" s="171"/>
      <c r="EM125" s="171"/>
      <c r="EN125" s="171"/>
      <c r="EO125" s="171"/>
      <c r="EP125" s="171"/>
      <c r="EQ125" s="171"/>
      <c r="ER125" s="171"/>
      <c r="ES125" s="171"/>
      <c r="ET125" s="171"/>
      <c r="EU125" s="171"/>
      <c r="EV125" s="171"/>
      <c r="EW125" s="171"/>
      <c r="EX125" s="171"/>
      <c r="EY125" s="171"/>
      <c r="EZ125" s="171"/>
      <c r="FA125" s="171"/>
      <c r="FB125" s="171"/>
      <c r="FC125" s="171"/>
      <c r="FD125" s="171"/>
      <c r="FE125" s="171"/>
      <c r="FF125" s="171"/>
      <c r="FG125" s="171"/>
      <c r="FH125" s="171"/>
      <c r="FI125" s="171"/>
      <c r="FJ125" s="171"/>
      <c r="FK125" s="171"/>
      <c r="FL125" s="171"/>
      <c r="FM125" s="171"/>
      <c r="FN125" s="171"/>
      <c r="FO125" s="171"/>
      <c r="FP125" s="171"/>
      <c r="FQ125" s="171"/>
      <c r="FR125" s="171"/>
      <c r="FS125" s="171"/>
      <c r="FT125" s="171"/>
      <c r="FU125" s="171"/>
      <c r="FV125" s="171"/>
      <c r="FW125" s="171"/>
      <c r="FX125" s="171"/>
      <c r="FY125" s="171"/>
      <c r="FZ125" s="171"/>
      <c r="GA125" s="171"/>
      <c r="GB125" s="171"/>
      <c r="GC125" s="171"/>
      <c r="GD125" s="171"/>
      <c r="GE125" s="171"/>
      <c r="GF125" s="171"/>
      <c r="GG125" s="171"/>
      <c r="GH125" s="171"/>
      <c r="GI125" s="171"/>
      <c r="GJ125" s="171"/>
      <c r="GK125" s="171"/>
      <c r="GL125" s="171"/>
      <c r="GM125" s="171"/>
      <c r="GN125" s="171"/>
      <c r="GO125" s="171"/>
      <c r="GP125" s="171"/>
      <c r="GQ125" s="171"/>
      <c r="GR125" s="171"/>
      <c r="GS125" s="171"/>
      <c r="GT125" s="171"/>
      <c r="GU125" s="171"/>
      <c r="GV125" s="171"/>
      <c r="GW125" s="171"/>
      <c r="GX125" s="171"/>
      <c r="GY125" s="171"/>
      <c r="GZ125" s="171"/>
      <c r="HA125" s="171"/>
      <c r="HB125" s="171"/>
      <c r="HC125" s="171"/>
      <c r="HD125" s="171"/>
      <c r="HE125" s="171"/>
      <c r="HF125" s="171"/>
      <c r="HG125" s="171"/>
      <c r="HH125" s="171"/>
      <c r="HI125" s="171"/>
      <c r="HJ125" s="171"/>
      <c r="HK125" s="171"/>
      <c r="HL125" s="171"/>
      <c r="HM125" s="171"/>
      <c r="HN125" s="171"/>
      <c r="HO125" s="171"/>
      <c r="HP125" s="171"/>
      <c r="HQ125" s="171"/>
      <c r="HR125" s="171"/>
      <c r="HS125" s="171"/>
      <c r="HT125" s="171"/>
      <c r="HU125" s="171"/>
      <c r="HV125" s="171"/>
      <c r="HW125" s="174"/>
    </row>
    <row r="126" spans="1:231" s="169" customFormat="1" ht="21" customHeight="1">
      <c r="A126" s="363" t="s">
        <v>34</v>
      </c>
      <c r="B126" s="401" t="s">
        <v>229</v>
      </c>
      <c r="C126" s="394">
        <f>SUM(C127:C134)</f>
        <v>11.2</v>
      </c>
      <c r="D126" s="394"/>
      <c r="E126" s="391">
        <f>SUM(E127:E134)</f>
        <v>197761</v>
      </c>
      <c r="F126" s="391"/>
      <c r="G126" s="391"/>
      <c r="H126" s="391"/>
      <c r="I126" s="391"/>
      <c r="J126" s="163"/>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159"/>
      <c r="AM126" s="159"/>
      <c r="AN126" s="159"/>
      <c r="AO126" s="159"/>
      <c r="AP126" s="159"/>
      <c r="AQ126" s="159"/>
      <c r="AR126" s="159"/>
      <c r="AS126" s="159"/>
      <c r="AT126" s="159"/>
      <c r="AU126" s="159"/>
      <c r="AV126" s="159"/>
      <c r="AW126" s="159"/>
      <c r="AX126" s="159"/>
      <c r="AY126" s="159"/>
      <c r="AZ126" s="159"/>
      <c r="BA126" s="159"/>
      <c r="BB126" s="159"/>
      <c r="BC126" s="159"/>
      <c r="BD126" s="159"/>
      <c r="BE126" s="159"/>
      <c r="BF126" s="159"/>
      <c r="BG126" s="159"/>
      <c r="BH126" s="159"/>
      <c r="BI126" s="159"/>
      <c r="BJ126" s="159"/>
      <c r="BK126" s="159"/>
      <c r="BL126" s="159"/>
      <c r="BM126" s="159"/>
      <c r="BN126" s="159"/>
      <c r="BO126" s="159"/>
      <c r="BP126" s="159"/>
      <c r="BQ126" s="159"/>
      <c r="BR126" s="159"/>
      <c r="BS126" s="159"/>
      <c r="BT126" s="159"/>
      <c r="BU126" s="159"/>
      <c r="BV126" s="159"/>
      <c r="BW126" s="159"/>
      <c r="BX126" s="159"/>
      <c r="BY126" s="159"/>
      <c r="BZ126" s="159"/>
      <c r="CA126" s="159"/>
      <c r="CB126" s="159"/>
      <c r="CC126" s="159"/>
      <c r="CD126" s="159"/>
      <c r="CE126" s="159"/>
      <c r="CF126" s="159"/>
      <c r="CG126" s="159"/>
      <c r="CH126" s="159"/>
      <c r="CI126" s="159"/>
      <c r="CJ126" s="159"/>
      <c r="CK126" s="159"/>
      <c r="CL126" s="159"/>
      <c r="CM126" s="159"/>
      <c r="CN126" s="159"/>
      <c r="CO126" s="159"/>
      <c r="CP126" s="159"/>
      <c r="CQ126" s="159"/>
      <c r="CR126" s="159"/>
      <c r="CS126" s="159"/>
      <c r="CT126" s="159"/>
      <c r="CU126" s="159"/>
      <c r="CV126" s="159"/>
      <c r="CW126" s="159"/>
      <c r="CX126" s="159"/>
      <c r="CY126" s="159"/>
      <c r="CZ126" s="159"/>
      <c r="DA126" s="159"/>
      <c r="DB126" s="159"/>
      <c r="DC126" s="159"/>
      <c r="DD126" s="159"/>
      <c r="DE126" s="159"/>
      <c r="DF126" s="159"/>
      <c r="DG126" s="159"/>
      <c r="DH126" s="159"/>
      <c r="DI126" s="159"/>
      <c r="DJ126" s="159"/>
      <c r="DK126" s="159"/>
      <c r="DL126" s="159"/>
      <c r="DM126" s="159"/>
      <c r="DN126" s="159"/>
      <c r="DO126" s="159"/>
      <c r="DP126" s="159"/>
      <c r="DQ126" s="159"/>
      <c r="DR126" s="159"/>
      <c r="DS126" s="159"/>
      <c r="DT126" s="159"/>
      <c r="DU126" s="159"/>
      <c r="DV126" s="159"/>
      <c r="DW126" s="159"/>
      <c r="DX126" s="159"/>
      <c r="DY126" s="159"/>
      <c r="DZ126" s="159"/>
      <c r="EA126" s="159"/>
      <c r="EB126" s="159"/>
      <c r="EC126" s="159"/>
      <c r="ED126" s="159"/>
      <c r="EE126" s="159"/>
      <c r="EF126" s="159"/>
      <c r="EG126" s="159"/>
      <c r="EH126" s="159"/>
      <c r="EI126" s="159"/>
      <c r="EJ126" s="159"/>
      <c r="EK126" s="159"/>
      <c r="EL126" s="159"/>
      <c r="EM126" s="159"/>
      <c r="EN126" s="159"/>
      <c r="EO126" s="159"/>
      <c r="EP126" s="159"/>
      <c r="EQ126" s="159"/>
      <c r="ER126" s="159"/>
      <c r="ES126" s="159"/>
      <c r="ET126" s="159"/>
      <c r="EU126" s="159"/>
      <c r="EV126" s="159"/>
      <c r="EW126" s="159"/>
      <c r="EX126" s="159"/>
      <c r="EY126" s="159"/>
      <c r="EZ126" s="159"/>
      <c r="FA126" s="159"/>
      <c r="FB126" s="159"/>
      <c r="FC126" s="159"/>
      <c r="FD126" s="159"/>
      <c r="FE126" s="159"/>
      <c r="FF126" s="159"/>
      <c r="FG126" s="159"/>
      <c r="FH126" s="159"/>
      <c r="FI126" s="159"/>
      <c r="FJ126" s="159"/>
      <c r="FK126" s="159"/>
      <c r="FL126" s="159"/>
      <c r="FM126" s="159"/>
      <c r="FN126" s="159"/>
      <c r="FO126" s="159"/>
      <c r="FP126" s="159"/>
      <c r="FQ126" s="159"/>
      <c r="FR126" s="159"/>
      <c r="FS126" s="159"/>
      <c r="FT126" s="159"/>
      <c r="FU126" s="159"/>
      <c r="FV126" s="159"/>
      <c r="FW126" s="159"/>
      <c r="FX126" s="159"/>
      <c r="FY126" s="159"/>
      <c r="FZ126" s="159"/>
      <c r="GA126" s="159"/>
      <c r="GB126" s="159"/>
      <c r="GC126" s="159"/>
      <c r="GD126" s="159"/>
      <c r="GE126" s="159"/>
      <c r="GF126" s="159"/>
      <c r="GG126" s="159"/>
      <c r="GH126" s="159"/>
      <c r="GI126" s="159"/>
      <c r="GJ126" s="159"/>
      <c r="GK126" s="159"/>
      <c r="GL126" s="159"/>
      <c r="GM126" s="159"/>
      <c r="GN126" s="159"/>
      <c r="GO126" s="159"/>
      <c r="GP126" s="159"/>
      <c r="GQ126" s="159"/>
      <c r="GR126" s="159"/>
      <c r="GS126" s="159"/>
      <c r="GT126" s="159"/>
      <c r="GU126" s="159"/>
      <c r="GV126" s="159"/>
      <c r="GW126" s="159"/>
      <c r="GX126" s="159"/>
      <c r="GY126" s="159"/>
      <c r="GZ126" s="159"/>
      <c r="HA126" s="159"/>
      <c r="HB126" s="159"/>
      <c r="HC126" s="159"/>
      <c r="HD126" s="159"/>
      <c r="HE126" s="159"/>
      <c r="HF126" s="159"/>
      <c r="HG126" s="159"/>
      <c r="HH126" s="159"/>
      <c r="HI126" s="159"/>
      <c r="HJ126" s="159"/>
      <c r="HK126" s="159"/>
      <c r="HL126" s="159"/>
      <c r="HM126" s="159"/>
      <c r="HN126" s="159"/>
      <c r="HO126" s="159"/>
      <c r="HP126" s="159"/>
      <c r="HQ126" s="159"/>
      <c r="HR126" s="159"/>
      <c r="HS126" s="159"/>
      <c r="HT126" s="159"/>
      <c r="HU126" s="159"/>
      <c r="HV126" s="159"/>
      <c r="HW126" s="168"/>
    </row>
    <row r="127" spans="1:231" s="173" customFormat="1" ht="22.5" customHeight="1">
      <c r="A127" s="395" t="s">
        <v>36</v>
      </c>
      <c r="B127" s="396" t="s">
        <v>230</v>
      </c>
      <c r="C127" s="404">
        <v>0.43</v>
      </c>
      <c r="D127" s="404">
        <f>C127/$C$4*100</f>
        <v>7.8181818181818183</v>
      </c>
      <c r="E127" s="409">
        <v>15439</v>
      </c>
      <c r="F127" s="399">
        <f t="shared" si="10"/>
        <v>102.92666666666668</v>
      </c>
      <c r="G127" s="399"/>
      <c r="H127" s="399"/>
      <c r="I127" s="400" t="s">
        <v>29</v>
      </c>
      <c r="J127" s="170">
        <v>1</v>
      </c>
      <c r="K127" s="171"/>
      <c r="L127" s="171"/>
      <c r="M127" s="171"/>
      <c r="N127" s="171"/>
      <c r="O127" s="171"/>
      <c r="P127" s="171"/>
      <c r="Q127" s="171"/>
      <c r="R127" s="171"/>
      <c r="S127" s="171"/>
      <c r="T127" s="171"/>
      <c r="U127" s="171"/>
      <c r="V127" s="171"/>
      <c r="W127" s="171"/>
      <c r="X127" s="171"/>
      <c r="Y127" s="171"/>
      <c r="Z127" s="171"/>
      <c r="AA127" s="171"/>
      <c r="AB127" s="171"/>
      <c r="AC127" s="171"/>
      <c r="AD127" s="171"/>
      <c r="AE127" s="171"/>
      <c r="AF127" s="171"/>
      <c r="AG127" s="171"/>
      <c r="AH127" s="171"/>
      <c r="AI127" s="171"/>
      <c r="AJ127" s="171"/>
      <c r="AK127" s="171"/>
      <c r="AL127" s="171"/>
      <c r="AM127" s="171"/>
      <c r="AN127" s="171"/>
      <c r="AO127" s="171"/>
      <c r="AP127" s="171"/>
      <c r="AQ127" s="171"/>
      <c r="AR127" s="171"/>
      <c r="AS127" s="171"/>
      <c r="AT127" s="171"/>
      <c r="AU127" s="171"/>
      <c r="AV127" s="171"/>
      <c r="AW127" s="171"/>
      <c r="AX127" s="171"/>
      <c r="AY127" s="171"/>
      <c r="AZ127" s="171"/>
      <c r="BA127" s="171"/>
      <c r="BB127" s="171"/>
      <c r="BC127" s="171"/>
      <c r="BD127" s="171"/>
      <c r="BE127" s="171"/>
      <c r="BF127" s="171"/>
      <c r="BG127" s="171"/>
      <c r="BH127" s="171"/>
      <c r="BI127" s="171"/>
      <c r="BJ127" s="171"/>
      <c r="BK127" s="171"/>
      <c r="BL127" s="171"/>
      <c r="BM127" s="171"/>
      <c r="BN127" s="171"/>
      <c r="BO127" s="171"/>
      <c r="BP127" s="171"/>
      <c r="BQ127" s="171"/>
      <c r="BR127" s="171"/>
      <c r="BS127" s="171"/>
      <c r="BT127" s="171"/>
      <c r="BU127" s="171"/>
      <c r="BV127" s="171"/>
      <c r="BW127" s="171"/>
      <c r="BX127" s="171"/>
      <c r="BY127" s="171"/>
      <c r="BZ127" s="171"/>
      <c r="CA127" s="171"/>
      <c r="CB127" s="171"/>
      <c r="CC127" s="171"/>
      <c r="CD127" s="171"/>
      <c r="CE127" s="171"/>
      <c r="CF127" s="171"/>
      <c r="CG127" s="171"/>
      <c r="CH127" s="171"/>
      <c r="CI127" s="171"/>
      <c r="CJ127" s="171"/>
      <c r="CK127" s="171"/>
      <c r="CL127" s="171"/>
      <c r="CM127" s="171"/>
      <c r="CN127" s="171"/>
      <c r="CO127" s="171"/>
      <c r="CP127" s="171"/>
      <c r="CQ127" s="171"/>
      <c r="CR127" s="171"/>
      <c r="CS127" s="171"/>
      <c r="CT127" s="171"/>
      <c r="CU127" s="171"/>
      <c r="CV127" s="171"/>
      <c r="CW127" s="171"/>
      <c r="CX127" s="171"/>
      <c r="CY127" s="171"/>
      <c r="CZ127" s="171"/>
      <c r="DA127" s="171"/>
      <c r="DB127" s="171"/>
      <c r="DC127" s="171"/>
      <c r="DD127" s="171"/>
      <c r="DE127" s="171"/>
      <c r="DF127" s="171"/>
      <c r="DG127" s="171"/>
      <c r="DH127" s="171"/>
      <c r="DI127" s="171"/>
      <c r="DJ127" s="171"/>
      <c r="DK127" s="171"/>
      <c r="DL127" s="171"/>
      <c r="DM127" s="171"/>
      <c r="DN127" s="171"/>
      <c r="DO127" s="171"/>
      <c r="DP127" s="171"/>
      <c r="DQ127" s="171"/>
      <c r="DR127" s="171"/>
      <c r="DS127" s="171"/>
      <c r="DT127" s="171"/>
      <c r="DU127" s="171"/>
      <c r="DV127" s="171"/>
      <c r="DW127" s="171"/>
      <c r="DX127" s="171"/>
      <c r="DY127" s="171"/>
      <c r="DZ127" s="171"/>
      <c r="EA127" s="171"/>
      <c r="EB127" s="171"/>
      <c r="EC127" s="171"/>
      <c r="ED127" s="171"/>
      <c r="EE127" s="171"/>
      <c r="EF127" s="171"/>
      <c r="EG127" s="171"/>
      <c r="EH127" s="171"/>
      <c r="EI127" s="171"/>
      <c r="EJ127" s="171"/>
      <c r="EK127" s="171"/>
      <c r="EL127" s="171"/>
      <c r="EM127" s="171"/>
      <c r="EN127" s="171"/>
      <c r="EO127" s="171"/>
      <c r="EP127" s="171"/>
      <c r="EQ127" s="171"/>
      <c r="ER127" s="171"/>
      <c r="ES127" s="171"/>
      <c r="ET127" s="171"/>
      <c r="EU127" s="171"/>
      <c r="EV127" s="171"/>
      <c r="EW127" s="171"/>
      <c r="EX127" s="171"/>
      <c r="EY127" s="171"/>
      <c r="EZ127" s="171"/>
      <c r="FA127" s="171"/>
      <c r="FB127" s="171"/>
      <c r="FC127" s="171"/>
      <c r="FD127" s="171"/>
      <c r="FE127" s="171"/>
      <c r="FF127" s="171"/>
      <c r="FG127" s="171"/>
      <c r="FH127" s="171"/>
      <c r="FI127" s="171"/>
      <c r="FJ127" s="171"/>
      <c r="FK127" s="171"/>
      <c r="FL127" s="171"/>
      <c r="FM127" s="171"/>
      <c r="FN127" s="171"/>
      <c r="FO127" s="171"/>
      <c r="FP127" s="171"/>
      <c r="FQ127" s="171"/>
      <c r="FR127" s="171"/>
      <c r="FS127" s="171"/>
      <c r="FT127" s="171"/>
      <c r="FU127" s="171"/>
      <c r="FV127" s="171"/>
      <c r="FW127" s="171"/>
      <c r="FX127" s="171"/>
      <c r="FY127" s="171"/>
      <c r="FZ127" s="171"/>
      <c r="GA127" s="171"/>
      <c r="GB127" s="171"/>
      <c r="GC127" s="171"/>
      <c r="GD127" s="171"/>
      <c r="GE127" s="171"/>
      <c r="GF127" s="171"/>
      <c r="GG127" s="171"/>
      <c r="GH127" s="171"/>
      <c r="GI127" s="171"/>
      <c r="GJ127" s="171"/>
      <c r="GK127" s="171"/>
      <c r="GL127" s="171"/>
      <c r="GM127" s="171"/>
      <c r="GN127" s="171"/>
      <c r="GO127" s="171"/>
      <c r="GP127" s="171"/>
      <c r="GQ127" s="171"/>
      <c r="GR127" s="171"/>
      <c r="GS127" s="171"/>
      <c r="GT127" s="171"/>
      <c r="GU127" s="171"/>
      <c r="GV127" s="171"/>
      <c r="GW127" s="171"/>
      <c r="GX127" s="171"/>
      <c r="GY127" s="171"/>
      <c r="GZ127" s="171"/>
      <c r="HA127" s="171"/>
      <c r="HB127" s="171"/>
      <c r="HC127" s="171"/>
      <c r="HD127" s="171"/>
      <c r="HE127" s="171"/>
      <c r="HF127" s="171"/>
      <c r="HG127" s="171"/>
      <c r="HH127" s="171"/>
      <c r="HI127" s="171"/>
      <c r="HJ127" s="171"/>
      <c r="HK127" s="171"/>
      <c r="HL127" s="171"/>
      <c r="HM127" s="171"/>
      <c r="HN127" s="171"/>
      <c r="HO127" s="171"/>
      <c r="HP127" s="171"/>
      <c r="HQ127" s="171"/>
      <c r="HR127" s="171"/>
      <c r="HS127" s="171"/>
      <c r="HT127" s="171"/>
      <c r="HU127" s="171"/>
      <c r="HV127" s="171"/>
      <c r="HW127" s="172"/>
    </row>
    <row r="128" spans="1:231" s="173" customFormat="1" ht="22.5" customHeight="1">
      <c r="A128" s="395" t="s">
        <v>38</v>
      </c>
      <c r="B128" s="396" t="s">
        <v>231</v>
      </c>
      <c r="C128" s="404">
        <v>0.46</v>
      </c>
      <c r="D128" s="404">
        <f t="shared" ref="D128:D184" si="12">C128/$C$4*100</f>
        <v>8.3636363636363633</v>
      </c>
      <c r="E128" s="409">
        <v>18088</v>
      </c>
      <c r="F128" s="399">
        <f t="shared" si="10"/>
        <v>120.58666666666666</v>
      </c>
      <c r="G128" s="399"/>
      <c r="H128" s="399"/>
      <c r="I128" s="400" t="s">
        <v>29</v>
      </c>
      <c r="J128" s="170">
        <v>1</v>
      </c>
      <c r="K128" s="171"/>
      <c r="L128" s="171"/>
      <c r="M128" s="171"/>
      <c r="N128" s="171"/>
      <c r="O128" s="171"/>
      <c r="P128" s="171"/>
      <c r="Q128" s="171"/>
      <c r="R128" s="171"/>
      <c r="S128" s="171"/>
      <c r="T128" s="171"/>
      <c r="U128" s="171"/>
      <c r="V128" s="171"/>
      <c r="W128" s="171"/>
      <c r="X128" s="171"/>
      <c r="Y128" s="171"/>
      <c r="Z128" s="171"/>
      <c r="AA128" s="171"/>
      <c r="AB128" s="171"/>
      <c r="AC128" s="171"/>
      <c r="AD128" s="171"/>
      <c r="AE128" s="171"/>
      <c r="AF128" s="171"/>
      <c r="AG128" s="171"/>
      <c r="AH128" s="171"/>
      <c r="AI128" s="171"/>
      <c r="AJ128" s="171"/>
      <c r="AK128" s="171"/>
      <c r="AL128" s="171"/>
      <c r="AM128" s="171"/>
      <c r="AN128" s="171"/>
      <c r="AO128" s="171"/>
      <c r="AP128" s="171"/>
      <c r="AQ128" s="171"/>
      <c r="AR128" s="171"/>
      <c r="AS128" s="171"/>
      <c r="AT128" s="171"/>
      <c r="AU128" s="171"/>
      <c r="AV128" s="171"/>
      <c r="AW128" s="171"/>
      <c r="AX128" s="171"/>
      <c r="AY128" s="171"/>
      <c r="AZ128" s="171"/>
      <c r="BA128" s="171"/>
      <c r="BB128" s="171"/>
      <c r="BC128" s="171"/>
      <c r="BD128" s="171"/>
      <c r="BE128" s="171"/>
      <c r="BF128" s="171"/>
      <c r="BG128" s="171"/>
      <c r="BH128" s="171"/>
      <c r="BI128" s="171"/>
      <c r="BJ128" s="171"/>
      <c r="BK128" s="171"/>
      <c r="BL128" s="171"/>
      <c r="BM128" s="171"/>
      <c r="BN128" s="171"/>
      <c r="BO128" s="171"/>
      <c r="BP128" s="171"/>
      <c r="BQ128" s="171"/>
      <c r="BR128" s="171"/>
      <c r="BS128" s="171"/>
      <c r="BT128" s="171"/>
      <c r="BU128" s="171"/>
      <c r="BV128" s="171"/>
      <c r="BW128" s="171"/>
      <c r="BX128" s="171"/>
      <c r="BY128" s="171"/>
      <c r="BZ128" s="171"/>
      <c r="CA128" s="171"/>
      <c r="CB128" s="171"/>
      <c r="CC128" s="171"/>
      <c r="CD128" s="171"/>
      <c r="CE128" s="171"/>
      <c r="CF128" s="171"/>
      <c r="CG128" s="171"/>
      <c r="CH128" s="171"/>
      <c r="CI128" s="171"/>
      <c r="CJ128" s="171"/>
      <c r="CK128" s="171"/>
      <c r="CL128" s="171"/>
      <c r="CM128" s="171"/>
      <c r="CN128" s="171"/>
      <c r="CO128" s="171"/>
      <c r="CP128" s="171"/>
      <c r="CQ128" s="171"/>
      <c r="CR128" s="171"/>
      <c r="CS128" s="171"/>
      <c r="CT128" s="171"/>
      <c r="CU128" s="171"/>
      <c r="CV128" s="171"/>
      <c r="CW128" s="171"/>
      <c r="CX128" s="171"/>
      <c r="CY128" s="171"/>
      <c r="CZ128" s="171"/>
      <c r="DA128" s="171"/>
      <c r="DB128" s="171"/>
      <c r="DC128" s="171"/>
      <c r="DD128" s="171"/>
      <c r="DE128" s="171"/>
      <c r="DF128" s="171"/>
      <c r="DG128" s="171"/>
      <c r="DH128" s="171"/>
      <c r="DI128" s="171"/>
      <c r="DJ128" s="171"/>
      <c r="DK128" s="171"/>
      <c r="DL128" s="171"/>
      <c r="DM128" s="171"/>
      <c r="DN128" s="171"/>
      <c r="DO128" s="171"/>
      <c r="DP128" s="171"/>
      <c r="DQ128" s="171"/>
      <c r="DR128" s="171"/>
      <c r="DS128" s="171"/>
      <c r="DT128" s="171"/>
      <c r="DU128" s="171"/>
      <c r="DV128" s="171"/>
      <c r="DW128" s="171"/>
      <c r="DX128" s="171"/>
      <c r="DY128" s="171"/>
      <c r="DZ128" s="171"/>
      <c r="EA128" s="171"/>
      <c r="EB128" s="171"/>
      <c r="EC128" s="171"/>
      <c r="ED128" s="171"/>
      <c r="EE128" s="171"/>
      <c r="EF128" s="171"/>
      <c r="EG128" s="171"/>
      <c r="EH128" s="171"/>
      <c r="EI128" s="171"/>
      <c r="EJ128" s="171"/>
      <c r="EK128" s="171"/>
      <c r="EL128" s="171"/>
      <c r="EM128" s="171"/>
      <c r="EN128" s="171"/>
      <c r="EO128" s="171"/>
      <c r="EP128" s="171"/>
      <c r="EQ128" s="171"/>
      <c r="ER128" s="171"/>
      <c r="ES128" s="171"/>
      <c r="ET128" s="171"/>
      <c r="EU128" s="171"/>
      <c r="EV128" s="171"/>
      <c r="EW128" s="171"/>
      <c r="EX128" s="171"/>
      <c r="EY128" s="171"/>
      <c r="EZ128" s="171"/>
      <c r="FA128" s="171"/>
      <c r="FB128" s="171"/>
      <c r="FC128" s="171"/>
      <c r="FD128" s="171"/>
      <c r="FE128" s="171"/>
      <c r="FF128" s="171"/>
      <c r="FG128" s="171"/>
      <c r="FH128" s="171"/>
      <c r="FI128" s="171"/>
      <c r="FJ128" s="171"/>
      <c r="FK128" s="171"/>
      <c r="FL128" s="171"/>
      <c r="FM128" s="171"/>
      <c r="FN128" s="171"/>
      <c r="FO128" s="171"/>
      <c r="FP128" s="171"/>
      <c r="FQ128" s="171"/>
      <c r="FR128" s="171"/>
      <c r="FS128" s="171"/>
      <c r="FT128" s="171"/>
      <c r="FU128" s="171"/>
      <c r="FV128" s="171"/>
      <c r="FW128" s="171"/>
      <c r="FX128" s="171"/>
      <c r="FY128" s="171"/>
      <c r="FZ128" s="171"/>
      <c r="GA128" s="171"/>
      <c r="GB128" s="171"/>
      <c r="GC128" s="171"/>
      <c r="GD128" s="171"/>
      <c r="GE128" s="171"/>
      <c r="GF128" s="171"/>
      <c r="GG128" s="171"/>
      <c r="GH128" s="171"/>
      <c r="GI128" s="171"/>
      <c r="GJ128" s="171"/>
      <c r="GK128" s="171"/>
      <c r="GL128" s="171"/>
      <c r="GM128" s="171"/>
      <c r="GN128" s="171"/>
      <c r="GO128" s="171"/>
      <c r="GP128" s="171"/>
      <c r="GQ128" s="171"/>
      <c r="GR128" s="171"/>
      <c r="GS128" s="171"/>
      <c r="GT128" s="171"/>
      <c r="GU128" s="171"/>
      <c r="GV128" s="171"/>
      <c r="GW128" s="171"/>
      <c r="GX128" s="171"/>
      <c r="GY128" s="171"/>
      <c r="GZ128" s="171"/>
      <c r="HA128" s="171"/>
      <c r="HB128" s="171"/>
      <c r="HC128" s="171"/>
      <c r="HD128" s="171"/>
      <c r="HE128" s="171"/>
      <c r="HF128" s="171"/>
      <c r="HG128" s="171"/>
      <c r="HH128" s="171"/>
      <c r="HI128" s="171"/>
      <c r="HJ128" s="171"/>
      <c r="HK128" s="171"/>
      <c r="HL128" s="171"/>
      <c r="HM128" s="171"/>
      <c r="HN128" s="171"/>
      <c r="HO128" s="171"/>
      <c r="HP128" s="171"/>
      <c r="HQ128" s="171"/>
      <c r="HR128" s="171"/>
      <c r="HS128" s="171"/>
      <c r="HT128" s="171"/>
      <c r="HU128" s="171"/>
      <c r="HV128" s="171"/>
      <c r="HW128" s="172"/>
    </row>
    <row r="129" spans="1:231" s="173" customFormat="1" ht="22.5" customHeight="1">
      <c r="A129" s="395" t="s">
        <v>40</v>
      </c>
      <c r="B129" s="396" t="s">
        <v>232</v>
      </c>
      <c r="C129" s="404">
        <v>1.08</v>
      </c>
      <c r="D129" s="404">
        <f t="shared" si="12"/>
        <v>19.636363636363637</v>
      </c>
      <c r="E129" s="409">
        <v>22836</v>
      </c>
      <c r="F129" s="399">
        <f t="shared" si="10"/>
        <v>152.24</v>
      </c>
      <c r="G129" s="399"/>
      <c r="H129" s="399"/>
      <c r="I129" s="399"/>
      <c r="J129" s="170">
        <v>1</v>
      </c>
      <c r="K129" s="171"/>
      <c r="L129" s="171"/>
      <c r="M129" s="171"/>
      <c r="N129" s="171"/>
      <c r="O129" s="171"/>
      <c r="P129" s="171"/>
      <c r="Q129" s="171"/>
      <c r="R129" s="171"/>
      <c r="S129" s="171"/>
      <c r="T129" s="171"/>
      <c r="U129" s="171"/>
      <c r="V129" s="171"/>
      <c r="W129" s="171"/>
      <c r="X129" s="171"/>
      <c r="Y129" s="171"/>
      <c r="Z129" s="171"/>
      <c r="AA129" s="171"/>
      <c r="AB129" s="171"/>
      <c r="AC129" s="171"/>
      <c r="AD129" s="171"/>
      <c r="AE129" s="171"/>
      <c r="AF129" s="171"/>
      <c r="AG129" s="171"/>
      <c r="AH129" s="171"/>
      <c r="AI129" s="171"/>
      <c r="AJ129" s="171"/>
      <c r="AK129" s="171"/>
      <c r="AL129" s="171"/>
      <c r="AM129" s="171"/>
      <c r="AN129" s="171"/>
      <c r="AO129" s="171"/>
      <c r="AP129" s="171"/>
      <c r="AQ129" s="171"/>
      <c r="AR129" s="171"/>
      <c r="AS129" s="171"/>
      <c r="AT129" s="171"/>
      <c r="AU129" s="171"/>
      <c r="AV129" s="171"/>
      <c r="AW129" s="171"/>
      <c r="AX129" s="171"/>
      <c r="AY129" s="171"/>
      <c r="AZ129" s="171"/>
      <c r="BA129" s="171"/>
      <c r="BB129" s="171"/>
      <c r="BC129" s="171"/>
      <c r="BD129" s="171"/>
      <c r="BE129" s="171"/>
      <c r="BF129" s="171"/>
      <c r="BG129" s="171"/>
      <c r="BH129" s="171"/>
      <c r="BI129" s="171"/>
      <c r="BJ129" s="171"/>
      <c r="BK129" s="171"/>
      <c r="BL129" s="171"/>
      <c r="BM129" s="171"/>
      <c r="BN129" s="171"/>
      <c r="BO129" s="171"/>
      <c r="BP129" s="171"/>
      <c r="BQ129" s="171"/>
      <c r="BR129" s="171"/>
      <c r="BS129" s="171"/>
      <c r="BT129" s="171"/>
      <c r="BU129" s="171"/>
      <c r="BV129" s="171"/>
      <c r="BW129" s="171"/>
      <c r="BX129" s="171"/>
      <c r="BY129" s="171"/>
      <c r="BZ129" s="171"/>
      <c r="CA129" s="171"/>
      <c r="CB129" s="171"/>
      <c r="CC129" s="171"/>
      <c r="CD129" s="171"/>
      <c r="CE129" s="171"/>
      <c r="CF129" s="171"/>
      <c r="CG129" s="171"/>
      <c r="CH129" s="171"/>
      <c r="CI129" s="171"/>
      <c r="CJ129" s="171"/>
      <c r="CK129" s="171"/>
      <c r="CL129" s="171"/>
      <c r="CM129" s="171"/>
      <c r="CN129" s="171"/>
      <c r="CO129" s="171"/>
      <c r="CP129" s="171"/>
      <c r="CQ129" s="171"/>
      <c r="CR129" s="171"/>
      <c r="CS129" s="171"/>
      <c r="CT129" s="171"/>
      <c r="CU129" s="171"/>
      <c r="CV129" s="171"/>
      <c r="CW129" s="171"/>
      <c r="CX129" s="171"/>
      <c r="CY129" s="171"/>
      <c r="CZ129" s="171"/>
      <c r="DA129" s="171"/>
      <c r="DB129" s="171"/>
      <c r="DC129" s="171"/>
      <c r="DD129" s="171"/>
      <c r="DE129" s="171"/>
      <c r="DF129" s="171"/>
      <c r="DG129" s="171"/>
      <c r="DH129" s="171"/>
      <c r="DI129" s="171"/>
      <c r="DJ129" s="171"/>
      <c r="DK129" s="171"/>
      <c r="DL129" s="171"/>
      <c r="DM129" s="171"/>
      <c r="DN129" s="171"/>
      <c r="DO129" s="171"/>
      <c r="DP129" s="171"/>
      <c r="DQ129" s="171"/>
      <c r="DR129" s="171"/>
      <c r="DS129" s="171"/>
      <c r="DT129" s="171"/>
      <c r="DU129" s="171"/>
      <c r="DV129" s="171"/>
      <c r="DW129" s="171"/>
      <c r="DX129" s="171"/>
      <c r="DY129" s="171"/>
      <c r="DZ129" s="171"/>
      <c r="EA129" s="171"/>
      <c r="EB129" s="171"/>
      <c r="EC129" s="171"/>
      <c r="ED129" s="171"/>
      <c r="EE129" s="171"/>
      <c r="EF129" s="171"/>
      <c r="EG129" s="171"/>
      <c r="EH129" s="171"/>
      <c r="EI129" s="171"/>
      <c r="EJ129" s="171"/>
      <c r="EK129" s="171"/>
      <c r="EL129" s="171"/>
      <c r="EM129" s="171"/>
      <c r="EN129" s="171"/>
      <c r="EO129" s="171"/>
      <c r="EP129" s="171"/>
      <c r="EQ129" s="171"/>
      <c r="ER129" s="171"/>
      <c r="ES129" s="171"/>
      <c r="ET129" s="171"/>
      <c r="EU129" s="171"/>
      <c r="EV129" s="171"/>
      <c r="EW129" s="171"/>
      <c r="EX129" s="171"/>
      <c r="EY129" s="171"/>
      <c r="EZ129" s="171"/>
      <c r="FA129" s="171"/>
      <c r="FB129" s="171"/>
      <c r="FC129" s="171"/>
      <c r="FD129" s="171"/>
      <c r="FE129" s="171"/>
      <c r="FF129" s="171"/>
      <c r="FG129" s="171"/>
      <c r="FH129" s="171"/>
      <c r="FI129" s="171"/>
      <c r="FJ129" s="171"/>
      <c r="FK129" s="171"/>
      <c r="FL129" s="171"/>
      <c r="FM129" s="171"/>
      <c r="FN129" s="171"/>
      <c r="FO129" s="171"/>
      <c r="FP129" s="171"/>
      <c r="FQ129" s="171"/>
      <c r="FR129" s="171"/>
      <c r="FS129" s="171"/>
      <c r="FT129" s="171"/>
      <c r="FU129" s="171"/>
      <c r="FV129" s="171"/>
      <c r="FW129" s="171"/>
      <c r="FX129" s="171"/>
      <c r="FY129" s="171"/>
      <c r="FZ129" s="171"/>
      <c r="GA129" s="171"/>
      <c r="GB129" s="171"/>
      <c r="GC129" s="171"/>
      <c r="GD129" s="171"/>
      <c r="GE129" s="171"/>
      <c r="GF129" s="171"/>
      <c r="GG129" s="171"/>
      <c r="GH129" s="171"/>
      <c r="GI129" s="171"/>
      <c r="GJ129" s="171"/>
      <c r="GK129" s="171"/>
      <c r="GL129" s="171"/>
      <c r="GM129" s="171"/>
      <c r="GN129" s="171"/>
      <c r="GO129" s="171"/>
      <c r="GP129" s="171"/>
      <c r="GQ129" s="171"/>
      <c r="GR129" s="171"/>
      <c r="GS129" s="171"/>
      <c r="GT129" s="171"/>
      <c r="GU129" s="171"/>
      <c r="GV129" s="171"/>
      <c r="GW129" s="171"/>
      <c r="GX129" s="171"/>
      <c r="GY129" s="171"/>
      <c r="GZ129" s="171"/>
      <c r="HA129" s="171"/>
      <c r="HB129" s="171"/>
      <c r="HC129" s="171"/>
      <c r="HD129" s="171"/>
      <c r="HE129" s="171"/>
      <c r="HF129" s="171"/>
      <c r="HG129" s="171"/>
      <c r="HH129" s="171"/>
      <c r="HI129" s="171"/>
      <c r="HJ129" s="171"/>
      <c r="HK129" s="171"/>
      <c r="HL129" s="171"/>
      <c r="HM129" s="171"/>
      <c r="HN129" s="171"/>
      <c r="HO129" s="171"/>
      <c r="HP129" s="171"/>
      <c r="HQ129" s="171"/>
      <c r="HR129" s="171"/>
      <c r="HS129" s="171"/>
      <c r="HT129" s="171"/>
      <c r="HU129" s="171"/>
      <c r="HV129" s="171"/>
      <c r="HW129" s="172"/>
    </row>
    <row r="130" spans="1:231" s="173" customFormat="1" ht="22.5" customHeight="1">
      <c r="A130" s="395" t="s">
        <v>42</v>
      </c>
      <c r="B130" s="396" t="s">
        <v>233</v>
      </c>
      <c r="C130" s="404">
        <v>1.88</v>
      </c>
      <c r="D130" s="404">
        <f t="shared" si="12"/>
        <v>34.18181818181818</v>
      </c>
      <c r="E130" s="409">
        <v>22087</v>
      </c>
      <c r="F130" s="399">
        <f t="shared" si="10"/>
        <v>147.24666666666667</v>
      </c>
      <c r="G130" s="399"/>
      <c r="H130" s="399"/>
      <c r="I130" s="399"/>
      <c r="J130" s="170">
        <v>1</v>
      </c>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1"/>
      <c r="AY130" s="171"/>
      <c r="AZ130" s="171"/>
      <c r="BA130" s="171"/>
      <c r="BB130" s="171"/>
      <c r="BC130" s="171"/>
      <c r="BD130" s="171"/>
      <c r="BE130" s="171"/>
      <c r="BF130" s="171"/>
      <c r="BG130" s="171"/>
      <c r="BH130" s="171"/>
      <c r="BI130" s="171"/>
      <c r="BJ130" s="171"/>
      <c r="BK130" s="171"/>
      <c r="BL130" s="171"/>
      <c r="BM130" s="171"/>
      <c r="BN130" s="171"/>
      <c r="BO130" s="171"/>
      <c r="BP130" s="171"/>
      <c r="BQ130" s="171"/>
      <c r="BR130" s="171"/>
      <c r="BS130" s="171"/>
      <c r="BT130" s="171"/>
      <c r="BU130" s="171"/>
      <c r="BV130" s="171"/>
      <c r="BW130" s="171"/>
      <c r="BX130" s="171"/>
      <c r="BY130" s="171"/>
      <c r="BZ130" s="171"/>
      <c r="CA130" s="171"/>
      <c r="CB130" s="171"/>
      <c r="CC130" s="171"/>
      <c r="CD130" s="171"/>
      <c r="CE130" s="171"/>
      <c r="CF130" s="171"/>
      <c r="CG130" s="171"/>
      <c r="CH130" s="171"/>
      <c r="CI130" s="171"/>
      <c r="CJ130" s="171"/>
      <c r="CK130" s="171"/>
      <c r="CL130" s="171"/>
      <c r="CM130" s="171"/>
      <c r="CN130" s="171"/>
      <c r="CO130" s="171"/>
      <c r="CP130" s="171"/>
      <c r="CQ130" s="171"/>
      <c r="CR130" s="171"/>
      <c r="CS130" s="171"/>
      <c r="CT130" s="171"/>
      <c r="CU130" s="171"/>
      <c r="CV130" s="171"/>
      <c r="CW130" s="171"/>
      <c r="CX130" s="171"/>
      <c r="CY130" s="171"/>
      <c r="CZ130" s="171"/>
      <c r="DA130" s="171"/>
      <c r="DB130" s="171"/>
      <c r="DC130" s="171"/>
      <c r="DD130" s="171"/>
      <c r="DE130" s="171"/>
      <c r="DF130" s="171"/>
      <c r="DG130" s="171"/>
      <c r="DH130" s="171"/>
      <c r="DI130" s="171"/>
      <c r="DJ130" s="171"/>
      <c r="DK130" s="171"/>
      <c r="DL130" s="171"/>
      <c r="DM130" s="171"/>
      <c r="DN130" s="171"/>
      <c r="DO130" s="171"/>
      <c r="DP130" s="171"/>
      <c r="DQ130" s="171"/>
      <c r="DR130" s="171"/>
      <c r="DS130" s="171"/>
      <c r="DT130" s="171"/>
      <c r="DU130" s="171"/>
      <c r="DV130" s="171"/>
      <c r="DW130" s="171"/>
      <c r="DX130" s="171"/>
      <c r="DY130" s="171"/>
      <c r="DZ130" s="171"/>
      <c r="EA130" s="171"/>
      <c r="EB130" s="171"/>
      <c r="EC130" s="171"/>
      <c r="ED130" s="171"/>
      <c r="EE130" s="171"/>
      <c r="EF130" s="171"/>
      <c r="EG130" s="171"/>
      <c r="EH130" s="171"/>
      <c r="EI130" s="171"/>
      <c r="EJ130" s="171"/>
      <c r="EK130" s="171"/>
      <c r="EL130" s="171"/>
      <c r="EM130" s="171"/>
      <c r="EN130" s="171"/>
      <c r="EO130" s="171"/>
      <c r="EP130" s="171"/>
      <c r="EQ130" s="171"/>
      <c r="ER130" s="171"/>
      <c r="ES130" s="171"/>
      <c r="ET130" s="171"/>
      <c r="EU130" s="171"/>
      <c r="EV130" s="171"/>
      <c r="EW130" s="171"/>
      <c r="EX130" s="171"/>
      <c r="EY130" s="171"/>
      <c r="EZ130" s="171"/>
      <c r="FA130" s="171"/>
      <c r="FB130" s="171"/>
      <c r="FC130" s="171"/>
      <c r="FD130" s="171"/>
      <c r="FE130" s="171"/>
      <c r="FF130" s="171"/>
      <c r="FG130" s="171"/>
      <c r="FH130" s="171"/>
      <c r="FI130" s="171"/>
      <c r="FJ130" s="171"/>
      <c r="FK130" s="171"/>
      <c r="FL130" s="171"/>
      <c r="FM130" s="171"/>
      <c r="FN130" s="171"/>
      <c r="FO130" s="171"/>
      <c r="FP130" s="171"/>
      <c r="FQ130" s="171"/>
      <c r="FR130" s="171"/>
      <c r="FS130" s="171"/>
      <c r="FT130" s="171"/>
      <c r="FU130" s="171"/>
      <c r="FV130" s="171"/>
      <c r="FW130" s="171"/>
      <c r="FX130" s="171"/>
      <c r="FY130" s="171"/>
      <c r="FZ130" s="171"/>
      <c r="GA130" s="171"/>
      <c r="GB130" s="171"/>
      <c r="GC130" s="171"/>
      <c r="GD130" s="171"/>
      <c r="GE130" s="171"/>
      <c r="GF130" s="171"/>
      <c r="GG130" s="171"/>
      <c r="GH130" s="171"/>
      <c r="GI130" s="171"/>
      <c r="GJ130" s="171"/>
      <c r="GK130" s="171"/>
      <c r="GL130" s="171"/>
      <c r="GM130" s="171"/>
      <c r="GN130" s="171"/>
      <c r="GO130" s="171"/>
      <c r="GP130" s="171"/>
      <c r="GQ130" s="171"/>
      <c r="GR130" s="171"/>
      <c r="GS130" s="171"/>
      <c r="GT130" s="171"/>
      <c r="GU130" s="171"/>
      <c r="GV130" s="171"/>
      <c r="GW130" s="171"/>
      <c r="GX130" s="171"/>
      <c r="GY130" s="171"/>
      <c r="GZ130" s="171"/>
      <c r="HA130" s="171"/>
      <c r="HB130" s="171"/>
      <c r="HC130" s="171"/>
      <c r="HD130" s="171"/>
      <c r="HE130" s="171"/>
      <c r="HF130" s="171"/>
      <c r="HG130" s="171"/>
      <c r="HH130" s="171"/>
      <c r="HI130" s="171"/>
      <c r="HJ130" s="171"/>
      <c r="HK130" s="171"/>
      <c r="HL130" s="171"/>
      <c r="HM130" s="171"/>
      <c r="HN130" s="171"/>
      <c r="HO130" s="171"/>
      <c r="HP130" s="171"/>
      <c r="HQ130" s="171"/>
      <c r="HR130" s="171"/>
      <c r="HS130" s="171"/>
      <c r="HT130" s="171"/>
      <c r="HU130" s="171"/>
      <c r="HV130" s="171"/>
      <c r="HW130" s="172"/>
    </row>
    <row r="131" spans="1:231" s="173" customFormat="1" ht="22.5" customHeight="1">
      <c r="A131" s="395" t="s">
        <v>44</v>
      </c>
      <c r="B131" s="396" t="s">
        <v>234</v>
      </c>
      <c r="C131" s="404">
        <v>1.69</v>
      </c>
      <c r="D131" s="404">
        <f t="shared" si="12"/>
        <v>30.727272727272727</v>
      </c>
      <c r="E131" s="409">
        <v>19352</v>
      </c>
      <c r="F131" s="399">
        <f t="shared" si="10"/>
        <v>129.01333333333332</v>
      </c>
      <c r="G131" s="399"/>
      <c r="H131" s="399"/>
      <c r="I131" s="400" t="s">
        <v>29</v>
      </c>
      <c r="J131" s="170">
        <v>1</v>
      </c>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1"/>
      <c r="AY131" s="171"/>
      <c r="AZ131" s="171"/>
      <c r="BA131" s="171"/>
      <c r="BB131" s="171"/>
      <c r="BC131" s="171"/>
      <c r="BD131" s="171"/>
      <c r="BE131" s="171"/>
      <c r="BF131" s="171"/>
      <c r="BG131" s="171"/>
      <c r="BH131" s="171"/>
      <c r="BI131" s="171"/>
      <c r="BJ131" s="171"/>
      <c r="BK131" s="171"/>
      <c r="BL131" s="171"/>
      <c r="BM131" s="171"/>
      <c r="BN131" s="171"/>
      <c r="BO131" s="171"/>
      <c r="BP131" s="171"/>
      <c r="BQ131" s="171"/>
      <c r="BR131" s="171"/>
      <c r="BS131" s="171"/>
      <c r="BT131" s="171"/>
      <c r="BU131" s="171"/>
      <c r="BV131" s="171"/>
      <c r="BW131" s="171"/>
      <c r="BX131" s="171"/>
      <c r="BY131" s="171"/>
      <c r="BZ131" s="171"/>
      <c r="CA131" s="171"/>
      <c r="CB131" s="171"/>
      <c r="CC131" s="171"/>
      <c r="CD131" s="171"/>
      <c r="CE131" s="171"/>
      <c r="CF131" s="171"/>
      <c r="CG131" s="171"/>
      <c r="CH131" s="171"/>
      <c r="CI131" s="171"/>
      <c r="CJ131" s="171"/>
      <c r="CK131" s="171"/>
      <c r="CL131" s="171"/>
      <c r="CM131" s="171"/>
      <c r="CN131" s="171"/>
      <c r="CO131" s="171"/>
      <c r="CP131" s="171"/>
      <c r="CQ131" s="171"/>
      <c r="CR131" s="171"/>
      <c r="CS131" s="171"/>
      <c r="CT131" s="171"/>
      <c r="CU131" s="171"/>
      <c r="CV131" s="171"/>
      <c r="CW131" s="171"/>
      <c r="CX131" s="171"/>
      <c r="CY131" s="171"/>
      <c r="CZ131" s="171"/>
      <c r="DA131" s="171"/>
      <c r="DB131" s="171"/>
      <c r="DC131" s="171"/>
      <c r="DD131" s="171"/>
      <c r="DE131" s="171"/>
      <c r="DF131" s="171"/>
      <c r="DG131" s="171"/>
      <c r="DH131" s="171"/>
      <c r="DI131" s="171"/>
      <c r="DJ131" s="171"/>
      <c r="DK131" s="171"/>
      <c r="DL131" s="171"/>
      <c r="DM131" s="171"/>
      <c r="DN131" s="171"/>
      <c r="DO131" s="171"/>
      <c r="DP131" s="171"/>
      <c r="DQ131" s="171"/>
      <c r="DR131" s="171"/>
      <c r="DS131" s="171"/>
      <c r="DT131" s="171"/>
      <c r="DU131" s="171"/>
      <c r="DV131" s="171"/>
      <c r="DW131" s="171"/>
      <c r="DX131" s="171"/>
      <c r="DY131" s="171"/>
      <c r="DZ131" s="171"/>
      <c r="EA131" s="171"/>
      <c r="EB131" s="171"/>
      <c r="EC131" s="171"/>
      <c r="ED131" s="171"/>
      <c r="EE131" s="171"/>
      <c r="EF131" s="171"/>
      <c r="EG131" s="171"/>
      <c r="EH131" s="171"/>
      <c r="EI131" s="171"/>
      <c r="EJ131" s="171"/>
      <c r="EK131" s="171"/>
      <c r="EL131" s="171"/>
      <c r="EM131" s="171"/>
      <c r="EN131" s="171"/>
      <c r="EO131" s="171"/>
      <c r="EP131" s="171"/>
      <c r="EQ131" s="171"/>
      <c r="ER131" s="171"/>
      <c r="ES131" s="171"/>
      <c r="ET131" s="171"/>
      <c r="EU131" s="171"/>
      <c r="EV131" s="171"/>
      <c r="EW131" s="171"/>
      <c r="EX131" s="171"/>
      <c r="EY131" s="171"/>
      <c r="EZ131" s="171"/>
      <c r="FA131" s="171"/>
      <c r="FB131" s="171"/>
      <c r="FC131" s="171"/>
      <c r="FD131" s="171"/>
      <c r="FE131" s="171"/>
      <c r="FF131" s="171"/>
      <c r="FG131" s="171"/>
      <c r="FH131" s="171"/>
      <c r="FI131" s="171"/>
      <c r="FJ131" s="171"/>
      <c r="FK131" s="171"/>
      <c r="FL131" s="171"/>
      <c r="FM131" s="171"/>
      <c r="FN131" s="171"/>
      <c r="FO131" s="171"/>
      <c r="FP131" s="171"/>
      <c r="FQ131" s="171"/>
      <c r="FR131" s="171"/>
      <c r="FS131" s="171"/>
      <c r="FT131" s="171"/>
      <c r="FU131" s="171"/>
      <c r="FV131" s="171"/>
      <c r="FW131" s="171"/>
      <c r="FX131" s="171"/>
      <c r="FY131" s="171"/>
      <c r="FZ131" s="171"/>
      <c r="GA131" s="171"/>
      <c r="GB131" s="171"/>
      <c r="GC131" s="171"/>
      <c r="GD131" s="171"/>
      <c r="GE131" s="171"/>
      <c r="GF131" s="171"/>
      <c r="GG131" s="171"/>
      <c r="GH131" s="171"/>
      <c r="GI131" s="171"/>
      <c r="GJ131" s="171"/>
      <c r="GK131" s="171"/>
      <c r="GL131" s="171"/>
      <c r="GM131" s="171"/>
      <c r="GN131" s="171"/>
      <c r="GO131" s="171"/>
      <c r="GP131" s="171"/>
      <c r="GQ131" s="171"/>
      <c r="GR131" s="171"/>
      <c r="GS131" s="171"/>
      <c r="GT131" s="171"/>
      <c r="GU131" s="171"/>
      <c r="GV131" s="171"/>
      <c r="GW131" s="171"/>
      <c r="GX131" s="171"/>
      <c r="GY131" s="171"/>
      <c r="GZ131" s="171"/>
      <c r="HA131" s="171"/>
      <c r="HB131" s="171"/>
      <c r="HC131" s="171"/>
      <c r="HD131" s="171"/>
      <c r="HE131" s="171"/>
      <c r="HF131" s="171"/>
      <c r="HG131" s="171"/>
      <c r="HH131" s="171"/>
      <c r="HI131" s="171"/>
      <c r="HJ131" s="171"/>
      <c r="HK131" s="171"/>
      <c r="HL131" s="171"/>
      <c r="HM131" s="171"/>
      <c r="HN131" s="171"/>
      <c r="HO131" s="171"/>
      <c r="HP131" s="171"/>
      <c r="HQ131" s="171"/>
      <c r="HR131" s="171"/>
      <c r="HS131" s="171"/>
      <c r="HT131" s="171"/>
      <c r="HU131" s="171"/>
      <c r="HV131" s="171"/>
      <c r="HW131" s="172"/>
    </row>
    <row r="132" spans="1:231" s="173" customFormat="1" ht="22.5" customHeight="1">
      <c r="A132" s="395" t="s">
        <v>46</v>
      </c>
      <c r="B132" s="396" t="s">
        <v>235</v>
      </c>
      <c r="C132" s="397">
        <v>2.09</v>
      </c>
      <c r="D132" s="404">
        <f t="shared" si="12"/>
        <v>37.999999999999993</v>
      </c>
      <c r="E132" s="409">
        <v>40838</v>
      </c>
      <c r="F132" s="399">
        <f t="shared" si="10"/>
        <v>272.25333333333333</v>
      </c>
      <c r="G132" s="399"/>
      <c r="H132" s="399"/>
      <c r="I132" s="400" t="s">
        <v>29</v>
      </c>
      <c r="J132" s="170">
        <v>1</v>
      </c>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171"/>
      <c r="AJ132" s="171"/>
      <c r="AK132" s="171"/>
      <c r="AL132" s="171"/>
      <c r="AM132" s="171"/>
      <c r="AN132" s="171"/>
      <c r="AO132" s="171"/>
      <c r="AP132" s="171"/>
      <c r="AQ132" s="171"/>
      <c r="AR132" s="171"/>
      <c r="AS132" s="171"/>
      <c r="AT132" s="171"/>
      <c r="AU132" s="171"/>
      <c r="AV132" s="171"/>
      <c r="AW132" s="171"/>
      <c r="AX132" s="171"/>
      <c r="AY132" s="171"/>
      <c r="AZ132" s="171"/>
      <c r="BA132" s="171"/>
      <c r="BB132" s="171"/>
      <c r="BC132" s="171"/>
      <c r="BD132" s="171"/>
      <c r="BE132" s="171"/>
      <c r="BF132" s="171"/>
      <c r="BG132" s="171"/>
      <c r="BH132" s="171"/>
      <c r="BI132" s="171"/>
      <c r="BJ132" s="171"/>
      <c r="BK132" s="171"/>
      <c r="BL132" s="171"/>
      <c r="BM132" s="171"/>
      <c r="BN132" s="171"/>
      <c r="BO132" s="171"/>
      <c r="BP132" s="171"/>
      <c r="BQ132" s="171"/>
      <c r="BR132" s="171"/>
      <c r="BS132" s="171"/>
      <c r="BT132" s="171"/>
      <c r="BU132" s="171"/>
      <c r="BV132" s="171"/>
      <c r="BW132" s="171"/>
      <c r="BX132" s="171"/>
      <c r="BY132" s="171"/>
      <c r="BZ132" s="171"/>
      <c r="CA132" s="171"/>
      <c r="CB132" s="171"/>
      <c r="CC132" s="171"/>
      <c r="CD132" s="171"/>
      <c r="CE132" s="171"/>
      <c r="CF132" s="171"/>
      <c r="CG132" s="171"/>
      <c r="CH132" s="171"/>
      <c r="CI132" s="171"/>
      <c r="CJ132" s="171"/>
      <c r="CK132" s="171"/>
      <c r="CL132" s="171"/>
      <c r="CM132" s="171"/>
      <c r="CN132" s="171"/>
      <c r="CO132" s="171"/>
      <c r="CP132" s="171"/>
      <c r="CQ132" s="171"/>
      <c r="CR132" s="171"/>
      <c r="CS132" s="171"/>
      <c r="CT132" s="171"/>
      <c r="CU132" s="171"/>
      <c r="CV132" s="171"/>
      <c r="CW132" s="171"/>
      <c r="CX132" s="171"/>
      <c r="CY132" s="171"/>
      <c r="CZ132" s="171"/>
      <c r="DA132" s="171"/>
      <c r="DB132" s="171"/>
      <c r="DC132" s="171"/>
      <c r="DD132" s="171"/>
      <c r="DE132" s="171"/>
      <c r="DF132" s="171"/>
      <c r="DG132" s="171"/>
      <c r="DH132" s="171"/>
      <c r="DI132" s="171"/>
      <c r="DJ132" s="171"/>
      <c r="DK132" s="171"/>
      <c r="DL132" s="171"/>
      <c r="DM132" s="171"/>
      <c r="DN132" s="171"/>
      <c r="DO132" s="171"/>
      <c r="DP132" s="171"/>
      <c r="DQ132" s="171"/>
      <c r="DR132" s="171"/>
      <c r="DS132" s="171"/>
      <c r="DT132" s="171"/>
      <c r="DU132" s="171"/>
      <c r="DV132" s="171"/>
      <c r="DW132" s="171"/>
      <c r="DX132" s="171"/>
      <c r="DY132" s="171"/>
      <c r="DZ132" s="171"/>
      <c r="EA132" s="171"/>
      <c r="EB132" s="171"/>
      <c r="EC132" s="171"/>
      <c r="ED132" s="171"/>
      <c r="EE132" s="171"/>
      <c r="EF132" s="171"/>
      <c r="EG132" s="171"/>
      <c r="EH132" s="171"/>
      <c r="EI132" s="171"/>
      <c r="EJ132" s="171"/>
      <c r="EK132" s="171"/>
      <c r="EL132" s="171"/>
      <c r="EM132" s="171"/>
      <c r="EN132" s="171"/>
      <c r="EO132" s="171"/>
      <c r="EP132" s="171"/>
      <c r="EQ132" s="171"/>
      <c r="ER132" s="171"/>
      <c r="ES132" s="171"/>
      <c r="ET132" s="171"/>
      <c r="EU132" s="171"/>
      <c r="EV132" s="171"/>
      <c r="EW132" s="171"/>
      <c r="EX132" s="171"/>
      <c r="EY132" s="171"/>
      <c r="EZ132" s="171"/>
      <c r="FA132" s="171"/>
      <c r="FB132" s="171"/>
      <c r="FC132" s="171"/>
      <c r="FD132" s="171"/>
      <c r="FE132" s="171"/>
      <c r="FF132" s="171"/>
      <c r="FG132" s="171"/>
      <c r="FH132" s="171"/>
      <c r="FI132" s="171"/>
      <c r="FJ132" s="171"/>
      <c r="FK132" s="171"/>
      <c r="FL132" s="171"/>
      <c r="FM132" s="171"/>
      <c r="FN132" s="171"/>
      <c r="FO132" s="171"/>
      <c r="FP132" s="171"/>
      <c r="FQ132" s="171"/>
      <c r="FR132" s="171"/>
      <c r="FS132" s="171"/>
      <c r="FT132" s="171"/>
      <c r="FU132" s="171"/>
      <c r="FV132" s="171"/>
      <c r="FW132" s="171"/>
      <c r="FX132" s="171"/>
      <c r="FY132" s="171"/>
      <c r="FZ132" s="171"/>
      <c r="GA132" s="171"/>
      <c r="GB132" s="171"/>
      <c r="GC132" s="171"/>
      <c r="GD132" s="171"/>
      <c r="GE132" s="171"/>
      <c r="GF132" s="171"/>
      <c r="GG132" s="171"/>
      <c r="GH132" s="171"/>
      <c r="GI132" s="171"/>
      <c r="GJ132" s="171"/>
      <c r="GK132" s="171"/>
      <c r="GL132" s="171"/>
      <c r="GM132" s="171"/>
      <c r="GN132" s="171"/>
      <c r="GO132" s="171"/>
      <c r="GP132" s="171"/>
      <c r="GQ132" s="171"/>
      <c r="GR132" s="171"/>
      <c r="GS132" s="171"/>
      <c r="GT132" s="171"/>
      <c r="GU132" s="171"/>
      <c r="GV132" s="171"/>
      <c r="GW132" s="171"/>
      <c r="GX132" s="171"/>
      <c r="GY132" s="171"/>
      <c r="GZ132" s="171"/>
      <c r="HA132" s="171"/>
      <c r="HB132" s="171"/>
      <c r="HC132" s="171"/>
      <c r="HD132" s="171"/>
      <c r="HE132" s="171"/>
      <c r="HF132" s="171"/>
      <c r="HG132" s="171"/>
      <c r="HH132" s="171"/>
      <c r="HI132" s="171"/>
      <c r="HJ132" s="171"/>
      <c r="HK132" s="171"/>
      <c r="HL132" s="171"/>
      <c r="HM132" s="171"/>
      <c r="HN132" s="171"/>
      <c r="HO132" s="171"/>
      <c r="HP132" s="171"/>
      <c r="HQ132" s="171"/>
      <c r="HR132" s="171"/>
      <c r="HS132" s="171"/>
      <c r="HT132" s="171"/>
      <c r="HU132" s="171"/>
      <c r="HV132" s="171"/>
      <c r="HW132" s="172"/>
    </row>
    <row r="133" spans="1:231" s="173" customFormat="1" ht="22.5" customHeight="1">
      <c r="A133" s="395" t="s">
        <v>48</v>
      </c>
      <c r="B133" s="396" t="s">
        <v>236</v>
      </c>
      <c r="C133" s="397">
        <v>1.1599999999999999</v>
      </c>
      <c r="D133" s="404">
        <f t="shared" si="12"/>
        <v>21.09090909090909</v>
      </c>
      <c r="E133" s="409">
        <v>36315</v>
      </c>
      <c r="F133" s="399">
        <f t="shared" si="10"/>
        <v>242.1</v>
      </c>
      <c r="G133" s="399"/>
      <c r="H133" s="399"/>
      <c r="I133" s="399"/>
      <c r="J133" s="170">
        <v>1</v>
      </c>
      <c r="K133" s="171"/>
      <c r="L133" s="171"/>
      <c r="M133" s="171"/>
      <c r="N133" s="171"/>
      <c r="O133" s="171"/>
      <c r="P133" s="171"/>
      <c r="Q133" s="171"/>
      <c r="R133" s="171"/>
      <c r="S133" s="171"/>
      <c r="T133" s="171"/>
      <c r="U133" s="171"/>
      <c r="V133" s="171"/>
      <c r="W133" s="171"/>
      <c r="X133" s="171"/>
      <c r="Y133" s="171"/>
      <c r="Z133" s="171"/>
      <c r="AA133" s="171"/>
      <c r="AB133" s="171"/>
      <c r="AC133" s="171"/>
      <c r="AD133" s="171"/>
      <c r="AE133" s="171"/>
      <c r="AF133" s="171"/>
      <c r="AG133" s="171"/>
      <c r="AH133" s="171"/>
      <c r="AI133" s="171"/>
      <c r="AJ133" s="171"/>
      <c r="AK133" s="171"/>
      <c r="AL133" s="171"/>
      <c r="AM133" s="171"/>
      <c r="AN133" s="171"/>
      <c r="AO133" s="171"/>
      <c r="AP133" s="171"/>
      <c r="AQ133" s="171"/>
      <c r="AR133" s="171"/>
      <c r="AS133" s="171"/>
      <c r="AT133" s="171"/>
      <c r="AU133" s="171"/>
      <c r="AV133" s="171"/>
      <c r="AW133" s="171"/>
      <c r="AX133" s="171"/>
      <c r="AY133" s="171"/>
      <c r="AZ133" s="171"/>
      <c r="BA133" s="171"/>
      <c r="BB133" s="171"/>
      <c r="BC133" s="171"/>
      <c r="BD133" s="171"/>
      <c r="BE133" s="171"/>
      <c r="BF133" s="171"/>
      <c r="BG133" s="171"/>
      <c r="BH133" s="171"/>
      <c r="BI133" s="171"/>
      <c r="BJ133" s="171"/>
      <c r="BK133" s="171"/>
      <c r="BL133" s="171"/>
      <c r="BM133" s="171"/>
      <c r="BN133" s="171"/>
      <c r="BO133" s="171"/>
      <c r="BP133" s="171"/>
      <c r="BQ133" s="171"/>
      <c r="BR133" s="171"/>
      <c r="BS133" s="171"/>
      <c r="BT133" s="171"/>
      <c r="BU133" s="171"/>
      <c r="BV133" s="171"/>
      <c r="BW133" s="171"/>
      <c r="BX133" s="171"/>
      <c r="BY133" s="171"/>
      <c r="BZ133" s="171"/>
      <c r="CA133" s="171"/>
      <c r="CB133" s="171"/>
      <c r="CC133" s="171"/>
      <c r="CD133" s="171"/>
      <c r="CE133" s="171"/>
      <c r="CF133" s="171"/>
      <c r="CG133" s="171"/>
      <c r="CH133" s="171"/>
      <c r="CI133" s="171"/>
      <c r="CJ133" s="171"/>
      <c r="CK133" s="171"/>
      <c r="CL133" s="171"/>
      <c r="CM133" s="171"/>
      <c r="CN133" s="171"/>
      <c r="CO133" s="171"/>
      <c r="CP133" s="171"/>
      <c r="CQ133" s="171"/>
      <c r="CR133" s="171"/>
      <c r="CS133" s="171"/>
      <c r="CT133" s="171"/>
      <c r="CU133" s="171"/>
      <c r="CV133" s="171"/>
      <c r="CW133" s="171"/>
      <c r="CX133" s="171"/>
      <c r="CY133" s="171"/>
      <c r="CZ133" s="171"/>
      <c r="DA133" s="171"/>
      <c r="DB133" s="171"/>
      <c r="DC133" s="171"/>
      <c r="DD133" s="171"/>
      <c r="DE133" s="171"/>
      <c r="DF133" s="171"/>
      <c r="DG133" s="171"/>
      <c r="DH133" s="171"/>
      <c r="DI133" s="171"/>
      <c r="DJ133" s="171"/>
      <c r="DK133" s="171"/>
      <c r="DL133" s="171"/>
      <c r="DM133" s="171"/>
      <c r="DN133" s="171"/>
      <c r="DO133" s="171"/>
      <c r="DP133" s="171"/>
      <c r="DQ133" s="171"/>
      <c r="DR133" s="171"/>
      <c r="DS133" s="171"/>
      <c r="DT133" s="171"/>
      <c r="DU133" s="171"/>
      <c r="DV133" s="171"/>
      <c r="DW133" s="171"/>
      <c r="DX133" s="171"/>
      <c r="DY133" s="171"/>
      <c r="DZ133" s="171"/>
      <c r="EA133" s="171"/>
      <c r="EB133" s="171"/>
      <c r="EC133" s="171"/>
      <c r="ED133" s="171"/>
      <c r="EE133" s="171"/>
      <c r="EF133" s="171"/>
      <c r="EG133" s="171"/>
      <c r="EH133" s="171"/>
      <c r="EI133" s="171"/>
      <c r="EJ133" s="171"/>
      <c r="EK133" s="171"/>
      <c r="EL133" s="171"/>
      <c r="EM133" s="171"/>
      <c r="EN133" s="171"/>
      <c r="EO133" s="171"/>
      <c r="EP133" s="171"/>
      <c r="EQ133" s="171"/>
      <c r="ER133" s="171"/>
      <c r="ES133" s="171"/>
      <c r="ET133" s="171"/>
      <c r="EU133" s="171"/>
      <c r="EV133" s="171"/>
      <c r="EW133" s="171"/>
      <c r="EX133" s="171"/>
      <c r="EY133" s="171"/>
      <c r="EZ133" s="171"/>
      <c r="FA133" s="171"/>
      <c r="FB133" s="171"/>
      <c r="FC133" s="171"/>
      <c r="FD133" s="171"/>
      <c r="FE133" s="171"/>
      <c r="FF133" s="171"/>
      <c r="FG133" s="171"/>
      <c r="FH133" s="171"/>
      <c r="FI133" s="171"/>
      <c r="FJ133" s="171"/>
      <c r="FK133" s="171"/>
      <c r="FL133" s="171"/>
      <c r="FM133" s="171"/>
      <c r="FN133" s="171"/>
      <c r="FO133" s="171"/>
      <c r="FP133" s="171"/>
      <c r="FQ133" s="171"/>
      <c r="FR133" s="171"/>
      <c r="FS133" s="171"/>
      <c r="FT133" s="171"/>
      <c r="FU133" s="171"/>
      <c r="FV133" s="171"/>
      <c r="FW133" s="171"/>
      <c r="FX133" s="171"/>
      <c r="FY133" s="171"/>
      <c r="FZ133" s="171"/>
      <c r="GA133" s="171"/>
      <c r="GB133" s="171"/>
      <c r="GC133" s="171"/>
      <c r="GD133" s="171"/>
      <c r="GE133" s="171"/>
      <c r="GF133" s="171"/>
      <c r="GG133" s="171"/>
      <c r="GH133" s="171"/>
      <c r="GI133" s="171"/>
      <c r="GJ133" s="171"/>
      <c r="GK133" s="171"/>
      <c r="GL133" s="171"/>
      <c r="GM133" s="171"/>
      <c r="GN133" s="171"/>
      <c r="GO133" s="171"/>
      <c r="GP133" s="171"/>
      <c r="GQ133" s="171"/>
      <c r="GR133" s="171"/>
      <c r="GS133" s="171"/>
      <c r="GT133" s="171"/>
      <c r="GU133" s="171"/>
      <c r="GV133" s="171"/>
      <c r="GW133" s="171"/>
      <c r="GX133" s="171"/>
      <c r="GY133" s="171"/>
      <c r="GZ133" s="171"/>
      <c r="HA133" s="171"/>
      <c r="HB133" s="171"/>
      <c r="HC133" s="171"/>
      <c r="HD133" s="171"/>
      <c r="HE133" s="171"/>
      <c r="HF133" s="171"/>
      <c r="HG133" s="171"/>
      <c r="HH133" s="171"/>
      <c r="HI133" s="171"/>
      <c r="HJ133" s="171"/>
      <c r="HK133" s="171"/>
      <c r="HL133" s="171"/>
      <c r="HM133" s="171"/>
      <c r="HN133" s="171"/>
      <c r="HO133" s="171"/>
      <c r="HP133" s="171"/>
      <c r="HQ133" s="171"/>
      <c r="HR133" s="171"/>
      <c r="HS133" s="171"/>
      <c r="HT133" s="171"/>
      <c r="HU133" s="171"/>
      <c r="HV133" s="171"/>
      <c r="HW133" s="172"/>
    </row>
    <row r="134" spans="1:231" s="173" customFormat="1" ht="22.5" customHeight="1">
      <c r="A134" s="395" t="s">
        <v>50</v>
      </c>
      <c r="B134" s="396" t="s">
        <v>237</v>
      </c>
      <c r="C134" s="404">
        <v>2.41</v>
      </c>
      <c r="D134" s="404">
        <f t="shared" si="12"/>
        <v>43.81818181818182</v>
      </c>
      <c r="E134" s="409">
        <v>22806</v>
      </c>
      <c r="F134" s="399">
        <f t="shared" si="10"/>
        <v>152.04</v>
      </c>
      <c r="G134" s="399"/>
      <c r="H134" s="399"/>
      <c r="I134" s="400" t="s">
        <v>29</v>
      </c>
      <c r="J134" s="170">
        <v>1</v>
      </c>
      <c r="K134" s="171"/>
      <c r="L134" s="171"/>
      <c r="M134" s="171"/>
      <c r="N134" s="171"/>
      <c r="O134" s="171"/>
      <c r="P134" s="171"/>
      <c r="Q134" s="171"/>
      <c r="R134" s="171"/>
      <c r="S134" s="171"/>
      <c r="T134" s="171"/>
      <c r="U134" s="171"/>
      <c r="V134" s="171"/>
      <c r="W134" s="171"/>
      <c r="X134" s="171"/>
      <c r="Y134" s="171"/>
      <c r="Z134" s="171"/>
      <c r="AA134" s="171"/>
      <c r="AB134" s="171"/>
      <c r="AC134" s="171"/>
      <c r="AD134" s="171"/>
      <c r="AE134" s="171"/>
      <c r="AF134" s="171"/>
      <c r="AG134" s="171"/>
      <c r="AH134" s="171"/>
      <c r="AI134" s="171"/>
      <c r="AJ134" s="171"/>
      <c r="AK134" s="171"/>
      <c r="AL134" s="171"/>
      <c r="AM134" s="171"/>
      <c r="AN134" s="171"/>
      <c r="AO134" s="171"/>
      <c r="AP134" s="171"/>
      <c r="AQ134" s="171"/>
      <c r="AR134" s="171"/>
      <c r="AS134" s="171"/>
      <c r="AT134" s="171"/>
      <c r="AU134" s="171"/>
      <c r="AV134" s="171"/>
      <c r="AW134" s="171"/>
      <c r="AX134" s="171"/>
      <c r="AY134" s="171"/>
      <c r="AZ134" s="171"/>
      <c r="BA134" s="171"/>
      <c r="BB134" s="171"/>
      <c r="BC134" s="171"/>
      <c r="BD134" s="171"/>
      <c r="BE134" s="171"/>
      <c r="BF134" s="171"/>
      <c r="BG134" s="171"/>
      <c r="BH134" s="171"/>
      <c r="BI134" s="171"/>
      <c r="BJ134" s="171"/>
      <c r="BK134" s="171"/>
      <c r="BL134" s="171"/>
      <c r="BM134" s="171"/>
      <c r="BN134" s="171"/>
      <c r="BO134" s="171"/>
      <c r="BP134" s="171"/>
      <c r="BQ134" s="171"/>
      <c r="BR134" s="171"/>
      <c r="BS134" s="171"/>
      <c r="BT134" s="171"/>
      <c r="BU134" s="171"/>
      <c r="BV134" s="171"/>
      <c r="BW134" s="171"/>
      <c r="BX134" s="171"/>
      <c r="BY134" s="171"/>
      <c r="BZ134" s="171"/>
      <c r="CA134" s="171"/>
      <c r="CB134" s="171"/>
      <c r="CC134" s="171"/>
      <c r="CD134" s="171"/>
      <c r="CE134" s="171"/>
      <c r="CF134" s="171"/>
      <c r="CG134" s="171"/>
      <c r="CH134" s="171"/>
      <c r="CI134" s="171"/>
      <c r="CJ134" s="171"/>
      <c r="CK134" s="171"/>
      <c r="CL134" s="171"/>
      <c r="CM134" s="171"/>
      <c r="CN134" s="171"/>
      <c r="CO134" s="171"/>
      <c r="CP134" s="171"/>
      <c r="CQ134" s="171"/>
      <c r="CR134" s="171"/>
      <c r="CS134" s="171"/>
      <c r="CT134" s="171"/>
      <c r="CU134" s="171"/>
      <c r="CV134" s="171"/>
      <c r="CW134" s="171"/>
      <c r="CX134" s="171"/>
      <c r="CY134" s="171"/>
      <c r="CZ134" s="171"/>
      <c r="DA134" s="171"/>
      <c r="DB134" s="171"/>
      <c r="DC134" s="171"/>
      <c r="DD134" s="171"/>
      <c r="DE134" s="171"/>
      <c r="DF134" s="171"/>
      <c r="DG134" s="171"/>
      <c r="DH134" s="171"/>
      <c r="DI134" s="171"/>
      <c r="DJ134" s="171"/>
      <c r="DK134" s="171"/>
      <c r="DL134" s="171"/>
      <c r="DM134" s="171"/>
      <c r="DN134" s="171"/>
      <c r="DO134" s="171"/>
      <c r="DP134" s="171"/>
      <c r="DQ134" s="171"/>
      <c r="DR134" s="171"/>
      <c r="DS134" s="171"/>
      <c r="DT134" s="171"/>
      <c r="DU134" s="171"/>
      <c r="DV134" s="171"/>
      <c r="DW134" s="171"/>
      <c r="DX134" s="171"/>
      <c r="DY134" s="171"/>
      <c r="DZ134" s="171"/>
      <c r="EA134" s="171"/>
      <c r="EB134" s="171"/>
      <c r="EC134" s="171"/>
      <c r="ED134" s="171"/>
      <c r="EE134" s="171"/>
      <c r="EF134" s="171"/>
      <c r="EG134" s="171"/>
      <c r="EH134" s="171"/>
      <c r="EI134" s="171"/>
      <c r="EJ134" s="171"/>
      <c r="EK134" s="171"/>
      <c r="EL134" s="171"/>
      <c r="EM134" s="171"/>
      <c r="EN134" s="171"/>
      <c r="EO134" s="171"/>
      <c r="EP134" s="171"/>
      <c r="EQ134" s="171"/>
      <c r="ER134" s="171"/>
      <c r="ES134" s="171"/>
      <c r="ET134" s="171"/>
      <c r="EU134" s="171"/>
      <c r="EV134" s="171"/>
      <c r="EW134" s="171"/>
      <c r="EX134" s="171"/>
      <c r="EY134" s="171"/>
      <c r="EZ134" s="171"/>
      <c r="FA134" s="171"/>
      <c r="FB134" s="171"/>
      <c r="FC134" s="171"/>
      <c r="FD134" s="171"/>
      <c r="FE134" s="171"/>
      <c r="FF134" s="171"/>
      <c r="FG134" s="171"/>
      <c r="FH134" s="171"/>
      <c r="FI134" s="171"/>
      <c r="FJ134" s="171"/>
      <c r="FK134" s="171"/>
      <c r="FL134" s="171"/>
      <c r="FM134" s="171"/>
      <c r="FN134" s="171"/>
      <c r="FO134" s="171"/>
      <c r="FP134" s="171"/>
      <c r="FQ134" s="171"/>
      <c r="FR134" s="171"/>
      <c r="FS134" s="171"/>
      <c r="FT134" s="171"/>
      <c r="FU134" s="171"/>
      <c r="FV134" s="171"/>
      <c r="FW134" s="171"/>
      <c r="FX134" s="171"/>
      <c r="FY134" s="171"/>
      <c r="FZ134" s="171"/>
      <c r="GA134" s="171"/>
      <c r="GB134" s="171"/>
      <c r="GC134" s="171"/>
      <c r="GD134" s="171"/>
      <c r="GE134" s="171"/>
      <c r="GF134" s="171"/>
      <c r="GG134" s="171"/>
      <c r="GH134" s="171"/>
      <c r="GI134" s="171"/>
      <c r="GJ134" s="171"/>
      <c r="GK134" s="171"/>
      <c r="GL134" s="171"/>
      <c r="GM134" s="171"/>
      <c r="GN134" s="171"/>
      <c r="GO134" s="171"/>
      <c r="GP134" s="171"/>
      <c r="GQ134" s="171"/>
      <c r="GR134" s="171"/>
      <c r="GS134" s="171"/>
      <c r="GT134" s="171"/>
      <c r="GU134" s="171"/>
      <c r="GV134" s="171"/>
      <c r="GW134" s="171"/>
      <c r="GX134" s="171"/>
      <c r="GY134" s="171"/>
      <c r="GZ134" s="171"/>
      <c r="HA134" s="171"/>
      <c r="HB134" s="171"/>
      <c r="HC134" s="171"/>
      <c r="HD134" s="171"/>
      <c r="HE134" s="171"/>
      <c r="HF134" s="171"/>
      <c r="HG134" s="171"/>
      <c r="HH134" s="171"/>
      <c r="HI134" s="171"/>
      <c r="HJ134" s="171"/>
      <c r="HK134" s="171"/>
      <c r="HL134" s="171"/>
      <c r="HM134" s="171"/>
      <c r="HN134" s="171"/>
      <c r="HO134" s="171"/>
      <c r="HP134" s="171"/>
      <c r="HQ134" s="171"/>
      <c r="HR134" s="171"/>
      <c r="HS134" s="171"/>
      <c r="HT134" s="171"/>
      <c r="HU134" s="171"/>
      <c r="HV134" s="171"/>
      <c r="HW134" s="172"/>
    </row>
    <row r="135" spans="1:231" s="169" customFormat="1" ht="22.5" customHeight="1">
      <c r="A135" s="363" t="s">
        <v>65</v>
      </c>
      <c r="B135" s="401" t="s">
        <v>238</v>
      </c>
      <c r="C135" s="394">
        <f>SUM(C136:C142)</f>
        <v>11.950000000000001</v>
      </c>
      <c r="D135" s="394"/>
      <c r="E135" s="391">
        <f>SUM(E136:E142)</f>
        <v>270222</v>
      </c>
      <c r="F135" s="391"/>
      <c r="G135" s="391"/>
      <c r="H135" s="391"/>
      <c r="I135" s="391"/>
      <c r="J135" s="163"/>
      <c r="K135" s="159"/>
      <c r="L135" s="159"/>
      <c r="M135" s="159"/>
      <c r="N135" s="159"/>
      <c r="O135" s="159"/>
      <c r="P135" s="159"/>
      <c r="Q135" s="159"/>
      <c r="R135" s="159"/>
      <c r="S135" s="159"/>
      <c r="T135" s="159"/>
      <c r="U135" s="159"/>
      <c r="V135" s="159"/>
      <c r="W135" s="159"/>
      <c r="X135" s="159"/>
      <c r="Y135" s="159"/>
      <c r="Z135" s="159"/>
      <c r="AA135" s="159"/>
      <c r="AB135" s="159"/>
      <c r="AC135" s="159"/>
      <c r="AD135" s="159"/>
      <c r="AE135" s="159"/>
      <c r="AF135" s="159"/>
      <c r="AG135" s="159"/>
      <c r="AH135" s="159"/>
      <c r="AI135" s="159"/>
      <c r="AJ135" s="159"/>
      <c r="AK135" s="159"/>
      <c r="AL135" s="159"/>
      <c r="AM135" s="159"/>
      <c r="AN135" s="159"/>
      <c r="AO135" s="159"/>
      <c r="AP135" s="159"/>
      <c r="AQ135" s="159"/>
      <c r="AR135" s="159"/>
      <c r="AS135" s="159"/>
      <c r="AT135" s="159"/>
      <c r="AU135" s="159"/>
      <c r="AV135" s="159"/>
      <c r="AW135" s="159"/>
      <c r="AX135" s="159"/>
      <c r="AY135" s="159"/>
      <c r="AZ135" s="159"/>
      <c r="BA135" s="159"/>
      <c r="BB135" s="159"/>
      <c r="BC135" s="159"/>
      <c r="BD135" s="159"/>
      <c r="BE135" s="159"/>
      <c r="BF135" s="159"/>
      <c r="BG135" s="159"/>
      <c r="BH135" s="159"/>
      <c r="BI135" s="159"/>
      <c r="BJ135" s="159"/>
      <c r="BK135" s="159"/>
      <c r="BL135" s="159"/>
      <c r="BM135" s="159"/>
      <c r="BN135" s="159"/>
      <c r="BO135" s="159"/>
      <c r="BP135" s="159"/>
      <c r="BQ135" s="159"/>
      <c r="BR135" s="159"/>
      <c r="BS135" s="159"/>
      <c r="BT135" s="159"/>
      <c r="BU135" s="159"/>
      <c r="BV135" s="159"/>
      <c r="BW135" s="159"/>
      <c r="BX135" s="159"/>
      <c r="BY135" s="159"/>
      <c r="BZ135" s="159"/>
      <c r="CA135" s="159"/>
      <c r="CB135" s="159"/>
      <c r="CC135" s="159"/>
      <c r="CD135" s="159"/>
      <c r="CE135" s="159"/>
      <c r="CF135" s="159"/>
      <c r="CG135" s="159"/>
      <c r="CH135" s="159"/>
      <c r="CI135" s="159"/>
      <c r="CJ135" s="159"/>
      <c r="CK135" s="159"/>
      <c r="CL135" s="159"/>
      <c r="CM135" s="159"/>
      <c r="CN135" s="159"/>
      <c r="CO135" s="159"/>
      <c r="CP135" s="159"/>
      <c r="CQ135" s="159"/>
      <c r="CR135" s="159"/>
      <c r="CS135" s="159"/>
      <c r="CT135" s="159"/>
      <c r="CU135" s="159"/>
      <c r="CV135" s="159"/>
      <c r="CW135" s="159"/>
      <c r="CX135" s="159"/>
      <c r="CY135" s="159"/>
      <c r="CZ135" s="159"/>
      <c r="DA135" s="159"/>
      <c r="DB135" s="159"/>
      <c r="DC135" s="159"/>
      <c r="DD135" s="159"/>
      <c r="DE135" s="159"/>
      <c r="DF135" s="159"/>
      <c r="DG135" s="159"/>
      <c r="DH135" s="159"/>
      <c r="DI135" s="159"/>
      <c r="DJ135" s="159"/>
      <c r="DK135" s="159"/>
      <c r="DL135" s="159"/>
      <c r="DM135" s="159"/>
      <c r="DN135" s="159"/>
      <c r="DO135" s="159"/>
      <c r="DP135" s="159"/>
      <c r="DQ135" s="159"/>
      <c r="DR135" s="159"/>
      <c r="DS135" s="159"/>
      <c r="DT135" s="159"/>
      <c r="DU135" s="159"/>
      <c r="DV135" s="159"/>
      <c r="DW135" s="159"/>
      <c r="DX135" s="159"/>
      <c r="DY135" s="159"/>
      <c r="DZ135" s="159"/>
      <c r="EA135" s="159"/>
      <c r="EB135" s="159"/>
      <c r="EC135" s="159"/>
      <c r="ED135" s="159"/>
      <c r="EE135" s="159"/>
      <c r="EF135" s="159"/>
      <c r="EG135" s="159"/>
      <c r="EH135" s="159"/>
      <c r="EI135" s="159"/>
      <c r="EJ135" s="159"/>
      <c r="EK135" s="159"/>
      <c r="EL135" s="159"/>
      <c r="EM135" s="159"/>
      <c r="EN135" s="159"/>
      <c r="EO135" s="159"/>
      <c r="EP135" s="159"/>
      <c r="EQ135" s="159"/>
      <c r="ER135" s="159"/>
      <c r="ES135" s="159"/>
      <c r="ET135" s="159"/>
      <c r="EU135" s="159"/>
      <c r="EV135" s="159"/>
      <c r="EW135" s="159"/>
      <c r="EX135" s="159"/>
      <c r="EY135" s="159"/>
      <c r="EZ135" s="159"/>
      <c r="FA135" s="159"/>
      <c r="FB135" s="159"/>
      <c r="FC135" s="159"/>
      <c r="FD135" s="159"/>
      <c r="FE135" s="159"/>
      <c r="FF135" s="159"/>
      <c r="FG135" s="159"/>
      <c r="FH135" s="159"/>
      <c r="FI135" s="159"/>
      <c r="FJ135" s="159"/>
      <c r="FK135" s="159"/>
      <c r="FL135" s="159"/>
      <c r="FM135" s="159"/>
      <c r="FN135" s="159"/>
      <c r="FO135" s="159"/>
      <c r="FP135" s="159"/>
      <c r="FQ135" s="159"/>
      <c r="FR135" s="159"/>
      <c r="FS135" s="159"/>
      <c r="FT135" s="159"/>
      <c r="FU135" s="159"/>
      <c r="FV135" s="159"/>
      <c r="FW135" s="159"/>
      <c r="FX135" s="159"/>
      <c r="FY135" s="159"/>
      <c r="FZ135" s="159"/>
      <c r="GA135" s="159"/>
      <c r="GB135" s="159"/>
      <c r="GC135" s="159"/>
      <c r="GD135" s="159"/>
      <c r="GE135" s="159"/>
      <c r="GF135" s="159"/>
      <c r="GG135" s="159"/>
      <c r="GH135" s="159"/>
      <c r="GI135" s="159"/>
      <c r="GJ135" s="159"/>
      <c r="GK135" s="159"/>
      <c r="GL135" s="159"/>
      <c r="GM135" s="159"/>
      <c r="GN135" s="159"/>
      <c r="GO135" s="159"/>
      <c r="GP135" s="159"/>
      <c r="GQ135" s="159"/>
      <c r="GR135" s="159"/>
      <c r="GS135" s="159"/>
      <c r="GT135" s="159"/>
      <c r="GU135" s="159"/>
      <c r="GV135" s="159"/>
      <c r="GW135" s="159"/>
      <c r="GX135" s="159"/>
      <c r="GY135" s="159"/>
      <c r="GZ135" s="159"/>
      <c r="HA135" s="159"/>
      <c r="HB135" s="159"/>
      <c r="HC135" s="159"/>
      <c r="HD135" s="159"/>
      <c r="HE135" s="159"/>
      <c r="HF135" s="159"/>
      <c r="HG135" s="159"/>
      <c r="HH135" s="159"/>
      <c r="HI135" s="159"/>
      <c r="HJ135" s="159"/>
      <c r="HK135" s="159"/>
      <c r="HL135" s="159"/>
      <c r="HM135" s="159"/>
      <c r="HN135" s="159"/>
      <c r="HO135" s="159"/>
      <c r="HP135" s="159"/>
      <c r="HQ135" s="159"/>
      <c r="HR135" s="159"/>
      <c r="HS135" s="159"/>
      <c r="HT135" s="159"/>
      <c r="HU135" s="159"/>
      <c r="HV135" s="159"/>
      <c r="HW135" s="168"/>
    </row>
    <row r="136" spans="1:231" s="173" customFormat="1" ht="23.25" customHeight="1">
      <c r="A136" s="395" t="s">
        <v>67</v>
      </c>
      <c r="B136" s="396" t="s">
        <v>239</v>
      </c>
      <c r="C136" s="397">
        <v>1.1299999999999999</v>
      </c>
      <c r="D136" s="404">
        <f t="shared" si="12"/>
        <v>20.545454545454543</v>
      </c>
      <c r="E136" s="398">
        <v>45879</v>
      </c>
      <c r="F136" s="399">
        <f t="shared" si="10"/>
        <v>305.86</v>
      </c>
      <c r="G136" s="399"/>
      <c r="H136" s="399"/>
      <c r="I136" s="399"/>
      <c r="J136" s="170">
        <v>1</v>
      </c>
      <c r="K136" s="171"/>
      <c r="L136" s="171"/>
      <c r="M136" s="171"/>
      <c r="N136" s="171"/>
      <c r="O136" s="171"/>
      <c r="P136" s="171"/>
      <c r="Q136" s="171"/>
      <c r="R136" s="171"/>
      <c r="S136" s="171"/>
      <c r="T136" s="171"/>
      <c r="U136" s="171"/>
      <c r="V136" s="171"/>
      <c r="W136" s="171"/>
      <c r="X136" s="171"/>
      <c r="Y136" s="171"/>
      <c r="Z136" s="171"/>
      <c r="AA136" s="171"/>
      <c r="AB136" s="171"/>
      <c r="AC136" s="171"/>
      <c r="AD136" s="171"/>
      <c r="AE136" s="171"/>
      <c r="AF136" s="171"/>
      <c r="AG136" s="171"/>
      <c r="AH136" s="171"/>
      <c r="AI136" s="171"/>
      <c r="AJ136" s="171"/>
      <c r="AK136" s="171"/>
      <c r="AL136" s="171"/>
      <c r="AM136" s="171"/>
      <c r="AN136" s="171"/>
      <c r="AO136" s="171"/>
      <c r="AP136" s="171"/>
      <c r="AQ136" s="171"/>
      <c r="AR136" s="171"/>
      <c r="AS136" s="171"/>
      <c r="AT136" s="171"/>
      <c r="AU136" s="171"/>
      <c r="AV136" s="171"/>
      <c r="AW136" s="171"/>
      <c r="AX136" s="171"/>
      <c r="AY136" s="171"/>
      <c r="AZ136" s="171"/>
      <c r="BA136" s="171"/>
      <c r="BB136" s="171"/>
      <c r="BC136" s="171"/>
      <c r="BD136" s="171"/>
      <c r="BE136" s="171"/>
      <c r="BF136" s="171"/>
      <c r="BG136" s="171"/>
      <c r="BH136" s="171"/>
      <c r="BI136" s="171"/>
      <c r="BJ136" s="171"/>
      <c r="BK136" s="171"/>
      <c r="BL136" s="171"/>
      <c r="BM136" s="171"/>
      <c r="BN136" s="171"/>
      <c r="BO136" s="171"/>
      <c r="BP136" s="171"/>
      <c r="BQ136" s="171"/>
      <c r="BR136" s="171"/>
      <c r="BS136" s="171"/>
      <c r="BT136" s="171"/>
      <c r="BU136" s="171"/>
      <c r="BV136" s="171"/>
      <c r="BW136" s="171"/>
      <c r="BX136" s="171"/>
      <c r="BY136" s="171"/>
      <c r="BZ136" s="171"/>
      <c r="CA136" s="171"/>
      <c r="CB136" s="171"/>
      <c r="CC136" s="171"/>
      <c r="CD136" s="171"/>
      <c r="CE136" s="171"/>
      <c r="CF136" s="171"/>
      <c r="CG136" s="171"/>
      <c r="CH136" s="171"/>
      <c r="CI136" s="171"/>
      <c r="CJ136" s="171"/>
      <c r="CK136" s="171"/>
      <c r="CL136" s="171"/>
      <c r="CM136" s="171"/>
      <c r="CN136" s="171"/>
      <c r="CO136" s="171"/>
      <c r="CP136" s="171"/>
      <c r="CQ136" s="171"/>
      <c r="CR136" s="171"/>
      <c r="CS136" s="171"/>
      <c r="CT136" s="171"/>
      <c r="CU136" s="171"/>
      <c r="CV136" s="171"/>
      <c r="CW136" s="171"/>
      <c r="CX136" s="171"/>
      <c r="CY136" s="171"/>
      <c r="CZ136" s="171"/>
      <c r="DA136" s="171"/>
      <c r="DB136" s="171"/>
      <c r="DC136" s="171"/>
      <c r="DD136" s="171"/>
      <c r="DE136" s="171"/>
      <c r="DF136" s="171"/>
      <c r="DG136" s="171"/>
      <c r="DH136" s="171"/>
      <c r="DI136" s="171"/>
      <c r="DJ136" s="171"/>
      <c r="DK136" s="171"/>
      <c r="DL136" s="171"/>
      <c r="DM136" s="171"/>
      <c r="DN136" s="171"/>
      <c r="DO136" s="171"/>
      <c r="DP136" s="171"/>
      <c r="DQ136" s="171"/>
      <c r="DR136" s="171"/>
      <c r="DS136" s="171"/>
      <c r="DT136" s="171"/>
      <c r="DU136" s="171"/>
      <c r="DV136" s="171"/>
      <c r="DW136" s="171"/>
      <c r="DX136" s="171"/>
      <c r="DY136" s="171"/>
      <c r="DZ136" s="171"/>
      <c r="EA136" s="171"/>
      <c r="EB136" s="171"/>
      <c r="EC136" s="171"/>
      <c r="ED136" s="171"/>
      <c r="EE136" s="171"/>
      <c r="EF136" s="171"/>
      <c r="EG136" s="171"/>
      <c r="EH136" s="171"/>
      <c r="EI136" s="171"/>
      <c r="EJ136" s="171"/>
      <c r="EK136" s="171"/>
      <c r="EL136" s="171"/>
      <c r="EM136" s="171"/>
      <c r="EN136" s="171"/>
      <c r="EO136" s="171"/>
      <c r="EP136" s="171"/>
      <c r="EQ136" s="171"/>
      <c r="ER136" s="171"/>
      <c r="ES136" s="171"/>
      <c r="ET136" s="171"/>
      <c r="EU136" s="171"/>
      <c r="EV136" s="171"/>
      <c r="EW136" s="171"/>
      <c r="EX136" s="171"/>
      <c r="EY136" s="171"/>
      <c r="EZ136" s="171"/>
      <c r="FA136" s="171"/>
      <c r="FB136" s="171"/>
      <c r="FC136" s="171"/>
      <c r="FD136" s="171"/>
      <c r="FE136" s="171"/>
      <c r="FF136" s="171"/>
      <c r="FG136" s="171"/>
      <c r="FH136" s="171"/>
      <c r="FI136" s="171"/>
      <c r="FJ136" s="171"/>
      <c r="FK136" s="171"/>
      <c r="FL136" s="171"/>
      <c r="FM136" s="171"/>
      <c r="FN136" s="171"/>
      <c r="FO136" s="171"/>
      <c r="FP136" s="171"/>
      <c r="FQ136" s="171"/>
      <c r="FR136" s="171"/>
      <c r="FS136" s="171"/>
      <c r="FT136" s="171"/>
      <c r="FU136" s="171"/>
      <c r="FV136" s="171"/>
      <c r="FW136" s="171"/>
      <c r="FX136" s="171"/>
      <c r="FY136" s="171"/>
      <c r="FZ136" s="171"/>
      <c r="GA136" s="171"/>
      <c r="GB136" s="171"/>
      <c r="GC136" s="171"/>
      <c r="GD136" s="171"/>
      <c r="GE136" s="171"/>
      <c r="GF136" s="171"/>
      <c r="GG136" s="171"/>
      <c r="GH136" s="171"/>
      <c r="GI136" s="171"/>
      <c r="GJ136" s="171"/>
      <c r="GK136" s="171"/>
      <c r="GL136" s="171"/>
      <c r="GM136" s="171"/>
      <c r="GN136" s="171"/>
      <c r="GO136" s="171"/>
      <c r="GP136" s="171"/>
      <c r="GQ136" s="171"/>
      <c r="GR136" s="171"/>
      <c r="GS136" s="171"/>
      <c r="GT136" s="171"/>
      <c r="GU136" s="171"/>
      <c r="GV136" s="171"/>
      <c r="GW136" s="171"/>
      <c r="GX136" s="171"/>
      <c r="GY136" s="171"/>
      <c r="GZ136" s="171"/>
      <c r="HA136" s="171"/>
      <c r="HB136" s="171"/>
      <c r="HC136" s="171"/>
      <c r="HD136" s="171"/>
      <c r="HE136" s="171"/>
      <c r="HF136" s="171"/>
      <c r="HG136" s="171"/>
      <c r="HH136" s="171"/>
      <c r="HI136" s="171"/>
      <c r="HJ136" s="171"/>
      <c r="HK136" s="171"/>
      <c r="HL136" s="171"/>
      <c r="HM136" s="171"/>
      <c r="HN136" s="171"/>
      <c r="HO136" s="171"/>
      <c r="HP136" s="171"/>
      <c r="HQ136" s="171"/>
      <c r="HR136" s="171"/>
      <c r="HS136" s="171"/>
      <c r="HT136" s="171"/>
      <c r="HU136" s="171"/>
      <c r="HV136" s="171"/>
      <c r="HW136" s="172"/>
    </row>
    <row r="137" spans="1:231" s="173" customFormat="1" ht="23.25" customHeight="1">
      <c r="A137" s="395" t="s">
        <v>69</v>
      </c>
      <c r="B137" s="396" t="s">
        <v>240</v>
      </c>
      <c r="C137" s="397">
        <v>1.3</v>
      </c>
      <c r="D137" s="404">
        <f t="shared" si="12"/>
        <v>23.636363636363637</v>
      </c>
      <c r="E137" s="398">
        <v>53893</v>
      </c>
      <c r="F137" s="399">
        <f t="shared" si="10"/>
        <v>359.28666666666669</v>
      </c>
      <c r="G137" s="399"/>
      <c r="H137" s="399"/>
      <c r="I137" s="400" t="s">
        <v>29</v>
      </c>
      <c r="J137" s="170">
        <v>1</v>
      </c>
      <c r="K137" s="171"/>
      <c r="L137" s="171"/>
      <c r="M137" s="171"/>
      <c r="N137" s="171"/>
      <c r="O137" s="171"/>
      <c r="P137" s="171"/>
      <c r="Q137" s="171"/>
      <c r="R137" s="171"/>
      <c r="S137" s="171"/>
      <c r="T137" s="171"/>
      <c r="U137" s="171"/>
      <c r="V137" s="171"/>
      <c r="W137" s="171"/>
      <c r="X137" s="171"/>
      <c r="Y137" s="171"/>
      <c r="Z137" s="171"/>
      <c r="AA137" s="171"/>
      <c r="AB137" s="171"/>
      <c r="AC137" s="171"/>
      <c r="AD137" s="171"/>
      <c r="AE137" s="171"/>
      <c r="AF137" s="171"/>
      <c r="AG137" s="171"/>
      <c r="AH137" s="171"/>
      <c r="AI137" s="171"/>
      <c r="AJ137" s="171"/>
      <c r="AK137" s="171"/>
      <c r="AL137" s="171"/>
      <c r="AM137" s="171"/>
      <c r="AN137" s="171"/>
      <c r="AO137" s="171"/>
      <c r="AP137" s="171"/>
      <c r="AQ137" s="171"/>
      <c r="AR137" s="171"/>
      <c r="AS137" s="171"/>
      <c r="AT137" s="171"/>
      <c r="AU137" s="171"/>
      <c r="AV137" s="171"/>
      <c r="AW137" s="171"/>
      <c r="AX137" s="171"/>
      <c r="AY137" s="171"/>
      <c r="AZ137" s="171"/>
      <c r="BA137" s="171"/>
      <c r="BB137" s="171"/>
      <c r="BC137" s="171"/>
      <c r="BD137" s="171"/>
      <c r="BE137" s="171"/>
      <c r="BF137" s="171"/>
      <c r="BG137" s="171"/>
      <c r="BH137" s="171"/>
      <c r="BI137" s="171"/>
      <c r="BJ137" s="171"/>
      <c r="BK137" s="171"/>
      <c r="BL137" s="171"/>
      <c r="BM137" s="171"/>
      <c r="BN137" s="171"/>
      <c r="BO137" s="171"/>
      <c r="BP137" s="171"/>
      <c r="BQ137" s="171"/>
      <c r="BR137" s="171"/>
      <c r="BS137" s="171"/>
      <c r="BT137" s="171"/>
      <c r="BU137" s="171"/>
      <c r="BV137" s="171"/>
      <c r="BW137" s="171"/>
      <c r="BX137" s="171"/>
      <c r="BY137" s="171"/>
      <c r="BZ137" s="171"/>
      <c r="CA137" s="171"/>
      <c r="CB137" s="171"/>
      <c r="CC137" s="171"/>
      <c r="CD137" s="171"/>
      <c r="CE137" s="171"/>
      <c r="CF137" s="171"/>
      <c r="CG137" s="171"/>
      <c r="CH137" s="171"/>
      <c r="CI137" s="171"/>
      <c r="CJ137" s="171"/>
      <c r="CK137" s="171"/>
      <c r="CL137" s="171"/>
      <c r="CM137" s="171"/>
      <c r="CN137" s="171"/>
      <c r="CO137" s="171"/>
      <c r="CP137" s="171"/>
      <c r="CQ137" s="171"/>
      <c r="CR137" s="171"/>
      <c r="CS137" s="171"/>
      <c r="CT137" s="171"/>
      <c r="CU137" s="171"/>
      <c r="CV137" s="171"/>
      <c r="CW137" s="171"/>
      <c r="CX137" s="171"/>
      <c r="CY137" s="171"/>
      <c r="CZ137" s="171"/>
      <c r="DA137" s="171"/>
      <c r="DB137" s="171"/>
      <c r="DC137" s="171"/>
      <c r="DD137" s="171"/>
      <c r="DE137" s="171"/>
      <c r="DF137" s="171"/>
      <c r="DG137" s="171"/>
      <c r="DH137" s="171"/>
      <c r="DI137" s="171"/>
      <c r="DJ137" s="171"/>
      <c r="DK137" s="171"/>
      <c r="DL137" s="171"/>
      <c r="DM137" s="171"/>
      <c r="DN137" s="171"/>
      <c r="DO137" s="171"/>
      <c r="DP137" s="171"/>
      <c r="DQ137" s="171"/>
      <c r="DR137" s="171"/>
      <c r="DS137" s="171"/>
      <c r="DT137" s="171"/>
      <c r="DU137" s="171"/>
      <c r="DV137" s="171"/>
      <c r="DW137" s="171"/>
      <c r="DX137" s="171"/>
      <c r="DY137" s="171"/>
      <c r="DZ137" s="171"/>
      <c r="EA137" s="171"/>
      <c r="EB137" s="171"/>
      <c r="EC137" s="171"/>
      <c r="ED137" s="171"/>
      <c r="EE137" s="171"/>
      <c r="EF137" s="171"/>
      <c r="EG137" s="171"/>
      <c r="EH137" s="171"/>
      <c r="EI137" s="171"/>
      <c r="EJ137" s="171"/>
      <c r="EK137" s="171"/>
      <c r="EL137" s="171"/>
      <c r="EM137" s="171"/>
      <c r="EN137" s="171"/>
      <c r="EO137" s="171"/>
      <c r="EP137" s="171"/>
      <c r="EQ137" s="171"/>
      <c r="ER137" s="171"/>
      <c r="ES137" s="171"/>
      <c r="ET137" s="171"/>
      <c r="EU137" s="171"/>
      <c r="EV137" s="171"/>
      <c r="EW137" s="171"/>
      <c r="EX137" s="171"/>
      <c r="EY137" s="171"/>
      <c r="EZ137" s="171"/>
      <c r="FA137" s="171"/>
      <c r="FB137" s="171"/>
      <c r="FC137" s="171"/>
      <c r="FD137" s="171"/>
      <c r="FE137" s="171"/>
      <c r="FF137" s="171"/>
      <c r="FG137" s="171"/>
      <c r="FH137" s="171"/>
      <c r="FI137" s="171"/>
      <c r="FJ137" s="171"/>
      <c r="FK137" s="171"/>
      <c r="FL137" s="171"/>
      <c r="FM137" s="171"/>
      <c r="FN137" s="171"/>
      <c r="FO137" s="171"/>
      <c r="FP137" s="171"/>
      <c r="FQ137" s="171"/>
      <c r="FR137" s="171"/>
      <c r="FS137" s="171"/>
      <c r="FT137" s="171"/>
      <c r="FU137" s="171"/>
      <c r="FV137" s="171"/>
      <c r="FW137" s="171"/>
      <c r="FX137" s="171"/>
      <c r="FY137" s="171"/>
      <c r="FZ137" s="171"/>
      <c r="GA137" s="171"/>
      <c r="GB137" s="171"/>
      <c r="GC137" s="171"/>
      <c r="GD137" s="171"/>
      <c r="GE137" s="171"/>
      <c r="GF137" s="171"/>
      <c r="GG137" s="171"/>
      <c r="GH137" s="171"/>
      <c r="GI137" s="171"/>
      <c r="GJ137" s="171"/>
      <c r="GK137" s="171"/>
      <c r="GL137" s="171"/>
      <c r="GM137" s="171"/>
      <c r="GN137" s="171"/>
      <c r="GO137" s="171"/>
      <c r="GP137" s="171"/>
      <c r="GQ137" s="171"/>
      <c r="GR137" s="171"/>
      <c r="GS137" s="171"/>
      <c r="GT137" s="171"/>
      <c r="GU137" s="171"/>
      <c r="GV137" s="171"/>
      <c r="GW137" s="171"/>
      <c r="GX137" s="171"/>
      <c r="GY137" s="171"/>
      <c r="GZ137" s="171"/>
      <c r="HA137" s="171"/>
      <c r="HB137" s="171"/>
      <c r="HC137" s="171"/>
      <c r="HD137" s="171"/>
      <c r="HE137" s="171"/>
      <c r="HF137" s="171"/>
      <c r="HG137" s="171"/>
      <c r="HH137" s="171"/>
      <c r="HI137" s="171"/>
      <c r="HJ137" s="171"/>
      <c r="HK137" s="171"/>
      <c r="HL137" s="171"/>
      <c r="HM137" s="171"/>
      <c r="HN137" s="171"/>
      <c r="HO137" s="171"/>
      <c r="HP137" s="171"/>
      <c r="HQ137" s="171"/>
      <c r="HR137" s="171"/>
      <c r="HS137" s="171"/>
      <c r="HT137" s="171"/>
      <c r="HU137" s="171"/>
      <c r="HV137" s="171"/>
      <c r="HW137" s="172"/>
    </row>
    <row r="138" spans="1:231" s="173" customFormat="1" ht="23.25" customHeight="1">
      <c r="A138" s="395" t="s">
        <v>71</v>
      </c>
      <c r="B138" s="396" t="s">
        <v>241</v>
      </c>
      <c r="C138" s="404">
        <v>1.31</v>
      </c>
      <c r="D138" s="404">
        <f t="shared" si="12"/>
        <v>23.81818181818182</v>
      </c>
      <c r="E138" s="398">
        <v>31411</v>
      </c>
      <c r="F138" s="399">
        <f t="shared" si="10"/>
        <v>209.40666666666664</v>
      </c>
      <c r="G138" s="399"/>
      <c r="H138" s="399"/>
      <c r="I138" s="399"/>
      <c r="J138" s="170">
        <v>1</v>
      </c>
      <c r="K138" s="171"/>
      <c r="L138" s="171"/>
      <c r="M138" s="171"/>
      <c r="N138" s="171"/>
      <c r="O138" s="171"/>
      <c r="P138" s="171"/>
      <c r="Q138" s="171"/>
      <c r="R138" s="171"/>
      <c r="S138" s="171"/>
      <c r="T138" s="171"/>
      <c r="U138" s="171"/>
      <c r="V138" s="171"/>
      <c r="W138" s="171"/>
      <c r="X138" s="171"/>
      <c r="Y138" s="171"/>
      <c r="Z138" s="171"/>
      <c r="AA138" s="171"/>
      <c r="AB138" s="171"/>
      <c r="AC138" s="171"/>
      <c r="AD138" s="171"/>
      <c r="AE138" s="171"/>
      <c r="AF138" s="171"/>
      <c r="AG138" s="171"/>
      <c r="AH138" s="171"/>
      <c r="AI138" s="171"/>
      <c r="AJ138" s="171"/>
      <c r="AK138" s="171"/>
      <c r="AL138" s="171"/>
      <c r="AM138" s="171"/>
      <c r="AN138" s="171"/>
      <c r="AO138" s="171"/>
      <c r="AP138" s="171"/>
      <c r="AQ138" s="171"/>
      <c r="AR138" s="171"/>
      <c r="AS138" s="171"/>
      <c r="AT138" s="171"/>
      <c r="AU138" s="171"/>
      <c r="AV138" s="171"/>
      <c r="AW138" s="171"/>
      <c r="AX138" s="171"/>
      <c r="AY138" s="171"/>
      <c r="AZ138" s="171"/>
      <c r="BA138" s="171"/>
      <c r="BB138" s="171"/>
      <c r="BC138" s="171"/>
      <c r="BD138" s="171"/>
      <c r="BE138" s="171"/>
      <c r="BF138" s="171"/>
      <c r="BG138" s="171"/>
      <c r="BH138" s="171"/>
      <c r="BI138" s="171"/>
      <c r="BJ138" s="171"/>
      <c r="BK138" s="171"/>
      <c r="BL138" s="171"/>
      <c r="BM138" s="171"/>
      <c r="BN138" s="171"/>
      <c r="BO138" s="171"/>
      <c r="BP138" s="171"/>
      <c r="BQ138" s="171"/>
      <c r="BR138" s="171"/>
      <c r="BS138" s="171"/>
      <c r="BT138" s="171"/>
      <c r="BU138" s="171"/>
      <c r="BV138" s="171"/>
      <c r="BW138" s="171"/>
      <c r="BX138" s="171"/>
      <c r="BY138" s="171"/>
      <c r="BZ138" s="171"/>
      <c r="CA138" s="171"/>
      <c r="CB138" s="171"/>
      <c r="CC138" s="171"/>
      <c r="CD138" s="171"/>
      <c r="CE138" s="171"/>
      <c r="CF138" s="171"/>
      <c r="CG138" s="171"/>
      <c r="CH138" s="171"/>
      <c r="CI138" s="171"/>
      <c r="CJ138" s="171"/>
      <c r="CK138" s="171"/>
      <c r="CL138" s="171"/>
      <c r="CM138" s="171"/>
      <c r="CN138" s="171"/>
      <c r="CO138" s="171"/>
      <c r="CP138" s="171"/>
      <c r="CQ138" s="171"/>
      <c r="CR138" s="171"/>
      <c r="CS138" s="171"/>
      <c r="CT138" s="171"/>
      <c r="CU138" s="171"/>
      <c r="CV138" s="171"/>
      <c r="CW138" s="171"/>
      <c r="CX138" s="171"/>
      <c r="CY138" s="171"/>
      <c r="CZ138" s="171"/>
      <c r="DA138" s="171"/>
      <c r="DB138" s="171"/>
      <c r="DC138" s="171"/>
      <c r="DD138" s="171"/>
      <c r="DE138" s="171"/>
      <c r="DF138" s="171"/>
      <c r="DG138" s="171"/>
      <c r="DH138" s="171"/>
      <c r="DI138" s="171"/>
      <c r="DJ138" s="171"/>
      <c r="DK138" s="171"/>
      <c r="DL138" s="171"/>
      <c r="DM138" s="171"/>
      <c r="DN138" s="171"/>
      <c r="DO138" s="171"/>
      <c r="DP138" s="171"/>
      <c r="DQ138" s="171"/>
      <c r="DR138" s="171"/>
      <c r="DS138" s="171"/>
      <c r="DT138" s="171"/>
      <c r="DU138" s="171"/>
      <c r="DV138" s="171"/>
      <c r="DW138" s="171"/>
      <c r="DX138" s="171"/>
      <c r="DY138" s="171"/>
      <c r="DZ138" s="171"/>
      <c r="EA138" s="171"/>
      <c r="EB138" s="171"/>
      <c r="EC138" s="171"/>
      <c r="ED138" s="171"/>
      <c r="EE138" s="171"/>
      <c r="EF138" s="171"/>
      <c r="EG138" s="171"/>
      <c r="EH138" s="171"/>
      <c r="EI138" s="171"/>
      <c r="EJ138" s="171"/>
      <c r="EK138" s="171"/>
      <c r="EL138" s="171"/>
      <c r="EM138" s="171"/>
      <c r="EN138" s="171"/>
      <c r="EO138" s="171"/>
      <c r="EP138" s="171"/>
      <c r="EQ138" s="171"/>
      <c r="ER138" s="171"/>
      <c r="ES138" s="171"/>
      <c r="ET138" s="171"/>
      <c r="EU138" s="171"/>
      <c r="EV138" s="171"/>
      <c r="EW138" s="171"/>
      <c r="EX138" s="171"/>
      <c r="EY138" s="171"/>
      <c r="EZ138" s="171"/>
      <c r="FA138" s="171"/>
      <c r="FB138" s="171"/>
      <c r="FC138" s="171"/>
      <c r="FD138" s="171"/>
      <c r="FE138" s="171"/>
      <c r="FF138" s="171"/>
      <c r="FG138" s="171"/>
      <c r="FH138" s="171"/>
      <c r="FI138" s="171"/>
      <c r="FJ138" s="171"/>
      <c r="FK138" s="171"/>
      <c r="FL138" s="171"/>
      <c r="FM138" s="171"/>
      <c r="FN138" s="171"/>
      <c r="FO138" s="171"/>
      <c r="FP138" s="171"/>
      <c r="FQ138" s="171"/>
      <c r="FR138" s="171"/>
      <c r="FS138" s="171"/>
      <c r="FT138" s="171"/>
      <c r="FU138" s="171"/>
      <c r="FV138" s="171"/>
      <c r="FW138" s="171"/>
      <c r="FX138" s="171"/>
      <c r="FY138" s="171"/>
      <c r="FZ138" s="171"/>
      <c r="GA138" s="171"/>
      <c r="GB138" s="171"/>
      <c r="GC138" s="171"/>
      <c r="GD138" s="171"/>
      <c r="GE138" s="171"/>
      <c r="GF138" s="171"/>
      <c r="GG138" s="171"/>
      <c r="GH138" s="171"/>
      <c r="GI138" s="171"/>
      <c r="GJ138" s="171"/>
      <c r="GK138" s="171"/>
      <c r="GL138" s="171"/>
      <c r="GM138" s="171"/>
      <c r="GN138" s="171"/>
      <c r="GO138" s="171"/>
      <c r="GP138" s="171"/>
      <c r="GQ138" s="171"/>
      <c r="GR138" s="171"/>
      <c r="GS138" s="171"/>
      <c r="GT138" s="171"/>
      <c r="GU138" s="171"/>
      <c r="GV138" s="171"/>
      <c r="GW138" s="171"/>
      <c r="GX138" s="171"/>
      <c r="GY138" s="171"/>
      <c r="GZ138" s="171"/>
      <c r="HA138" s="171"/>
      <c r="HB138" s="171"/>
      <c r="HC138" s="171"/>
      <c r="HD138" s="171"/>
      <c r="HE138" s="171"/>
      <c r="HF138" s="171"/>
      <c r="HG138" s="171"/>
      <c r="HH138" s="171"/>
      <c r="HI138" s="171"/>
      <c r="HJ138" s="171"/>
      <c r="HK138" s="171"/>
      <c r="HL138" s="171"/>
      <c r="HM138" s="171"/>
      <c r="HN138" s="171"/>
      <c r="HO138" s="171"/>
      <c r="HP138" s="171"/>
      <c r="HQ138" s="171"/>
      <c r="HR138" s="171"/>
      <c r="HS138" s="171"/>
      <c r="HT138" s="171"/>
      <c r="HU138" s="171"/>
      <c r="HV138" s="171"/>
      <c r="HW138" s="172"/>
    </row>
    <row r="139" spans="1:231" s="173" customFormat="1" ht="23.25" customHeight="1">
      <c r="A139" s="395" t="s">
        <v>73</v>
      </c>
      <c r="B139" s="396" t="s">
        <v>242</v>
      </c>
      <c r="C139" s="404">
        <v>4.83</v>
      </c>
      <c r="D139" s="404">
        <f t="shared" si="12"/>
        <v>87.818181818181813</v>
      </c>
      <c r="E139" s="398">
        <v>34505</v>
      </c>
      <c r="F139" s="399">
        <f t="shared" si="10"/>
        <v>230.0333333333333</v>
      </c>
      <c r="G139" s="399"/>
      <c r="H139" s="399"/>
      <c r="I139" s="400" t="s">
        <v>29</v>
      </c>
      <c r="J139" s="170">
        <v>1</v>
      </c>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1"/>
      <c r="AP139" s="171"/>
      <c r="AQ139" s="171"/>
      <c r="AR139" s="171"/>
      <c r="AS139" s="171"/>
      <c r="AT139" s="171"/>
      <c r="AU139" s="171"/>
      <c r="AV139" s="171"/>
      <c r="AW139" s="171"/>
      <c r="AX139" s="171"/>
      <c r="AY139" s="171"/>
      <c r="AZ139" s="171"/>
      <c r="BA139" s="171"/>
      <c r="BB139" s="171"/>
      <c r="BC139" s="171"/>
      <c r="BD139" s="171"/>
      <c r="BE139" s="171"/>
      <c r="BF139" s="171"/>
      <c r="BG139" s="171"/>
      <c r="BH139" s="171"/>
      <c r="BI139" s="171"/>
      <c r="BJ139" s="171"/>
      <c r="BK139" s="171"/>
      <c r="BL139" s="171"/>
      <c r="BM139" s="171"/>
      <c r="BN139" s="171"/>
      <c r="BO139" s="171"/>
      <c r="BP139" s="171"/>
      <c r="BQ139" s="171"/>
      <c r="BR139" s="171"/>
      <c r="BS139" s="171"/>
      <c r="BT139" s="171"/>
      <c r="BU139" s="171"/>
      <c r="BV139" s="171"/>
      <c r="BW139" s="171"/>
      <c r="BX139" s="171"/>
      <c r="BY139" s="171"/>
      <c r="BZ139" s="171"/>
      <c r="CA139" s="171"/>
      <c r="CB139" s="171"/>
      <c r="CC139" s="171"/>
      <c r="CD139" s="171"/>
      <c r="CE139" s="171"/>
      <c r="CF139" s="171"/>
      <c r="CG139" s="171"/>
      <c r="CH139" s="171"/>
      <c r="CI139" s="171"/>
      <c r="CJ139" s="171"/>
      <c r="CK139" s="171"/>
      <c r="CL139" s="171"/>
      <c r="CM139" s="171"/>
      <c r="CN139" s="171"/>
      <c r="CO139" s="171"/>
      <c r="CP139" s="171"/>
      <c r="CQ139" s="171"/>
      <c r="CR139" s="171"/>
      <c r="CS139" s="171"/>
      <c r="CT139" s="171"/>
      <c r="CU139" s="171"/>
      <c r="CV139" s="171"/>
      <c r="CW139" s="171"/>
      <c r="CX139" s="171"/>
      <c r="CY139" s="171"/>
      <c r="CZ139" s="171"/>
      <c r="DA139" s="171"/>
      <c r="DB139" s="171"/>
      <c r="DC139" s="171"/>
      <c r="DD139" s="171"/>
      <c r="DE139" s="171"/>
      <c r="DF139" s="171"/>
      <c r="DG139" s="171"/>
      <c r="DH139" s="171"/>
      <c r="DI139" s="171"/>
      <c r="DJ139" s="171"/>
      <c r="DK139" s="171"/>
      <c r="DL139" s="171"/>
      <c r="DM139" s="171"/>
      <c r="DN139" s="171"/>
      <c r="DO139" s="171"/>
      <c r="DP139" s="171"/>
      <c r="DQ139" s="171"/>
      <c r="DR139" s="171"/>
      <c r="DS139" s="171"/>
      <c r="DT139" s="171"/>
      <c r="DU139" s="171"/>
      <c r="DV139" s="171"/>
      <c r="DW139" s="171"/>
      <c r="DX139" s="171"/>
      <c r="DY139" s="171"/>
      <c r="DZ139" s="171"/>
      <c r="EA139" s="171"/>
      <c r="EB139" s="171"/>
      <c r="EC139" s="171"/>
      <c r="ED139" s="171"/>
      <c r="EE139" s="171"/>
      <c r="EF139" s="171"/>
      <c r="EG139" s="171"/>
      <c r="EH139" s="171"/>
      <c r="EI139" s="171"/>
      <c r="EJ139" s="171"/>
      <c r="EK139" s="171"/>
      <c r="EL139" s="171"/>
      <c r="EM139" s="171"/>
      <c r="EN139" s="171"/>
      <c r="EO139" s="171"/>
      <c r="EP139" s="171"/>
      <c r="EQ139" s="171"/>
      <c r="ER139" s="171"/>
      <c r="ES139" s="171"/>
      <c r="ET139" s="171"/>
      <c r="EU139" s="171"/>
      <c r="EV139" s="171"/>
      <c r="EW139" s="171"/>
      <c r="EX139" s="171"/>
      <c r="EY139" s="171"/>
      <c r="EZ139" s="171"/>
      <c r="FA139" s="171"/>
      <c r="FB139" s="171"/>
      <c r="FC139" s="171"/>
      <c r="FD139" s="171"/>
      <c r="FE139" s="171"/>
      <c r="FF139" s="171"/>
      <c r="FG139" s="171"/>
      <c r="FH139" s="171"/>
      <c r="FI139" s="171"/>
      <c r="FJ139" s="171"/>
      <c r="FK139" s="171"/>
      <c r="FL139" s="171"/>
      <c r="FM139" s="171"/>
      <c r="FN139" s="171"/>
      <c r="FO139" s="171"/>
      <c r="FP139" s="171"/>
      <c r="FQ139" s="171"/>
      <c r="FR139" s="171"/>
      <c r="FS139" s="171"/>
      <c r="FT139" s="171"/>
      <c r="FU139" s="171"/>
      <c r="FV139" s="171"/>
      <c r="FW139" s="171"/>
      <c r="FX139" s="171"/>
      <c r="FY139" s="171"/>
      <c r="FZ139" s="171"/>
      <c r="GA139" s="171"/>
      <c r="GB139" s="171"/>
      <c r="GC139" s="171"/>
      <c r="GD139" s="171"/>
      <c r="GE139" s="171"/>
      <c r="GF139" s="171"/>
      <c r="GG139" s="171"/>
      <c r="GH139" s="171"/>
      <c r="GI139" s="171"/>
      <c r="GJ139" s="171"/>
      <c r="GK139" s="171"/>
      <c r="GL139" s="171"/>
      <c r="GM139" s="171"/>
      <c r="GN139" s="171"/>
      <c r="GO139" s="171"/>
      <c r="GP139" s="171"/>
      <c r="GQ139" s="171"/>
      <c r="GR139" s="171"/>
      <c r="GS139" s="171"/>
      <c r="GT139" s="171"/>
      <c r="GU139" s="171"/>
      <c r="GV139" s="171"/>
      <c r="GW139" s="171"/>
      <c r="GX139" s="171"/>
      <c r="GY139" s="171"/>
      <c r="GZ139" s="171"/>
      <c r="HA139" s="171"/>
      <c r="HB139" s="171"/>
      <c r="HC139" s="171"/>
      <c r="HD139" s="171"/>
      <c r="HE139" s="171"/>
      <c r="HF139" s="171"/>
      <c r="HG139" s="171"/>
      <c r="HH139" s="171"/>
      <c r="HI139" s="171"/>
      <c r="HJ139" s="171"/>
      <c r="HK139" s="171"/>
      <c r="HL139" s="171"/>
      <c r="HM139" s="171"/>
      <c r="HN139" s="171"/>
      <c r="HO139" s="171"/>
      <c r="HP139" s="171"/>
      <c r="HQ139" s="171"/>
      <c r="HR139" s="171"/>
      <c r="HS139" s="171"/>
      <c r="HT139" s="171"/>
      <c r="HU139" s="171"/>
      <c r="HV139" s="171"/>
      <c r="HW139" s="172"/>
    </row>
    <row r="140" spans="1:231" s="173" customFormat="1" ht="23.25" customHeight="1">
      <c r="A140" s="395" t="s">
        <v>75</v>
      </c>
      <c r="B140" s="396" t="s">
        <v>243</v>
      </c>
      <c r="C140" s="404">
        <v>1.37</v>
      </c>
      <c r="D140" s="404">
        <f t="shared" si="12"/>
        <v>24.90909090909091</v>
      </c>
      <c r="E140" s="398">
        <v>13353</v>
      </c>
      <c r="F140" s="399">
        <f t="shared" si="10"/>
        <v>89.02</v>
      </c>
      <c r="G140" s="399"/>
      <c r="H140" s="399"/>
      <c r="I140" s="399"/>
      <c r="J140" s="170">
        <v>1</v>
      </c>
      <c r="K140" s="171"/>
      <c r="L140" s="171"/>
      <c r="M140" s="171"/>
      <c r="N140" s="171"/>
      <c r="O140" s="171"/>
      <c r="P140" s="171"/>
      <c r="Q140" s="171"/>
      <c r="R140" s="171"/>
      <c r="S140" s="171"/>
      <c r="T140" s="171"/>
      <c r="U140" s="171"/>
      <c r="V140" s="171"/>
      <c r="W140" s="171"/>
      <c r="X140" s="171"/>
      <c r="Y140" s="171"/>
      <c r="Z140" s="171"/>
      <c r="AA140" s="171"/>
      <c r="AB140" s="171"/>
      <c r="AC140" s="171"/>
      <c r="AD140" s="171"/>
      <c r="AE140" s="171"/>
      <c r="AF140" s="171"/>
      <c r="AG140" s="171"/>
      <c r="AH140" s="171"/>
      <c r="AI140" s="171"/>
      <c r="AJ140" s="171"/>
      <c r="AK140" s="171"/>
      <c r="AL140" s="171"/>
      <c r="AM140" s="171"/>
      <c r="AN140" s="171"/>
      <c r="AO140" s="171"/>
      <c r="AP140" s="171"/>
      <c r="AQ140" s="171"/>
      <c r="AR140" s="171"/>
      <c r="AS140" s="171"/>
      <c r="AT140" s="171"/>
      <c r="AU140" s="171"/>
      <c r="AV140" s="171"/>
      <c r="AW140" s="171"/>
      <c r="AX140" s="171"/>
      <c r="AY140" s="171"/>
      <c r="AZ140" s="171"/>
      <c r="BA140" s="171"/>
      <c r="BB140" s="171"/>
      <c r="BC140" s="171"/>
      <c r="BD140" s="171"/>
      <c r="BE140" s="171"/>
      <c r="BF140" s="171"/>
      <c r="BG140" s="171"/>
      <c r="BH140" s="171"/>
      <c r="BI140" s="171"/>
      <c r="BJ140" s="171"/>
      <c r="BK140" s="171"/>
      <c r="BL140" s="171"/>
      <c r="BM140" s="171"/>
      <c r="BN140" s="171"/>
      <c r="BO140" s="171"/>
      <c r="BP140" s="171"/>
      <c r="BQ140" s="171"/>
      <c r="BR140" s="171"/>
      <c r="BS140" s="171"/>
      <c r="BT140" s="171"/>
      <c r="BU140" s="171"/>
      <c r="BV140" s="171"/>
      <c r="BW140" s="171"/>
      <c r="BX140" s="171"/>
      <c r="BY140" s="171"/>
      <c r="BZ140" s="171"/>
      <c r="CA140" s="171"/>
      <c r="CB140" s="171"/>
      <c r="CC140" s="171"/>
      <c r="CD140" s="171"/>
      <c r="CE140" s="171"/>
      <c r="CF140" s="171"/>
      <c r="CG140" s="171"/>
      <c r="CH140" s="171"/>
      <c r="CI140" s="171"/>
      <c r="CJ140" s="171"/>
      <c r="CK140" s="171"/>
      <c r="CL140" s="171"/>
      <c r="CM140" s="171"/>
      <c r="CN140" s="171"/>
      <c r="CO140" s="171"/>
      <c r="CP140" s="171"/>
      <c r="CQ140" s="171"/>
      <c r="CR140" s="171"/>
      <c r="CS140" s="171"/>
      <c r="CT140" s="171"/>
      <c r="CU140" s="171"/>
      <c r="CV140" s="171"/>
      <c r="CW140" s="171"/>
      <c r="CX140" s="171"/>
      <c r="CY140" s="171"/>
      <c r="CZ140" s="171"/>
      <c r="DA140" s="171"/>
      <c r="DB140" s="171"/>
      <c r="DC140" s="171"/>
      <c r="DD140" s="171"/>
      <c r="DE140" s="171"/>
      <c r="DF140" s="171"/>
      <c r="DG140" s="171"/>
      <c r="DH140" s="171"/>
      <c r="DI140" s="171"/>
      <c r="DJ140" s="171"/>
      <c r="DK140" s="171"/>
      <c r="DL140" s="171"/>
      <c r="DM140" s="171"/>
      <c r="DN140" s="171"/>
      <c r="DO140" s="171"/>
      <c r="DP140" s="171"/>
      <c r="DQ140" s="171"/>
      <c r="DR140" s="171"/>
      <c r="DS140" s="171"/>
      <c r="DT140" s="171"/>
      <c r="DU140" s="171"/>
      <c r="DV140" s="171"/>
      <c r="DW140" s="171"/>
      <c r="DX140" s="171"/>
      <c r="DY140" s="171"/>
      <c r="DZ140" s="171"/>
      <c r="EA140" s="171"/>
      <c r="EB140" s="171"/>
      <c r="EC140" s="171"/>
      <c r="ED140" s="171"/>
      <c r="EE140" s="171"/>
      <c r="EF140" s="171"/>
      <c r="EG140" s="171"/>
      <c r="EH140" s="171"/>
      <c r="EI140" s="171"/>
      <c r="EJ140" s="171"/>
      <c r="EK140" s="171"/>
      <c r="EL140" s="171"/>
      <c r="EM140" s="171"/>
      <c r="EN140" s="171"/>
      <c r="EO140" s="171"/>
      <c r="EP140" s="171"/>
      <c r="EQ140" s="171"/>
      <c r="ER140" s="171"/>
      <c r="ES140" s="171"/>
      <c r="ET140" s="171"/>
      <c r="EU140" s="171"/>
      <c r="EV140" s="171"/>
      <c r="EW140" s="171"/>
      <c r="EX140" s="171"/>
      <c r="EY140" s="171"/>
      <c r="EZ140" s="171"/>
      <c r="FA140" s="171"/>
      <c r="FB140" s="171"/>
      <c r="FC140" s="171"/>
      <c r="FD140" s="171"/>
      <c r="FE140" s="171"/>
      <c r="FF140" s="171"/>
      <c r="FG140" s="171"/>
      <c r="FH140" s="171"/>
      <c r="FI140" s="171"/>
      <c r="FJ140" s="171"/>
      <c r="FK140" s="171"/>
      <c r="FL140" s="171"/>
      <c r="FM140" s="171"/>
      <c r="FN140" s="171"/>
      <c r="FO140" s="171"/>
      <c r="FP140" s="171"/>
      <c r="FQ140" s="171"/>
      <c r="FR140" s="171"/>
      <c r="FS140" s="171"/>
      <c r="FT140" s="171"/>
      <c r="FU140" s="171"/>
      <c r="FV140" s="171"/>
      <c r="FW140" s="171"/>
      <c r="FX140" s="171"/>
      <c r="FY140" s="171"/>
      <c r="FZ140" s="171"/>
      <c r="GA140" s="171"/>
      <c r="GB140" s="171"/>
      <c r="GC140" s="171"/>
      <c r="GD140" s="171"/>
      <c r="GE140" s="171"/>
      <c r="GF140" s="171"/>
      <c r="GG140" s="171"/>
      <c r="GH140" s="171"/>
      <c r="GI140" s="171"/>
      <c r="GJ140" s="171"/>
      <c r="GK140" s="171"/>
      <c r="GL140" s="171"/>
      <c r="GM140" s="171"/>
      <c r="GN140" s="171"/>
      <c r="GO140" s="171"/>
      <c r="GP140" s="171"/>
      <c r="GQ140" s="171"/>
      <c r="GR140" s="171"/>
      <c r="GS140" s="171"/>
      <c r="GT140" s="171"/>
      <c r="GU140" s="171"/>
      <c r="GV140" s="171"/>
      <c r="GW140" s="171"/>
      <c r="GX140" s="171"/>
      <c r="GY140" s="171"/>
      <c r="GZ140" s="171"/>
      <c r="HA140" s="171"/>
      <c r="HB140" s="171"/>
      <c r="HC140" s="171"/>
      <c r="HD140" s="171"/>
      <c r="HE140" s="171"/>
      <c r="HF140" s="171"/>
      <c r="HG140" s="171"/>
      <c r="HH140" s="171"/>
      <c r="HI140" s="171"/>
      <c r="HJ140" s="171"/>
      <c r="HK140" s="171"/>
      <c r="HL140" s="171"/>
      <c r="HM140" s="171"/>
      <c r="HN140" s="171"/>
      <c r="HO140" s="171"/>
      <c r="HP140" s="171"/>
      <c r="HQ140" s="171"/>
      <c r="HR140" s="171"/>
      <c r="HS140" s="171"/>
      <c r="HT140" s="171"/>
      <c r="HU140" s="171"/>
      <c r="HV140" s="171"/>
      <c r="HW140" s="172"/>
    </row>
    <row r="141" spans="1:231" s="173" customFormat="1" ht="23.25" customHeight="1">
      <c r="A141" s="395" t="s">
        <v>77</v>
      </c>
      <c r="B141" s="396" t="s">
        <v>244</v>
      </c>
      <c r="C141" s="397">
        <v>1.1000000000000001</v>
      </c>
      <c r="D141" s="404">
        <f t="shared" si="12"/>
        <v>20</v>
      </c>
      <c r="E141" s="398">
        <v>47393</v>
      </c>
      <c r="F141" s="399">
        <f t="shared" si="10"/>
        <v>315.95333333333338</v>
      </c>
      <c r="G141" s="399"/>
      <c r="H141" s="399"/>
      <c r="I141" s="399"/>
      <c r="J141" s="170">
        <v>1</v>
      </c>
      <c r="K141" s="171"/>
      <c r="L141" s="171"/>
      <c r="M141" s="171"/>
      <c r="N141" s="171"/>
      <c r="O141" s="171"/>
      <c r="P141" s="171"/>
      <c r="Q141" s="171"/>
      <c r="R141" s="171"/>
      <c r="S141" s="171"/>
      <c r="T141" s="171"/>
      <c r="U141" s="171"/>
      <c r="V141" s="171"/>
      <c r="W141" s="171"/>
      <c r="X141" s="171"/>
      <c r="Y141" s="171"/>
      <c r="Z141" s="171"/>
      <c r="AA141" s="171"/>
      <c r="AB141" s="171"/>
      <c r="AC141" s="171"/>
      <c r="AD141" s="171"/>
      <c r="AE141" s="171"/>
      <c r="AF141" s="171"/>
      <c r="AG141" s="171"/>
      <c r="AH141" s="171"/>
      <c r="AI141" s="171"/>
      <c r="AJ141" s="171"/>
      <c r="AK141" s="171"/>
      <c r="AL141" s="171"/>
      <c r="AM141" s="171"/>
      <c r="AN141" s="171"/>
      <c r="AO141" s="171"/>
      <c r="AP141" s="171"/>
      <c r="AQ141" s="171"/>
      <c r="AR141" s="171"/>
      <c r="AS141" s="171"/>
      <c r="AT141" s="171"/>
      <c r="AU141" s="171"/>
      <c r="AV141" s="171"/>
      <c r="AW141" s="171"/>
      <c r="AX141" s="171"/>
      <c r="AY141" s="171"/>
      <c r="AZ141" s="171"/>
      <c r="BA141" s="171"/>
      <c r="BB141" s="171"/>
      <c r="BC141" s="171"/>
      <c r="BD141" s="171"/>
      <c r="BE141" s="171"/>
      <c r="BF141" s="171"/>
      <c r="BG141" s="171"/>
      <c r="BH141" s="171"/>
      <c r="BI141" s="171"/>
      <c r="BJ141" s="171"/>
      <c r="BK141" s="171"/>
      <c r="BL141" s="171"/>
      <c r="BM141" s="171"/>
      <c r="BN141" s="171"/>
      <c r="BO141" s="171"/>
      <c r="BP141" s="171"/>
      <c r="BQ141" s="171"/>
      <c r="BR141" s="171"/>
      <c r="BS141" s="171"/>
      <c r="BT141" s="171"/>
      <c r="BU141" s="171"/>
      <c r="BV141" s="171"/>
      <c r="BW141" s="171"/>
      <c r="BX141" s="171"/>
      <c r="BY141" s="171"/>
      <c r="BZ141" s="171"/>
      <c r="CA141" s="171"/>
      <c r="CB141" s="171"/>
      <c r="CC141" s="171"/>
      <c r="CD141" s="171"/>
      <c r="CE141" s="171"/>
      <c r="CF141" s="171"/>
      <c r="CG141" s="171"/>
      <c r="CH141" s="171"/>
      <c r="CI141" s="171"/>
      <c r="CJ141" s="171"/>
      <c r="CK141" s="171"/>
      <c r="CL141" s="171"/>
      <c r="CM141" s="171"/>
      <c r="CN141" s="171"/>
      <c r="CO141" s="171"/>
      <c r="CP141" s="171"/>
      <c r="CQ141" s="171"/>
      <c r="CR141" s="171"/>
      <c r="CS141" s="171"/>
      <c r="CT141" s="171"/>
      <c r="CU141" s="171"/>
      <c r="CV141" s="171"/>
      <c r="CW141" s="171"/>
      <c r="CX141" s="171"/>
      <c r="CY141" s="171"/>
      <c r="CZ141" s="171"/>
      <c r="DA141" s="171"/>
      <c r="DB141" s="171"/>
      <c r="DC141" s="171"/>
      <c r="DD141" s="171"/>
      <c r="DE141" s="171"/>
      <c r="DF141" s="171"/>
      <c r="DG141" s="171"/>
      <c r="DH141" s="171"/>
      <c r="DI141" s="171"/>
      <c r="DJ141" s="171"/>
      <c r="DK141" s="171"/>
      <c r="DL141" s="171"/>
      <c r="DM141" s="171"/>
      <c r="DN141" s="171"/>
      <c r="DO141" s="171"/>
      <c r="DP141" s="171"/>
      <c r="DQ141" s="171"/>
      <c r="DR141" s="171"/>
      <c r="DS141" s="171"/>
      <c r="DT141" s="171"/>
      <c r="DU141" s="171"/>
      <c r="DV141" s="171"/>
      <c r="DW141" s="171"/>
      <c r="DX141" s="171"/>
      <c r="DY141" s="171"/>
      <c r="DZ141" s="171"/>
      <c r="EA141" s="171"/>
      <c r="EB141" s="171"/>
      <c r="EC141" s="171"/>
      <c r="ED141" s="171"/>
      <c r="EE141" s="171"/>
      <c r="EF141" s="171"/>
      <c r="EG141" s="171"/>
      <c r="EH141" s="171"/>
      <c r="EI141" s="171"/>
      <c r="EJ141" s="171"/>
      <c r="EK141" s="171"/>
      <c r="EL141" s="171"/>
      <c r="EM141" s="171"/>
      <c r="EN141" s="171"/>
      <c r="EO141" s="171"/>
      <c r="EP141" s="171"/>
      <c r="EQ141" s="171"/>
      <c r="ER141" s="171"/>
      <c r="ES141" s="171"/>
      <c r="ET141" s="171"/>
      <c r="EU141" s="171"/>
      <c r="EV141" s="171"/>
      <c r="EW141" s="171"/>
      <c r="EX141" s="171"/>
      <c r="EY141" s="171"/>
      <c r="EZ141" s="171"/>
      <c r="FA141" s="171"/>
      <c r="FB141" s="171"/>
      <c r="FC141" s="171"/>
      <c r="FD141" s="171"/>
      <c r="FE141" s="171"/>
      <c r="FF141" s="171"/>
      <c r="FG141" s="171"/>
      <c r="FH141" s="171"/>
      <c r="FI141" s="171"/>
      <c r="FJ141" s="171"/>
      <c r="FK141" s="171"/>
      <c r="FL141" s="171"/>
      <c r="FM141" s="171"/>
      <c r="FN141" s="171"/>
      <c r="FO141" s="171"/>
      <c r="FP141" s="171"/>
      <c r="FQ141" s="171"/>
      <c r="FR141" s="171"/>
      <c r="FS141" s="171"/>
      <c r="FT141" s="171"/>
      <c r="FU141" s="171"/>
      <c r="FV141" s="171"/>
      <c r="FW141" s="171"/>
      <c r="FX141" s="171"/>
      <c r="FY141" s="171"/>
      <c r="FZ141" s="171"/>
      <c r="GA141" s="171"/>
      <c r="GB141" s="171"/>
      <c r="GC141" s="171"/>
      <c r="GD141" s="171"/>
      <c r="GE141" s="171"/>
      <c r="GF141" s="171"/>
      <c r="GG141" s="171"/>
      <c r="GH141" s="171"/>
      <c r="GI141" s="171"/>
      <c r="GJ141" s="171"/>
      <c r="GK141" s="171"/>
      <c r="GL141" s="171"/>
      <c r="GM141" s="171"/>
      <c r="GN141" s="171"/>
      <c r="GO141" s="171"/>
      <c r="GP141" s="171"/>
      <c r="GQ141" s="171"/>
      <c r="GR141" s="171"/>
      <c r="GS141" s="171"/>
      <c r="GT141" s="171"/>
      <c r="GU141" s="171"/>
      <c r="GV141" s="171"/>
      <c r="GW141" s="171"/>
      <c r="GX141" s="171"/>
      <c r="GY141" s="171"/>
      <c r="GZ141" s="171"/>
      <c r="HA141" s="171"/>
      <c r="HB141" s="171"/>
      <c r="HC141" s="171"/>
      <c r="HD141" s="171"/>
      <c r="HE141" s="171"/>
      <c r="HF141" s="171"/>
      <c r="HG141" s="171"/>
      <c r="HH141" s="171"/>
      <c r="HI141" s="171"/>
      <c r="HJ141" s="171"/>
      <c r="HK141" s="171"/>
      <c r="HL141" s="171"/>
      <c r="HM141" s="171"/>
      <c r="HN141" s="171"/>
      <c r="HO141" s="171"/>
      <c r="HP141" s="171"/>
      <c r="HQ141" s="171"/>
      <c r="HR141" s="171"/>
      <c r="HS141" s="171"/>
      <c r="HT141" s="171"/>
      <c r="HU141" s="171"/>
      <c r="HV141" s="171"/>
      <c r="HW141" s="172"/>
    </row>
    <row r="142" spans="1:231" s="173" customFormat="1" ht="23.25" customHeight="1">
      <c r="A142" s="395" t="s">
        <v>80</v>
      </c>
      <c r="B142" s="396" t="s">
        <v>245</v>
      </c>
      <c r="C142" s="397">
        <v>0.91</v>
      </c>
      <c r="D142" s="404">
        <f t="shared" si="12"/>
        <v>16.545454545454547</v>
      </c>
      <c r="E142" s="398">
        <v>43788</v>
      </c>
      <c r="F142" s="399">
        <f t="shared" si="10"/>
        <v>291.92</v>
      </c>
      <c r="G142" s="399"/>
      <c r="H142" s="399"/>
      <c r="I142" s="400" t="s">
        <v>29</v>
      </c>
      <c r="J142" s="170">
        <v>1</v>
      </c>
      <c r="K142" s="171"/>
      <c r="L142" s="171"/>
      <c r="M142" s="171"/>
      <c r="N142" s="171"/>
      <c r="O142" s="171"/>
      <c r="P142" s="171"/>
      <c r="Q142" s="171"/>
      <c r="R142" s="171"/>
      <c r="S142" s="171"/>
      <c r="T142" s="171"/>
      <c r="U142" s="171"/>
      <c r="V142" s="171"/>
      <c r="W142" s="171"/>
      <c r="X142" s="171"/>
      <c r="Y142" s="171"/>
      <c r="Z142" s="171"/>
      <c r="AA142" s="171"/>
      <c r="AB142" s="171"/>
      <c r="AC142" s="171"/>
      <c r="AD142" s="171"/>
      <c r="AE142" s="171"/>
      <c r="AF142" s="171"/>
      <c r="AG142" s="171"/>
      <c r="AH142" s="171"/>
      <c r="AI142" s="171"/>
      <c r="AJ142" s="171"/>
      <c r="AK142" s="171"/>
      <c r="AL142" s="171"/>
      <c r="AM142" s="171"/>
      <c r="AN142" s="171"/>
      <c r="AO142" s="171"/>
      <c r="AP142" s="171"/>
      <c r="AQ142" s="171"/>
      <c r="AR142" s="171"/>
      <c r="AS142" s="171"/>
      <c r="AT142" s="171"/>
      <c r="AU142" s="171"/>
      <c r="AV142" s="171"/>
      <c r="AW142" s="171"/>
      <c r="AX142" s="171"/>
      <c r="AY142" s="171"/>
      <c r="AZ142" s="171"/>
      <c r="BA142" s="171"/>
      <c r="BB142" s="171"/>
      <c r="BC142" s="171"/>
      <c r="BD142" s="171"/>
      <c r="BE142" s="171"/>
      <c r="BF142" s="171"/>
      <c r="BG142" s="171"/>
      <c r="BH142" s="171"/>
      <c r="BI142" s="171"/>
      <c r="BJ142" s="171"/>
      <c r="BK142" s="171"/>
      <c r="BL142" s="171"/>
      <c r="BM142" s="171"/>
      <c r="BN142" s="171"/>
      <c r="BO142" s="171"/>
      <c r="BP142" s="171"/>
      <c r="BQ142" s="171"/>
      <c r="BR142" s="171"/>
      <c r="BS142" s="171"/>
      <c r="BT142" s="171"/>
      <c r="BU142" s="171"/>
      <c r="BV142" s="171"/>
      <c r="BW142" s="171"/>
      <c r="BX142" s="171"/>
      <c r="BY142" s="171"/>
      <c r="BZ142" s="171"/>
      <c r="CA142" s="171"/>
      <c r="CB142" s="171"/>
      <c r="CC142" s="171"/>
      <c r="CD142" s="171"/>
      <c r="CE142" s="171"/>
      <c r="CF142" s="171"/>
      <c r="CG142" s="171"/>
      <c r="CH142" s="171"/>
      <c r="CI142" s="171"/>
      <c r="CJ142" s="171"/>
      <c r="CK142" s="171"/>
      <c r="CL142" s="171"/>
      <c r="CM142" s="171"/>
      <c r="CN142" s="171"/>
      <c r="CO142" s="171"/>
      <c r="CP142" s="171"/>
      <c r="CQ142" s="171"/>
      <c r="CR142" s="171"/>
      <c r="CS142" s="171"/>
      <c r="CT142" s="171"/>
      <c r="CU142" s="171"/>
      <c r="CV142" s="171"/>
      <c r="CW142" s="171"/>
      <c r="CX142" s="171"/>
      <c r="CY142" s="171"/>
      <c r="CZ142" s="171"/>
      <c r="DA142" s="171"/>
      <c r="DB142" s="171"/>
      <c r="DC142" s="171"/>
      <c r="DD142" s="171"/>
      <c r="DE142" s="171"/>
      <c r="DF142" s="171"/>
      <c r="DG142" s="171"/>
      <c r="DH142" s="171"/>
      <c r="DI142" s="171"/>
      <c r="DJ142" s="171"/>
      <c r="DK142" s="171"/>
      <c r="DL142" s="171"/>
      <c r="DM142" s="171"/>
      <c r="DN142" s="171"/>
      <c r="DO142" s="171"/>
      <c r="DP142" s="171"/>
      <c r="DQ142" s="171"/>
      <c r="DR142" s="171"/>
      <c r="DS142" s="171"/>
      <c r="DT142" s="171"/>
      <c r="DU142" s="171"/>
      <c r="DV142" s="171"/>
      <c r="DW142" s="171"/>
      <c r="DX142" s="171"/>
      <c r="DY142" s="171"/>
      <c r="DZ142" s="171"/>
      <c r="EA142" s="171"/>
      <c r="EB142" s="171"/>
      <c r="EC142" s="171"/>
      <c r="ED142" s="171"/>
      <c r="EE142" s="171"/>
      <c r="EF142" s="171"/>
      <c r="EG142" s="171"/>
      <c r="EH142" s="171"/>
      <c r="EI142" s="171"/>
      <c r="EJ142" s="171"/>
      <c r="EK142" s="171"/>
      <c r="EL142" s="171"/>
      <c r="EM142" s="171"/>
      <c r="EN142" s="171"/>
      <c r="EO142" s="171"/>
      <c r="EP142" s="171"/>
      <c r="EQ142" s="171"/>
      <c r="ER142" s="171"/>
      <c r="ES142" s="171"/>
      <c r="ET142" s="171"/>
      <c r="EU142" s="171"/>
      <c r="EV142" s="171"/>
      <c r="EW142" s="171"/>
      <c r="EX142" s="171"/>
      <c r="EY142" s="171"/>
      <c r="EZ142" s="171"/>
      <c r="FA142" s="171"/>
      <c r="FB142" s="171"/>
      <c r="FC142" s="171"/>
      <c r="FD142" s="171"/>
      <c r="FE142" s="171"/>
      <c r="FF142" s="171"/>
      <c r="FG142" s="171"/>
      <c r="FH142" s="171"/>
      <c r="FI142" s="171"/>
      <c r="FJ142" s="171"/>
      <c r="FK142" s="171"/>
      <c r="FL142" s="171"/>
      <c r="FM142" s="171"/>
      <c r="FN142" s="171"/>
      <c r="FO142" s="171"/>
      <c r="FP142" s="171"/>
      <c r="FQ142" s="171"/>
      <c r="FR142" s="171"/>
      <c r="FS142" s="171"/>
      <c r="FT142" s="171"/>
      <c r="FU142" s="171"/>
      <c r="FV142" s="171"/>
      <c r="FW142" s="171"/>
      <c r="FX142" s="171"/>
      <c r="FY142" s="171"/>
      <c r="FZ142" s="171"/>
      <c r="GA142" s="171"/>
      <c r="GB142" s="171"/>
      <c r="GC142" s="171"/>
      <c r="GD142" s="171"/>
      <c r="GE142" s="171"/>
      <c r="GF142" s="171"/>
      <c r="GG142" s="171"/>
      <c r="GH142" s="171"/>
      <c r="GI142" s="171"/>
      <c r="GJ142" s="171"/>
      <c r="GK142" s="171"/>
      <c r="GL142" s="171"/>
      <c r="GM142" s="171"/>
      <c r="GN142" s="171"/>
      <c r="GO142" s="171"/>
      <c r="GP142" s="171"/>
      <c r="GQ142" s="171"/>
      <c r="GR142" s="171"/>
      <c r="GS142" s="171"/>
      <c r="GT142" s="171"/>
      <c r="GU142" s="171"/>
      <c r="GV142" s="171"/>
      <c r="GW142" s="171"/>
      <c r="GX142" s="171"/>
      <c r="GY142" s="171"/>
      <c r="GZ142" s="171"/>
      <c r="HA142" s="171"/>
      <c r="HB142" s="171"/>
      <c r="HC142" s="171"/>
      <c r="HD142" s="171"/>
      <c r="HE142" s="171"/>
      <c r="HF142" s="171"/>
      <c r="HG142" s="171"/>
      <c r="HH142" s="171"/>
      <c r="HI142" s="171"/>
      <c r="HJ142" s="171"/>
      <c r="HK142" s="171"/>
      <c r="HL142" s="171"/>
      <c r="HM142" s="171"/>
      <c r="HN142" s="171"/>
      <c r="HO142" s="171"/>
      <c r="HP142" s="171"/>
      <c r="HQ142" s="171"/>
      <c r="HR142" s="171"/>
      <c r="HS142" s="171"/>
      <c r="HT142" s="171"/>
      <c r="HU142" s="171"/>
      <c r="HV142" s="171"/>
      <c r="HW142" s="172"/>
    </row>
    <row r="143" spans="1:231" s="169" customFormat="1" ht="23.25" customHeight="1">
      <c r="A143" s="363" t="s">
        <v>98</v>
      </c>
      <c r="B143" s="401" t="s">
        <v>246</v>
      </c>
      <c r="C143" s="394">
        <f>SUM(C144:C151)</f>
        <v>97.640000000000015</v>
      </c>
      <c r="D143" s="394"/>
      <c r="E143" s="391">
        <f>SUM(E144:E151)</f>
        <v>153396</v>
      </c>
      <c r="F143" s="391"/>
      <c r="G143" s="391"/>
      <c r="H143" s="391"/>
      <c r="I143" s="391"/>
      <c r="J143" s="163"/>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159"/>
      <c r="AG143" s="159"/>
      <c r="AH143" s="159"/>
      <c r="AI143" s="159"/>
      <c r="AJ143" s="159"/>
      <c r="AK143" s="159"/>
      <c r="AL143" s="159"/>
      <c r="AM143" s="159"/>
      <c r="AN143" s="159"/>
      <c r="AO143" s="159"/>
      <c r="AP143" s="159"/>
      <c r="AQ143" s="159"/>
      <c r="AR143" s="159"/>
      <c r="AS143" s="159"/>
      <c r="AT143" s="159"/>
      <c r="AU143" s="159"/>
      <c r="AV143" s="159"/>
      <c r="AW143" s="159"/>
      <c r="AX143" s="159"/>
      <c r="AY143" s="159"/>
      <c r="AZ143" s="159"/>
      <c r="BA143" s="159"/>
      <c r="BB143" s="159"/>
      <c r="BC143" s="159"/>
      <c r="BD143" s="159"/>
      <c r="BE143" s="159"/>
      <c r="BF143" s="159"/>
      <c r="BG143" s="159"/>
      <c r="BH143" s="159"/>
      <c r="BI143" s="159"/>
      <c r="BJ143" s="159"/>
      <c r="BK143" s="159"/>
      <c r="BL143" s="159"/>
      <c r="BM143" s="159"/>
      <c r="BN143" s="159"/>
      <c r="BO143" s="159"/>
      <c r="BP143" s="159"/>
      <c r="BQ143" s="159"/>
      <c r="BR143" s="159"/>
      <c r="BS143" s="159"/>
      <c r="BT143" s="159"/>
      <c r="BU143" s="159"/>
      <c r="BV143" s="159"/>
      <c r="BW143" s="159"/>
      <c r="BX143" s="159"/>
      <c r="BY143" s="159"/>
      <c r="BZ143" s="159"/>
      <c r="CA143" s="159"/>
      <c r="CB143" s="159"/>
      <c r="CC143" s="159"/>
      <c r="CD143" s="159"/>
      <c r="CE143" s="159"/>
      <c r="CF143" s="159"/>
      <c r="CG143" s="159"/>
      <c r="CH143" s="159"/>
      <c r="CI143" s="159"/>
      <c r="CJ143" s="159"/>
      <c r="CK143" s="159"/>
      <c r="CL143" s="159"/>
      <c r="CM143" s="159"/>
      <c r="CN143" s="159"/>
      <c r="CO143" s="159"/>
      <c r="CP143" s="159"/>
      <c r="CQ143" s="159"/>
      <c r="CR143" s="159"/>
      <c r="CS143" s="159"/>
      <c r="CT143" s="159"/>
      <c r="CU143" s="159"/>
      <c r="CV143" s="159"/>
      <c r="CW143" s="159"/>
      <c r="CX143" s="159"/>
      <c r="CY143" s="159"/>
      <c r="CZ143" s="159"/>
      <c r="DA143" s="159"/>
      <c r="DB143" s="159"/>
      <c r="DC143" s="159"/>
      <c r="DD143" s="159"/>
      <c r="DE143" s="159"/>
      <c r="DF143" s="159"/>
      <c r="DG143" s="159"/>
      <c r="DH143" s="159"/>
      <c r="DI143" s="159"/>
      <c r="DJ143" s="159"/>
      <c r="DK143" s="159"/>
      <c r="DL143" s="159"/>
      <c r="DM143" s="159"/>
      <c r="DN143" s="159"/>
      <c r="DO143" s="159"/>
      <c r="DP143" s="159"/>
      <c r="DQ143" s="159"/>
      <c r="DR143" s="159"/>
      <c r="DS143" s="159"/>
      <c r="DT143" s="159"/>
      <c r="DU143" s="159"/>
      <c r="DV143" s="159"/>
      <c r="DW143" s="159"/>
      <c r="DX143" s="159"/>
      <c r="DY143" s="159"/>
      <c r="DZ143" s="159"/>
      <c r="EA143" s="159"/>
      <c r="EB143" s="159"/>
      <c r="EC143" s="159"/>
      <c r="ED143" s="159"/>
      <c r="EE143" s="159"/>
      <c r="EF143" s="159"/>
      <c r="EG143" s="159"/>
      <c r="EH143" s="159"/>
      <c r="EI143" s="159"/>
      <c r="EJ143" s="159"/>
      <c r="EK143" s="159"/>
      <c r="EL143" s="159"/>
      <c r="EM143" s="159"/>
      <c r="EN143" s="159"/>
      <c r="EO143" s="159"/>
      <c r="EP143" s="159"/>
      <c r="EQ143" s="159"/>
      <c r="ER143" s="159"/>
      <c r="ES143" s="159"/>
      <c r="ET143" s="159"/>
      <c r="EU143" s="159"/>
      <c r="EV143" s="159"/>
      <c r="EW143" s="159"/>
      <c r="EX143" s="159"/>
      <c r="EY143" s="159"/>
      <c r="EZ143" s="159"/>
      <c r="FA143" s="159"/>
      <c r="FB143" s="159"/>
      <c r="FC143" s="159"/>
      <c r="FD143" s="159"/>
      <c r="FE143" s="159"/>
      <c r="FF143" s="159"/>
      <c r="FG143" s="159"/>
      <c r="FH143" s="159"/>
      <c r="FI143" s="159"/>
      <c r="FJ143" s="159"/>
      <c r="FK143" s="159"/>
      <c r="FL143" s="159"/>
      <c r="FM143" s="159"/>
      <c r="FN143" s="159"/>
      <c r="FO143" s="159"/>
      <c r="FP143" s="159"/>
      <c r="FQ143" s="159"/>
      <c r="FR143" s="159"/>
      <c r="FS143" s="159"/>
      <c r="FT143" s="159"/>
      <c r="FU143" s="159"/>
      <c r="FV143" s="159"/>
      <c r="FW143" s="159"/>
      <c r="FX143" s="159"/>
      <c r="FY143" s="159"/>
      <c r="FZ143" s="159"/>
      <c r="GA143" s="159"/>
      <c r="GB143" s="159"/>
      <c r="GC143" s="159"/>
      <c r="GD143" s="159"/>
      <c r="GE143" s="159"/>
      <c r="GF143" s="159"/>
      <c r="GG143" s="159"/>
      <c r="GH143" s="159"/>
      <c r="GI143" s="159"/>
      <c r="GJ143" s="159"/>
      <c r="GK143" s="159"/>
      <c r="GL143" s="159"/>
      <c r="GM143" s="159"/>
      <c r="GN143" s="159"/>
      <c r="GO143" s="159"/>
      <c r="GP143" s="159"/>
      <c r="GQ143" s="159"/>
      <c r="GR143" s="159"/>
      <c r="GS143" s="159"/>
      <c r="GT143" s="159"/>
      <c r="GU143" s="159"/>
      <c r="GV143" s="159"/>
      <c r="GW143" s="159"/>
      <c r="GX143" s="159"/>
      <c r="GY143" s="159"/>
      <c r="GZ143" s="159"/>
      <c r="HA143" s="159"/>
      <c r="HB143" s="159"/>
      <c r="HC143" s="159"/>
      <c r="HD143" s="159"/>
      <c r="HE143" s="159"/>
      <c r="HF143" s="159"/>
      <c r="HG143" s="159"/>
      <c r="HH143" s="159"/>
      <c r="HI143" s="159"/>
      <c r="HJ143" s="159"/>
      <c r="HK143" s="159"/>
      <c r="HL143" s="159"/>
      <c r="HM143" s="159"/>
      <c r="HN143" s="159"/>
      <c r="HO143" s="159"/>
      <c r="HP143" s="159"/>
      <c r="HQ143" s="159"/>
      <c r="HR143" s="159"/>
      <c r="HS143" s="159"/>
      <c r="HT143" s="159"/>
      <c r="HU143" s="159"/>
      <c r="HV143" s="159"/>
      <c r="HW143" s="168"/>
    </row>
    <row r="144" spans="1:231" s="173" customFormat="1" ht="23.25" customHeight="1">
      <c r="A144" s="395" t="s">
        <v>100</v>
      </c>
      <c r="B144" s="396" t="s">
        <v>247</v>
      </c>
      <c r="C144" s="404">
        <v>0.71</v>
      </c>
      <c r="D144" s="404">
        <f t="shared" si="12"/>
        <v>12.909090909090908</v>
      </c>
      <c r="E144" s="398">
        <v>18343</v>
      </c>
      <c r="F144" s="399">
        <f t="shared" si="10"/>
        <v>122.28666666666668</v>
      </c>
      <c r="G144" s="399"/>
      <c r="H144" s="399"/>
      <c r="I144" s="400" t="s">
        <v>29</v>
      </c>
      <c r="J144" s="170">
        <v>1</v>
      </c>
      <c r="K144" s="171"/>
      <c r="L144" s="171"/>
      <c r="M144" s="171"/>
      <c r="N144" s="171"/>
      <c r="O144" s="171"/>
      <c r="P144" s="171"/>
      <c r="Q144" s="171"/>
      <c r="R144" s="171"/>
      <c r="S144" s="171"/>
      <c r="T144" s="171"/>
      <c r="U144" s="171"/>
      <c r="V144" s="171"/>
      <c r="W144" s="171"/>
      <c r="X144" s="171"/>
      <c r="Y144" s="171"/>
      <c r="Z144" s="171"/>
      <c r="AA144" s="171"/>
      <c r="AB144" s="171"/>
      <c r="AC144" s="171"/>
      <c r="AD144" s="171"/>
      <c r="AE144" s="171"/>
      <c r="AF144" s="171"/>
      <c r="AG144" s="171"/>
      <c r="AH144" s="171"/>
      <c r="AI144" s="171"/>
      <c r="AJ144" s="171"/>
      <c r="AK144" s="171"/>
      <c r="AL144" s="171"/>
      <c r="AM144" s="171"/>
      <c r="AN144" s="171"/>
      <c r="AO144" s="171"/>
      <c r="AP144" s="171"/>
      <c r="AQ144" s="171"/>
      <c r="AR144" s="171"/>
      <c r="AS144" s="171"/>
      <c r="AT144" s="171"/>
      <c r="AU144" s="171"/>
      <c r="AV144" s="171"/>
      <c r="AW144" s="171"/>
      <c r="AX144" s="171"/>
      <c r="AY144" s="171"/>
      <c r="AZ144" s="171"/>
      <c r="BA144" s="171"/>
      <c r="BB144" s="171"/>
      <c r="BC144" s="171"/>
      <c r="BD144" s="171"/>
      <c r="BE144" s="171"/>
      <c r="BF144" s="171"/>
      <c r="BG144" s="171"/>
      <c r="BH144" s="171"/>
      <c r="BI144" s="171"/>
      <c r="BJ144" s="171"/>
      <c r="BK144" s="171"/>
      <c r="BL144" s="171"/>
      <c r="BM144" s="171"/>
      <c r="BN144" s="171"/>
      <c r="BO144" s="171"/>
      <c r="BP144" s="171"/>
      <c r="BQ144" s="171"/>
      <c r="BR144" s="171"/>
      <c r="BS144" s="171"/>
      <c r="BT144" s="171"/>
      <c r="BU144" s="171"/>
      <c r="BV144" s="171"/>
      <c r="BW144" s="171"/>
      <c r="BX144" s="171"/>
      <c r="BY144" s="171"/>
      <c r="BZ144" s="171"/>
      <c r="CA144" s="171"/>
      <c r="CB144" s="171"/>
      <c r="CC144" s="171"/>
      <c r="CD144" s="171"/>
      <c r="CE144" s="171"/>
      <c r="CF144" s="171"/>
      <c r="CG144" s="171"/>
      <c r="CH144" s="171"/>
      <c r="CI144" s="171"/>
      <c r="CJ144" s="171"/>
      <c r="CK144" s="171"/>
      <c r="CL144" s="171"/>
      <c r="CM144" s="171"/>
      <c r="CN144" s="171"/>
      <c r="CO144" s="171"/>
      <c r="CP144" s="171"/>
      <c r="CQ144" s="171"/>
      <c r="CR144" s="171"/>
      <c r="CS144" s="171"/>
      <c r="CT144" s="171"/>
      <c r="CU144" s="171"/>
      <c r="CV144" s="171"/>
      <c r="CW144" s="171"/>
      <c r="CX144" s="171"/>
      <c r="CY144" s="171"/>
      <c r="CZ144" s="171"/>
      <c r="DA144" s="171"/>
      <c r="DB144" s="171"/>
      <c r="DC144" s="171"/>
      <c r="DD144" s="171"/>
      <c r="DE144" s="171"/>
      <c r="DF144" s="171"/>
      <c r="DG144" s="171"/>
      <c r="DH144" s="171"/>
      <c r="DI144" s="171"/>
      <c r="DJ144" s="171"/>
      <c r="DK144" s="171"/>
      <c r="DL144" s="171"/>
      <c r="DM144" s="171"/>
      <c r="DN144" s="171"/>
      <c r="DO144" s="171"/>
      <c r="DP144" s="171"/>
      <c r="DQ144" s="171"/>
      <c r="DR144" s="171"/>
      <c r="DS144" s="171"/>
      <c r="DT144" s="171"/>
      <c r="DU144" s="171"/>
      <c r="DV144" s="171"/>
      <c r="DW144" s="171"/>
      <c r="DX144" s="171"/>
      <c r="DY144" s="171"/>
      <c r="DZ144" s="171"/>
      <c r="EA144" s="171"/>
      <c r="EB144" s="171"/>
      <c r="EC144" s="171"/>
      <c r="ED144" s="171"/>
      <c r="EE144" s="171"/>
      <c r="EF144" s="171"/>
      <c r="EG144" s="171"/>
      <c r="EH144" s="171"/>
      <c r="EI144" s="171"/>
      <c r="EJ144" s="171"/>
      <c r="EK144" s="171"/>
      <c r="EL144" s="171"/>
      <c r="EM144" s="171"/>
      <c r="EN144" s="171"/>
      <c r="EO144" s="171"/>
      <c r="EP144" s="171"/>
      <c r="EQ144" s="171"/>
      <c r="ER144" s="171"/>
      <c r="ES144" s="171"/>
      <c r="ET144" s="171"/>
      <c r="EU144" s="171"/>
      <c r="EV144" s="171"/>
      <c r="EW144" s="171"/>
      <c r="EX144" s="171"/>
      <c r="EY144" s="171"/>
      <c r="EZ144" s="171"/>
      <c r="FA144" s="171"/>
      <c r="FB144" s="171"/>
      <c r="FC144" s="171"/>
      <c r="FD144" s="171"/>
      <c r="FE144" s="171"/>
      <c r="FF144" s="171"/>
      <c r="FG144" s="171"/>
      <c r="FH144" s="171"/>
      <c r="FI144" s="171"/>
      <c r="FJ144" s="171"/>
      <c r="FK144" s="171"/>
      <c r="FL144" s="171"/>
      <c r="FM144" s="171"/>
      <c r="FN144" s="171"/>
      <c r="FO144" s="171"/>
      <c r="FP144" s="171"/>
      <c r="FQ144" s="171"/>
      <c r="FR144" s="171"/>
      <c r="FS144" s="171"/>
      <c r="FT144" s="171"/>
      <c r="FU144" s="171"/>
      <c r="FV144" s="171"/>
      <c r="FW144" s="171"/>
      <c r="FX144" s="171"/>
      <c r="FY144" s="171"/>
      <c r="FZ144" s="171"/>
      <c r="GA144" s="171"/>
      <c r="GB144" s="171"/>
      <c r="GC144" s="171"/>
      <c r="GD144" s="171"/>
      <c r="GE144" s="171"/>
      <c r="GF144" s="171"/>
      <c r="GG144" s="171"/>
      <c r="GH144" s="171"/>
      <c r="GI144" s="171"/>
      <c r="GJ144" s="171"/>
      <c r="GK144" s="171"/>
      <c r="GL144" s="171"/>
      <c r="GM144" s="171"/>
      <c r="GN144" s="171"/>
      <c r="GO144" s="171"/>
      <c r="GP144" s="171"/>
      <c r="GQ144" s="171"/>
      <c r="GR144" s="171"/>
      <c r="GS144" s="171"/>
      <c r="GT144" s="171"/>
      <c r="GU144" s="171"/>
      <c r="GV144" s="171"/>
      <c r="GW144" s="171"/>
      <c r="GX144" s="171"/>
      <c r="GY144" s="171"/>
      <c r="GZ144" s="171"/>
      <c r="HA144" s="171"/>
      <c r="HB144" s="171"/>
      <c r="HC144" s="171"/>
      <c r="HD144" s="171"/>
      <c r="HE144" s="171"/>
      <c r="HF144" s="171"/>
      <c r="HG144" s="171"/>
      <c r="HH144" s="171"/>
      <c r="HI144" s="171"/>
      <c r="HJ144" s="171"/>
      <c r="HK144" s="171"/>
      <c r="HL144" s="171"/>
      <c r="HM144" s="171"/>
      <c r="HN144" s="171"/>
      <c r="HO144" s="171"/>
      <c r="HP144" s="171"/>
      <c r="HQ144" s="171"/>
      <c r="HR144" s="171"/>
      <c r="HS144" s="171"/>
      <c r="HT144" s="171"/>
      <c r="HU144" s="171"/>
      <c r="HV144" s="171"/>
      <c r="HW144" s="172"/>
    </row>
    <row r="145" spans="1:231" s="173" customFormat="1" ht="23.25" customHeight="1">
      <c r="A145" s="395" t="s">
        <v>102</v>
      </c>
      <c r="B145" s="396" t="s">
        <v>248</v>
      </c>
      <c r="C145" s="404">
        <v>2.13</v>
      </c>
      <c r="D145" s="404">
        <f t="shared" si="12"/>
        <v>38.727272727272727</v>
      </c>
      <c r="E145" s="398">
        <v>28104</v>
      </c>
      <c r="F145" s="399">
        <f t="shared" si="10"/>
        <v>187.35999999999999</v>
      </c>
      <c r="G145" s="399"/>
      <c r="H145" s="399"/>
      <c r="I145" s="399"/>
      <c r="J145" s="170">
        <v>1</v>
      </c>
      <c r="K145" s="171"/>
      <c r="L145" s="171"/>
      <c r="M145" s="171"/>
      <c r="N145" s="171"/>
      <c r="O145" s="171"/>
      <c r="P145" s="171"/>
      <c r="Q145" s="171"/>
      <c r="R145" s="171"/>
      <c r="S145" s="171"/>
      <c r="T145" s="171"/>
      <c r="U145" s="171"/>
      <c r="V145" s="171"/>
      <c r="W145" s="171"/>
      <c r="X145" s="171"/>
      <c r="Y145" s="171"/>
      <c r="Z145" s="171"/>
      <c r="AA145" s="171"/>
      <c r="AB145" s="171"/>
      <c r="AC145" s="171"/>
      <c r="AD145" s="171"/>
      <c r="AE145" s="171"/>
      <c r="AF145" s="171"/>
      <c r="AG145" s="171"/>
      <c r="AH145" s="171"/>
      <c r="AI145" s="171"/>
      <c r="AJ145" s="171"/>
      <c r="AK145" s="171"/>
      <c r="AL145" s="171"/>
      <c r="AM145" s="171"/>
      <c r="AN145" s="171"/>
      <c r="AO145" s="171"/>
      <c r="AP145" s="171"/>
      <c r="AQ145" s="171"/>
      <c r="AR145" s="171"/>
      <c r="AS145" s="171"/>
      <c r="AT145" s="171"/>
      <c r="AU145" s="171"/>
      <c r="AV145" s="171"/>
      <c r="AW145" s="171"/>
      <c r="AX145" s="171"/>
      <c r="AY145" s="171"/>
      <c r="AZ145" s="171"/>
      <c r="BA145" s="171"/>
      <c r="BB145" s="171"/>
      <c r="BC145" s="171"/>
      <c r="BD145" s="171"/>
      <c r="BE145" s="171"/>
      <c r="BF145" s="171"/>
      <c r="BG145" s="171"/>
      <c r="BH145" s="171"/>
      <c r="BI145" s="171"/>
      <c r="BJ145" s="171"/>
      <c r="BK145" s="171"/>
      <c r="BL145" s="171"/>
      <c r="BM145" s="171"/>
      <c r="BN145" s="171"/>
      <c r="BO145" s="171"/>
      <c r="BP145" s="171"/>
      <c r="BQ145" s="171"/>
      <c r="BR145" s="171"/>
      <c r="BS145" s="171"/>
      <c r="BT145" s="171"/>
      <c r="BU145" s="171"/>
      <c r="BV145" s="171"/>
      <c r="BW145" s="171"/>
      <c r="BX145" s="171"/>
      <c r="BY145" s="171"/>
      <c r="BZ145" s="171"/>
      <c r="CA145" s="171"/>
      <c r="CB145" s="171"/>
      <c r="CC145" s="171"/>
      <c r="CD145" s="171"/>
      <c r="CE145" s="171"/>
      <c r="CF145" s="171"/>
      <c r="CG145" s="171"/>
      <c r="CH145" s="171"/>
      <c r="CI145" s="171"/>
      <c r="CJ145" s="171"/>
      <c r="CK145" s="171"/>
      <c r="CL145" s="171"/>
      <c r="CM145" s="171"/>
      <c r="CN145" s="171"/>
      <c r="CO145" s="171"/>
      <c r="CP145" s="171"/>
      <c r="CQ145" s="171"/>
      <c r="CR145" s="171"/>
      <c r="CS145" s="171"/>
      <c r="CT145" s="171"/>
      <c r="CU145" s="171"/>
      <c r="CV145" s="171"/>
      <c r="CW145" s="171"/>
      <c r="CX145" s="171"/>
      <c r="CY145" s="171"/>
      <c r="CZ145" s="171"/>
      <c r="DA145" s="171"/>
      <c r="DB145" s="171"/>
      <c r="DC145" s="171"/>
      <c r="DD145" s="171"/>
      <c r="DE145" s="171"/>
      <c r="DF145" s="171"/>
      <c r="DG145" s="171"/>
      <c r="DH145" s="171"/>
      <c r="DI145" s="171"/>
      <c r="DJ145" s="171"/>
      <c r="DK145" s="171"/>
      <c r="DL145" s="171"/>
      <c r="DM145" s="171"/>
      <c r="DN145" s="171"/>
      <c r="DO145" s="171"/>
      <c r="DP145" s="171"/>
      <c r="DQ145" s="171"/>
      <c r="DR145" s="171"/>
      <c r="DS145" s="171"/>
      <c r="DT145" s="171"/>
      <c r="DU145" s="171"/>
      <c r="DV145" s="171"/>
      <c r="DW145" s="171"/>
      <c r="DX145" s="171"/>
      <c r="DY145" s="171"/>
      <c r="DZ145" s="171"/>
      <c r="EA145" s="171"/>
      <c r="EB145" s="171"/>
      <c r="EC145" s="171"/>
      <c r="ED145" s="171"/>
      <c r="EE145" s="171"/>
      <c r="EF145" s="171"/>
      <c r="EG145" s="171"/>
      <c r="EH145" s="171"/>
      <c r="EI145" s="171"/>
      <c r="EJ145" s="171"/>
      <c r="EK145" s="171"/>
      <c r="EL145" s="171"/>
      <c r="EM145" s="171"/>
      <c r="EN145" s="171"/>
      <c r="EO145" s="171"/>
      <c r="EP145" s="171"/>
      <c r="EQ145" s="171"/>
      <c r="ER145" s="171"/>
      <c r="ES145" s="171"/>
      <c r="ET145" s="171"/>
      <c r="EU145" s="171"/>
      <c r="EV145" s="171"/>
      <c r="EW145" s="171"/>
      <c r="EX145" s="171"/>
      <c r="EY145" s="171"/>
      <c r="EZ145" s="171"/>
      <c r="FA145" s="171"/>
      <c r="FB145" s="171"/>
      <c r="FC145" s="171"/>
      <c r="FD145" s="171"/>
      <c r="FE145" s="171"/>
      <c r="FF145" s="171"/>
      <c r="FG145" s="171"/>
      <c r="FH145" s="171"/>
      <c r="FI145" s="171"/>
      <c r="FJ145" s="171"/>
      <c r="FK145" s="171"/>
      <c r="FL145" s="171"/>
      <c r="FM145" s="171"/>
      <c r="FN145" s="171"/>
      <c r="FO145" s="171"/>
      <c r="FP145" s="171"/>
      <c r="FQ145" s="171"/>
      <c r="FR145" s="171"/>
      <c r="FS145" s="171"/>
      <c r="FT145" s="171"/>
      <c r="FU145" s="171"/>
      <c r="FV145" s="171"/>
      <c r="FW145" s="171"/>
      <c r="FX145" s="171"/>
      <c r="FY145" s="171"/>
      <c r="FZ145" s="171"/>
      <c r="GA145" s="171"/>
      <c r="GB145" s="171"/>
      <c r="GC145" s="171"/>
      <c r="GD145" s="171"/>
      <c r="GE145" s="171"/>
      <c r="GF145" s="171"/>
      <c r="GG145" s="171"/>
      <c r="GH145" s="171"/>
      <c r="GI145" s="171"/>
      <c r="GJ145" s="171"/>
      <c r="GK145" s="171"/>
      <c r="GL145" s="171"/>
      <c r="GM145" s="171"/>
      <c r="GN145" s="171"/>
      <c r="GO145" s="171"/>
      <c r="GP145" s="171"/>
      <c r="GQ145" s="171"/>
      <c r="GR145" s="171"/>
      <c r="GS145" s="171"/>
      <c r="GT145" s="171"/>
      <c r="GU145" s="171"/>
      <c r="GV145" s="171"/>
      <c r="GW145" s="171"/>
      <c r="GX145" s="171"/>
      <c r="GY145" s="171"/>
      <c r="GZ145" s="171"/>
      <c r="HA145" s="171"/>
      <c r="HB145" s="171"/>
      <c r="HC145" s="171"/>
      <c r="HD145" s="171"/>
      <c r="HE145" s="171"/>
      <c r="HF145" s="171"/>
      <c r="HG145" s="171"/>
      <c r="HH145" s="171"/>
      <c r="HI145" s="171"/>
      <c r="HJ145" s="171"/>
      <c r="HK145" s="171"/>
      <c r="HL145" s="171"/>
      <c r="HM145" s="171"/>
      <c r="HN145" s="171"/>
      <c r="HO145" s="171"/>
      <c r="HP145" s="171"/>
      <c r="HQ145" s="171"/>
      <c r="HR145" s="171"/>
      <c r="HS145" s="171"/>
      <c r="HT145" s="171"/>
      <c r="HU145" s="171"/>
      <c r="HV145" s="171"/>
      <c r="HW145" s="172"/>
    </row>
    <row r="146" spans="1:231" s="173" customFormat="1" ht="23.25" customHeight="1">
      <c r="A146" s="395" t="s">
        <v>104</v>
      </c>
      <c r="B146" s="396" t="s">
        <v>249</v>
      </c>
      <c r="C146" s="404">
        <v>3.27</v>
      </c>
      <c r="D146" s="404">
        <f t="shared" si="12"/>
        <v>59.45454545454546</v>
      </c>
      <c r="E146" s="398">
        <v>14897</v>
      </c>
      <c r="F146" s="399">
        <f t="shared" si="10"/>
        <v>99.313333333333333</v>
      </c>
      <c r="G146" s="399"/>
      <c r="H146" s="399"/>
      <c r="I146" s="399"/>
      <c r="J146" s="170">
        <v>1</v>
      </c>
      <c r="K146" s="171"/>
      <c r="L146" s="171"/>
      <c r="M146" s="171"/>
      <c r="N146" s="171"/>
      <c r="O146" s="171"/>
      <c r="P146" s="171"/>
      <c r="Q146" s="171"/>
      <c r="R146" s="171"/>
      <c r="S146" s="171"/>
      <c r="T146" s="171"/>
      <c r="U146" s="171"/>
      <c r="V146" s="171"/>
      <c r="W146" s="171"/>
      <c r="X146" s="171"/>
      <c r="Y146" s="171"/>
      <c r="Z146" s="171"/>
      <c r="AA146" s="171"/>
      <c r="AB146" s="171"/>
      <c r="AC146" s="171"/>
      <c r="AD146" s="171"/>
      <c r="AE146" s="171"/>
      <c r="AF146" s="171"/>
      <c r="AG146" s="171"/>
      <c r="AH146" s="171"/>
      <c r="AI146" s="171"/>
      <c r="AJ146" s="171"/>
      <c r="AK146" s="171"/>
      <c r="AL146" s="171"/>
      <c r="AM146" s="171"/>
      <c r="AN146" s="171"/>
      <c r="AO146" s="171"/>
      <c r="AP146" s="171"/>
      <c r="AQ146" s="171"/>
      <c r="AR146" s="171"/>
      <c r="AS146" s="171"/>
      <c r="AT146" s="171"/>
      <c r="AU146" s="171"/>
      <c r="AV146" s="171"/>
      <c r="AW146" s="171"/>
      <c r="AX146" s="171"/>
      <c r="AY146" s="171"/>
      <c r="AZ146" s="171"/>
      <c r="BA146" s="171"/>
      <c r="BB146" s="171"/>
      <c r="BC146" s="171"/>
      <c r="BD146" s="171"/>
      <c r="BE146" s="171"/>
      <c r="BF146" s="171"/>
      <c r="BG146" s="171"/>
      <c r="BH146" s="171"/>
      <c r="BI146" s="171"/>
      <c r="BJ146" s="171"/>
      <c r="BK146" s="171"/>
      <c r="BL146" s="171"/>
      <c r="BM146" s="171"/>
      <c r="BN146" s="171"/>
      <c r="BO146" s="171"/>
      <c r="BP146" s="171"/>
      <c r="BQ146" s="171"/>
      <c r="BR146" s="171"/>
      <c r="BS146" s="171"/>
      <c r="BT146" s="171"/>
      <c r="BU146" s="171"/>
      <c r="BV146" s="171"/>
      <c r="BW146" s="171"/>
      <c r="BX146" s="171"/>
      <c r="BY146" s="171"/>
      <c r="BZ146" s="171"/>
      <c r="CA146" s="171"/>
      <c r="CB146" s="171"/>
      <c r="CC146" s="171"/>
      <c r="CD146" s="171"/>
      <c r="CE146" s="171"/>
      <c r="CF146" s="171"/>
      <c r="CG146" s="171"/>
      <c r="CH146" s="171"/>
      <c r="CI146" s="171"/>
      <c r="CJ146" s="171"/>
      <c r="CK146" s="171"/>
      <c r="CL146" s="171"/>
      <c r="CM146" s="171"/>
      <c r="CN146" s="171"/>
      <c r="CO146" s="171"/>
      <c r="CP146" s="171"/>
      <c r="CQ146" s="171"/>
      <c r="CR146" s="171"/>
      <c r="CS146" s="171"/>
      <c r="CT146" s="171"/>
      <c r="CU146" s="171"/>
      <c r="CV146" s="171"/>
      <c r="CW146" s="171"/>
      <c r="CX146" s="171"/>
      <c r="CY146" s="171"/>
      <c r="CZ146" s="171"/>
      <c r="DA146" s="171"/>
      <c r="DB146" s="171"/>
      <c r="DC146" s="171"/>
      <c r="DD146" s="171"/>
      <c r="DE146" s="171"/>
      <c r="DF146" s="171"/>
      <c r="DG146" s="171"/>
      <c r="DH146" s="171"/>
      <c r="DI146" s="171"/>
      <c r="DJ146" s="171"/>
      <c r="DK146" s="171"/>
      <c r="DL146" s="171"/>
      <c r="DM146" s="171"/>
      <c r="DN146" s="171"/>
      <c r="DO146" s="171"/>
      <c r="DP146" s="171"/>
      <c r="DQ146" s="171"/>
      <c r="DR146" s="171"/>
      <c r="DS146" s="171"/>
      <c r="DT146" s="171"/>
      <c r="DU146" s="171"/>
      <c r="DV146" s="171"/>
      <c r="DW146" s="171"/>
      <c r="DX146" s="171"/>
      <c r="DY146" s="171"/>
      <c r="DZ146" s="171"/>
      <c r="EA146" s="171"/>
      <c r="EB146" s="171"/>
      <c r="EC146" s="171"/>
      <c r="ED146" s="171"/>
      <c r="EE146" s="171"/>
      <c r="EF146" s="171"/>
      <c r="EG146" s="171"/>
      <c r="EH146" s="171"/>
      <c r="EI146" s="171"/>
      <c r="EJ146" s="171"/>
      <c r="EK146" s="171"/>
      <c r="EL146" s="171"/>
      <c r="EM146" s="171"/>
      <c r="EN146" s="171"/>
      <c r="EO146" s="171"/>
      <c r="EP146" s="171"/>
      <c r="EQ146" s="171"/>
      <c r="ER146" s="171"/>
      <c r="ES146" s="171"/>
      <c r="ET146" s="171"/>
      <c r="EU146" s="171"/>
      <c r="EV146" s="171"/>
      <c r="EW146" s="171"/>
      <c r="EX146" s="171"/>
      <c r="EY146" s="171"/>
      <c r="EZ146" s="171"/>
      <c r="FA146" s="171"/>
      <c r="FB146" s="171"/>
      <c r="FC146" s="171"/>
      <c r="FD146" s="171"/>
      <c r="FE146" s="171"/>
      <c r="FF146" s="171"/>
      <c r="FG146" s="171"/>
      <c r="FH146" s="171"/>
      <c r="FI146" s="171"/>
      <c r="FJ146" s="171"/>
      <c r="FK146" s="171"/>
      <c r="FL146" s="171"/>
      <c r="FM146" s="171"/>
      <c r="FN146" s="171"/>
      <c r="FO146" s="171"/>
      <c r="FP146" s="171"/>
      <c r="FQ146" s="171"/>
      <c r="FR146" s="171"/>
      <c r="FS146" s="171"/>
      <c r="FT146" s="171"/>
      <c r="FU146" s="171"/>
      <c r="FV146" s="171"/>
      <c r="FW146" s="171"/>
      <c r="FX146" s="171"/>
      <c r="FY146" s="171"/>
      <c r="FZ146" s="171"/>
      <c r="GA146" s="171"/>
      <c r="GB146" s="171"/>
      <c r="GC146" s="171"/>
      <c r="GD146" s="171"/>
      <c r="GE146" s="171"/>
      <c r="GF146" s="171"/>
      <c r="GG146" s="171"/>
      <c r="GH146" s="171"/>
      <c r="GI146" s="171"/>
      <c r="GJ146" s="171"/>
      <c r="GK146" s="171"/>
      <c r="GL146" s="171"/>
      <c r="GM146" s="171"/>
      <c r="GN146" s="171"/>
      <c r="GO146" s="171"/>
      <c r="GP146" s="171"/>
      <c r="GQ146" s="171"/>
      <c r="GR146" s="171"/>
      <c r="GS146" s="171"/>
      <c r="GT146" s="171"/>
      <c r="GU146" s="171"/>
      <c r="GV146" s="171"/>
      <c r="GW146" s="171"/>
      <c r="GX146" s="171"/>
      <c r="GY146" s="171"/>
      <c r="GZ146" s="171"/>
      <c r="HA146" s="171"/>
      <c r="HB146" s="171"/>
      <c r="HC146" s="171"/>
      <c r="HD146" s="171"/>
      <c r="HE146" s="171"/>
      <c r="HF146" s="171"/>
      <c r="HG146" s="171"/>
      <c r="HH146" s="171"/>
      <c r="HI146" s="171"/>
      <c r="HJ146" s="171"/>
      <c r="HK146" s="171"/>
      <c r="HL146" s="171"/>
      <c r="HM146" s="171"/>
      <c r="HN146" s="171"/>
      <c r="HO146" s="171"/>
      <c r="HP146" s="171"/>
      <c r="HQ146" s="171"/>
      <c r="HR146" s="171"/>
      <c r="HS146" s="171"/>
      <c r="HT146" s="171"/>
      <c r="HU146" s="171"/>
      <c r="HV146" s="171"/>
      <c r="HW146" s="172"/>
    </row>
    <row r="147" spans="1:231" s="173" customFormat="1" ht="23.25" customHeight="1">
      <c r="A147" s="395" t="s">
        <v>106</v>
      </c>
      <c r="B147" s="396" t="s">
        <v>250</v>
      </c>
      <c r="C147" s="404">
        <v>3.12</v>
      </c>
      <c r="D147" s="404">
        <f t="shared" si="12"/>
        <v>56.727272727272727</v>
      </c>
      <c r="E147" s="398">
        <v>25479</v>
      </c>
      <c r="F147" s="399">
        <f t="shared" si="10"/>
        <v>169.86</v>
      </c>
      <c r="G147" s="399"/>
      <c r="H147" s="399"/>
      <c r="I147" s="400" t="s">
        <v>29</v>
      </c>
      <c r="J147" s="170">
        <v>1</v>
      </c>
      <c r="K147" s="171"/>
      <c r="L147" s="171"/>
      <c r="M147" s="171"/>
      <c r="N147" s="171"/>
      <c r="O147" s="171"/>
      <c r="P147" s="171"/>
      <c r="Q147" s="171"/>
      <c r="R147" s="171"/>
      <c r="S147" s="171"/>
      <c r="T147" s="171"/>
      <c r="U147" s="171"/>
      <c r="V147" s="171"/>
      <c r="W147" s="171"/>
      <c r="X147" s="171"/>
      <c r="Y147" s="171"/>
      <c r="Z147" s="171"/>
      <c r="AA147" s="171"/>
      <c r="AB147" s="171"/>
      <c r="AC147" s="171"/>
      <c r="AD147" s="171"/>
      <c r="AE147" s="171"/>
      <c r="AF147" s="171"/>
      <c r="AG147" s="171"/>
      <c r="AH147" s="171"/>
      <c r="AI147" s="171"/>
      <c r="AJ147" s="171"/>
      <c r="AK147" s="171"/>
      <c r="AL147" s="171"/>
      <c r="AM147" s="171"/>
      <c r="AN147" s="171"/>
      <c r="AO147" s="171"/>
      <c r="AP147" s="171"/>
      <c r="AQ147" s="171"/>
      <c r="AR147" s="171"/>
      <c r="AS147" s="171"/>
      <c r="AT147" s="171"/>
      <c r="AU147" s="171"/>
      <c r="AV147" s="171"/>
      <c r="AW147" s="171"/>
      <c r="AX147" s="171"/>
      <c r="AY147" s="171"/>
      <c r="AZ147" s="171"/>
      <c r="BA147" s="171"/>
      <c r="BB147" s="171"/>
      <c r="BC147" s="171"/>
      <c r="BD147" s="171"/>
      <c r="BE147" s="171"/>
      <c r="BF147" s="171"/>
      <c r="BG147" s="171"/>
      <c r="BH147" s="171"/>
      <c r="BI147" s="171"/>
      <c r="BJ147" s="171"/>
      <c r="BK147" s="171"/>
      <c r="BL147" s="171"/>
      <c r="BM147" s="171"/>
      <c r="BN147" s="171"/>
      <c r="BO147" s="171"/>
      <c r="BP147" s="171"/>
      <c r="BQ147" s="171"/>
      <c r="BR147" s="171"/>
      <c r="BS147" s="171"/>
      <c r="BT147" s="171"/>
      <c r="BU147" s="171"/>
      <c r="BV147" s="171"/>
      <c r="BW147" s="171"/>
      <c r="BX147" s="171"/>
      <c r="BY147" s="171"/>
      <c r="BZ147" s="171"/>
      <c r="CA147" s="171"/>
      <c r="CB147" s="171"/>
      <c r="CC147" s="171"/>
      <c r="CD147" s="171"/>
      <c r="CE147" s="171"/>
      <c r="CF147" s="171"/>
      <c r="CG147" s="171"/>
      <c r="CH147" s="171"/>
      <c r="CI147" s="171"/>
      <c r="CJ147" s="171"/>
      <c r="CK147" s="171"/>
      <c r="CL147" s="171"/>
      <c r="CM147" s="171"/>
      <c r="CN147" s="171"/>
      <c r="CO147" s="171"/>
      <c r="CP147" s="171"/>
      <c r="CQ147" s="171"/>
      <c r="CR147" s="171"/>
      <c r="CS147" s="171"/>
      <c r="CT147" s="171"/>
      <c r="CU147" s="171"/>
      <c r="CV147" s="171"/>
      <c r="CW147" s="171"/>
      <c r="CX147" s="171"/>
      <c r="CY147" s="171"/>
      <c r="CZ147" s="171"/>
      <c r="DA147" s="171"/>
      <c r="DB147" s="171"/>
      <c r="DC147" s="171"/>
      <c r="DD147" s="171"/>
      <c r="DE147" s="171"/>
      <c r="DF147" s="171"/>
      <c r="DG147" s="171"/>
      <c r="DH147" s="171"/>
      <c r="DI147" s="171"/>
      <c r="DJ147" s="171"/>
      <c r="DK147" s="171"/>
      <c r="DL147" s="171"/>
      <c r="DM147" s="171"/>
      <c r="DN147" s="171"/>
      <c r="DO147" s="171"/>
      <c r="DP147" s="171"/>
      <c r="DQ147" s="171"/>
      <c r="DR147" s="171"/>
      <c r="DS147" s="171"/>
      <c r="DT147" s="171"/>
      <c r="DU147" s="171"/>
      <c r="DV147" s="171"/>
      <c r="DW147" s="171"/>
      <c r="DX147" s="171"/>
      <c r="DY147" s="171"/>
      <c r="DZ147" s="171"/>
      <c r="EA147" s="171"/>
      <c r="EB147" s="171"/>
      <c r="EC147" s="171"/>
      <c r="ED147" s="171"/>
      <c r="EE147" s="171"/>
      <c r="EF147" s="171"/>
      <c r="EG147" s="171"/>
      <c r="EH147" s="171"/>
      <c r="EI147" s="171"/>
      <c r="EJ147" s="171"/>
      <c r="EK147" s="171"/>
      <c r="EL147" s="171"/>
      <c r="EM147" s="171"/>
      <c r="EN147" s="171"/>
      <c r="EO147" s="171"/>
      <c r="EP147" s="171"/>
      <c r="EQ147" s="171"/>
      <c r="ER147" s="171"/>
      <c r="ES147" s="171"/>
      <c r="ET147" s="171"/>
      <c r="EU147" s="171"/>
      <c r="EV147" s="171"/>
      <c r="EW147" s="171"/>
      <c r="EX147" s="171"/>
      <c r="EY147" s="171"/>
      <c r="EZ147" s="171"/>
      <c r="FA147" s="171"/>
      <c r="FB147" s="171"/>
      <c r="FC147" s="171"/>
      <c r="FD147" s="171"/>
      <c r="FE147" s="171"/>
      <c r="FF147" s="171"/>
      <c r="FG147" s="171"/>
      <c r="FH147" s="171"/>
      <c r="FI147" s="171"/>
      <c r="FJ147" s="171"/>
      <c r="FK147" s="171"/>
      <c r="FL147" s="171"/>
      <c r="FM147" s="171"/>
      <c r="FN147" s="171"/>
      <c r="FO147" s="171"/>
      <c r="FP147" s="171"/>
      <c r="FQ147" s="171"/>
      <c r="FR147" s="171"/>
      <c r="FS147" s="171"/>
      <c r="FT147" s="171"/>
      <c r="FU147" s="171"/>
      <c r="FV147" s="171"/>
      <c r="FW147" s="171"/>
      <c r="FX147" s="171"/>
      <c r="FY147" s="171"/>
      <c r="FZ147" s="171"/>
      <c r="GA147" s="171"/>
      <c r="GB147" s="171"/>
      <c r="GC147" s="171"/>
      <c r="GD147" s="171"/>
      <c r="GE147" s="171"/>
      <c r="GF147" s="171"/>
      <c r="GG147" s="171"/>
      <c r="GH147" s="171"/>
      <c r="GI147" s="171"/>
      <c r="GJ147" s="171"/>
      <c r="GK147" s="171"/>
      <c r="GL147" s="171"/>
      <c r="GM147" s="171"/>
      <c r="GN147" s="171"/>
      <c r="GO147" s="171"/>
      <c r="GP147" s="171"/>
      <c r="GQ147" s="171"/>
      <c r="GR147" s="171"/>
      <c r="GS147" s="171"/>
      <c r="GT147" s="171"/>
      <c r="GU147" s="171"/>
      <c r="GV147" s="171"/>
      <c r="GW147" s="171"/>
      <c r="GX147" s="171"/>
      <c r="GY147" s="171"/>
      <c r="GZ147" s="171"/>
      <c r="HA147" s="171"/>
      <c r="HB147" s="171"/>
      <c r="HC147" s="171"/>
      <c r="HD147" s="171"/>
      <c r="HE147" s="171"/>
      <c r="HF147" s="171"/>
      <c r="HG147" s="171"/>
      <c r="HH147" s="171"/>
      <c r="HI147" s="171"/>
      <c r="HJ147" s="171"/>
      <c r="HK147" s="171"/>
      <c r="HL147" s="171"/>
      <c r="HM147" s="171"/>
      <c r="HN147" s="171"/>
      <c r="HO147" s="171"/>
      <c r="HP147" s="171"/>
      <c r="HQ147" s="171"/>
      <c r="HR147" s="171"/>
      <c r="HS147" s="171"/>
      <c r="HT147" s="171"/>
      <c r="HU147" s="171"/>
      <c r="HV147" s="171"/>
      <c r="HW147" s="172"/>
    </row>
    <row r="148" spans="1:231" s="173" customFormat="1" ht="36" customHeight="1">
      <c r="A148" s="395" t="s">
        <v>108</v>
      </c>
      <c r="B148" s="396" t="s">
        <v>251</v>
      </c>
      <c r="C148" s="404">
        <f>9.89-7.27</f>
        <v>2.620000000000001</v>
      </c>
      <c r="D148" s="404">
        <f t="shared" si="12"/>
        <v>47.636363636363654</v>
      </c>
      <c r="E148" s="398">
        <v>29287</v>
      </c>
      <c r="F148" s="399">
        <f t="shared" si="10"/>
        <v>195.24666666666667</v>
      </c>
      <c r="G148" s="399"/>
      <c r="H148" s="399"/>
      <c r="I148" s="400" t="s">
        <v>79</v>
      </c>
      <c r="J148" s="170">
        <v>1</v>
      </c>
      <c r="K148" s="171"/>
      <c r="L148" s="171"/>
      <c r="M148" s="171"/>
      <c r="N148" s="171"/>
      <c r="O148" s="171"/>
      <c r="P148" s="171"/>
      <c r="Q148" s="171"/>
      <c r="R148" s="171"/>
      <c r="S148" s="171"/>
      <c r="T148" s="171"/>
      <c r="U148" s="171"/>
      <c r="V148" s="171"/>
      <c r="W148" s="171"/>
      <c r="X148" s="171"/>
      <c r="Y148" s="171"/>
      <c r="Z148" s="171"/>
      <c r="AA148" s="171"/>
      <c r="AB148" s="171"/>
      <c r="AC148" s="171"/>
      <c r="AD148" s="171"/>
      <c r="AE148" s="171"/>
      <c r="AF148" s="171"/>
      <c r="AG148" s="171"/>
      <c r="AH148" s="171"/>
      <c r="AI148" s="171"/>
      <c r="AJ148" s="171"/>
      <c r="AK148" s="171"/>
      <c r="AL148" s="171"/>
      <c r="AM148" s="171"/>
      <c r="AN148" s="171"/>
      <c r="AO148" s="171"/>
      <c r="AP148" s="171"/>
      <c r="AQ148" s="171"/>
      <c r="AR148" s="171"/>
      <c r="AS148" s="171"/>
      <c r="AT148" s="171"/>
      <c r="AU148" s="171"/>
      <c r="AV148" s="171"/>
      <c r="AW148" s="171"/>
      <c r="AX148" s="171"/>
      <c r="AY148" s="171"/>
      <c r="AZ148" s="171"/>
      <c r="BA148" s="171"/>
      <c r="BB148" s="171"/>
      <c r="BC148" s="171"/>
      <c r="BD148" s="171"/>
      <c r="BE148" s="171"/>
      <c r="BF148" s="171"/>
      <c r="BG148" s="171"/>
      <c r="BH148" s="171"/>
      <c r="BI148" s="171"/>
      <c r="BJ148" s="171"/>
      <c r="BK148" s="171"/>
      <c r="BL148" s="171"/>
      <c r="BM148" s="171"/>
      <c r="BN148" s="171"/>
      <c r="BO148" s="171"/>
      <c r="BP148" s="171"/>
      <c r="BQ148" s="171"/>
      <c r="BR148" s="171"/>
      <c r="BS148" s="171"/>
      <c r="BT148" s="171"/>
      <c r="BU148" s="171"/>
      <c r="BV148" s="171"/>
      <c r="BW148" s="171"/>
      <c r="BX148" s="171"/>
      <c r="BY148" s="171"/>
      <c r="BZ148" s="171"/>
      <c r="CA148" s="171"/>
      <c r="CB148" s="171"/>
      <c r="CC148" s="171"/>
      <c r="CD148" s="171"/>
      <c r="CE148" s="171"/>
      <c r="CF148" s="171"/>
      <c r="CG148" s="171"/>
      <c r="CH148" s="171"/>
      <c r="CI148" s="171"/>
      <c r="CJ148" s="171"/>
      <c r="CK148" s="171"/>
      <c r="CL148" s="171"/>
      <c r="CM148" s="171"/>
      <c r="CN148" s="171"/>
      <c r="CO148" s="171"/>
      <c r="CP148" s="171"/>
      <c r="CQ148" s="171"/>
      <c r="CR148" s="171"/>
      <c r="CS148" s="171"/>
      <c r="CT148" s="171"/>
      <c r="CU148" s="171"/>
      <c r="CV148" s="171"/>
      <c r="CW148" s="171"/>
      <c r="CX148" s="171"/>
      <c r="CY148" s="171"/>
      <c r="CZ148" s="171"/>
      <c r="DA148" s="171"/>
      <c r="DB148" s="171"/>
      <c r="DC148" s="171"/>
      <c r="DD148" s="171"/>
      <c r="DE148" s="171"/>
      <c r="DF148" s="171"/>
      <c r="DG148" s="171"/>
      <c r="DH148" s="171"/>
      <c r="DI148" s="171"/>
      <c r="DJ148" s="171"/>
      <c r="DK148" s="171"/>
      <c r="DL148" s="171"/>
      <c r="DM148" s="171"/>
      <c r="DN148" s="171"/>
      <c r="DO148" s="171"/>
      <c r="DP148" s="171"/>
      <c r="DQ148" s="171"/>
      <c r="DR148" s="171"/>
      <c r="DS148" s="171"/>
      <c r="DT148" s="171"/>
      <c r="DU148" s="171"/>
      <c r="DV148" s="171"/>
      <c r="DW148" s="171"/>
      <c r="DX148" s="171"/>
      <c r="DY148" s="171"/>
      <c r="DZ148" s="171"/>
      <c r="EA148" s="171"/>
      <c r="EB148" s="171"/>
      <c r="EC148" s="171"/>
      <c r="ED148" s="171"/>
      <c r="EE148" s="171"/>
      <c r="EF148" s="171"/>
      <c r="EG148" s="171"/>
      <c r="EH148" s="171"/>
      <c r="EI148" s="171"/>
      <c r="EJ148" s="171"/>
      <c r="EK148" s="171"/>
      <c r="EL148" s="171"/>
      <c r="EM148" s="171"/>
      <c r="EN148" s="171"/>
      <c r="EO148" s="171"/>
      <c r="EP148" s="171"/>
      <c r="EQ148" s="171"/>
      <c r="ER148" s="171"/>
      <c r="ES148" s="171"/>
      <c r="ET148" s="171"/>
      <c r="EU148" s="171"/>
      <c r="EV148" s="171"/>
      <c r="EW148" s="171"/>
      <c r="EX148" s="171"/>
      <c r="EY148" s="171"/>
      <c r="EZ148" s="171"/>
      <c r="FA148" s="171"/>
      <c r="FB148" s="171"/>
      <c r="FC148" s="171"/>
      <c r="FD148" s="171"/>
      <c r="FE148" s="171"/>
      <c r="FF148" s="171"/>
      <c r="FG148" s="171"/>
      <c r="FH148" s="171"/>
      <c r="FI148" s="171"/>
      <c r="FJ148" s="171"/>
      <c r="FK148" s="171"/>
      <c r="FL148" s="171"/>
      <c r="FM148" s="171"/>
      <c r="FN148" s="171"/>
      <c r="FO148" s="171"/>
      <c r="FP148" s="171"/>
      <c r="FQ148" s="171"/>
      <c r="FR148" s="171"/>
      <c r="FS148" s="171"/>
      <c r="FT148" s="171"/>
      <c r="FU148" s="171"/>
      <c r="FV148" s="171"/>
      <c r="FW148" s="171"/>
      <c r="FX148" s="171"/>
      <c r="FY148" s="171"/>
      <c r="FZ148" s="171"/>
      <c r="GA148" s="171"/>
      <c r="GB148" s="171"/>
      <c r="GC148" s="171"/>
      <c r="GD148" s="171"/>
      <c r="GE148" s="171"/>
      <c r="GF148" s="171"/>
      <c r="GG148" s="171"/>
      <c r="GH148" s="171"/>
      <c r="GI148" s="171"/>
      <c r="GJ148" s="171"/>
      <c r="GK148" s="171"/>
      <c r="GL148" s="171"/>
      <c r="GM148" s="171"/>
      <c r="GN148" s="171"/>
      <c r="GO148" s="171"/>
      <c r="GP148" s="171"/>
      <c r="GQ148" s="171"/>
      <c r="GR148" s="171"/>
      <c r="GS148" s="171"/>
      <c r="GT148" s="171"/>
      <c r="GU148" s="171"/>
      <c r="GV148" s="171"/>
      <c r="GW148" s="171"/>
      <c r="GX148" s="171"/>
      <c r="GY148" s="171"/>
      <c r="GZ148" s="171"/>
      <c r="HA148" s="171"/>
      <c r="HB148" s="171"/>
      <c r="HC148" s="171"/>
      <c r="HD148" s="171"/>
      <c r="HE148" s="171"/>
      <c r="HF148" s="171"/>
      <c r="HG148" s="171"/>
      <c r="HH148" s="171"/>
      <c r="HI148" s="171"/>
      <c r="HJ148" s="171"/>
      <c r="HK148" s="171"/>
      <c r="HL148" s="171"/>
      <c r="HM148" s="171"/>
      <c r="HN148" s="171"/>
      <c r="HO148" s="171"/>
      <c r="HP148" s="171"/>
      <c r="HQ148" s="171"/>
      <c r="HR148" s="171"/>
      <c r="HS148" s="171"/>
      <c r="HT148" s="171"/>
      <c r="HU148" s="171"/>
      <c r="HV148" s="171"/>
      <c r="HW148" s="172"/>
    </row>
    <row r="149" spans="1:231" s="173" customFormat="1" ht="35.25" customHeight="1">
      <c r="A149" s="395" t="s">
        <v>110</v>
      </c>
      <c r="B149" s="396" t="s">
        <v>252</v>
      </c>
      <c r="C149" s="404">
        <v>52.93</v>
      </c>
      <c r="D149" s="404">
        <f t="shared" si="12"/>
        <v>962.36363636363626</v>
      </c>
      <c r="E149" s="398">
        <v>13237</v>
      </c>
      <c r="F149" s="399">
        <f t="shared" si="10"/>
        <v>88.246666666666655</v>
      </c>
      <c r="G149" s="399"/>
      <c r="H149" s="399"/>
      <c r="I149" s="400" t="s">
        <v>79</v>
      </c>
      <c r="J149" s="170">
        <v>1</v>
      </c>
      <c r="K149" s="171"/>
      <c r="L149" s="171"/>
      <c r="M149" s="171"/>
      <c r="N149" s="171"/>
      <c r="O149" s="171"/>
      <c r="P149" s="171"/>
      <c r="Q149" s="171"/>
      <c r="R149" s="171"/>
      <c r="S149" s="171"/>
      <c r="T149" s="171"/>
      <c r="U149" s="171"/>
      <c r="V149" s="171"/>
      <c r="W149" s="171"/>
      <c r="X149" s="171"/>
      <c r="Y149" s="171"/>
      <c r="Z149" s="171"/>
      <c r="AA149" s="171"/>
      <c r="AB149" s="171"/>
      <c r="AC149" s="171"/>
      <c r="AD149" s="171"/>
      <c r="AE149" s="171"/>
      <c r="AF149" s="171"/>
      <c r="AG149" s="171"/>
      <c r="AH149" s="171"/>
      <c r="AI149" s="171"/>
      <c r="AJ149" s="171"/>
      <c r="AK149" s="171"/>
      <c r="AL149" s="171"/>
      <c r="AM149" s="171"/>
      <c r="AN149" s="171"/>
      <c r="AO149" s="171"/>
      <c r="AP149" s="171"/>
      <c r="AQ149" s="171"/>
      <c r="AR149" s="171"/>
      <c r="AS149" s="171"/>
      <c r="AT149" s="171"/>
      <c r="AU149" s="171"/>
      <c r="AV149" s="171"/>
      <c r="AW149" s="171"/>
      <c r="AX149" s="171"/>
      <c r="AY149" s="171"/>
      <c r="AZ149" s="171"/>
      <c r="BA149" s="171"/>
      <c r="BB149" s="171"/>
      <c r="BC149" s="171"/>
      <c r="BD149" s="171"/>
      <c r="BE149" s="171"/>
      <c r="BF149" s="171"/>
      <c r="BG149" s="171"/>
      <c r="BH149" s="171"/>
      <c r="BI149" s="171"/>
      <c r="BJ149" s="171"/>
      <c r="BK149" s="171"/>
      <c r="BL149" s="171"/>
      <c r="BM149" s="171"/>
      <c r="BN149" s="171"/>
      <c r="BO149" s="171"/>
      <c r="BP149" s="171"/>
      <c r="BQ149" s="171"/>
      <c r="BR149" s="171"/>
      <c r="BS149" s="171"/>
      <c r="BT149" s="171"/>
      <c r="BU149" s="171"/>
      <c r="BV149" s="171"/>
      <c r="BW149" s="171"/>
      <c r="BX149" s="171"/>
      <c r="BY149" s="171"/>
      <c r="BZ149" s="171"/>
      <c r="CA149" s="171"/>
      <c r="CB149" s="171"/>
      <c r="CC149" s="171"/>
      <c r="CD149" s="171"/>
      <c r="CE149" s="171"/>
      <c r="CF149" s="171"/>
      <c r="CG149" s="171"/>
      <c r="CH149" s="171"/>
      <c r="CI149" s="171"/>
      <c r="CJ149" s="171"/>
      <c r="CK149" s="171"/>
      <c r="CL149" s="171"/>
      <c r="CM149" s="171"/>
      <c r="CN149" s="171"/>
      <c r="CO149" s="171"/>
      <c r="CP149" s="171"/>
      <c r="CQ149" s="171"/>
      <c r="CR149" s="171"/>
      <c r="CS149" s="171"/>
      <c r="CT149" s="171"/>
      <c r="CU149" s="171"/>
      <c r="CV149" s="171"/>
      <c r="CW149" s="171"/>
      <c r="CX149" s="171"/>
      <c r="CY149" s="171"/>
      <c r="CZ149" s="171"/>
      <c r="DA149" s="171"/>
      <c r="DB149" s="171"/>
      <c r="DC149" s="171"/>
      <c r="DD149" s="171"/>
      <c r="DE149" s="171"/>
      <c r="DF149" s="171"/>
      <c r="DG149" s="171"/>
      <c r="DH149" s="171"/>
      <c r="DI149" s="171"/>
      <c r="DJ149" s="171"/>
      <c r="DK149" s="171"/>
      <c r="DL149" s="171"/>
      <c r="DM149" s="171"/>
      <c r="DN149" s="171"/>
      <c r="DO149" s="171"/>
      <c r="DP149" s="171"/>
      <c r="DQ149" s="171"/>
      <c r="DR149" s="171"/>
      <c r="DS149" s="171"/>
      <c r="DT149" s="171"/>
      <c r="DU149" s="171"/>
      <c r="DV149" s="171"/>
      <c r="DW149" s="171"/>
      <c r="DX149" s="171"/>
      <c r="DY149" s="171"/>
      <c r="DZ149" s="171"/>
      <c r="EA149" s="171"/>
      <c r="EB149" s="171"/>
      <c r="EC149" s="171"/>
      <c r="ED149" s="171"/>
      <c r="EE149" s="171"/>
      <c r="EF149" s="171"/>
      <c r="EG149" s="171"/>
      <c r="EH149" s="171"/>
      <c r="EI149" s="171"/>
      <c r="EJ149" s="171"/>
      <c r="EK149" s="171"/>
      <c r="EL149" s="171"/>
      <c r="EM149" s="171"/>
      <c r="EN149" s="171"/>
      <c r="EO149" s="171"/>
      <c r="EP149" s="171"/>
      <c r="EQ149" s="171"/>
      <c r="ER149" s="171"/>
      <c r="ES149" s="171"/>
      <c r="ET149" s="171"/>
      <c r="EU149" s="171"/>
      <c r="EV149" s="171"/>
      <c r="EW149" s="171"/>
      <c r="EX149" s="171"/>
      <c r="EY149" s="171"/>
      <c r="EZ149" s="171"/>
      <c r="FA149" s="171"/>
      <c r="FB149" s="171"/>
      <c r="FC149" s="171"/>
      <c r="FD149" s="171"/>
      <c r="FE149" s="171"/>
      <c r="FF149" s="171"/>
      <c r="FG149" s="171"/>
      <c r="FH149" s="171"/>
      <c r="FI149" s="171"/>
      <c r="FJ149" s="171"/>
      <c r="FK149" s="171"/>
      <c r="FL149" s="171"/>
      <c r="FM149" s="171"/>
      <c r="FN149" s="171"/>
      <c r="FO149" s="171"/>
      <c r="FP149" s="171"/>
      <c r="FQ149" s="171"/>
      <c r="FR149" s="171"/>
      <c r="FS149" s="171"/>
      <c r="FT149" s="171"/>
      <c r="FU149" s="171"/>
      <c r="FV149" s="171"/>
      <c r="FW149" s="171"/>
      <c r="FX149" s="171"/>
      <c r="FY149" s="171"/>
      <c r="FZ149" s="171"/>
      <c r="GA149" s="171"/>
      <c r="GB149" s="171"/>
      <c r="GC149" s="171"/>
      <c r="GD149" s="171"/>
      <c r="GE149" s="171"/>
      <c r="GF149" s="171"/>
      <c r="GG149" s="171"/>
      <c r="GH149" s="171"/>
      <c r="GI149" s="171"/>
      <c r="GJ149" s="171"/>
      <c r="GK149" s="171"/>
      <c r="GL149" s="171"/>
      <c r="GM149" s="171"/>
      <c r="GN149" s="171"/>
      <c r="GO149" s="171"/>
      <c r="GP149" s="171"/>
      <c r="GQ149" s="171"/>
      <c r="GR149" s="171"/>
      <c r="GS149" s="171"/>
      <c r="GT149" s="171"/>
      <c r="GU149" s="171"/>
      <c r="GV149" s="171"/>
      <c r="GW149" s="171"/>
      <c r="GX149" s="171"/>
      <c r="GY149" s="171"/>
      <c r="GZ149" s="171"/>
      <c r="HA149" s="171"/>
      <c r="HB149" s="171"/>
      <c r="HC149" s="171"/>
      <c r="HD149" s="171"/>
      <c r="HE149" s="171"/>
      <c r="HF149" s="171"/>
      <c r="HG149" s="171"/>
      <c r="HH149" s="171"/>
      <c r="HI149" s="171"/>
      <c r="HJ149" s="171"/>
      <c r="HK149" s="171"/>
      <c r="HL149" s="171"/>
      <c r="HM149" s="171"/>
      <c r="HN149" s="171"/>
      <c r="HO149" s="171"/>
      <c r="HP149" s="171"/>
      <c r="HQ149" s="171"/>
      <c r="HR149" s="171"/>
      <c r="HS149" s="171"/>
      <c r="HT149" s="171"/>
      <c r="HU149" s="171"/>
      <c r="HV149" s="171"/>
      <c r="HW149" s="172"/>
    </row>
    <row r="150" spans="1:231" s="173" customFormat="1" ht="37.5" customHeight="1">
      <c r="A150" s="395" t="s">
        <v>112</v>
      </c>
      <c r="B150" s="396" t="s">
        <v>253</v>
      </c>
      <c r="C150" s="404">
        <v>5.04</v>
      </c>
      <c r="D150" s="404">
        <f t="shared" si="12"/>
        <v>91.63636363636364</v>
      </c>
      <c r="E150" s="398">
        <v>11524</v>
      </c>
      <c r="F150" s="399">
        <f t="shared" si="10"/>
        <v>76.826666666666668</v>
      </c>
      <c r="G150" s="399"/>
      <c r="H150" s="399"/>
      <c r="I150" s="400" t="s">
        <v>79</v>
      </c>
      <c r="J150" s="170">
        <v>1</v>
      </c>
      <c r="K150" s="171"/>
      <c r="L150" s="171"/>
      <c r="M150" s="171"/>
      <c r="N150" s="171"/>
      <c r="O150" s="171"/>
      <c r="P150" s="171"/>
      <c r="Q150" s="171"/>
      <c r="R150" s="171"/>
      <c r="S150" s="171"/>
      <c r="T150" s="171"/>
      <c r="U150" s="171"/>
      <c r="V150" s="171"/>
      <c r="W150" s="171"/>
      <c r="X150" s="171"/>
      <c r="Y150" s="171"/>
      <c r="Z150" s="171"/>
      <c r="AA150" s="171"/>
      <c r="AB150" s="171"/>
      <c r="AC150" s="171"/>
      <c r="AD150" s="171"/>
      <c r="AE150" s="171"/>
      <c r="AF150" s="171"/>
      <c r="AG150" s="171"/>
      <c r="AH150" s="171"/>
      <c r="AI150" s="171"/>
      <c r="AJ150" s="171"/>
      <c r="AK150" s="171"/>
      <c r="AL150" s="171"/>
      <c r="AM150" s="171"/>
      <c r="AN150" s="171"/>
      <c r="AO150" s="171"/>
      <c r="AP150" s="171"/>
      <c r="AQ150" s="171"/>
      <c r="AR150" s="171"/>
      <c r="AS150" s="171"/>
      <c r="AT150" s="171"/>
      <c r="AU150" s="171"/>
      <c r="AV150" s="171"/>
      <c r="AW150" s="171"/>
      <c r="AX150" s="171"/>
      <c r="AY150" s="171"/>
      <c r="AZ150" s="171"/>
      <c r="BA150" s="171"/>
      <c r="BB150" s="171"/>
      <c r="BC150" s="171"/>
      <c r="BD150" s="171"/>
      <c r="BE150" s="171"/>
      <c r="BF150" s="171"/>
      <c r="BG150" s="171"/>
      <c r="BH150" s="171"/>
      <c r="BI150" s="171"/>
      <c r="BJ150" s="171"/>
      <c r="BK150" s="171"/>
      <c r="BL150" s="171"/>
      <c r="BM150" s="171"/>
      <c r="BN150" s="171"/>
      <c r="BO150" s="171"/>
      <c r="BP150" s="171"/>
      <c r="BQ150" s="171"/>
      <c r="BR150" s="171"/>
      <c r="BS150" s="171"/>
      <c r="BT150" s="171"/>
      <c r="BU150" s="171"/>
      <c r="BV150" s="171"/>
      <c r="BW150" s="171"/>
      <c r="BX150" s="171"/>
      <c r="BY150" s="171"/>
      <c r="BZ150" s="171"/>
      <c r="CA150" s="171"/>
      <c r="CB150" s="171"/>
      <c r="CC150" s="171"/>
      <c r="CD150" s="171"/>
      <c r="CE150" s="171"/>
      <c r="CF150" s="171"/>
      <c r="CG150" s="171"/>
      <c r="CH150" s="171"/>
      <c r="CI150" s="171"/>
      <c r="CJ150" s="171"/>
      <c r="CK150" s="171"/>
      <c r="CL150" s="171"/>
      <c r="CM150" s="171"/>
      <c r="CN150" s="171"/>
      <c r="CO150" s="171"/>
      <c r="CP150" s="171"/>
      <c r="CQ150" s="171"/>
      <c r="CR150" s="171"/>
      <c r="CS150" s="171"/>
      <c r="CT150" s="171"/>
      <c r="CU150" s="171"/>
      <c r="CV150" s="171"/>
      <c r="CW150" s="171"/>
      <c r="CX150" s="171"/>
      <c r="CY150" s="171"/>
      <c r="CZ150" s="171"/>
      <c r="DA150" s="171"/>
      <c r="DB150" s="171"/>
      <c r="DC150" s="171"/>
      <c r="DD150" s="171"/>
      <c r="DE150" s="171"/>
      <c r="DF150" s="171"/>
      <c r="DG150" s="171"/>
      <c r="DH150" s="171"/>
      <c r="DI150" s="171"/>
      <c r="DJ150" s="171"/>
      <c r="DK150" s="171"/>
      <c r="DL150" s="171"/>
      <c r="DM150" s="171"/>
      <c r="DN150" s="171"/>
      <c r="DO150" s="171"/>
      <c r="DP150" s="171"/>
      <c r="DQ150" s="171"/>
      <c r="DR150" s="171"/>
      <c r="DS150" s="171"/>
      <c r="DT150" s="171"/>
      <c r="DU150" s="171"/>
      <c r="DV150" s="171"/>
      <c r="DW150" s="171"/>
      <c r="DX150" s="171"/>
      <c r="DY150" s="171"/>
      <c r="DZ150" s="171"/>
      <c r="EA150" s="171"/>
      <c r="EB150" s="171"/>
      <c r="EC150" s="171"/>
      <c r="ED150" s="171"/>
      <c r="EE150" s="171"/>
      <c r="EF150" s="171"/>
      <c r="EG150" s="171"/>
      <c r="EH150" s="171"/>
      <c r="EI150" s="171"/>
      <c r="EJ150" s="171"/>
      <c r="EK150" s="171"/>
      <c r="EL150" s="171"/>
      <c r="EM150" s="171"/>
      <c r="EN150" s="171"/>
      <c r="EO150" s="171"/>
      <c r="EP150" s="171"/>
      <c r="EQ150" s="171"/>
      <c r="ER150" s="171"/>
      <c r="ES150" s="171"/>
      <c r="ET150" s="171"/>
      <c r="EU150" s="171"/>
      <c r="EV150" s="171"/>
      <c r="EW150" s="171"/>
      <c r="EX150" s="171"/>
      <c r="EY150" s="171"/>
      <c r="EZ150" s="171"/>
      <c r="FA150" s="171"/>
      <c r="FB150" s="171"/>
      <c r="FC150" s="171"/>
      <c r="FD150" s="171"/>
      <c r="FE150" s="171"/>
      <c r="FF150" s="171"/>
      <c r="FG150" s="171"/>
      <c r="FH150" s="171"/>
      <c r="FI150" s="171"/>
      <c r="FJ150" s="171"/>
      <c r="FK150" s="171"/>
      <c r="FL150" s="171"/>
      <c r="FM150" s="171"/>
      <c r="FN150" s="171"/>
      <c r="FO150" s="171"/>
      <c r="FP150" s="171"/>
      <c r="FQ150" s="171"/>
      <c r="FR150" s="171"/>
      <c r="FS150" s="171"/>
      <c r="FT150" s="171"/>
      <c r="FU150" s="171"/>
      <c r="FV150" s="171"/>
      <c r="FW150" s="171"/>
      <c r="FX150" s="171"/>
      <c r="FY150" s="171"/>
      <c r="FZ150" s="171"/>
      <c r="GA150" s="171"/>
      <c r="GB150" s="171"/>
      <c r="GC150" s="171"/>
      <c r="GD150" s="171"/>
      <c r="GE150" s="171"/>
      <c r="GF150" s="171"/>
      <c r="GG150" s="171"/>
      <c r="GH150" s="171"/>
      <c r="GI150" s="171"/>
      <c r="GJ150" s="171"/>
      <c r="GK150" s="171"/>
      <c r="GL150" s="171"/>
      <c r="GM150" s="171"/>
      <c r="GN150" s="171"/>
      <c r="GO150" s="171"/>
      <c r="GP150" s="171"/>
      <c r="GQ150" s="171"/>
      <c r="GR150" s="171"/>
      <c r="GS150" s="171"/>
      <c r="GT150" s="171"/>
      <c r="GU150" s="171"/>
      <c r="GV150" s="171"/>
      <c r="GW150" s="171"/>
      <c r="GX150" s="171"/>
      <c r="GY150" s="171"/>
      <c r="GZ150" s="171"/>
      <c r="HA150" s="171"/>
      <c r="HB150" s="171"/>
      <c r="HC150" s="171"/>
      <c r="HD150" s="171"/>
      <c r="HE150" s="171"/>
      <c r="HF150" s="171"/>
      <c r="HG150" s="171"/>
      <c r="HH150" s="171"/>
      <c r="HI150" s="171"/>
      <c r="HJ150" s="171"/>
      <c r="HK150" s="171"/>
      <c r="HL150" s="171"/>
      <c r="HM150" s="171"/>
      <c r="HN150" s="171"/>
      <c r="HO150" s="171"/>
      <c r="HP150" s="171"/>
      <c r="HQ150" s="171"/>
      <c r="HR150" s="171"/>
      <c r="HS150" s="171"/>
      <c r="HT150" s="171"/>
      <c r="HU150" s="171"/>
      <c r="HV150" s="171"/>
      <c r="HW150" s="172"/>
    </row>
    <row r="151" spans="1:231" s="173" customFormat="1" ht="37.5" customHeight="1">
      <c r="A151" s="395" t="s">
        <v>114</v>
      </c>
      <c r="B151" s="396" t="s">
        <v>254</v>
      </c>
      <c r="C151" s="404">
        <v>27.82</v>
      </c>
      <c r="D151" s="404">
        <f t="shared" si="12"/>
        <v>505.81818181818187</v>
      </c>
      <c r="E151" s="398">
        <v>12525</v>
      </c>
      <c r="F151" s="399">
        <f t="shared" si="10"/>
        <v>83.5</v>
      </c>
      <c r="G151" s="399"/>
      <c r="H151" s="399"/>
      <c r="I151" s="400" t="s">
        <v>79</v>
      </c>
      <c r="J151" s="170">
        <v>1</v>
      </c>
      <c r="K151" s="171"/>
      <c r="L151" s="171"/>
      <c r="M151" s="171"/>
      <c r="N151" s="171"/>
      <c r="O151" s="171"/>
      <c r="P151" s="171"/>
      <c r="Q151" s="171"/>
      <c r="R151" s="171"/>
      <c r="S151" s="171"/>
      <c r="T151" s="171"/>
      <c r="U151" s="171"/>
      <c r="V151" s="171"/>
      <c r="W151" s="171"/>
      <c r="X151" s="171"/>
      <c r="Y151" s="171"/>
      <c r="Z151" s="171"/>
      <c r="AA151" s="171"/>
      <c r="AB151" s="171"/>
      <c r="AC151" s="171"/>
      <c r="AD151" s="171"/>
      <c r="AE151" s="171"/>
      <c r="AF151" s="171"/>
      <c r="AG151" s="171"/>
      <c r="AH151" s="171"/>
      <c r="AI151" s="171"/>
      <c r="AJ151" s="171"/>
      <c r="AK151" s="171"/>
      <c r="AL151" s="171"/>
      <c r="AM151" s="171"/>
      <c r="AN151" s="171"/>
      <c r="AO151" s="171"/>
      <c r="AP151" s="171"/>
      <c r="AQ151" s="171"/>
      <c r="AR151" s="171"/>
      <c r="AS151" s="171"/>
      <c r="AT151" s="171"/>
      <c r="AU151" s="171"/>
      <c r="AV151" s="171"/>
      <c r="AW151" s="171"/>
      <c r="AX151" s="171"/>
      <c r="AY151" s="171"/>
      <c r="AZ151" s="171"/>
      <c r="BA151" s="171"/>
      <c r="BB151" s="171"/>
      <c r="BC151" s="171"/>
      <c r="BD151" s="171"/>
      <c r="BE151" s="171"/>
      <c r="BF151" s="171"/>
      <c r="BG151" s="171"/>
      <c r="BH151" s="171"/>
      <c r="BI151" s="171"/>
      <c r="BJ151" s="171"/>
      <c r="BK151" s="171"/>
      <c r="BL151" s="171"/>
      <c r="BM151" s="171"/>
      <c r="BN151" s="171"/>
      <c r="BO151" s="171"/>
      <c r="BP151" s="171"/>
      <c r="BQ151" s="171"/>
      <c r="BR151" s="171"/>
      <c r="BS151" s="171"/>
      <c r="BT151" s="171"/>
      <c r="BU151" s="171"/>
      <c r="BV151" s="171"/>
      <c r="BW151" s="171"/>
      <c r="BX151" s="171"/>
      <c r="BY151" s="171"/>
      <c r="BZ151" s="171"/>
      <c r="CA151" s="171"/>
      <c r="CB151" s="171"/>
      <c r="CC151" s="171"/>
      <c r="CD151" s="171"/>
      <c r="CE151" s="171"/>
      <c r="CF151" s="171"/>
      <c r="CG151" s="171"/>
      <c r="CH151" s="171"/>
      <c r="CI151" s="171"/>
      <c r="CJ151" s="171"/>
      <c r="CK151" s="171"/>
      <c r="CL151" s="171"/>
      <c r="CM151" s="171"/>
      <c r="CN151" s="171"/>
      <c r="CO151" s="171"/>
      <c r="CP151" s="171"/>
      <c r="CQ151" s="171"/>
      <c r="CR151" s="171"/>
      <c r="CS151" s="171"/>
      <c r="CT151" s="171"/>
      <c r="CU151" s="171"/>
      <c r="CV151" s="171"/>
      <c r="CW151" s="171"/>
      <c r="CX151" s="171"/>
      <c r="CY151" s="171"/>
      <c r="CZ151" s="171"/>
      <c r="DA151" s="171"/>
      <c r="DB151" s="171"/>
      <c r="DC151" s="171"/>
      <c r="DD151" s="171"/>
      <c r="DE151" s="171"/>
      <c r="DF151" s="171"/>
      <c r="DG151" s="171"/>
      <c r="DH151" s="171"/>
      <c r="DI151" s="171"/>
      <c r="DJ151" s="171"/>
      <c r="DK151" s="171"/>
      <c r="DL151" s="171"/>
      <c r="DM151" s="171"/>
      <c r="DN151" s="171"/>
      <c r="DO151" s="171"/>
      <c r="DP151" s="171"/>
      <c r="DQ151" s="171"/>
      <c r="DR151" s="171"/>
      <c r="DS151" s="171"/>
      <c r="DT151" s="171"/>
      <c r="DU151" s="171"/>
      <c r="DV151" s="171"/>
      <c r="DW151" s="171"/>
      <c r="DX151" s="171"/>
      <c r="DY151" s="171"/>
      <c r="DZ151" s="171"/>
      <c r="EA151" s="171"/>
      <c r="EB151" s="171"/>
      <c r="EC151" s="171"/>
      <c r="ED151" s="171"/>
      <c r="EE151" s="171"/>
      <c r="EF151" s="171"/>
      <c r="EG151" s="171"/>
      <c r="EH151" s="171"/>
      <c r="EI151" s="171"/>
      <c r="EJ151" s="171"/>
      <c r="EK151" s="171"/>
      <c r="EL151" s="171"/>
      <c r="EM151" s="171"/>
      <c r="EN151" s="171"/>
      <c r="EO151" s="171"/>
      <c r="EP151" s="171"/>
      <c r="EQ151" s="171"/>
      <c r="ER151" s="171"/>
      <c r="ES151" s="171"/>
      <c r="ET151" s="171"/>
      <c r="EU151" s="171"/>
      <c r="EV151" s="171"/>
      <c r="EW151" s="171"/>
      <c r="EX151" s="171"/>
      <c r="EY151" s="171"/>
      <c r="EZ151" s="171"/>
      <c r="FA151" s="171"/>
      <c r="FB151" s="171"/>
      <c r="FC151" s="171"/>
      <c r="FD151" s="171"/>
      <c r="FE151" s="171"/>
      <c r="FF151" s="171"/>
      <c r="FG151" s="171"/>
      <c r="FH151" s="171"/>
      <c r="FI151" s="171"/>
      <c r="FJ151" s="171"/>
      <c r="FK151" s="171"/>
      <c r="FL151" s="171"/>
      <c r="FM151" s="171"/>
      <c r="FN151" s="171"/>
      <c r="FO151" s="171"/>
      <c r="FP151" s="171"/>
      <c r="FQ151" s="171"/>
      <c r="FR151" s="171"/>
      <c r="FS151" s="171"/>
      <c r="FT151" s="171"/>
      <c r="FU151" s="171"/>
      <c r="FV151" s="171"/>
      <c r="FW151" s="171"/>
      <c r="FX151" s="171"/>
      <c r="FY151" s="171"/>
      <c r="FZ151" s="171"/>
      <c r="GA151" s="171"/>
      <c r="GB151" s="171"/>
      <c r="GC151" s="171"/>
      <c r="GD151" s="171"/>
      <c r="GE151" s="171"/>
      <c r="GF151" s="171"/>
      <c r="GG151" s="171"/>
      <c r="GH151" s="171"/>
      <c r="GI151" s="171"/>
      <c r="GJ151" s="171"/>
      <c r="GK151" s="171"/>
      <c r="GL151" s="171"/>
      <c r="GM151" s="171"/>
      <c r="GN151" s="171"/>
      <c r="GO151" s="171"/>
      <c r="GP151" s="171"/>
      <c r="GQ151" s="171"/>
      <c r="GR151" s="171"/>
      <c r="GS151" s="171"/>
      <c r="GT151" s="171"/>
      <c r="GU151" s="171"/>
      <c r="GV151" s="171"/>
      <c r="GW151" s="171"/>
      <c r="GX151" s="171"/>
      <c r="GY151" s="171"/>
      <c r="GZ151" s="171"/>
      <c r="HA151" s="171"/>
      <c r="HB151" s="171"/>
      <c r="HC151" s="171"/>
      <c r="HD151" s="171"/>
      <c r="HE151" s="171"/>
      <c r="HF151" s="171"/>
      <c r="HG151" s="171"/>
      <c r="HH151" s="171"/>
      <c r="HI151" s="171"/>
      <c r="HJ151" s="171"/>
      <c r="HK151" s="171"/>
      <c r="HL151" s="171"/>
      <c r="HM151" s="171"/>
      <c r="HN151" s="171"/>
      <c r="HO151" s="171"/>
      <c r="HP151" s="171"/>
      <c r="HQ151" s="171"/>
      <c r="HR151" s="171"/>
      <c r="HS151" s="171"/>
      <c r="HT151" s="171"/>
      <c r="HU151" s="171"/>
      <c r="HV151" s="171"/>
      <c r="HW151" s="172"/>
    </row>
    <row r="152" spans="1:231" s="169" customFormat="1" ht="26.25" customHeight="1">
      <c r="A152" s="363" t="s">
        <v>136</v>
      </c>
      <c r="B152" s="401" t="s">
        <v>255</v>
      </c>
      <c r="C152" s="394">
        <f>SUM(C153:C159)</f>
        <v>29.63</v>
      </c>
      <c r="D152" s="394"/>
      <c r="E152" s="391">
        <f>SUM(E153:E159)</f>
        <v>127969</v>
      </c>
      <c r="F152" s="391"/>
      <c r="G152" s="391"/>
      <c r="H152" s="391"/>
      <c r="I152" s="391"/>
      <c r="J152" s="163"/>
      <c r="K152" s="159"/>
      <c r="L152" s="159"/>
      <c r="M152" s="159"/>
      <c r="N152" s="159"/>
      <c r="O152" s="159"/>
      <c r="P152" s="159"/>
      <c r="Q152" s="159"/>
      <c r="R152" s="159"/>
      <c r="S152" s="159"/>
      <c r="T152" s="159"/>
      <c r="U152" s="159"/>
      <c r="V152" s="159"/>
      <c r="W152" s="159"/>
      <c r="X152" s="159"/>
      <c r="Y152" s="159"/>
      <c r="Z152" s="159"/>
      <c r="AA152" s="159"/>
      <c r="AB152" s="159"/>
      <c r="AC152" s="159"/>
      <c r="AD152" s="159"/>
      <c r="AE152" s="159"/>
      <c r="AF152" s="159"/>
      <c r="AG152" s="159"/>
      <c r="AH152" s="159"/>
      <c r="AI152" s="159"/>
      <c r="AJ152" s="159"/>
      <c r="AK152" s="159"/>
      <c r="AL152" s="159"/>
      <c r="AM152" s="159"/>
      <c r="AN152" s="159"/>
      <c r="AO152" s="159"/>
      <c r="AP152" s="159"/>
      <c r="AQ152" s="159"/>
      <c r="AR152" s="159"/>
      <c r="AS152" s="159"/>
      <c r="AT152" s="159"/>
      <c r="AU152" s="159"/>
      <c r="AV152" s="159"/>
      <c r="AW152" s="159"/>
      <c r="AX152" s="159"/>
      <c r="AY152" s="159"/>
      <c r="AZ152" s="159"/>
      <c r="BA152" s="159"/>
      <c r="BB152" s="159"/>
      <c r="BC152" s="159"/>
      <c r="BD152" s="159"/>
      <c r="BE152" s="159"/>
      <c r="BF152" s="159"/>
      <c r="BG152" s="159"/>
      <c r="BH152" s="159"/>
      <c r="BI152" s="159"/>
      <c r="BJ152" s="159"/>
      <c r="BK152" s="159"/>
      <c r="BL152" s="159"/>
      <c r="BM152" s="159"/>
      <c r="BN152" s="159"/>
      <c r="BO152" s="159"/>
      <c r="BP152" s="159"/>
      <c r="BQ152" s="159"/>
      <c r="BR152" s="159"/>
      <c r="BS152" s="159"/>
      <c r="BT152" s="159"/>
      <c r="BU152" s="159"/>
      <c r="BV152" s="159"/>
      <c r="BW152" s="159"/>
      <c r="BX152" s="159"/>
      <c r="BY152" s="159"/>
      <c r="BZ152" s="159"/>
      <c r="CA152" s="159"/>
      <c r="CB152" s="159"/>
      <c r="CC152" s="159"/>
      <c r="CD152" s="159"/>
      <c r="CE152" s="159"/>
      <c r="CF152" s="159"/>
      <c r="CG152" s="159"/>
      <c r="CH152" s="159"/>
      <c r="CI152" s="159"/>
      <c r="CJ152" s="159"/>
      <c r="CK152" s="159"/>
      <c r="CL152" s="159"/>
      <c r="CM152" s="159"/>
      <c r="CN152" s="159"/>
      <c r="CO152" s="159"/>
      <c r="CP152" s="159"/>
      <c r="CQ152" s="159"/>
      <c r="CR152" s="159"/>
      <c r="CS152" s="159"/>
      <c r="CT152" s="159"/>
      <c r="CU152" s="159"/>
      <c r="CV152" s="159"/>
      <c r="CW152" s="159"/>
      <c r="CX152" s="159"/>
      <c r="CY152" s="159"/>
      <c r="CZ152" s="159"/>
      <c r="DA152" s="159"/>
      <c r="DB152" s="159"/>
      <c r="DC152" s="159"/>
      <c r="DD152" s="159"/>
      <c r="DE152" s="159"/>
      <c r="DF152" s="159"/>
      <c r="DG152" s="159"/>
      <c r="DH152" s="159"/>
      <c r="DI152" s="159"/>
      <c r="DJ152" s="159"/>
      <c r="DK152" s="159"/>
      <c r="DL152" s="159"/>
      <c r="DM152" s="159"/>
      <c r="DN152" s="159"/>
      <c r="DO152" s="159"/>
      <c r="DP152" s="159"/>
      <c r="DQ152" s="159"/>
      <c r="DR152" s="159"/>
      <c r="DS152" s="159"/>
      <c r="DT152" s="159"/>
      <c r="DU152" s="159"/>
      <c r="DV152" s="159"/>
      <c r="DW152" s="159"/>
      <c r="DX152" s="159"/>
      <c r="DY152" s="159"/>
      <c r="DZ152" s="159"/>
      <c r="EA152" s="159"/>
      <c r="EB152" s="159"/>
      <c r="EC152" s="159"/>
      <c r="ED152" s="159"/>
      <c r="EE152" s="159"/>
      <c r="EF152" s="159"/>
      <c r="EG152" s="159"/>
      <c r="EH152" s="159"/>
      <c r="EI152" s="159"/>
      <c r="EJ152" s="159"/>
      <c r="EK152" s="159"/>
      <c r="EL152" s="159"/>
      <c r="EM152" s="159"/>
      <c r="EN152" s="159"/>
      <c r="EO152" s="159"/>
      <c r="EP152" s="159"/>
      <c r="EQ152" s="159"/>
      <c r="ER152" s="159"/>
      <c r="ES152" s="159"/>
      <c r="ET152" s="159"/>
      <c r="EU152" s="159"/>
      <c r="EV152" s="159"/>
      <c r="EW152" s="159"/>
      <c r="EX152" s="159"/>
      <c r="EY152" s="159"/>
      <c r="EZ152" s="159"/>
      <c r="FA152" s="159"/>
      <c r="FB152" s="159"/>
      <c r="FC152" s="159"/>
      <c r="FD152" s="159"/>
      <c r="FE152" s="159"/>
      <c r="FF152" s="159"/>
      <c r="FG152" s="159"/>
      <c r="FH152" s="159"/>
      <c r="FI152" s="159"/>
      <c r="FJ152" s="159"/>
      <c r="FK152" s="159"/>
      <c r="FL152" s="159"/>
      <c r="FM152" s="159"/>
      <c r="FN152" s="159"/>
      <c r="FO152" s="159"/>
      <c r="FP152" s="159"/>
      <c r="FQ152" s="159"/>
      <c r="FR152" s="159"/>
      <c r="FS152" s="159"/>
      <c r="FT152" s="159"/>
      <c r="FU152" s="159"/>
      <c r="FV152" s="159"/>
      <c r="FW152" s="159"/>
      <c r="FX152" s="159"/>
      <c r="FY152" s="159"/>
      <c r="FZ152" s="159"/>
      <c r="GA152" s="159"/>
      <c r="GB152" s="159"/>
      <c r="GC152" s="159"/>
      <c r="GD152" s="159"/>
      <c r="GE152" s="159"/>
      <c r="GF152" s="159"/>
      <c r="GG152" s="159"/>
      <c r="GH152" s="159"/>
      <c r="GI152" s="159"/>
      <c r="GJ152" s="159"/>
      <c r="GK152" s="159"/>
      <c r="GL152" s="159"/>
      <c r="GM152" s="159"/>
      <c r="GN152" s="159"/>
      <c r="GO152" s="159"/>
      <c r="GP152" s="159"/>
      <c r="GQ152" s="159"/>
      <c r="GR152" s="159"/>
      <c r="GS152" s="159"/>
      <c r="GT152" s="159"/>
      <c r="GU152" s="159"/>
      <c r="GV152" s="159"/>
      <c r="GW152" s="159"/>
      <c r="GX152" s="159"/>
      <c r="GY152" s="159"/>
      <c r="GZ152" s="159"/>
      <c r="HA152" s="159"/>
      <c r="HB152" s="159"/>
      <c r="HC152" s="159"/>
      <c r="HD152" s="159"/>
      <c r="HE152" s="159"/>
      <c r="HF152" s="159"/>
      <c r="HG152" s="159"/>
      <c r="HH152" s="159"/>
      <c r="HI152" s="159"/>
      <c r="HJ152" s="159"/>
      <c r="HK152" s="159"/>
      <c r="HL152" s="159"/>
      <c r="HM152" s="159"/>
      <c r="HN152" s="159"/>
      <c r="HO152" s="159"/>
      <c r="HP152" s="159"/>
      <c r="HQ152" s="159"/>
      <c r="HR152" s="159"/>
      <c r="HS152" s="159"/>
      <c r="HT152" s="159"/>
      <c r="HU152" s="159"/>
      <c r="HV152" s="159"/>
      <c r="HW152" s="168"/>
    </row>
    <row r="153" spans="1:231" s="173" customFormat="1" ht="26.25" customHeight="1">
      <c r="A153" s="395" t="s">
        <v>138</v>
      </c>
      <c r="B153" s="396" t="s">
        <v>256</v>
      </c>
      <c r="C153" s="404">
        <v>2.2599999999999998</v>
      </c>
      <c r="D153" s="404">
        <f t="shared" si="12"/>
        <v>41.090909090909086</v>
      </c>
      <c r="E153" s="398">
        <v>12602</v>
      </c>
      <c r="F153" s="399">
        <f t="shared" si="10"/>
        <v>84.013333333333335</v>
      </c>
      <c r="G153" s="399"/>
      <c r="H153" s="399"/>
      <c r="I153" s="400" t="s">
        <v>29</v>
      </c>
      <c r="J153" s="170">
        <v>1</v>
      </c>
      <c r="K153" s="171"/>
      <c r="L153" s="171"/>
      <c r="M153" s="171"/>
      <c r="N153" s="171"/>
      <c r="O153" s="171"/>
      <c r="P153" s="171"/>
      <c r="Q153" s="171"/>
      <c r="R153" s="171"/>
      <c r="S153" s="171"/>
      <c r="T153" s="171"/>
      <c r="U153" s="171"/>
      <c r="V153" s="171"/>
      <c r="W153" s="171"/>
      <c r="X153" s="171"/>
      <c r="Y153" s="171"/>
      <c r="Z153" s="171"/>
      <c r="AA153" s="171"/>
      <c r="AB153" s="171"/>
      <c r="AC153" s="171"/>
      <c r="AD153" s="171"/>
      <c r="AE153" s="171"/>
      <c r="AF153" s="171"/>
      <c r="AG153" s="171"/>
      <c r="AH153" s="171"/>
      <c r="AI153" s="171"/>
      <c r="AJ153" s="171"/>
      <c r="AK153" s="171"/>
      <c r="AL153" s="171"/>
      <c r="AM153" s="171"/>
      <c r="AN153" s="171"/>
      <c r="AO153" s="171"/>
      <c r="AP153" s="171"/>
      <c r="AQ153" s="171"/>
      <c r="AR153" s="171"/>
      <c r="AS153" s="171"/>
      <c r="AT153" s="171"/>
      <c r="AU153" s="171"/>
      <c r="AV153" s="171"/>
      <c r="AW153" s="171"/>
      <c r="AX153" s="171"/>
      <c r="AY153" s="171"/>
      <c r="AZ153" s="171"/>
      <c r="BA153" s="171"/>
      <c r="BB153" s="171"/>
      <c r="BC153" s="171"/>
      <c r="BD153" s="171"/>
      <c r="BE153" s="171"/>
      <c r="BF153" s="171"/>
      <c r="BG153" s="171"/>
      <c r="BH153" s="171"/>
      <c r="BI153" s="171"/>
      <c r="BJ153" s="171"/>
      <c r="BK153" s="171"/>
      <c r="BL153" s="171"/>
      <c r="BM153" s="171"/>
      <c r="BN153" s="171"/>
      <c r="BO153" s="171"/>
      <c r="BP153" s="171"/>
      <c r="BQ153" s="171"/>
      <c r="BR153" s="171"/>
      <c r="BS153" s="171"/>
      <c r="BT153" s="171"/>
      <c r="BU153" s="171"/>
      <c r="BV153" s="171"/>
      <c r="BW153" s="171"/>
      <c r="BX153" s="171"/>
      <c r="BY153" s="171"/>
      <c r="BZ153" s="171"/>
      <c r="CA153" s="171"/>
      <c r="CB153" s="171"/>
      <c r="CC153" s="171"/>
      <c r="CD153" s="171"/>
      <c r="CE153" s="171"/>
      <c r="CF153" s="171"/>
      <c r="CG153" s="171"/>
      <c r="CH153" s="171"/>
      <c r="CI153" s="171"/>
      <c r="CJ153" s="171"/>
      <c r="CK153" s="171"/>
      <c r="CL153" s="171"/>
      <c r="CM153" s="171"/>
      <c r="CN153" s="171"/>
      <c r="CO153" s="171"/>
      <c r="CP153" s="171"/>
      <c r="CQ153" s="171"/>
      <c r="CR153" s="171"/>
      <c r="CS153" s="171"/>
      <c r="CT153" s="171"/>
      <c r="CU153" s="171"/>
      <c r="CV153" s="171"/>
      <c r="CW153" s="171"/>
      <c r="CX153" s="171"/>
      <c r="CY153" s="171"/>
      <c r="CZ153" s="171"/>
      <c r="DA153" s="171"/>
      <c r="DB153" s="171"/>
      <c r="DC153" s="171"/>
      <c r="DD153" s="171"/>
      <c r="DE153" s="171"/>
      <c r="DF153" s="171"/>
      <c r="DG153" s="171"/>
      <c r="DH153" s="171"/>
      <c r="DI153" s="171"/>
      <c r="DJ153" s="171"/>
      <c r="DK153" s="171"/>
      <c r="DL153" s="171"/>
      <c r="DM153" s="171"/>
      <c r="DN153" s="171"/>
      <c r="DO153" s="171"/>
      <c r="DP153" s="171"/>
      <c r="DQ153" s="171"/>
      <c r="DR153" s="171"/>
      <c r="DS153" s="171"/>
      <c r="DT153" s="171"/>
      <c r="DU153" s="171"/>
      <c r="DV153" s="171"/>
      <c r="DW153" s="171"/>
      <c r="DX153" s="171"/>
      <c r="DY153" s="171"/>
      <c r="DZ153" s="171"/>
      <c r="EA153" s="171"/>
      <c r="EB153" s="171"/>
      <c r="EC153" s="171"/>
      <c r="ED153" s="171"/>
      <c r="EE153" s="171"/>
      <c r="EF153" s="171"/>
      <c r="EG153" s="171"/>
      <c r="EH153" s="171"/>
      <c r="EI153" s="171"/>
      <c r="EJ153" s="171"/>
      <c r="EK153" s="171"/>
      <c r="EL153" s="171"/>
      <c r="EM153" s="171"/>
      <c r="EN153" s="171"/>
      <c r="EO153" s="171"/>
      <c r="EP153" s="171"/>
      <c r="EQ153" s="171"/>
      <c r="ER153" s="171"/>
      <c r="ES153" s="171"/>
      <c r="ET153" s="171"/>
      <c r="EU153" s="171"/>
      <c r="EV153" s="171"/>
      <c r="EW153" s="171"/>
      <c r="EX153" s="171"/>
      <c r="EY153" s="171"/>
      <c r="EZ153" s="171"/>
      <c r="FA153" s="171"/>
      <c r="FB153" s="171"/>
      <c r="FC153" s="171"/>
      <c r="FD153" s="171"/>
      <c r="FE153" s="171"/>
      <c r="FF153" s="171"/>
      <c r="FG153" s="171"/>
      <c r="FH153" s="171"/>
      <c r="FI153" s="171"/>
      <c r="FJ153" s="171"/>
      <c r="FK153" s="171"/>
      <c r="FL153" s="171"/>
      <c r="FM153" s="171"/>
      <c r="FN153" s="171"/>
      <c r="FO153" s="171"/>
      <c r="FP153" s="171"/>
      <c r="FQ153" s="171"/>
      <c r="FR153" s="171"/>
      <c r="FS153" s="171"/>
      <c r="FT153" s="171"/>
      <c r="FU153" s="171"/>
      <c r="FV153" s="171"/>
      <c r="FW153" s="171"/>
      <c r="FX153" s="171"/>
      <c r="FY153" s="171"/>
      <c r="FZ153" s="171"/>
      <c r="GA153" s="171"/>
      <c r="GB153" s="171"/>
      <c r="GC153" s="171"/>
      <c r="GD153" s="171"/>
      <c r="GE153" s="171"/>
      <c r="GF153" s="171"/>
      <c r="GG153" s="171"/>
      <c r="GH153" s="171"/>
      <c r="GI153" s="171"/>
      <c r="GJ153" s="171"/>
      <c r="GK153" s="171"/>
      <c r="GL153" s="171"/>
      <c r="GM153" s="171"/>
      <c r="GN153" s="171"/>
      <c r="GO153" s="171"/>
      <c r="GP153" s="171"/>
      <c r="GQ153" s="171"/>
      <c r="GR153" s="171"/>
      <c r="GS153" s="171"/>
      <c r="GT153" s="171"/>
      <c r="GU153" s="171"/>
      <c r="GV153" s="171"/>
      <c r="GW153" s="171"/>
      <c r="GX153" s="171"/>
      <c r="GY153" s="171"/>
      <c r="GZ153" s="171"/>
      <c r="HA153" s="171"/>
      <c r="HB153" s="171"/>
      <c r="HC153" s="171"/>
      <c r="HD153" s="171"/>
      <c r="HE153" s="171"/>
      <c r="HF153" s="171"/>
      <c r="HG153" s="171"/>
      <c r="HH153" s="171"/>
      <c r="HI153" s="171"/>
      <c r="HJ153" s="171"/>
      <c r="HK153" s="171"/>
      <c r="HL153" s="171"/>
      <c r="HM153" s="171"/>
      <c r="HN153" s="171"/>
      <c r="HO153" s="171"/>
      <c r="HP153" s="171"/>
      <c r="HQ153" s="171"/>
      <c r="HR153" s="171"/>
      <c r="HS153" s="171"/>
      <c r="HT153" s="171"/>
      <c r="HU153" s="171"/>
      <c r="HV153" s="171"/>
      <c r="HW153" s="172"/>
    </row>
    <row r="154" spans="1:231" s="173" customFormat="1" ht="26.25" customHeight="1">
      <c r="A154" s="395" t="s">
        <v>140</v>
      </c>
      <c r="B154" s="396" t="s">
        <v>257</v>
      </c>
      <c r="C154" s="404">
        <v>3.74</v>
      </c>
      <c r="D154" s="404">
        <f t="shared" si="12"/>
        <v>68</v>
      </c>
      <c r="E154" s="398">
        <v>11943</v>
      </c>
      <c r="F154" s="399">
        <f t="shared" si="10"/>
        <v>79.62</v>
      </c>
      <c r="G154" s="399"/>
      <c r="H154" s="399"/>
      <c r="I154" s="399"/>
      <c r="J154" s="170">
        <v>1</v>
      </c>
      <c r="K154" s="171"/>
      <c r="L154" s="171"/>
      <c r="M154" s="171"/>
      <c r="N154" s="171"/>
      <c r="O154" s="171"/>
      <c r="P154" s="171"/>
      <c r="Q154" s="171"/>
      <c r="R154" s="171"/>
      <c r="S154" s="171"/>
      <c r="T154" s="171"/>
      <c r="U154" s="171"/>
      <c r="V154" s="171"/>
      <c r="W154" s="171"/>
      <c r="X154" s="171"/>
      <c r="Y154" s="171"/>
      <c r="Z154" s="171"/>
      <c r="AA154" s="171"/>
      <c r="AB154" s="171"/>
      <c r="AC154" s="171"/>
      <c r="AD154" s="171"/>
      <c r="AE154" s="171"/>
      <c r="AF154" s="171"/>
      <c r="AG154" s="171"/>
      <c r="AH154" s="171"/>
      <c r="AI154" s="171"/>
      <c r="AJ154" s="171"/>
      <c r="AK154" s="171"/>
      <c r="AL154" s="171"/>
      <c r="AM154" s="171"/>
      <c r="AN154" s="171"/>
      <c r="AO154" s="171"/>
      <c r="AP154" s="171"/>
      <c r="AQ154" s="171"/>
      <c r="AR154" s="171"/>
      <c r="AS154" s="171"/>
      <c r="AT154" s="171"/>
      <c r="AU154" s="171"/>
      <c r="AV154" s="171"/>
      <c r="AW154" s="171"/>
      <c r="AX154" s="171"/>
      <c r="AY154" s="171"/>
      <c r="AZ154" s="171"/>
      <c r="BA154" s="171"/>
      <c r="BB154" s="171"/>
      <c r="BC154" s="171"/>
      <c r="BD154" s="171"/>
      <c r="BE154" s="171"/>
      <c r="BF154" s="171"/>
      <c r="BG154" s="171"/>
      <c r="BH154" s="171"/>
      <c r="BI154" s="171"/>
      <c r="BJ154" s="171"/>
      <c r="BK154" s="171"/>
      <c r="BL154" s="171"/>
      <c r="BM154" s="171"/>
      <c r="BN154" s="171"/>
      <c r="BO154" s="171"/>
      <c r="BP154" s="171"/>
      <c r="BQ154" s="171"/>
      <c r="BR154" s="171"/>
      <c r="BS154" s="171"/>
      <c r="BT154" s="171"/>
      <c r="BU154" s="171"/>
      <c r="BV154" s="171"/>
      <c r="BW154" s="171"/>
      <c r="BX154" s="171"/>
      <c r="BY154" s="171"/>
      <c r="BZ154" s="171"/>
      <c r="CA154" s="171"/>
      <c r="CB154" s="171"/>
      <c r="CC154" s="171"/>
      <c r="CD154" s="171"/>
      <c r="CE154" s="171"/>
      <c r="CF154" s="171"/>
      <c r="CG154" s="171"/>
      <c r="CH154" s="171"/>
      <c r="CI154" s="171"/>
      <c r="CJ154" s="171"/>
      <c r="CK154" s="171"/>
      <c r="CL154" s="171"/>
      <c r="CM154" s="171"/>
      <c r="CN154" s="171"/>
      <c r="CO154" s="171"/>
      <c r="CP154" s="171"/>
      <c r="CQ154" s="171"/>
      <c r="CR154" s="171"/>
      <c r="CS154" s="171"/>
      <c r="CT154" s="171"/>
      <c r="CU154" s="171"/>
      <c r="CV154" s="171"/>
      <c r="CW154" s="171"/>
      <c r="CX154" s="171"/>
      <c r="CY154" s="171"/>
      <c r="CZ154" s="171"/>
      <c r="DA154" s="171"/>
      <c r="DB154" s="171"/>
      <c r="DC154" s="171"/>
      <c r="DD154" s="171"/>
      <c r="DE154" s="171"/>
      <c r="DF154" s="171"/>
      <c r="DG154" s="171"/>
      <c r="DH154" s="171"/>
      <c r="DI154" s="171"/>
      <c r="DJ154" s="171"/>
      <c r="DK154" s="171"/>
      <c r="DL154" s="171"/>
      <c r="DM154" s="171"/>
      <c r="DN154" s="171"/>
      <c r="DO154" s="171"/>
      <c r="DP154" s="171"/>
      <c r="DQ154" s="171"/>
      <c r="DR154" s="171"/>
      <c r="DS154" s="171"/>
      <c r="DT154" s="171"/>
      <c r="DU154" s="171"/>
      <c r="DV154" s="171"/>
      <c r="DW154" s="171"/>
      <c r="DX154" s="171"/>
      <c r="DY154" s="171"/>
      <c r="DZ154" s="171"/>
      <c r="EA154" s="171"/>
      <c r="EB154" s="171"/>
      <c r="EC154" s="171"/>
      <c r="ED154" s="171"/>
      <c r="EE154" s="171"/>
      <c r="EF154" s="171"/>
      <c r="EG154" s="171"/>
      <c r="EH154" s="171"/>
      <c r="EI154" s="171"/>
      <c r="EJ154" s="171"/>
      <c r="EK154" s="171"/>
      <c r="EL154" s="171"/>
      <c r="EM154" s="171"/>
      <c r="EN154" s="171"/>
      <c r="EO154" s="171"/>
      <c r="EP154" s="171"/>
      <c r="EQ154" s="171"/>
      <c r="ER154" s="171"/>
      <c r="ES154" s="171"/>
      <c r="ET154" s="171"/>
      <c r="EU154" s="171"/>
      <c r="EV154" s="171"/>
      <c r="EW154" s="171"/>
      <c r="EX154" s="171"/>
      <c r="EY154" s="171"/>
      <c r="EZ154" s="171"/>
      <c r="FA154" s="171"/>
      <c r="FB154" s="171"/>
      <c r="FC154" s="171"/>
      <c r="FD154" s="171"/>
      <c r="FE154" s="171"/>
      <c r="FF154" s="171"/>
      <c r="FG154" s="171"/>
      <c r="FH154" s="171"/>
      <c r="FI154" s="171"/>
      <c r="FJ154" s="171"/>
      <c r="FK154" s="171"/>
      <c r="FL154" s="171"/>
      <c r="FM154" s="171"/>
      <c r="FN154" s="171"/>
      <c r="FO154" s="171"/>
      <c r="FP154" s="171"/>
      <c r="FQ154" s="171"/>
      <c r="FR154" s="171"/>
      <c r="FS154" s="171"/>
      <c r="FT154" s="171"/>
      <c r="FU154" s="171"/>
      <c r="FV154" s="171"/>
      <c r="FW154" s="171"/>
      <c r="FX154" s="171"/>
      <c r="FY154" s="171"/>
      <c r="FZ154" s="171"/>
      <c r="GA154" s="171"/>
      <c r="GB154" s="171"/>
      <c r="GC154" s="171"/>
      <c r="GD154" s="171"/>
      <c r="GE154" s="171"/>
      <c r="GF154" s="171"/>
      <c r="GG154" s="171"/>
      <c r="GH154" s="171"/>
      <c r="GI154" s="171"/>
      <c r="GJ154" s="171"/>
      <c r="GK154" s="171"/>
      <c r="GL154" s="171"/>
      <c r="GM154" s="171"/>
      <c r="GN154" s="171"/>
      <c r="GO154" s="171"/>
      <c r="GP154" s="171"/>
      <c r="GQ154" s="171"/>
      <c r="GR154" s="171"/>
      <c r="GS154" s="171"/>
      <c r="GT154" s="171"/>
      <c r="GU154" s="171"/>
      <c r="GV154" s="171"/>
      <c r="GW154" s="171"/>
      <c r="GX154" s="171"/>
      <c r="GY154" s="171"/>
      <c r="GZ154" s="171"/>
      <c r="HA154" s="171"/>
      <c r="HB154" s="171"/>
      <c r="HC154" s="171"/>
      <c r="HD154" s="171"/>
      <c r="HE154" s="171"/>
      <c r="HF154" s="171"/>
      <c r="HG154" s="171"/>
      <c r="HH154" s="171"/>
      <c r="HI154" s="171"/>
      <c r="HJ154" s="171"/>
      <c r="HK154" s="171"/>
      <c r="HL154" s="171"/>
      <c r="HM154" s="171"/>
      <c r="HN154" s="171"/>
      <c r="HO154" s="171"/>
      <c r="HP154" s="171"/>
      <c r="HQ154" s="171"/>
      <c r="HR154" s="171"/>
      <c r="HS154" s="171"/>
      <c r="HT154" s="171"/>
      <c r="HU154" s="171"/>
      <c r="HV154" s="171"/>
      <c r="HW154" s="172"/>
    </row>
    <row r="155" spans="1:231" s="173" customFormat="1" ht="26.25" customHeight="1">
      <c r="A155" s="395" t="s">
        <v>142</v>
      </c>
      <c r="B155" s="396" t="s">
        <v>258</v>
      </c>
      <c r="C155" s="397">
        <v>6.88</v>
      </c>
      <c r="D155" s="404">
        <f t="shared" si="12"/>
        <v>125.09090909090909</v>
      </c>
      <c r="E155" s="398">
        <v>41505</v>
      </c>
      <c r="F155" s="399">
        <f t="shared" si="10"/>
        <v>276.7</v>
      </c>
      <c r="G155" s="399"/>
      <c r="H155" s="399"/>
      <c r="I155" s="399"/>
      <c r="J155" s="170"/>
      <c r="K155" s="171"/>
      <c r="L155" s="171"/>
      <c r="M155" s="171"/>
      <c r="N155" s="171"/>
      <c r="O155" s="171"/>
      <c r="P155" s="171"/>
      <c r="Q155" s="171"/>
      <c r="R155" s="171"/>
      <c r="S155" s="171"/>
      <c r="T155" s="171"/>
      <c r="U155" s="171"/>
      <c r="V155" s="171"/>
      <c r="W155" s="171"/>
      <c r="X155" s="171"/>
      <c r="Y155" s="171"/>
      <c r="Z155" s="171"/>
      <c r="AA155" s="171"/>
      <c r="AB155" s="171"/>
      <c r="AC155" s="171"/>
      <c r="AD155" s="171"/>
      <c r="AE155" s="171"/>
      <c r="AF155" s="171"/>
      <c r="AG155" s="171"/>
      <c r="AH155" s="171"/>
      <c r="AI155" s="171"/>
      <c r="AJ155" s="171"/>
      <c r="AK155" s="171"/>
      <c r="AL155" s="171"/>
      <c r="AM155" s="171"/>
      <c r="AN155" s="171"/>
      <c r="AO155" s="171"/>
      <c r="AP155" s="171"/>
      <c r="AQ155" s="171"/>
      <c r="AR155" s="171"/>
      <c r="AS155" s="171"/>
      <c r="AT155" s="171"/>
      <c r="AU155" s="171"/>
      <c r="AV155" s="171"/>
      <c r="AW155" s="171"/>
      <c r="AX155" s="171"/>
      <c r="AY155" s="171"/>
      <c r="AZ155" s="171"/>
      <c r="BA155" s="171"/>
      <c r="BB155" s="171"/>
      <c r="BC155" s="171"/>
      <c r="BD155" s="171"/>
      <c r="BE155" s="171"/>
      <c r="BF155" s="171"/>
      <c r="BG155" s="171"/>
      <c r="BH155" s="171"/>
      <c r="BI155" s="171"/>
      <c r="BJ155" s="171"/>
      <c r="BK155" s="171"/>
      <c r="BL155" s="171"/>
      <c r="BM155" s="171"/>
      <c r="BN155" s="171"/>
      <c r="BO155" s="171"/>
      <c r="BP155" s="171"/>
      <c r="BQ155" s="171"/>
      <c r="BR155" s="171"/>
      <c r="BS155" s="171"/>
      <c r="BT155" s="171"/>
      <c r="BU155" s="171"/>
      <c r="BV155" s="171"/>
      <c r="BW155" s="171"/>
      <c r="BX155" s="171"/>
      <c r="BY155" s="171"/>
      <c r="BZ155" s="171"/>
      <c r="CA155" s="171"/>
      <c r="CB155" s="171"/>
      <c r="CC155" s="171"/>
      <c r="CD155" s="171"/>
      <c r="CE155" s="171"/>
      <c r="CF155" s="171"/>
      <c r="CG155" s="171"/>
      <c r="CH155" s="171"/>
      <c r="CI155" s="171"/>
      <c r="CJ155" s="171"/>
      <c r="CK155" s="171"/>
      <c r="CL155" s="171"/>
      <c r="CM155" s="171"/>
      <c r="CN155" s="171"/>
      <c r="CO155" s="171"/>
      <c r="CP155" s="171"/>
      <c r="CQ155" s="171"/>
      <c r="CR155" s="171"/>
      <c r="CS155" s="171"/>
      <c r="CT155" s="171"/>
      <c r="CU155" s="171"/>
      <c r="CV155" s="171"/>
      <c r="CW155" s="171"/>
      <c r="CX155" s="171"/>
      <c r="CY155" s="171"/>
      <c r="CZ155" s="171"/>
      <c r="DA155" s="171"/>
      <c r="DB155" s="171"/>
      <c r="DC155" s="171"/>
      <c r="DD155" s="171"/>
      <c r="DE155" s="171"/>
      <c r="DF155" s="171"/>
      <c r="DG155" s="171"/>
      <c r="DH155" s="171"/>
      <c r="DI155" s="171"/>
      <c r="DJ155" s="171"/>
      <c r="DK155" s="171"/>
      <c r="DL155" s="171"/>
      <c r="DM155" s="171"/>
      <c r="DN155" s="171"/>
      <c r="DO155" s="171"/>
      <c r="DP155" s="171"/>
      <c r="DQ155" s="171"/>
      <c r="DR155" s="171"/>
      <c r="DS155" s="171"/>
      <c r="DT155" s="171"/>
      <c r="DU155" s="171"/>
      <c r="DV155" s="171"/>
      <c r="DW155" s="171"/>
      <c r="DX155" s="171"/>
      <c r="DY155" s="171"/>
      <c r="DZ155" s="171"/>
      <c r="EA155" s="171"/>
      <c r="EB155" s="171"/>
      <c r="EC155" s="171"/>
      <c r="ED155" s="171"/>
      <c r="EE155" s="171"/>
      <c r="EF155" s="171"/>
      <c r="EG155" s="171"/>
      <c r="EH155" s="171"/>
      <c r="EI155" s="171"/>
      <c r="EJ155" s="171"/>
      <c r="EK155" s="171"/>
      <c r="EL155" s="171"/>
      <c r="EM155" s="171"/>
      <c r="EN155" s="171"/>
      <c r="EO155" s="171"/>
      <c r="EP155" s="171"/>
      <c r="EQ155" s="171"/>
      <c r="ER155" s="171"/>
      <c r="ES155" s="171"/>
      <c r="ET155" s="171"/>
      <c r="EU155" s="171"/>
      <c r="EV155" s="171"/>
      <c r="EW155" s="171"/>
      <c r="EX155" s="171"/>
      <c r="EY155" s="171"/>
      <c r="EZ155" s="171"/>
      <c r="FA155" s="171"/>
      <c r="FB155" s="171"/>
      <c r="FC155" s="171"/>
      <c r="FD155" s="171"/>
      <c r="FE155" s="171"/>
      <c r="FF155" s="171"/>
      <c r="FG155" s="171"/>
      <c r="FH155" s="171"/>
      <c r="FI155" s="171"/>
      <c r="FJ155" s="171"/>
      <c r="FK155" s="171"/>
      <c r="FL155" s="171"/>
      <c r="FM155" s="171"/>
      <c r="FN155" s="171"/>
      <c r="FO155" s="171"/>
      <c r="FP155" s="171"/>
      <c r="FQ155" s="171"/>
      <c r="FR155" s="171"/>
      <c r="FS155" s="171"/>
      <c r="FT155" s="171"/>
      <c r="FU155" s="171"/>
      <c r="FV155" s="171"/>
      <c r="FW155" s="171"/>
      <c r="FX155" s="171"/>
      <c r="FY155" s="171"/>
      <c r="FZ155" s="171"/>
      <c r="GA155" s="171"/>
      <c r="GB155" s="171"/>
      <c r="GC155" s="171"/>
      <c r="GD155" s="171"/>
      <c r="GE155" s="171"/>
      <c r="GF155" s="171"/>
      <c r="GG155" s="171"/>
      <c r="GH155" s="171"/>
      <c r="GI155" s="171"/>
      <c r="GJ155" s="171"/>
      <c r="GK155" s="171"/>
      <c r="GL155" s="171"/>
      <c r="GM155" s="171"/>
      <c r="GN155" s="171"/>
      <c r="GO155" s="171"/>
      <c r="GP155" s="171"/>
      <c r="GQ155" s="171"/>
      <c r="GR155" s="171"/>
      <c r="GS155" s="171"/>
      <c r="GT155" s="171"/>
      <c r="GU155" s="171"/>
      <c r="GV155" s="171"/>
      <c r="GW155" s="171"/>
      <c r="GX155" s="171"/>
      <c r="GY155" s="171"/>
      <c r="GZ155" s="171"/>
      <c r="HA155" s="171"/>
      <c r="HB155" s="171"/>
      <c r="HC155" s="171"/>
      <c r="HD155" s="171"/>
      <c r="HE155" s="171"/>
      <c r="HF155" s="171"/>
      <c r="HG155" s="171"/>
      <c r="HH155" s="171"/>
      <c r="HI155" s="171"/>
      <c r="HJ155" s="171"/>
      <c r="HK155" s="171"/>
      <c r="HL155" s="171"/>
      <c r="HM155" s="171"/>
      <c r="HN155" s="171"/>
      <c r="HO155" s="171"/>
      <c r="HP155" s="171"/>
      <c r="HQ155" s="171"/>
      <c r="HR155" s="171"/>
      <c r="HS155" s="171"/>
      <c r="HT155" s="171"/>
      <c r="HU155" s="171"/>
      <c r="HV155" s="171"/>
      <c r="HW155" s="172"/>
    </row>
    <row r="156" spans="1:231" s="173" customFormat="1" ht="26.25" customHeight="1">
      <c r="A156" s="395" t="s">
        <v>144</v>
      </c>
      <c r="B156" s="396" t="s">
        <v>259</v>
      </c>
      <c r="C156" s="404">
        <v>3.48</v>
      </c>
      <c r="D156" s="404">
        <f t="shared" si="12"/>
        <v>63.272727272727266</v>
      </c>
      <c r="E156" s="398">
        <v>9627</v>
      </c>
      <c r="F156" s="399">
        <f t="shared" si="10"/>
        <v>64.180000000000007</v>
      </c>
      <c r="G156" s="399"/>
      <c r="H156" s="399"/>
      <c r="I156" s="400" t="s">
        <v>29</v>
      </c>
      <c r="J156" s="170">
        <v>1</v>
      </c>
      <c r="K156" s="171"/>
      <c r="L156" s="171"/>
      <c r="M156" s="171"/>
      <c r="N156" s="171"/>
      <c r="O156" s="171"/>
      <c r="P156" s="171"/>
      <c r="Q156" s="171"/>
      <c r="R156" s="171"/>
      <c r="S156" s="171"/>
      <c r="T156" s="171"/>
      <c r="U156" s="171"/>
      <c r="V156" s="171"/>
      <c r="W156" s="171"/>
      <c r="X156" s="171"/>
      <c r="Y156" s="171"/>
      <c r="Z156" s="171"/>
      <c r="AA156" s="171"/>
      <c r="AB156" s="171"/>
      <c r="AC156" s="171"/>
      <c r="AD156" s="171"/>
      <c r="AE156" s="171"/>
      <c r="AF156" s="171"/>
      <c r="AG156" s="171"/>
      <c r="AH156" s="171"/>
      <c r="AI156" s="171"/>
      <c r="AJ156" s="171"/>
      <c r="AK156" s="171"/>
      <c r="AL156" s="171"/>
      <c r="AM156" s="171"/>
      <c r="AN156" s="171"/>
      <c r="AO156" s="171"/>
      <c r="AP156" s="171"/>
      <c r="AQ156" s="171"/>
      <c r="AR156" s="171"/>
      <c r="AS156" s="171"/>
      <c r="AT156" s="171"/>
      <c r="AU156" s="171"/>
      <c r="AV156" s="171"/>
      <c r="AW156" s="171"/>
      <c r="AX156" s="171"/>
      <c r="AY156" s="171"/>
      <c r="AZ156" s="171"/>
      <c r="BA156" s="171"/>
      <c r="BB156" s="171"/>
      <c r="BC156" s="171"/>
      <c r="BD156" s="171"/>
      <c r="BE156" s="171"/>
      <c r="BF156" s="171"/>
      <c r="BG156" s="171"/>
      <c r="BH156" s="171"/>
      <c r="BI156" s="171"/>
      <c r="BJ156" s="171"/>
      <c r="BK156" s="171"/>
      <c r="BL156" s="171"/>
      <c r="BM156" s="171"/>
      <c r="BN156" s="171"/>
      <c r="BO156" s="171"/>
      <c r="BP156" s="171"/>
      <c r="BQ156" s="171"/>
      <c r="BR156" s="171"/>
      <c r="BS156" s="171"/>
      <c r="BT156" s="171"/>
      <c r="BU156" s="171"/>
      <c r="BV156" s="171"/>
      <c r="BW156" s="171"/>
      <c r="BX156" s="171"/>
      <c r="BY156" s="171"/>
      <c r="BZ156" s="171"/>
      <c r="CA156" s="171"/>
      <c r="CB156" s="171"/>
      <c r="CC156" s="171"/>
      <c r="CD156" s="171"/>
      <c r="CE156" s="171"/>
      <c r="CF156" s="171"/>
      <c r="CG156" s="171"/>
      <c r="CH156" s="171"/>
      <c r="CI156" s="171"/>
      <c r="CJ156" s="171"/>
      <c r="CK156" s="171"/>
      <c r="CL156" s="171"/>
      <c r="CM156" s="171"/>
      <c r="CN156" s="171"/>
      <c r="CO156" s="171"/>
      <c r="CP156" s="171"/>
      <c r="CQ156" s="171"/>
      <c r="CR156" s="171"/>
      <c r="CS156" s="171"/>
      <c r="CT156" s="171"/>
      <c r="CU156" s="171"/>
      <c r="CV156" s="171"/>
      <c r="CW156" s="171"/>
      <c r="CX156" s="171"/>
      <c r="CY156" s="171"/>
      <c r="CZ156" s="171"/>
      <c r="DA156" s="171"/>
      <c r="DB156" s="171"/>
      <c r="DC156" s="171"/>
      <c r="DD156" s="171"/>
      <c r="DE156" s="171"/>
      <c r="DF156" s="171"/>
      <c r="DG156" s="171"/>
      <c r="DH156" s="171"/>
      <c r="DI156" s="171"/>
      <c r="DJ156" s="171"/>
      <c r="DK156" s="171"/>
      <c r="DL156" s="171"/>
      <c r="DM156" s="171"/>
      <c r="DN156" s="171"/>
      <c r="DO156" s="171"/>
      <c r="DP156" s="171"/>
      <c r="DQ156" s="171"/>
      <c r="DR156" s="171"/>
      <c r="DS156" s="171"/>
      <c r="DT156" s="171"/>
      <c r="DU156" s="171"/>
      <c r="DV156" s="171"/>
      <c r="DW156" s="171"/>
      <c r="DX156" s="171"/>
      <c r="DY156" s="171"/>
      <c r="DZ156" s="171"/>
      <c r="EA156" s="171"/>
      <c r="EB156" s="171"/>
      <c r="EC156" s="171"/>
      <c r="ED156" s="171"/>
      <c r="EE156" s="171"/>
      <c r="EF156" s="171"/>
      <c r="EG156" s="171"/>
      <c r="EH156" s="171"/>
      <c r="EI156" s="171"/>
      <c r="EJ156" s="171"/>
      <c r="EK156" s="171"/>
      <c r="EL156" s="171"/>
      <c r="EM156" s="171"/>
      <c r="EN156" s="171"/>
      <c r="EO156" s="171"/>
      <c r="EP156" s="171"/>
      <c r="EQ156" s="171"/>
      <c r="ER156" s="171"/>
      <c r="ES156" s="171"/>
      <c r="ET156" s="171"/>
      <c r="EU156" s="171"/>
      <c r="EV156" s="171"/>
      <c r="EW156" s="171"/>
      <c r="EX156" s="171"/>
      <c r="EY156" s="171"/>
      <c r="EZ156" s="171"/>
      <c r="FA156" s="171"/>
      <c r="FB156" s="171"/>
      <c r="FC156" s="171"/>
      <c r="FD156" s="171"/>
      <c r="FE156" s="171"/>
      <c r="FF156" s="171"/>
      <c r="FG156" s="171"/>
      <c r="FH156" s="171"/>
      <c r="FI156" s="171"/>
      <c r="FJ156" s="171"/>
      <c r="FK156" s="171"/>
      <c r="FL156" s="171"/>
      <c r="FM156" s="171"/>
      <c r="FN156" s="171"/>
      <c r="FO156" s="171"/>
      <c r="FP156" s="171"/>
      <c r="FQ156" s="171"/>
      <c r="FR156" s="171"/>
      <c r="FS156" s="171"/>
      <c r="FT156" s="171"/>
      <c r="FU156" s="171"/>
      <c r="FV156" s="171"/>
      <c r="FW156" s="171"/>
      <c r="FX156" s="171"/>
      <c r="FY156" s="171"/>
      <c r="FZ156" s="171"/>
      <c r="GA156" s="171"/>
      <c r="GB156" s="171"/>
      <c r="GC156" s="171"/>
      <c r="GD156" s="171"/>
      <c r="GE156" s="171"/>
      <c r="GF156" s="171"/>
      <c r="GG156" s="171"/>
      <c r="GH156" s="171"/>
      <c r="GI156" s="171"/>
      <c r="GJ156" s="171"/>
      <c r="GK156" s="171"/>
      <c r="GL156" s="171"/>
      <c r="GM156" s="171"/>
      <c r="GN156" s="171"/>
      <c r="GO156" s="171"/>
      <c r="GP156" s="171"/>
      <c r="GQ156" s="171"/>
      <c r="GR156" s="171"/>
      <c r="GS156" s="171"/>
      <c r="GT156" s="171"/>
      <c r="GU156" s="171"/>
      <c r="GV156" s="171"/>
      <c r="GW156" s="171"/>
      <c r="GX156" s="171"/>
      <c r="GY156" s="171"/>
      <c r="GZ156" s="171"/>
      <c r="HA156" s="171"/>
      <c r="HB156" s="171"/>
      <c r="HC156" s="171"/>
      <c r="HD156" s="171"/>
      <c r="HE156" s="171"/>
      <c r="HF156" s="171"/>
      <c r="HG156" s="171"/>
      <c r="HH156" s="171"/>
      <c r="HI156" s="171"/>
      <c r="HJ156" s="171"/>
      <c r="HK156" s="171"/>
      <c r="HL156" s="171"/>
      <c r="HM156" s="171"/>
      <c r="HN156" s="171"/>
      <c r="HO156" s="171"/>
      <c r="HP156" s="171"/>
      <c r="HQ156" s="171"/>
      <c r="HR156" s="171"/>
      <c r="HS156" s="171"/>
      <c r="HT156" s="171"/>
      <c r="HU156" s="171"/>
      <c r="HV156" s="171"/>
      <c r="HW156" s="172"/>
    </row>
    <row r="157" spans="1:231" s="173" customFormat="1" ht="26.25" customHeight="1">
      <c r="A157" s="395" t="s">
        <v>146</v>
      </c>
      <c r="B157" s="396" t="s">
        <v>260</v>
      </c>
      <c r="C157" s="404">
        <v>1.26</v>
      </c>
      <c r="D157" s="404">
        <f t="shared" si="12"/>
        <v>22.90909090909091</v>
      </c>
      <c r="E157" s="398">
        <v>13629</v>
      </c>
      <c r="F157" s="399">
        <f t="shared" si="10"/>
        <v>90.86</v>
      </c>
      <c r="G157" s="399"/>
      <c r="H157" s="399"/>
      <c r="I157" s="400" t="s">
        <v>29</v>
      </c>
      <c r="J157" s="170">
        <v>1</v>
      </c>
      <c r="K157" s="171"/>
      <c r="L157" s="171"/>
      <c r="M157" s="171"/>
      <c r="N157" s="171"/>
      <c r="O157" s="171"/>
      <c r="P157" s="171"/>
      <c r="Q157" s="171"/>
      <c r="R157" s="171"/>
      <c r="S157" s="171"/>
      <c r="T157" s="171"/>
      <c r="U157" s="171"/>
      <c r="V157" s="171"/>
      <c r="W157" s="171"/>
      <c r="X157" s="171"/>
      <c r="Y157" s="171"/>
      <c r="Z157" s="171"/>
      <c r="AA157" s="171"/>
      <c r="AB157" s="171"/>
      <c r="AC157" s="171"/>
      <c r="AD157" s="171"/>
      <c r="AE157" s="171"/>
      <c r="AF157" s="171"/>
      <c r="AG157" s="171"/>
      <c r="AH157" s="171"/>
      <c r="AI157" s="171"/>
      <c r="AJ157" s="171"/>
      <c r="AK157" s="171"/>
      <c r="AL157" s="171"/>
      <c r="AM157" s="171"/>
      <c r="AN157" s="171"/>
      <c r="AO157" s="171"/>
      <c r="AP157" s="171"/>
      <c r="AQ157" s="171"/>
      <c r="AR157" s="171"/>
      <c r="AS157" s="171"/>
      <c r="AT157" s="171"/>
      <c r="AU157" s="171"/>
      <c r="AV157" s="171"/>
      <c r="AW157" s="171"/>
      <c r="AX157" s="171"/>
      <c r="AY157" s="171"/>
      <c r="AZ157" s="171"/>
      <c r="BA157" s="171"/>
      <c r="BB157" s="171"/>
      <c r="BC157" s="171"/>
      <c r="BD157" s="171"/>
      <c r="BE157" s="171"/>
      <c r="BF157" s="171"/>
      <c r="BG157" s="171"/>
      <c r="BH157" s="171"/>
      <c r="BI157" s="171"/>
      <c r="BJ157" s="171"/>
      <c r="BK157" s="171"/>
      <c r="BL157" s="171"/>
      <c r="BM157" s="171"/>
      <c r="BN157" s="171"/>
      <c r="BO157" s="171"/>
      <c r="BP157" s="171"/>
      <c r="BQ157" s="171"/>
      <c r="BR157" s="171"/>
      <c r="BS157" s="171"/>
      <c r="BT157" s="171"/>
      <c r="BU157" s="171"/>
      <c r="BV157" s="171"/>
      <c r="BW157" s="171"/>
      <c r="BX157" s="171"/>
      <c r="BY157" s="171"/>
      <c r="BZ157" s="171"/>
      <c r="CA157" s="171"/>
      <c r="CB157" s="171"/>
      <c r="CC157" s="171"/>
      <c r="CD157" s="171"/>
      <c r="CE157" s="171"/>
      <c r="CF157" s="171"/>
      <c r="CG157" s="171"/>
      <c r="CH157" s="171"/>
      <c r="CI157" s="171"/>
      <c r="CJ157" s="171"/>
      <c r="CK157" s="171"/>
      <c r="CL157" s="171"/>
      <c r="CM157" s="171"/>
      <c r="CN157" s="171"/>
      <c r="CO157" s="171"/>
      <c r="CP157" s="171"/>
      <c r="CQ157" s="171"/>
      <c r="CR157" s="171"/>
      <c r="CS157" s="171"/>
      <c r="CT157" s="171"/>
      <c r="CU157" s="171"/>
      <c r="CV157" s="171"/>
      <c r="CW157" s="171"/>
      <c r="CX157" s="171"/>
      <c r="CY157" s="171"/>
      <c r="CZ157" s="171"/>
      <c r="DA157" s="171"/>
      <c r="DB157" s="171"/>
      <c r="DC157" s="171"/>
      <c r="DD157" s="171"/>
      <c r="DE157" s="171"/>
      <c r="DF157" s="171"/>
      <c r="DG157" s="171"/>
      <c r="DH157" s="171"/>
      <c r="DI157" s="171"/>
      <c r="DJ157" s="171"/>
      <c r="DK157" s="171"/>
      <c r="DL157" s="171"/>
      <c r="DM157" s="171"/>
      <c r="DN157" s="171"/>
      <c r="DO157" s="171"/>
      <c r="DP157" s="171"/>
      <c r="DQ157" s="171"/>
      <c r="DR157" s="171"/>
      <c r="DS157" s="171"/>
      <c r="DT157" s="171"/>
      <c r="DU157" s="171"/>
      <c r="DV157" s="171"/>
      <c r="DW157" s="171"/>
      <c r="DX157" s="171"/>
      <c r="DY157" s="171"/>
      <c r="DZ157" s="171"/>
      <c r="EA157" s="171"/>
      <c r="EB157" s="171"/>
      <c r="EC157" s="171"/>
      <c r="ED157" s="171"/>
      <c r="EE157" s="171"/>
      <c r="EF157" s="171"/>
      <c r="EG157" s="171"/>
      <c r="EH157" s="171"/>
      <c r="EI157" s="171"/>
      <c r="EJ157" s="171"/>
      <c r="EK157" s="171"/>
      <c r="EL157" s="171"/>
      <c r="EM157" s="171"/>
      <c r="EN157" s="171"/>
      <c r="EO157" s="171"/>
      <c r="EP157" s="171"/>
      <c r="EQ157" s="171"/>
      <c r="ER157" s="171"/>
      <c r="ES157" s="171"/>
      <c r="ET157" s="171"/>
      <c r="EU157" s="171"/>
      <c r="EV157" s="171"/>
      <c r="EW157" s="171"/>
      <c r="EX157" s="171"/>
      <c r="EY157" s="171"/>
      <c r="EZ157" s="171"/>
      <c r="FA157" s="171"/>
      <c r="FB157" s="171"/>
      <c r="FC157" s="171"/>
      <c r="FD157" s="171"/>
      <c r="FE157" s="171"/>
      <c r="FF157" s="171"/>
      <c r="FG157" s="171"/>
      <c r="FH157" s="171"/>
      <c r="FI157" s="171"/>
      <c r="FJ157" s="171"/>
      <c r="FK157" s="171"/>
      <c r="FL157" s="171"/>
      <c r="FM157" s="171"/>
      <c r="FN157" s="171"/>
      <c r="FO157" s="171"/>
      <c r="FP157" s="171"/>
      <c r="FQ157" s="171"/>
      <c r="FR157" s="171"/>
      <c r="FS157" s="171"/>
      <c r="FT157" s="171"/>
      <c r="FU157" s="171"/>
      <c r="FV157" s="171"/>
      <c r="FW157" s="171"/>
      <c r="FX157" s="171"/>
      <c r="FY157" s="171"/>
      <c r="FZ157" s="171"/>
      <c r="GA157" s="171"/>
      <c r="GB157" s="171"/>
      <c r="GC157" s="171"/>
      <c r="GD157" s="171"/>
      <c r="GE157" s="171"/>
      <c r="GF157" s="171"/>
      <c r="GG157" s="171"/>
      <c r="GH157" s="171"/>
      <c r="GI157" s="171"/>
      <c r="GJ157" s="171"/>
      <c r="GK157" s="171"/>
      <c r="GL157" s="171"/>
      <c r="GM157" s="171"/>
      <c r="GN157" s="171"/>
      <c r="GO157" s="171"/>
      <c r="GP157" s="171"/>
      <c r="GQ157" s="171"/>
      <c r="GR157" s="171"/>
      <c r="GS157" s="171"/>
      <c r="GT157" s="171"/>
      <c r="GU157" s="171"/>
      <c r="GV157" s="171"/>
      <c r="GW157" s="171"/>
      <c r="GX157" s="171"/>
      <c r="GY157" s="171"/>
      <c r="GZ157" s="171"/>
      <c r="HA157" s="171"/>
      <c r="HB157" s="171"/>
      <c r="HC157" s="171"/>
      <c r="HD157" s="171"/>
      <c r="HE157" s="171"/>
      <c r="HF157" s="171"/>
      <c r="HG157" s="171"/>
      <c r="HH157" s="171"/>
      <c r="HI157" s="171"/>
      <c r="HJ157" s="171"/>
      <c r="HK157" s="171"/>
      <c r="HL157" s="171"/>
      <c r="HM157" s="171"/>
      <c r="HN157" s="171"/>
      <c r="HO157" s="171"/>
      <c r="HP157" s="171"/>
      <c r="HQ157" s="171"/>
      <c r="HR157" s="171"/>
      <c r="HS157" s="171"/>
      <c r="HT157" s="171"/>
      <c r="HU157" s="171"/>
      <c r="HV157" s="171"/>
      <c r="HW157" s="172"/>
    </row>
    <row r="158" spans="1:231" s="173" customFormat="1" ht="26.25" customHeight="1">
      <c r="A158" s="395" t="s">
        <v>148</v>
      </c>
      <c r="B158" s="396" t="s">
        <v>261</v>
      </c>
      <c r="C158" s="397">
        <v>7.38</v>
      </c>
      <c r="D158" s="404">
        <f t="shared" si="12"/>
        <v>134.18181818181819</v>
      </c>
      <c r="E158" s="398">
        <v>20304</v>
      </c>
      <c r="F158" s="399">
        <f t="shared" si="10"/>
        <v>135.35999999999999</v>
      </c>
      <c r="G158" s="399"/>
      <c r="H158" s="399"/>
      <c r="I158" s="399"/>
      <c r="J158" s="170"/>
      <c r="K158" s="171"/>
      <c r="L158" s="171"/>
      <c r="M158" s="171"/>
      <c r="N158" s="171"/>
      <c r="O158" s="171"/>
      <c r="P158" s="171"/>
      <c r="Q158" s="171"/>
      <c r="R158" s="171"/>
      <c r="S158" s="171"/>
      <c r="T158" s="171"/>
      <c r="U158" s="171"/>
      <c r="V158" s="171"/>
      <c r="W158" s="171"/>
      <c r="X158" s="171"/>
      <c r="Y158" s="171"/>
      <c r="Z158" s="171"/>
      <c r="AA158" s="171"/>
      <c r="AB158" s="171"/>
      <c r="AC158" s="171"/>
      <c r="AD158" s="171"/>
      <c r="AE158" s="171"/>
      <c r="AF158" s="171"/>
      <c r="AG158" s="171"/>
      <c r="AH158" s="171"/>
      <c r="AI158" s="171"/>
      <c r="AJ158" s="171"/>
      <c r="AK158" s="171"/>
      <c r="AL158" s="171"/>
      <c r="AM158" s="171"/>
      <c r="AN158" s="171"/>
      <c r="AO158" s="171"/>
      <c r="AP158" s="171"/>
      <c r="AQ158" s="171"/>
      <c r="AR158" s="171"/>
      <c r="AS158" s="171"/>
      <c r="AT158" s="171"/>
      <c r="AU158" s="171"/>
      <c r="AV158" s="171"/>
      <c r="AW158" s="171"/>
      <c r="AX158" s="171"/>
      <c r="AY158" s="171"/>
      <c r="AZ158" s="171"/>
      <c r="BA158" s="171"/>
      <c r="BB158" s="171"/>
      <c r="BC158" s="171"/>
      <c r="BD158" s="171"/>
      <c r="BE158" s="171"/>
      <c r="BF158" s="171"/>
      <c r="BG158" s="171"/>
      <c r="BH158" s="171"/>
      <c r="BI158" s="171"/>
      <c r="BJ158" s="171"/>
      <c r="BK158" s="171"/>
      <c r="BL158" s="171"/>
      <c r="BM158" s="171"/>
      <c r="BN158" s="171"/>
      <c r="BO158" s="171"/>
      <c r="BP158" s="171"/>
      <c r="BQ158" s="171"/>
      <c r="BR158" s="171"/>
      <c r="BS158" s="171"/>
      <c r="BT158" s="171"/>
      <c r="BU158" s="171"/>
      <c r="BV158" s="171"/>
      <c r="BW158" s="171"/>
      <c r="BX158" s="171"/>
      <c r="BY158" s="171"/>
      <c r="BZ158" s="171"/>
      <c r="CA158" s="171"/>
      <c r="CB158" s="171"/>
      <c r="CC158" s="171"/>
      <c r="CD158" s="171"/>
      <c r="CE158" s="171"/>
      <c r="CF158" s="171"/>
      <c r="CG158" s="171"/>
      <c r="CH158" s="171"/>
      <c r="CI158" s="171"/>
      <c r="CJ158" s="171"/>
      <c r="CK158" s="171"/>
      <c r="CL158" s="171"/>
      <c r="CM158" s="171"/>
      <c r="CN158" s="171"/>
      <c r="CO158" s="171"/>
      <c r="CP158" s="171"/>
      <c r="CQ158" s="171"/>
      <c r="CR158" s="171"/>
      <c r="CS158" s="171"/>
      <c r="CT158" s="171"/>
      <c r="CU158" s="171"/>
      <c r="CV158" s="171"/>
      <c r="CW158" s="171"/>
      <c r="CX158" s="171"/>
      <c r="CY158" s="171"/>
      <c r="CZ158" s="171"/>
      <c r="DA158" s="171"/>
      <c r="DB158" s="171"/>
      <c r="DC158" s="171"/>
      <c r="DD158" s="171"/>
      <c r="DE158" s="171"/>
      <c r="DF158" s="171"/>
      <c r="DG158" s="171"/>
      <c r="DH158" s="171"/>
      <c r="DI158" s="171"/>
      <c r="DJ158" s="171"/>
      <c r="DK158" s="171"/>
      <c r="DL158" s="171"/>
      <c r="DM158" s="171"/>
      <c r="DN158" s="171"/>
      <c r="DO158" s="171"/>
      <c r="DP158" s="171"/>
      <c r="DQ158" s="171"/>
      <c r="DR158" s="171"/>
      <c r="DS158" s="171"/>
      <c r="DT158" s="171"/>
      <c r="DU158" s="171"/>
      <c r="DV158" s="171"/>
      <c r="DW158" s="171"/>
      <c r="DX158" s="171"/>
      <c r="DY158" s="171"/>
      <c r="DZ158" s="171"/>
      <c r="EA158" s="171"/>
      <c r="EB158" s="171"/>
      <c r="EC158" s="171"/>
      <c r="ED158" s="171"/>
      <c r="EE158" s="171"/>
      <c r="EF158" s="171"/>
      <c r="EG158" s="171"/>
      <c r="EH158" s="171"/>
      <c r="EI158" s="171"/>
      <c r="EJ158" s="171"/>
      <c r="EK158" s="171"/>
      <c r="EL158" s="171"/>
      <c r="EM158" s="171"/>
      <c r="EN158" s="171"/>
      <c r="EO158" s="171"/>
      <c r="EP158" s="171"/>
      <c r="EQ158" s="171"/>
      <c r="ER158" s="171"/>
      <c r="ES158" s="171"/>
      <c r="ET158" s="171"/>
      <c r="EU158" s="171"/>
      <c r="EV158" s="171"/>
      <c r="EW158" s="171"/>
      <c r="EX158" s="171"/>
      <c r="EY158" s="171"/>
      <c r="EZ158" s="171"/>
      <c r="FA158" s="171"/>
      <c r="FB158" s="171"/>
      <c r="FC158" s="171"/>
      <c r="FD158" s="171"/>
      <c r="FE158" s="171"/>
      <c r="FF158" s="171"/>
      <c r="FG158" s="171"/>
      <c r="FH158" s="171"/>
      <c r="FI158" s="171"/>
      <c r="FJ158" s="171"/>
      <c r="FK158" s="171"/>
      <c r="FL158" s="171"/>
      <c r="FM158" s="171"/>
      <c r="FN158" s="171"/>
      <c r="FO158" s="171"/>
      <c r="FP158" s="171"/>
      <c r="FQ158" s="171"/>
      <c r="FR158" s="171"/>
      <c r="FS158" s="171"/>
      <c r="FT158" s="171"/>
      <c r="FU158" s="171"/>
      <c r="FV158" s="171"/>
      <c r="FW158" s="171"/>
      <c r="FX158" s="171"/>
      <c r="FY158" s="171"/>
      <c r="FZ158" s="171"/>
      <c r="GA158" s="171"/>
      <c r="GB158" s="171"/>
      <c r="GC158" s="171"/>
      <c r="GD158" s="171"/>
      <c r="GE158" s="171"/>
      <c r="GF158" s="171"/>
      <c r="GG158" s="171"/>
      <c r="GH158" s="171"/>
      <c r="GI158" s="171"/>
      <c r="GJ158" s="171"/>
      <c r="GK158" s="171"/>
      <c r="GL158" s="171"/>
      <c r="GM158" s="171"/>
      <c r="GN158" s="171"/>
      <c r="GO158" s="171"/>
      <c r="GP158" s="171"/>
      <c r="GQ158" s="171"/>
      <c r="GR158" s="171"/>
      <c r="GS158" s="171"/>
      <c r="GT158" s="171"/>
      <c r="GU158" s="171"/>
      <c r="GV158" s="171"/>
      <c r="GW158" s="171"/>
      <c r="GX158" s="171"/>
      <c r="GY158" s="171"/>
      <c r="GZ158" s="171"/>
      <c r="HA158" s="171"/>
      <c r="HB158" s="171"/>
      <c r="HC158" s="171"/>
      <c r="HD158" s="171"/>
      <c r="HE158" s="171"/>
      <c r="HF158" s="171"/>
      <c r="HG158" s="171"/>
      <c r="HH158" s="171"/>
      <c r="HI158" s="171"/>
      <c r="HJ158" s="171"/>
      <c r="HK158" s="171"/>
      <c r="HL158" s="171"/>
      <c r="HM158" s="171"/>
      <c r="HN158" s="171"/>
      <c r="HO158" s="171"/>
      <c r="HP158" s="171"/>
      <c r="HQ158" s="171"/>
      <c r="HR158" s="171"/>
      <c r="HS158" s="171"/>
      <c r="HT158" s="171"/>
      <c r="HU158" s="171"/>
      <c r="HV158" s="171"/>
      <c r="HW158" s="172"/>
    </row>
    <row r="159" spans="1:231" s="173" customFormat="1" ht="26.25" customHeight="1">
      <c r="A159" s="395" t="s">
        <v>150</v>
      </c>
      <c r="B159" s="396" t="s">
        <v>262</v>
      </c>
      <c r="C159" s="404">
        <v>4.63</v>
      </c>
      <c r="D159" s="404">
        <f t="shared" si="12"/>
        <v>84.181818181818187</v>
      </c>
      <c r="E159" s="398">
        <v>18359</v>
      </c>
      <c r="F159" s="399">
        <f t="shared" si="10"/>
        <v>122.39333333333333</v>
      </c>
      <c r="G159" s="399"/>
      <c r="H159" s="399"/>
      <c r="I159" s="399"/>
      <c r="J159" s="170">
        <v>1</v>
      </c>
      <c r="K159" s="171"/>
      <c r="L159" s="171"/>
      <c r="M159" s="171"/>
      <c r="N159" s="171"/>
      <c r="O159" s="171"/>
      <c r="P159" s="171"/>
      <c r="Q159" s="171"/>
      <c r="R159" s="171"/>
      <c r="S159" s="171"/>
      <c r="T159" s="171"/>
      <c r="U159" s="171"/>
      <c r="V159" s="171"/>
      <c r="W159" s="171"/>
      <c r="X159" s="171"/>
      <c r="Y159" s="171"/>
      <c r="Z159" s="171"/>
      <c r="AA159" s="171"/>
      <c r="AB159" s="171"/>
      <c r="AC159" s="171"/>
      <c r="AD159" s="171"/>
      <c r="AE159" s="171"/>
      <c r="AF159" s="171"/>
      <c r="AG159" s="171"/>
      <c r="AH159" s="171"/>
      <c r="AI159" s="171"/>
      <c r="AJ159" s="171"/>
      <c r="AK159" s="171"/>
      <c r="AL159" s="171"/>
      <c r="AM159" s="171"/>
      <c r="AN159" s="171"/>
      <c r="AO159" s="171"/>
      <c r="AP159" s="171"/>
      <c r="AQ159" s="171"/>
      <c r="AR159" s="171"/>
      <c r="AS159" s="171"/>
      <c r="AT159" s="171"/>
      <c r="AU159" s="171"/>
      <c r="AV159" s="171"/>
      <c r="AW159" s="171"/>
      <c r="AX159" s="171"/>
      <c r="AY159" s="171"/>
      <c r="AZ159" s="171"/>
      <c r="BA159" s="171"/>
      <c r="BB159" s="171"/>
      <c r="BC159" s="171"/>
      <c r="BD159" s="171"/>
      <c r="BE159" s="171"/>
      <c r="BF159" s="171"/>
      <c r="BG159" s="171"/>
      <c r="BH159" s="171"/>
      <c r="BI159" s="171"/>
      <c r="BJ159" s="171"/>
      <c r="BK159" s="171"/>
      <c r="BL159" s="171"/>
      <c r="BM159" s="171"/>
      <c r="BN159" s="171"/>
      <c r="BO159" s="171"/>
      <c r="BP159" s="171"/>
      <c r="BQ159" s="171"/>
      <c r="BR159" s="171"/>
      <c r="BS159" s="171"/>
      <c r="BT159" s="171"/>
      <c r="BU159" s="171"/>
      <c r="BV159" s="171"/>
      <c r="BW159" s="171"/>
      <c r="BX159" s="171"/>
      <c r="BY159" s="171"/>
      <c r="BZ159" s="171"/>
      <c r="CA159" s="171"/>
      <c r="CB159" s="171"/>
      <c r="CC159" s="171"/>
      <c r="CD159" s="171"/>
      <c r="CE159" s="171"/>
      <c r="CF159" s="171"/>
      <c r="CG159" s="171"/>
      <c r="CH159" s="171"/>
      <c r="CI159" s="171"/>
      <c r="CJ159" s="171"/>
      <c r="CK159" s="171"/>
      <c r="CL159" s="171"/>
      <c r="CM159" s="171"/>
      <c r="CN159" s="171"/>
      <c r="CO159" s="171"/>
      <c r="CP159" s="171"/>
      <c r="CQ159" s="171"/>
      <c r="CR159" s="171"/>
      <c r="CS159" s="171"/>
      <c r="CT159" s="171"/>
      <c r="CU159" s="171"/>
      <c r="CV159" s="171"/>
      <c r="CW159" s="171"/>
      <c r="CX159" s="171"/>
      <c r="CY159" s="171"/>
      <c r="CZ159" s="171"/>
      <c r="DA159" s="171"/>
      <c r="DB159" s="171"/>
      <c r="DC159" s="171"/>
      <c r="DD159" s="171"/>
      <c r="DE159" s="171"/>
      <c r="DF159" s="171"/>
      <c r="DG159" s="171"/>
      <c r="DH159" s="171"/>
      <c r="DI159" s="171"/>
      <c r="DJ159" s="171"/>
      <c r="DK159" s="171"/>
      <c r="DL159" s="171"/>
      <c r="DM159" s="171"/>
      <c r="DN159" s="171"/>
      <c r="DO159" s="171"/>
      <c r="DP159" s="171"/>
      <c r="DQ159" s="171"/>
      <c r="DR159" s="171"/>
      <c r="DS159" s="171"/>
      <c r="DT159" s="171"/>
      <c r="DU159" s="171"/>
      <c r="DV159" s="171"/>
      <c r="DW159" s="171"/>
      <c r="DX159" s="171"/>
      <c r="DY159" s="171"/>
      <c r="DZ159" s="171"/>
      <c r="EA159" s="171"/>
      <c r="EB159" s="171"/>
      <c r="EC159" s="171"/>
      <c r="ED159" s="171"/>
      <c r="EE159" s="171"/>
      <c r="EF159" s="171"/>
      <c r="EG159" s="171"/>
      <c r="EH159" s="171"/>
      <c r="EI159" s="171"/>
      <c r="EJ159" s="171"/>
      <c r="EK159" s="171"/>
      <c r="EL159" s="171"/>
      <c r="EM159" s="171"/>
      <c r="EN159" s="171"/>
      <c r="EO159" s="171"/>
      <c r="EP159" s="171"/>
      <c r="EQ159" s="171"/>
      <c r="ER159" s="171"/>
      <c r="ES159" s="171"/>
      <c r="ET159" s="171"/>
      <c r="EU159" s="171"/>
      <c r="EV159" s="171"/>
      <c r="EW159" s="171"/>
      <c r="EX159" s="171"/>
      <c r="EY159" s="171"/>
      <c r="EZ159" s="171"/>
      <c r="FA159" s="171"/>
      <c r="FB159" s="171"/>
      <c r="FC159" s="171"/>
      <c r="FD159" s="171"/>
      <c r="FE159" s="171"/>
      <c r="FF159" s="171"/>
      <c r="FG159" s="171"/>
      <c r="FH159" s="171"/>
      <c r="FI159" s="171"/>
      <c r="FJ159" s="171"/>
      <c r="FK159" s="171"/>
      <c r="FL159" s="171"/>
      <c r="FM159" s="171"/>
      <c r="FN159" s="171"/>
      <c r="FO159" s="171"/>
      <c r="FP159" s="171"/>
      <c r="FQ159" s="171"/>
      <c r="FR159" s="171"/>
      <c r="FS159" s="171"/>
      <c r="FT159" s="171"/>
      <c r="FU159" s="171"/>
      <c r="FV159" s="171"/>
      <c r="FW159" s="171"/>
      <c r="FX159" s="171"/>
      <c r="FY159" s="171"/>
      <c r="FZ159" s="171"/>
      <c r="GA159" s="171"/>
      <c r="GB159" s="171"/>
      <c r="GC159" s="171"/>
      <c r="GD159" s="171"/>
      <c r="GE159" s="171"/>
      <c r="GF159" s="171"/>
      <c r="GG159" s="171"/>
      <c r="GH159" s="171"/>
      <c r="GI159" s="171"/>
      <c r="GJ159" s="171"/>
      <c r="GK159" s="171"/>
      <c r="GL159" s="171"/>
      <c r="GM159" s="171"/>
      <c r="GN159" s="171"/>
      <c r="GO159" s="171"/>
      <c r="GP159" s="171"/>
      <c r="GQ159" s="171"/>
      <c r="GR159" s="171"/>
      <c r="GS159" s="171"/>
      <c r="GT159" s="171"/>
      <c r="GU159" s="171"/>
      <c r="GV159" s="171"/>
      <c r="GW159" s="171"/>
      <c r="GX159" s="171"/>
      <c r="GY159" s="171"/>
      <c r="GZ159" s="171"/>
      <c r="HA159" s="171"/>
      <c r="HB159" s="171"/>
      <c r="HC159" s="171"/>
      <c r="HD159" s="171"/>
      <c r="HE159" s="171"/>
      <c r="HF159" s="171"/>
      <c r="HG159" s="171"/>
      <c r="HH159" s="171"/>
      <c r="HI159" s="171"/>
      <c r="HJ159" s="171"/>
      <c r="HK159" s="171"/>
      <c r="HL159" s="171"/>
      <c r="HM159" s="171"/>
      <c r="HN159" s="171"/>
      <c r="HO159" s="171"/>
      <c r="HP159" s="171"/>
      <c r="HQ159" s="171"/>
      <c r="HR159" s="171"/>
      <c r="HS159" s="171"/>
      <c r="HT159" s="171"/>
      <c r="HU159" s="171"/>
      <c r="HV159" s="171"/>
      <c r="HW159" s="172"/>
    </row>
    <row r="160" spans="1:231" s="169" customFormat="1" ht="26.25" customHeight="1">
      <c r="A160" s="363" t="s">
        <v>176</v>
      </c>
      <c r="B160" s="401" t="s">
        <v>263</v>
      </c>
      <c r="C160" s="394">
        <f>SUM(C161:C166)</f>
        <v>46.44</v>
      </c>
      <c r="D160" s="394"/>
      <c r="E160" s="391">
        <f>SUM(E161:E166)</f>
        <v>66866</v>
      </c>
      <c r="F160" s="391"/>
      <c r="G160" s="391"/>
      <c r="H160" s="391"/>
      <c r="I160" s="391"/>
      <c r="J160" s="163"/>
      <c r="K160" s="159"/>
      <c r="L160" s="159"/>
      <c r="M160" s="159"/>
      <c r="N160" s="159"/>
      <c r="O160" s="159"/>
      <c r="P160" s="159"/>
      <c r="Q160" s="159"/>
      <c r="R160" s="159"/>
      <c r="S160" s="159"/>
      <c r="T160" s="159"/>
      <c r="U160" s="159"/>
      <c r="V160" s="159"/>
      <c r="W160" s="159"/>
      <c r="X160" s="159"/>
      <c r="Y160" s="159"/>
      <c r="Z160" s="159"/>
      <c r="AA160" s="159"/>
      <c r="AB160" s="159"/>
      <c r="AC160" s="159"/>
      <c r="AD160" s="159"/>
      <c r="AE160" s="159"/>
      <c r="AF160" s="159"/>
      <c r="AG160" s="159"/>
      <c r="AH160" s="159"/>
      <c r="AI160" s="159"/>
      <c r="AJ160" s="159"/>
      <c r="AK160" s="159"/>
      <c r="AL160" s="159"/>
      <c r="AM160" s="159"/>
      <c r="AN160" s="159"/>
      <c r="AO160" s="159"/>
      <c r="AP160" s="159"/>
      <c r="AQ160" s="159"/>
      <c r="AR160" s="159"/>
      <c r="AS160" s="159"/>
      <c r="AT160" s="159"/>
      <c r="AU160" s="159"/>
      <c r="AV160" s="159"/>
      <c r="AW160" s="159"/>
      <c r="AX160" s="159"/>
      <c r="AY160" s="159"/>
      <c r="AZ160" s="159"/>
      <c r="BA160" s="159"/>
      <c r="BB160" s="159"/>
      <c r="BC160" s="159"/>
      <c r="BD160" s="159"/>
      <c r="BE160" s="159"/>
      <c r="BF160" s="159"/>
      <c r="BG160" s="159"/>
      <c r="BH160" s="159"/>
      <c r="BI160" s="159"/>
      <c r="BJ160" s="159"/>
      <c r="BK160" s="159"/>
      <c r="BL160" s="159"/>
      <c r="BM160" s="159"/>
      <c r="BN160" s="159"/>
      <c r="BO160" s="159"/>
      <c r="BP160" s="159"/>
      <c r="BQ160" s="159"/>
      <c r="BR160" s="159"/>
      <c r="BS160" s="159"/>
      <c r="BT160" s="159"/>
      <c r="BU160" s="159"/>
      <c r="BV160" s="159"/>
      <c r="BW160" s="159"/>
      <c r="BX160" s="159"/>
      <c r="BY160" s="159"/>
      <c r="BZ160" s="159"/>
      <c r="CA160" s="159"/>
      <c r="CB160" s="159"/>
      <c r="CC160" s="159"/>
      <c r="CD160" s="159"/>
      <c r="CE160" s="159"/>
      <c r="CF160" s="159"/>
      <c r="CG160" s="159"/>
      <c r="CH160" s="159"/>
      <c r="CI160" s="159"/>
      <c r="CJ160" s="159"/>
      <c r="CK160" s="159"/>
      <c r="CL160" s="159"/>
      <c r="CM160" s="159"/>
      <c r="CN160" s="159"/>
      <c r="CO160" s="159"/>
      <c r="CP160" s="159"/>
      <c r="CQ160" s="159"/>
      <c r="CR160" s="159"/>
      <c r="CS160" s="159"/>
      <c r="CT160" s="159"/>
      <c r="CU160" s="159"/>
      <c r="CV160" s="159"/>
      <c r="CW160" s="159"/>
      <c r="CX160" s="159"/>
      <c r="CY160" s="159"/>
      <c r="CZ160" s="159"/>
      <c r="DA160" s="159"/>
      <c r="DB160" s="159"/>
      <c r="DC160" s="159"/>
      <c r="DD160" s="159"/>
      <c r="DE160" s="159"/>
      <c r="DF160" s="159"/>
      <c r="DG160" s="159"/>
      <c r="DH160" s="159"/>
      <c r="DI160" s="159"/>
      <c r="DJ160" s="159"/>
      <c r="DK160" s="159"/>
      <c r="DL160" s="159"/>
      <c r="DM160" s="159"/>
      <c r="DN160" s="159"/>
      <c r="DO160" s="159"/>
      <c r="DP160" s="159"/>
      <c r="DQ160" s="159"/>
      <c r="DR160" s="159"/>
      <c r="DS160" s="159"/>
      <c r="DT160" s="159"/>
      <c r="DU160" s="159"/>
      <c r="DV160" s="159"/>
      <c r="DW160" s="159"/>
      <c r="DX160" s="159"/>
      <c r="DY160" s="159"/>
      <c r="DZ160" s="159"/>
      <c r="EA160" s="159"/>
      <c r="EB160" s="159"/>
      <c r="EC160" s="159"/>
      <c r="ED160" s="159"/>
      <c r="EE160" s="159"/>
      <c r="EF160" s="159"/>
      <c r="EG160" s="159"/>
      <c r="EH160" s="159"/>
      <c r="EI160" s="159"/>
      <c r="EJ160" s="159"/>
      <c r="EK160" s="159"/>
      <c r="EL160" s="159"/>
      <c r="EM160" s="159"/>
      <c r="EN160" s="159"/>
      <c r="EO160" s="159"/>
      <c r="EP160" s="159"/>
      <c r="EQ160" s="159"/>
      <c r="ER160" s="159"/>
      <c r="ES160" s="159"/>
      <c r="ET160" s="159"/>
      <c r="EU160" s="159"/>
      <c r="EV160" s="159"/>
      <c r="EW160" s="159"/>
      <c r="EX160" s="159"/>
      <c r="EY160" s="159"/>
      <c r="EZ160" s="159"/>
      <c r="FA160" s="159"/>
      <c r="FB160" s="159"/>
      <c r="FC160" s="159"/>
      <c r="FD160" s="159"/>
      <c r="FE160" s="159"/>
      <c r="FF160" s="159"/>
      <c r="FG160" s="159"/>
      <c r="FH160" s="159"/>
      <c r="FI160" s="159"/>
      <c r="FJ160" s="159"/>
      <c r="FK160" s="159"/>
      <c r="FL160" s="159"/>
      <c r="FM160" s="159"/>
      <c r="FN160" s="159"/>
      <c r="FO160" s="159"/>
      <c r="FP160" s="159"/>
      <c r="FQ160" s="159"/>
      <c r="FR160" s="159"/>
      <c r="FS160" s="159"/>
      <c r="FT160" s="159"/>
      <c r="FU160" s="159"/>
      <c r="FV160" s="159"/>
      <c r="FW160" s="159"/>
      <c r="FX160" s="159"/>
      <c r="FY160" s="159"/>
      <c r="FZ160" s="159"/>
      <c r="GA160" s="159"/>
      <c r="GB160" s="159"/>
      <c r="GC160" s="159"/>
      <c r="GD160" s="159"/>
      <c r="GE160" s="159"/>
      <c r="GF160" s="159"/>
      <c r="GG160" s="159"/>
      <c r="GH160" s="159"/>
      <c r="GI160" s="159"/>
      <c r="GJ160" s="159"/>
      <c r="GK160" s="159"/>
      <c r="GL160" s="159"/>
      <c r="GM160" s="159"/>
      <c r="GN160" s="159"/>
      <c r="GO160" s="159"/>
      <c r="GP160" s="159"/>
      <c r="GQ160" s="159"/>
      <c r="GR160" s="159"/>
      <c r="GS160" s="159"/>
      <c r="GT160" s="159"/>
      <c r="GU160" s="159"/>
      <c r="GV160" s="159"/>
      <c r="GW160" s="159"/>
      <c r="GX160" s="159"/>
      <c r="GY160" s="159"/>
      <c r="GZ160" s="159"/>
      <c r="HA160" s="159"/>
      <c r="HB160" s="159"/>
      <c r="HC160" s="159"/>
      <c r="HD160" s="159"/>
      <c r="HE160" s="159"/>
      <c r="HF160" s="159"/>
      <c r="HG160" s="159"/>
      <c r="HH160" s="159"/>
      <c r="HI160" s="159"/>
      <c r="HJ160" s="159"/>
      <c r="HK160" s="159"/>
      <c r="HL160" s="159"/>
      <c r="HM160" s="159"/>
      <c r="HN160" s="159"/>
      <c r="HO160" s="159"/>
      <c r="HP160" s="159"/>
      <c r="HQ160" s="159"/>
      <c r="HR160" s="159"/>
      <c r="HS160" s="159"/>
      <c r="HT160" s="159"/>
      <c r="HU160" s="159"/>
      <c r="HV160" s="159"/>
      <c r="HW160" s="168"/>
    </row>
    <row r="161" spans="1:231" s="173" customFormat="1" ht="40.5" customHeight="1">
      <c r="A161" s="395" t="s">
        <v>178</v>
      </c>
      <c r="B161" s="396" t="s">
        <v>264</v>
      </c>
      <c r="C161" s="404">
        <v>9.57</v>
      </c>
      <c r="D161" s="404">
        <f t="shared" si="12"/>
        <v>174</v>
      </c>
      <c r="E161" s="398">
        <v>10758</v>
      </c>
      <c r="F161" s="399">
        <f>E161/$D$4*100</f>
        <v>71.72</v>
      </c>
      <c r="G161" s="399"/>
      <c r="H161" s="399"/>
      <c r="I161" s="400" t="s">
        <v>79</v>
      </c>
      <c r="J161" s="170">
        <v>1</v>
      </c>
      <c r="K161" s="171"/>
      <c r="L161" s="171"/>
      <c r="M161" s="171"/>
      <c r="N161" s="171"/>
      <c r="O161" s="171"/>
      <c r="P161" s="171"/>
      <c r="Q161" s="171"/>
      <c r="R161" s="171"/>
      <c r="S161" s="171"/>
      <c r="T161" s="171"/>
      <c r="U161" s="171"/>
      <c r="V161" s="171"/>
      <c r="W161" s="171"/>
      <c r="X161" s="171"/>
      <c r="Y161" s="171"/>
      <c r="Z161" s="171"/>
      <c r="AA161" s="171"/>
      <c r="AB161" s="171"/>
      <c r="AC161" s="171"/>
      <c r="AD161" s="171"/>
      <c r="AE161" s="171"/>
      <c r="AF161" s="171"/>
      <c r="AG161" s="171"/>
      <c r="AH161" s="171"/>
      <c r="AI161" s="171"/>
      <c r="AJ161" s="171"/>
      <c r="AK161" s="171"/>
      <c r="AL161" s="171"/>
      <c r="AM161" s="171"/>
      <c r="AN161" s="171"/>
      <c r="AO161" s="171"/>
      <c r="AP161" s="171"/>
      <c r="AQ161" s="171"/>
      <c r="AR161" s="171"/>
      <c r="AS161" s="171"/>
      <c r="AT161" s="171"/>
      <c r="AU161" s="171"/>
      <c r="AV161" s="171"/>
      <c r="AW161" s="171"/>
      <c r="AX161" s="171"/>
      <c r="AY161" s="171"/>
      <c r="AZ161" s="171"/>
      <c r="BA161" s="171"/>
      <c r="BB161" s="171"/>
      <c r="BC161" s="171"/>
      <c r="BD161" s="171"/>
      <c r="BE161" s="171"/>
      <c r="BF161" s="171"/>
      <c r="BG161" s="171"/>
      <c r="BH161" s="171"/>
      <c r="BI161" s="171"/>
      <c r="BJ161" s="171"/>
      <c r="BK161" s="171"/>
      <c r="BL161" s="171"/>
      <c r="BM161" s="171"/>
      <c r="BN161" s="171"/>
      <c r="BO161" s="171"/>
      <c r="BP161" s="171"/>
      <c r="BQ161" s="171"/>
      <c r="BR161" s="171"/>
      <c r="BS161" s="171"/>
      <c r="BT161" s="171"/>
      <c r="BU161" s="171"/>
      <c r="BV161" s="171"/>
      <c r="BW161" s="171"/>
      <c r="BX161" s="171"/>
      <c r="BY161" s="171"/>
      <c r="BZ161" s="171"/>
      <c r="CA161" s="171"/>
      <c r="CB161" s="171"/>
      <c r="CC161" s="171"/>
      <c r="CD161" s="171"/>
      <c r="CE161" s="171"/>
      <c r="CF161" s="171"/>
      <c r="CG161" s="171"/>
      <c r="CH161" s="171"/>
      <c r="CI161" s="171"/>
      <c r="CJ161" s="171"/>
      <c r="CK161" s="171"/>
      <c r="CL161" s="171"/>
      <c r="CM161" s="171"/>
      <c r="CN161" s="171"/>
      <c r="CO161" s="171"/>
      <c r="CP161" s="171"/>
      <c r="CQ161" s="171"/>
      <c r="CR161" s="171"/>
      <c r="CS161" s="171"/>
      <c r="CT161" s="171"/>
      <c r="CU161" s="171"/>
      <c r="CV161" s="171"/>
      <c r="CW161" s="171"/>
      <c r="CX161" s="171"/>
      <c r="CY161" s="171"/>
      <c r="CZ161" s="171"/>
      <c r="DA161" s="171"/>
      <c r="DB161" s="171"/>
      <c r="DC161" s="171"/>
      <c r="DD161" s="171"/>
      <c r="DE161" s="171"/>
      <c r="DF161" s="171"/>
      <c r="DG161" s="171"/>
      <c r="DH161" s="171"/>
      <c r="DI161" s="171"/>
      <c r="DJ161" s="171"/>
      <c r="DK161" s="171"/>
      <c r="DL161" s="171"/>
      <c r="DM161" s="171"/>
      <c r="DN161" s="171"/>
      <c r="DO161" s="171"/>
      <c r="DP161" s="171"/>
      <c r="DQ161" s="171"/>
      <c r="DR161" s="171"/>
      <c r="DS161" s="171"/>
      <c r="DT161" s="171"/>
      <c r="DU161" s="171"/>
      <c r="DV161" s="171"/>
      <c r="DW161" s="171"/>
      <c r="DX161" s="171"/>
      <c r="DY161" s="171"/>
      <c r="DZ161" s="171"/>
      <c r="EA161" s="171"/>
      <c r="EB161" s="171"/>
      <c r="EC161" s="171"/>
      <c r="ED161" s="171"/>
      <c r="EE161" s="171"/>
      <c r="EF161" s="171"/>
      <c r="EG161" s="171"/>
      <c r="EH161" s="171"/>
      <c r="EI161" s="171"/>
      <c r="EJ161" s="171"/>
      <c r="EK161" s="171"/>
      <c r="EL161" s="171"/>
      <c r="EM161" s="171"/>
      <c r="EN161" s="171"/>
      <c r="EO161" s="171"/>
      <c r="EP161" s="171"/>
      <c r="EQ161" s="171"/>
      <c r="ER161" s="171"/>
      <c r="ES161" s="171"/>
      <c r="ET161" s="171"/>
      <c r="EU161" s="171"/>
      <c r="EV161" s="171"/>
      <c r="EW161" s="171"/>
      <c r="EX161" s="171"/>
      <c r="EY161" s="171"/>
      <c r="EZ161" s="171"/>
      <c r="FA161" s="171"/>
      <c r="FB161" s="171"/>
      <c r="FC161" s="171"/>
      <c r="FD161" s="171"/>
      <c r="FE161" s="171"/>
      <c r="FF161" s="171"/>
      <c r="FG161" s="171"/>
      <c r="FH161" s="171"/>
      <c r="FI161" s="171"/>
      <c r="FJ161" s="171"/>
      <c r="FK161" s="171"/>
      <c r="FL161" s="171"/>
      <c r="FM161" s="171"/>
      <c r="FN161" s="171"/>
      <c r="FO161" s="171"/>
      <c r="FP161" s="171"/>
      <c r="FQ161" s="171"/>
      <c r="FR161" s="171"/>
      <c r="FS161" s="171"/>
      <c r="FT161" s="171"/>
      <c r="FU161" s="171"/>
      <c r="FV161" s="171"/>
      <c r="FW161" s="171"/>
      <c r="FX161" s="171"/>
      <c r="FY161" s="171"/>
      <c r="FZ161" s="171"/>
      <c r="GA161" s="171"/>
      <c r="GB161" s="171"/>
      <c r="GC161" s="171"/>
      <c r="GD161" s="171"/>
      <c r="GE161" s="171"/>
      <c r="GF161" s="171"/>
      <c r="GG161" s="171"/>
      <c r="GH161" s="171"/>
      <c r="GI161" s="171"/>
      <c r="GJ161" s="171"/>
      <c r="GK161" s="171"/>
      <c r="GL161" s="171"/>
      <c r="GM161" s="171"/>
      <c r="GN161" s="171"/>
      <c r="GO161" s="171"/>
      <c r="GP161" s="171"/>
      <c r="GQ161" s="171"/>
      <c r="GR161" s="171"/>
      <c r="GS161" s="171"/>
      <c r="GT161" s="171"/>
      <c r="GU161" s="171"/>
      <c r="GV161" s="171"/>
      <c r="GW161" s="171"/>
      <c r="GX161" s="171"/>
      <c r="GY161" s="171"/>
      <c r="GZ161" s="171"/>
      <c r="HA161" s="171"/>
      <c r="HB161" s="171"/>
      <c r="HC161" s="171"/>
      <c r="HD161" s="171"/>
      <c r="HE161" s="171"/>
      <c r="HF161" s="171"/>
      <c r="HG161" s="171"/>
      <c r="HH161" s="171"/>
      <c r="HI161" s="171"/>
      <c r="HJ161" s="171"/>
      <c r="HK161" s="171"/>
      <c r="HL161" s="171"/>
      <c r="HM161" s="171"/>
      <c r="HN161" s="171"/>
      <c r="HO161" s="171"/>
      <c r="HP161" s="171"/>
      <c r="HQ161" s="171"/>
      <c r="HR161" s="171"/>
      <c r="HS161" s="171"/>
      <c r="HT161" s="171"/>
      <c r="HU161" s="171"/>
      <c r="HV161" s="171"/>
      <c r="HW161" s="172"/>
    </row>
    <row r="162" spans="1:231" s="173" customFormat="1" ht="29.25" customHeight="1">
      <c r="A162" s="395" t="s">
        <v>181</v>
      </c>
      <c r="B162" s="396" t="s">
        <v>265</v>
      </c>
      <c r="C162" s="404">
        <v>5.63</v>
      </c>
      <c r="D162" s="404">
        <f t="shared" si="12"/>
        <v>102.36363636363637</v>
      </c>
      <c r="E162" s="398">
        <v>10045</v>
      </c>
      <c r="F162" s="399">
        <f t="shared" si="10"/>
        <v>66.966666666666669</v>
      </c>
      <c r="G162" s="399"/>
      <c r="H162" s="399"/>
      <c r="I162" s="400" t="s">
        <v>29</v>
      </c>
      <c r="J162" s="170">
        <v>1</v>
      </c>
      <c r="K162" s="171"/>
      <c r="L162" s="171"/>
      <c r="M162" s="171"/>
      <c r="N162" s="171"/>
      <c r="O162" s="171"/>
      <c r="P162" s="171"/>
      <c r="Q162" s="171"/>
      <c r="R162" s="171"/>
      <c r="S162" s="171"/>
      <c r="T162" s="171"/>
      <c r="U162" s="171"/>
      <c r="V162" s="171"/>
      <c r="W162" s="171"/>
      <c r="X162" s="171"/>
      <c r="Y162" s="171"/>
      <c r="Z162" s="171"/>
      <c r="AA162" s="171"/>
      <c r="AB162" s="171"/>
      <c r="AC162" s="171"/>
      <c r="AD162" s="171"/>
      <c r="AE162" s="171"/>
      <c r="AF162" s="171"/>
      <c r="AG162" s="171"/>
      <c r="AH162" s="171"/>
      <c r="AI162" s="171"/>
      <c r="AJ162" s="171"/>
      <c r="AK162" s="171"/>
      <c r="AL162" s="171"/>
      <c r="AM162" s="171"/>
      <c r="AN162" s="171"/>
      <c r="AO162" s="171"/>
      <c r="AP162" s="171"/>
      <c r="AQ162" s="171"/>
      <c r="AR162" s="171"/>
      <c r="AS162" s="171"/>
      <c r="AT162" s="171"/>
      <c r="AU162" s="171"/>
      <c r="AV162" s="171"/>
      <c r="AW162" s="171"/>
      <c r="AX162" s="171"/>
      <c r="AY162" s="171"/>
      <c r="AZ162" s="171"/>
      <c r="BA162" s="171"/>
      <c r="BB162" s="171"/>
      <c r="BC162" s="171"/>
      <c r="BD162" s="171"/>
      <c r="BE162" s="171"/>
      <c r="BF162" s="171"/>
      <c r="BG162" s="171"/>
      <c r="BH162" s="171"/>
      <c r="BI162" s="171"/>
      <c r="BJ162" s="171"/>
      <c r="BK162" s="171"/>
      <c r="BL162" s="171"/>
      <c r="BM162" s="171"/>
      <c r="BN162" s="171"/>
      <c r="BO162" s="171"/>
      <c r="BP162" s="171"/>
      <c r="BQ162" s="171"/>
      <c r="BR162" s="171"/>
      <c r="BS162" s="171"/>
      <c r="BT162" s="171"/>
      <c r="BU162" s="171"/>
      <c r="BV162" s="171"/>
      <c r="BW162" s="171"/>
      <c r="BX162" s="171"/>
      <c r="BY162" s="171"/>
      <c r="BZ162" s="171"/>
      <c r="CA162" s="171"/>
      <c r="CB162" s="171"/>
      <c r="CC162" s="171"/>
      <c r="CD162" s="171"/>
      <c r="CE162" s="171"/>
      <c r="CF162" s="171"/>
      <c r="CG162" s="171"/>
      <c r="CH162" s="171"/>
      <c r="CI162" s="171"/>
      <c r="CJ162" s="171"/>
      <c r="CK162" s="171"/>
      <c r="CL162" s="171"/>
      <c r="CM162" s="171"/>
      <c r="CN162" s="171"/>
      <c r="CO162" s="171"/>
      <c r="CP162" s="171"/>
      <c r="CQ162" s="171"/>
      <c r="CR162" s="171"/>
      <c r="CS162" s="171"/>
      <c r="CT162" s="171"/>
      <c r="CU162" s="171"/>
      <c r="CV162" s="171"/>
      <c r="CW162" s="171"/>
      <c r="CX162" s="171"/>
      <c r="CY162" s="171"/>
      <c r="CZ162" s="171"/>
      <c r="DA162" s="171"/>
      <c r="DB162" s="171"/>
      <c r="DC162" s="171"/>
      <c r="DD162" s="171"/>
      <c r="DE162" s="171"/>
      <c r="DF162" s="171"/>
      <c r="DG162" s="171"/>
      <c r="DH162" s="171"/>
      <c r="DI162" s="171"/>
      <c r="DJ162" s="171"/>
      <c r="DK162" s="171"/>
      <c r="DL162" s="171"/>
      <c r="DM162" s="171"/>
      <c r="DN162" s="171"/>
      <c r="DO162" s="171"/>
      <c r="DP162" s="171"/>
      <c r="DQ162" s="171"/>
      <c r="DR162" s="171"/>
      <c r="DS162" s="171"/>
      <c r="DT162" s="171"/>
      <c r="DU162" s="171"/>
      <c r="DV162" s="171"/>
      <c r="DW162" s="171"/>
      <c r="DX162" s="171"/>
      <c r="DY162" s="171"/>
      <c r="DZ162" s="171"/>
      <c r="EA162" s="171"/>
      <c r="EB162" s="171"/>
      <c r="EC162" s="171"/>
      <c r="ED162" s="171"/>
      <c r="EE162" s="171"/>
      <c r="EF162" s="171"/>
      <c r="EG162" s="171"/>
      <c r="EH162" s="171"/>
      <c r="EI162" s="171"/>
      <c r="EJ162" s="171"/>
      <c r="EK162" s="171"/>
      <c r="EL162" s="171"/>
      <c r="EM162" s="171"/>
      <c r="EN162" s="171"/>
      <c r="EO162" s="171"/>
      <c r="EP162" s="171"/>
      <c r="EQ162" s="171"/>
      <c r="ER162" s="171"/>
      <c r="ES162" s="171"/>
      <c r="ET162" s="171"/>
      <c r="EU162" s="171"/>
      <c r="EV162" s="171"/>
      <c r="EW162" s="171"/>
      <c r="EX162" s="171"/>
      <c r="EY162" s="171"/>
      <c r="EZ162" s="171"/>
      <c r="FA162" s="171"/>
      <c r="FB162" s="171"/>
      <c r="FC162" s="171"/>
      <c r="FD162" s="171"/>
      <c r="FE162" s="171"/>
      <c r="FF162" s="171"/>
      <c r="FG162" s="171"/>
      <c r="FH162" s="171"/>
      <c r="FI162" s="171"/>
      <c r="FJ162" s="171"/>
      <c r="FK162" s="171"/>
      <c r="FL162" s="171"/>
      <c r="FM162" s="171"/>
      <c r="FN162" s="171"/>
      <c r="FO162" s="171"/>
      <c r="FP162" s="171"/>
      <c r="FQ162" s="171"/>
      <c r="FR162" s="171"/>
      <c r="FS162" s="171"/>
      <c r="FT162" s="171"/>
      <c r="FU162" s="171"/>
      <c r="FV162" s="171"/>
      <c r="FW162" s="171"/>
      <c r="FX162" s="171"/>
      <c r="FY162" s="171"/>
      <c r="FZ162" s="171"/>
      <c r="GA162" s="171"/>
      <c r="GB162" s="171"/>
      <c r="GC162" s="171"/>
      <c r="GD162" s="171"/>
      <c r="GE162" s="171"/>
      <c r="GF162" s="171"/>
      <c r="GG162" s="171"/>
      <c r="GH162" s="171"/>
      <c r="GI162" s="171"/>
      <c r="GJ162" s="171"/>
      <c r="GK162" s="171"/>
      <c r="GL162" s="171"/>
      <c r="GM162" s="171"/>
      <c r="GN162" s="171"/>
      <c r="GO162" s="171"/>
      <c r="GP162" s="171"/>
      <c r="GQ162" s="171"/>
      <c r="GR162" s="171"/>
      <c r="GS162" s="171"/>
      <c r="GT162" s="171"/>
      <c r="GU162" s="171"/>
      <c r="GV162" s="171"/>
      <c r="GW162" s="171"/>
      <c r="GX162" s="171"/>
      <c r="GY162" s="171"/>
      <c r="GZ162" s="171"/>
      <c r="HA162" s="171"/>
      <c r="HB162" s="171"/>
      <c r="HC162" s="171"/>
      <c r="HD162" s="171"/>
      <c r="HE162" s="171"/>
      <c r="HF162" s="171"/>
      <c r="HG162" s="171"/>
      <c r="HH162" s="171"/>
      <c r="HI162" s="171"/>
      <c r="HJ162" s="171"/>
      <c r="HK162" s="171"/>
      <c r="HL162" s="171"/>
      <c r="HM162" s="171"/>
      <c r="HN162" s="171"/>
      <c r="HO162" s="171"/>
      <c r="HP162" s="171"/>
      <c r="HQ162" s="171"/>
      <c r="HR162" s="171"/>
      <c r="HS162" s="171"/>
      <c r="HT162" s="171"/>
      <c r="HU162" s="171"/>
      <c r="HV162" s="171"/>
      <c r="HW162" s="172"/>
    </row>
    <row r="163" spans="1:231" s="173" customFormat="1" ht="27.75" customHeight="1">
      <c r="A163" s="395" t="s">
        <v>184</v>
      </c>
      <c r="B163" s="396" t="s">
        <v>266</v>
      </c>
      <c r="C163" s="404">
        <v>5.36</v>
      </c>
      <c r="D163" s="404">
        <f t="shared" si="12"/>
        <v>97.454545454545467</v>
      </c>
      <c r="E163" s="398">
        <v>8937</v>
      </c>
      <c r="F163" s="399">
        <f t="shared" si="10"/>
        <v>59.58</v>
      </c>
      <c r="G163" s="399"/>
      <c r="H163" s="399"/>
      <c r="I163" s="400" t="s">
        <v>29</v>
      </c>
      <c r="J163" s="170">
        <v>1</v>
      </c>
      <c r="K163" s="171"/>
      <c r="L163" s="171"/>
      <c r="M163" s="171"/>
      <c r="N163" s="171"/>
      <c r="O163" s="171"/>
      <c r="P163" s="171"/>
      <c r="Q163" s="171"/>
      <c r="R163" s="171"/>
      <c r="S163" s="171"/>
      <c r="T163" s="171"/>
      <c r="U163" s="171"/>
      <c r="V163" s="171"/>
      <c r="W163" s="171"/>
      <c r="X163" s="171"/>
      <c r="Y163" s="171"/>
      <c r="Z163" s="171"/>
      <c r="AA163" s="171"/>
      <c r="AB163" s="171"/>
      <c r="AC163" s="171"/>
      <c r="AD163" s="171"/>
      <c r="AE163" s="171"/>
      <c r="AF163" s="171"/>
      <c r="AG163" s="171"/>
      <c r="AH163" s="171"/>
      <c r="AI163" s="171"/>
      <c r="AJ163" s="171"/>
      <c r="AK163" s="171"/>
      <c r="AL163" s="171"/>
      <c r="AM163" s="171"/>
      <c r="AN163" s="171"/>
      <c r="AO163" s="171"/>
      <c r="AP163" s="171"/>
      <c r="AQ163" s="171"/>
      <c r="AR163" s="171"/>
      <c r="AS163" s="171"/>
      <c r="AT163" s="171"/>
      <c r="AU163" s="171"/>
      <c r="AV163" s="171"/>
      <c r="AW163" s="171"/>
      <c r="AX163" s="171"/>
      <c r="AY163" s="171"/>
      <c r="AZ163" s="171"/>
      <c r="BA163" s="171"/>
      <c r="BB163" s="171"/>
      <c r="BC163" s="171"/>
      <c r="BD163" s="171"/>
      <c r="BE163" s="171"/>
      <c r="BF163" s="171"/>
      <c r="BG163" s="171"/>
      <c r="BH163" s="171"/>
      <c r="BI163" s="171"/>
      <c r="BJ163" s="171"/>
      <c r="BK163" s="171"/>
      <c r="BL163" s="171"/>
      <c r="BM163" s="171"/>
      <c r="BN163" s="171"/>
      <c r="BO163" s="171"/>
      <c r="BP163" s="171"/>
      <c r="BQ163" s="171"/>
      <c r="BR163" s="171"/>
      <c r="BS163" s="171"/>
      <c r="BT163" s="171"/>
      <c r="BU163" s="171"/>
      <c r="BV163" s="171"/>
      <c r="BW163" s="171"/>
      <c r="BX163" s="171"/>
      <c r="BY163" s="171"/>
      <c r="BZ163" s="171"/>
      <c r="CA163" s="171"/>
      <c r="CB163" s="171"/>
      <c r="CC163" s="171"/>
      <c r="CD163" s="171"/>
      <c r="CE163" s="171"/>
      <c r="CF163" s="171"/>
      <c r="CG163" s="171"/>
      <c r="CH163" s="171"/>
      <c r="CI163" s="171"/>
      <c r="CJ163" s="171"/>
      <c r="CK163" s="171"/>
      <c r="CL163" s="171"/>
      <c r="CM163" s="171"/>
      <c r="CN163" s="171"/>
      <c r="CO163" s="171"/>
      <c r="CP163" s="171"/>
      <c r="CQ163" s="171"/>
      <c r="CR163" s="171"/>
      <c r="CS163" s="171"/>
      <c r="CT163" s="171"/>
      <c r="CU163" s="171"/>
      <c r="CV163" s="171"/>
      <c r="CW163" s="171"/>
      <c r="CX163" s="171"/>
      <c r="CY163" s="171"/>
      <c r="CZ163" s="171"/>
      <c r="DA163" s="171"/>
      <c r="DB163" s="171"/>
      <c r="DC163" s="171"/>
      <c r="DD163" s="171"/>
      <c r="DE163" s="171"/>
      <c r="DF163" s="171"/>
      <c r="DG163" s="171"/>
      <c r="DH163" s="171"/>
      <c r="DI163" s="171"/>
      <c r="DJ163" s="171"/>
      <c r="DK163" s="171"/>
      <c r="DL163" s="171"/>
      <c r="DM163" s="171"/>
      <c r="DN163" s="171"/>
      <c r="DO163" s="171"/>
      <c r="DP163" s="171"/>
      <c r="DQ163" s="171"/>
      <c r="DR163" s="171"/>
      <c r="DS163" s="171"/>
      <c r="DT163" s="171"/>
      <c r="DU163" s="171"/>
      <c r="DV163" s="171"/>
      <c r="DW163" s="171"/>
      <c r="DX163" s="171"/>
      <c r="DY163" s="171"/>
      <c r="DZ163" s="171"/>
      <c r="EA163" s="171"/>
      <c r="EB163" s="171"/>
      <c r="EC163" s="171"/>
      <c r="ED163" s="171"/>
      <c r="EE163" s="171"/>
      <c r="EF163" s="171"/>
      <c r="EG163" s="171"/>
      <c r="EH163" s="171"/>
      <c r="EI163" s="171"/>
      <c r="EJ163" s="171"/>
      <c r="EK163" s="171"/>
      <c r="EL163" s="171"/>
      <c r="EM163" s="171"/>
      <c r="EN163" s="171"/>
      <c r="EO163" s="171"/>
      <c r="EP163" s="171"/>
      <c r="EQ163" s="171"/>
      <c r="ER163" s="171"/>
      <c r="ES163" s="171"/>
      <c r="ET163" s="171"/>
      <c r="EU163" s="171"/>
      <c r="EV163" s="171"/>
      <c r="EW163" s="171"/>
      <c r="EX163" s="171"/>
      <c r="EY163" s="171"/>
      <c r="EZ163" s="171"/>
      <c r="FA163" s="171"/>
      <c r="FB163" s="171"/>
      <c r="FC163" s="171"/>
      <c r="FD163" s="171"/>
      <c r="FE163" s="171"/>
      <c r="FF163" s="171"/>
      <c r="FG163" s="171"/>
      <c r="FH163" s="171"/>
      <c r="FI163" s="171"/>
      <c r="FJ163" s="171"/>
      <c r="FK163" s="171"/>
      <c r="FL163" s="171"/>
      <c r="FM163" s="171"/>
      <c r="FN163" s="171"/>
      <c r="FO163" s="171"/>
      <c r="FP163" s="171"/>
      <c r="FQ163" s="171"/>
      <c r="FR163" s="171"/>
      <c r="FS163" s="171"/>
      <c r="FT163" s="171"/>
      <c r="FU163" s="171"/>
      <c r="FV163" s="171"/>
      <c r="FW163" s="171"/>
      <c r="FX163" s="171"/>
      <c r="FY163" s="171"/>
      <c r="FZ163" s="171"/>
      <c r="GA163" s="171"/>
      <c r="GB163" s="171"/>
      <c r="GC163" s="171"/>
      <c r="GD163" s="171"/>
      <c r="GE163" s="171"/>
      <c r="GF163" s="171"/>
      <c r="GG163" s="171"/>
      <c r="GH163" s="171"/>
      <c r="GI163" s="171"/>
      <c r="GJ163" s="171"/>
      <c r="GK163" s="171"/>
      <c r="GL163" s="171"/>
      <c r="GM163" s="171"/>
      <c r="GN163" s="171"/>
      <c r="GO163" s="171"/>
      <c r="GP163" s="171"/>
      <c r="GQ163" s="171"/>
      <c r="GR163" s="171"/>
      <c r="GS163" s="171"/>
      <c r="GT163" s="171"/>
      <c r="GU163" s="171"/>
      <c r="GV163" s="171"/>
      <c r="GW163" s="171"/>
      <c r="GX163" s="171"/>
      <c r="GY163" s="171"/>
      <c r="GZ163" s="171"/>
      <c r="HA163" s="171"/>
      <c r="HB163" s="171"/>
      <c r="HC163" s="171"/>
      <c r="HD163" s="171"/>
      <c r="HE163" s="171"/>
      <c r="HF163" s="171"/>
      <c r="HG163" s="171"/>
      <c r="HH163" s="171"/>
      <c r="HI163" s="171"/>
      <c r="HJ163" s="171"/>
      <c r="HK163" s="171"/>
      <c r="HL163" s="171"/>
      <c r="HM163" s="171"/>
      <c r="HN163" s="171"/>
      <c r="HO163" s="171"/>
      <c r="HP163" s="171"/>
      <c r="HQ163" s="171"/>
      <c r="HR163" s="171"/>
      <c r="HS163" s="171"/>
      <c r="HT163" s="171"/>
      <c r="HU163" s="171"/>
      <c r="HV163" s="171"/>
      <c r="HW163" s="172"/>
    </row>
    <row r="164" spans="1:231" s="173" customFormat="1" ht="38.25" customHeight="1">
      <c r="A164" s="395" t="s">
        <v>186</v>
      </c>
      <c r="B164" s="396" t="s">
        <v>267</v>
      </c>
      <c r="C164" s="404">
        <v>12.09</v>
      </c>
      <c r="D164" s="404">
        <f t="shared" si="12"/>
        <v>219.81818181818181</v>
      </c>
      <c r="E164" s="398">
        <v>9352</v>
      </c>
      <c r="F164" s="399">
        <f t="shared" si="10"/>
        <v>62.346666666666664</v>
      </c>
      <c r="G164" s="399"/>
      <c r="H164" s="399"/>
      <c r="I164" s="400" t="s">
        <v>79</v>
      </c>
      <c r="J164" s="170">
        <v>1</v>
      </c>
      <c r="K164" s="171"/>
      <c r="L164" s="171"/>
      <c r="M164" s="171"/>
      <c r="N164" s="171"/>
      <c r="O164" s="171"/>
      <c r="P164" s="171"/>
      <c r="Q164" s="171"/>
      <c r="R164" s="171"/>
      <c r="S164" s="171"/>
      <c r="T164" s="171"/>
      <c r="U164" s="171"/>
      <c r="V164" s="171"/>
      <c r="W164" s="171"/>
      <c r="X164" s="171"/>
      <c r="Y164" s="171"/>
      <c r="Z164" s="171"/>
      <c r="AA164" s="171"/>
      <c r="AB164" s="171"/>
      <c r="AC164" s="171"/>
      <c r="AD164" s="171"/>
      <c r="AE164" s="171"/>
      <c r="AF164" s="171"/>
      <c r="AG164" s="171"/>
      <c r="AH164" s="171"/>
      <c r="AI164" s="171"/>
      <c r="AJ164" s="171"/>
      <c r="AK164" s="171"/>
      <c r="AL164" s="171"/>
      <c r="AM164" s="171"/>
      <c r="AN164" s="171"/>
      <c r="AO164" s="171"/>
      <c r="AP164" s="171"/>
      <c r="AQ164" s="171"/>
      <c r="AR164" s="171"/>
      <c r="AS164" s="171"/>
      <c r="AT164" s="171"/>
      <c r="AU164" s="171"/>
      <c r="AV164" s="171"/>
      <c r="AW164" s="171"/>
      <c r="AX164" s="171"/>
      <c r="AY164" s="171"/>
      <c r="AZ164" s="171"/>
      <c r="BA164" s="171"/>
      <c r="BB164" s="171"/>
      <c r="BC164" s="171"/>
      <c r="BD164" s="171"/>
      <c r="BE164" s="171"/>
      <c r="BF164" s="171"/>
      <c r="BG164" s="171"/>
      <c r="BH164" s="171"/>
      <c r="BI164" s="171"/>
      <c r="BJ164" s="171"/>
      <c r="BK164" s="171"/>
      <c r="BL164" s="171"/>
      <c r="BM164" s="171"/>
      <c r="BN164" s="171"/>
      <c r="BO164" s="171"/>
      <c r="BP164" s="171"/>
      <c r="BQ164" s="171"/>
      <c r="BR164" s="171"/>
      <c r="BS164" s="171"/>
      <c r="BT164" s="171"/>
      <c r="BU164" s="171"/>
      <c r="BV164" s="171"/>
      <c r="BW164" s="171"/>
      <c r="BX164" s="171"/>
      <c r="BY164" s="171"/>
      <c r="BZ164" s="171"/>
      <c r="CA164" s="171"/>
      <c r="CB164" s="171"/>
      <c r="CC164" s="171"/>
      <c r="CD164" s="171"/>
      <c r="CE164" s="171"/>
      <c r="CF164" s="171"/>
      <c r="CG164" s="171"/>
      <c r="CH164" s="171"/>
      <c r="CI164" s="171"/>
      <c r="CJ164" s="171"/>
      <c r="CK164" s="171"/>
      <c r="CL164" s="171"/>
      <c r="CM164" s="171"/>
      <c r="CN164" s="171"/>
      <c r="CO164" s="171"/>
      <c r="CP164" s="171"/>
      <c r="CQ164" s="171"/>
      <c r="CR164" s="171"/>
      <c r="CS164" s="171"/>
      <c r="CT164" s="171"/>
      <c r="CU164" s="171"/>
      <c r="CV164" s="171"/>
      <c r="CW164" s="171"/>
      <c r="CX164" s="171"/>
      <c r="CY164" s="171"/>
      <c r="CZ164" s="171"/>
      <c r="DA164" s="171"/>
      <c r="DB164" s="171"/>
      <c r="DC164" s="171"/>
      <c r="DD164" s="171"/>
      <c r="DE164" s="171"/>
      <c r="DF164" s="171"/>
      <c r="DG164" s="171"/>
      <c r="DH164" s="171"/>
      <c r="DI164" s="171"/>
      <c r="DJ164" s="171"/>
      <c r="DK164" s="171"/>
      <c r="DL164" s="171"/>
      <c r="DM164" s="171"/>
      <c r="DN164" s="171"/>
      <c r="DO164" s="171"/>
      <c r="DP164" s="171"/>
      <c r="DQ164" s="171"/>
      <c r="DR164" s="171"/>
      <c r="DS164" s="171"/>
      <c r="DT164" s="171"/>
      <c r="DU164" s="171"/>
      <c r="DV164" s="171"/>
      <c r="DW164" s="171"/>
      <c r="DX164" s="171"/>
      <c r="DY164" s="171"/>
      <c r="DZ164" s="171"/>
      <c r="EA164" s="171"/>
      <c r="EB164" s="171"/>
      <c r="EC164" s="171"/>
      <c r="ED164" s="171"/>
      <c r="EE164" s="171"/>
      <c r="EF164" s="171"/>
      <c r="EG164" s="171"/>
      <c r="EH164" s="171"/>
      <c r="EI164" s="171"/>
      <c r="EJ164" s="171"/>
      <c r="EK164" s="171"/>
      <c r="EL164" s="171"/>
      <c r="EM164" s="171"/>
      <c r="EN164" s="171"/>
      <c r="EO164" s="171"/>
      <c r="EP164" s="171"/>
      <c r="EQ164" s="171"/>
      <c r="ER164" s="171"/>
      <c r="ES164" s="171"/>
      <c r="ET164" s="171"/>
      <c r="EU164" s="171"/>
      <c r="EV164" s="171"/>
      <c r="EW164" s="171"/>
      <c r="EX164" s="171"/>
      <c r="EY164" s="171"/>
      <c r="EZ164" s="171"/>
      <c r="FA164" s="171"/>
      <c r="FB164" s="171"/>
      <c r="FC164" s="171"/>
      <c r="FD164" s="171"/>
      <c r="FE164" s="171"/>
      <c r="FF164" s="171"/>
      <c r="FG164" s="171"/>
      <c r="FH164" s="171"/>
      <c r="FI164" s="171"/>
      <c r="FJ164" s="171"/>
      <c r="FK164" s="171"/>
      <c r="FL164" s="171"/>
      <c r="FM164" s="171"/>
      <c r="FN164" s="171"/>
      <c r="FO164" s="171"/>
      <c r="FP164" s="171"/>
      <c r="FQ164" s="171"/>
      <c r="FR164" s="171"/>
      <c r="FS164" s="171"/>
      <c r="FT164" s="171"/>
      <c r="FU164" s="171"/>
      <c r="FV164" s="171"/>
      <c r="FW164" s="171"/>
      <c r="FX164" s="171"/>
      <c r="FY164" s="171"/>
      <c r="FZ164" s="171"/>
      <c r="GA164" s="171"/>
      <c r="GB164" s="171"/>
      <c r="GC164" s="171"/>
      <c r="GD164" s="171"/>
      <c r="GE164" s="171"/>
      <c r="GF164" s="171"/>
      <c r="GG164" s="171"/>
      <c r="GH164" s="171"/>
      <c r="GI164" s="171"/>
      <c r="GJ164" s="171"/>
      <c r="GK164" s="171"/>
      <c r="GL164" s="171"/>
      <c r="GM164" s="171"/>
      <c r="GN164" s="171"/>
      <c r="GO164" s="171"/>
      <c r="GP164" s="171"/>
      <c r="GQ164" s="171"/>
      <c r="GR164" s="171"/>
      <c r="GS164" s="171"/>
      <c r="GT164" s="171"/>
      <c r="GU164" s="171"/>
      <c r="GV164" s="171"/>
      <c r="GW164" s="171"/>
      <c r="GX164" s="171"/>
      <c r="GY164" s="171"/>
      <c r="GZ164" s="171"/>
      <c r="HA164" s="171"/>
      <c r="HB164" s="171"/>
      <c r="HC164" s="171"/>
      <c r="HD164" s="171"/>
      <c r="HE164" s="171"/>
      <c r="HF164" s="171"/>
      <c r="HG164" s="171"/>
      <c r="HH164" s="171"/>
      <c r="HI164" s="171"/>
      <c r="HJ164" s="171"/>
      <c r="HK164" s="171"/>
      <c r="HL164" s="171"/>
      <c r="HM164" s="171"/>
      <c r="HN164" s="171"/>
      <c r="HO164" s="171"/>
      <c r="HP164" s="171"/>
      <c r="HQ164" s="171"/>
      <c r="HR164" s="171"/>
      <c r="HS164" s="171"/>
      <c r="HT164" s="171"/>
      <c r="HU164" s="171"/>
      <c r="HV164" s="171"/>
      <c r="HW164" s="172"/>
    </row>
    <row r="165" spans="1:231" s="173" customFormat="1" ht="34.5" customHeight="1">
      <c r="A165" s="395" t="s">
        <v>188</v>
      </c>
      <c r="B165" s="396" t="s">
        <v>268</v>
      </c>
      <c r="C165" s="404">
        <v>5.72</v>
      </c>
      <c r="D165" s="404">
        <f t="shared" si="12"/>
        <v>104</v>
      </c>
      <c r="E165" s="398">
        <v>16239</v>
      </c>
      <c r="F165" s="399">
        <f t="shared" si="10"/>
        <v>108.26</v>
      </c>
      <c r="G165" s="399"/>
      <c r="H165" s="399"/>
      <c r="I165" s="400" t="s">
        <v>79</v>
      </c>
      <c r="J165" s="170"/>
      <c r="K165" s="171"/>
      <c r="L165" s="171"/>
      <c r="M165" s="171"/>
      <c r="N165" s="171"/>
      <c r="O165" s="171"/>
      <c r="P165" s="171"/>
      <c r="Q165" s="171"/>
      <c r="R165" s="171"/>
      <c r="S165" s="171"/>
      <c r="T165" s="171"/>
      <c r="U165" s="171"/>
      <c r="V165" s="171"/>
      <c r="W165" s="171"/>
      <c r="X165" s="171"/>
      <c r="Y165" s="171"/>
      <c r="Z165" s="171"/>
      <c r="AA165" s="171"/>
      <c r="AB165" s="171"/>
      <c r="AC165" s="171"/>
      <c r="AD165" s="171"/>
      <c r="AE165" s="171"/>
      <c r="AF165" s="171"/>
      <c r="AG165" s="171"/>
      <c r="AH165" s="171"/>
      <c r="AI165" s="171"/>
      <c r="AJ165" s="171"/>
      <c r="AK165" s="171"/>
      <c r="AL165" s="171"/>
      <c r="AM165" s="171"/>
      <c r="AN165" s="171"/>
      <c r="AO165" s="171"/>
      <c r="AP165" s="171"/>
      <c r="AQ165" s="171"/>
      <c r="AR165" s="171"/>
      <c r="AS165" s="171"/>
      <c r="AT165" s="171"/>
      <c r="AU165" s="171"/>
      <c r="AV165" s="171"/>
      <c r="AW165" s="171"/>
      <c r="AX165" s="171"/>
      <c r="AY165" s="171"/>
      <c r="AZ165" s="171"/>
      <c r="BA165" s="171"/>
      <c r="BB165" s="171"/>
      <c r="BC165" s="171"/>
      <c r="BD165" s="171"/>
      <c r="BE165" s="171"/>
      <c r="BF165" s="171"/>
      <c r="BG165" s="171"/>
      <c r="BH165" s="171"/>
      <c r="BI165" s="171"/>
      <c r="BJ165" s="171"/>
      <c r="BK165" s="171"/>
      <c r="BL165" s="171"/>
      <c r="BM165" s="171"/>
      <c r="BN165" s="171"/>
      <c r="BO165" s="171"/>
      <c r="BP165" s="171"/>
      <c r="BQ165" s="171"/>
      <c r="BR165" s="171"/>
      <c r="BS165" s="171"/>
      <c r="BT165" s="171"/>
      <c r="BU165" s="171"/>
      <c r="BV165" s="171"/>
      <c r="BW165" s="171"/>
      <c r="BX165" s="171"/>
      <c r="BY165" s="171"/>
      <c r="BZ165" s="171"/>
      <c r="CA165" s="171"/>
      <c r="CB165" s="171"/>
      <c r="CC165" s="171"/>
      <c r="CD165" s="171"/>
      <c r="CE165" s="171"/>
      <c r="CF165" s="171"/>
      <c r="CG165" s="171"/>
      <c r="CH165" s="171"/>
      <c r="CI165" s="171"/>
      <c r="CJ165" s="171"/>
      <c r="CK165" s="171"/>
      <c r="CL165" s="171"/>
      <c r="CM165" s="171"/>
      <c r="CN165" s="171"/>
      <c r="CO165" s="171"/>
      <c r="CP165" s="171"/>
      <c r="CQ165" s="171"/>
      <c r="CR165" s="171"/>
      <c r="CS165" s="171"/>
      <c r="CT165" s="171"/>
      <c r="CU165" s="171"/>
      <c r="CV165" s="171"/>
      <c r="CW165" s="171"/>
      <c r="CX165" s="171"/>
      <c r="CY165" s="171"/>
      <c r="CZ165" s="171"/>
      <c r="DA165" s="171"/>
      <c r="DB165" s="171"/>
      <c r="DC165" s="171"/>
      <c r="DD165" s="171"/>
      <c r="DE165" s="171"/>
      <c r="DF165" s="171"/>
      <c r="DG165" s="171"/>
      <c r="DH165" s="171"/>
      <c r="DI165" s="171"/>
      <c r="DJ165" s="171"/>
      <c r="DK165" s="171"/>
      <c r="DL165" s="171"/>
      <c r="DM165" s="171"/>
      <c r="DN165" s="171"/>
      <c r="DO165" s="171"/>
      <c r="DP165" s="171"/>
      <c r="DQ165" s="171"/>
      <c r="DR165" s="171"/>
      <c r="DS165" s="171"/>
      <c r="DT165" s="171"/>
      <c r="DU165" s="171"/>
      <c r="DV165" s="171"/>
      <c r="DW165" s="171"/>
      <c r="DX165" s="171"/>
      <c r="DY165" s="171"/>
      <c r="DZ165" s="171"/>
      <c r="EA165" s="171"/>
      <c r="EB165" s="171"/>
      <c r="EC165" s="171"/>
      <c r="ED165" s="171"/>
      <c r="EE165" s="171"/>
      <c r="EF165" s="171"/>
      <c r="EG165" s="171"/>
      <c r="EH165" s="171"/>
      <c r="EI165" s="171"/>
      <c r="EJ165" s="171"/>
      <c r="EK165" s="171"/>
      <c r="EL165" s="171"/>
      <c r="EM165" s="171"/>
      <c r="EN165" s="171"/>
      <c r="EO165" s="171"/>
      <c r="EP165" s="171"/>
      <c r="EQ165" s="171"/>
      <c r="ER165" s="171"/>
      <c r="ES165" s="171"/>
      <c r="ET165" s="171"/>
      <c r="EU165" s="171"/>
      <c r="EV165" s="171"/>
      <c r="EW165" s="171"/>
      <c r="EX165" s="171"/>
      <c r="EY165" s="171"/>
      <c r="EZ165" s="171"/>
      <c r="FA165" s="171"/>
      <c r="FB165" s="171"/>
      <c r="FC165" s="171"/>
      <c r="FD165" s="171"/>
      <c r="FE165" s="171"/>
      <c r="FF165" s="171"/>
      <c r="FG165" s="171"/>
      <c r="FH165" s="171"/>
      <c r="FI165" s="171"/>
      <c r="FJ165" s="171"/>
      <c r="FK165" s="171"/>
      <c r="FL165" s="171"/>
      <c r="FM165" s="171"/>
      <c r="FN165" s="171"/>
      <c r="FO165" s="171"/>
      <c r="FP165" s="171"/>
      <c r="FQ165" s="171"/>
      <c r="FR165" s="171"/>
      <c r="FS165" s="171"/>
      <c r="FT165" s="171"/>
      <c r="FU165" s="171"/>
      <c r="FV165" s="171"/>
      <c r="FW165" s="171"/>
      <c r="FX165" s="171"/>
      <c r="FY165" s="171"/>
      <c r="FZ165" s="171"/>
      <c r="GA165" s="171"/>
      <c r="GB165" s="171"/>
      <c r="GC165" s="171"/>
      <c r="GD165" s="171"/>
      <c r="GE165" s="171"/>
      <c r="GF165" s="171"/>
      <c r="GG165" s="171"/>
      <c r="GH165" s="171"/>
      <c r="GI165" s="171"/>
      <c r="GJ165" s="171"/>
      <c r="GK165" s="171"/>
      <c r="GL165" s="171"/>
      <c r="GM165" s="171"/>
      <c r="GN165" s="171"/>
      <c r="GO165" s="171"/>
      <c r="GP165" s="171"/>
      <c r="GQ165" s="171"/>
      <c r="GR165" s="171"/>
      <c r="GS165" s="171"/>
      <c r="GT165" s="171"/>
      <c r="GU165" s="171"/>
      <c r="GV165" s="171"/>
      <c r="GW165" s="171"/>
      <c r="GX165" s="171"/>
      <c r="GY165" s="171"/>
      <c r="GZ165" s="171"/>
      <c r="HA165" s="171"/>
      <c r="HB165" s="171"/>
      <c r="HC165" s="171"/>
      <c r="HD165" s="171"/>
      <c r="HE165" s="171"/>
      <c r="HF165" s="171"/>
      <c r="HG165" s="171"/>
      <c r="HH165" s="171"/>
      <c r="HI165" s="171"/>
      <c r="HJ165" s="171"/>
      <c r="HK165" s="171"/>
      <c r="HL165" s="171"/>
      <c r="HM165" s="171"/>
      <c r="HN165" s="171"/>
      <c r="HO165" s="171"/>
      <c r="HP165" s="171"/>
      <c r="HQ165" s="171"/>
      <c r="HR165" s="171"/>
      <c r="HS165" s="171"/>
      <c r="HT165" s="171"/>
      <c r="HU165" s="171"/>
      <c r="HV165" s="171"/>
      <c r="HW165" s="172"/>
    </row>
    <row r="166" spans="1:231" s="173" customFormat="1" ht="34.5" customHeight="1">
      <c r="A166" s="395" t="s">
        <v>190</v>
      </c>
      <c r="B166" s="396" t="s">
        <v>269</v>
      </c>
      <c r="C166" s="404">
        <v>8.07</v>
      </c>
      <c r="D166" s="404">
        <f t="shared" si="12"/>
        <v>146.72727272727272</v>
      </c>
      <c r="E166" s="398">
        <v>11535</v>
      </c>
      <c r="F166" s="399">
        <f t="shared" si="10"/>
        <v>76.900000000000006</v>
      </c>
      <c r="G166" s="399"/>
      <c r="H166" s="399"/>
      <c r="I166" s="400" t="s">
        <v>79</v>
      </c>
      <c r="J166" s="170">
        <v>1</v>
      </c>
      <c r="K166" s="171"/>
      <c r="L166" s="171"/>
      <c r="M166" s="171"/>
      <c r="N166" s="171"/>
      <c r="O166" s="171"/>
      <c r="P166" s="171"/>
      <c r="Q166" s="171"/>
      <c r="R166" s="171"/>
      <c r="S166" s="171"/>
      <c r="T166" s="171"/>
      <c r="U166" s="171"/>
      <c r="V166" s="171"/>
      <c r="W166" s="171"/>
      <c r="X166" s="171"/>
      <c r="Y166" s="171"/>
      <c r="Z166" s="171"/>
      <c r="AA166" s="171"/>
      <c r="AB166" s="171"/>
      <c r="AC166" s="171"/>
      <c r="AD166" s="171"/>
      <c r="AE166" s="171"/>
      <c r="AF166" s="171"/>
      <c r="AG166" s="171"/>
      <c r="AH166" s="171"/>
      <c r="AI166" s="171"/>
      <c r="AJ166" s="171"/>
      <c r="AK166" s="171"/>
      <c r="AL166" s="171"/>
      <c r="AM166" s="171"/>
      <c r="AN166" s="171"/>
      <c r="AO166" s="171"/>
      <c r="AP166" s="171"/>
      <c r="AQ166" s="171"/>
      <c r="AR166" s="171"/>
      <c r="AS166" s="171"/>
      <c r="AT166" s="171"/>
      <c r="AU166" s="171"/>
      <c r="AV166" s="171"/>
      <c r="AW166" s="171"/>
      <c r="AX166" s="171"/>
      <c r="AY166" s="171"/>
      <c r="AZ166" s="171"/>
      <c r="BA166" s="171"/>
      <c r="BB166" s="171"/>
      <c r="BC166" s="171"/>
      <c r="BD166" s="171"/>
      <c r="BE166" s="171"/>
      <c r="BF166" s="171"/>
      <c r="BG166" s="171"/>
      <c r="BH166" s="171"/>
      <c r="BI166" s="171"/>
      <c r="BJ166" s="171"/>
      <c r="BK166" s="171"/>
      <c r="BL166" s="171"/>
      <c r="BM166" s="171"/>
      <c r="BN166" s="171"/>
      <c r="BO166" s="171"/>
      <c r="BP166" s="171"/>
      <c r="BQ166" s="171"/>
      <c r="BR166" s="171"/>
      <c r="BS166" s="171"/>
      <c r="BT166" s="171"/>
      <c r="BU166" s="171"/>
      <c r="BV166" s="171"/>
      <c r="BW166" s="171"/>
      <c r="BX166" s="171"/>
      <c r="BY166" s="171"/>
      <c r="BZ166" s="171"/>
      <c r="CA166" s="171"/>
      <c r="CB166" s="171"/>
      <c r="CC166" s="171"/>
      <c r="CD166" s="171"/>
      <c r="CE166" s="171"/>
      <c r="CF166" s="171"/>
      <c r="CG166" s="171"/>
      <c r="CH166" s="171"/>
      <c r="CI166" s="171"/>
      <c r="CJ166" s="171"/>
      <c r="CK166" s="171"/>
      <c r="CL166" s="171"/>
      <c r="CM166" s="171"/>
      <c r="CN166" s="171"/>
      <c r="CO166" s="171"/>
      <c r="CP166" s="171"/>
      <c r="CQ166" s="171"/>
      <c r="CR166" s="171"/>
      <c r="CS166" s="171"/>
      <c r="CT166" s="171"/>
      <c r="CU166" s="171"/>
      <c r="CV166" s="171"/>
      <c r="CW166" s="171"/>
      <c r="CX166" s="171"/>
      <c r="CY166" s="171"/>
      <c r="CZ166" s="171"/>
      <c r="DA166" s="171"/>
      <c r="DB166" s="171"/>
      <c r="DC166" s="171"/>
      <c r="DD166" s="171"/>
      <c r="DE166" s="171"/>
      <c r="DF166" s="171"/>
      <c r="DG166" s="171"/>
      <c r="DH166" s="171"/>
      <c r="DI166" s="171"/>
      <c r="DJ166" s="171"/>
      <c r="DK166" s="171"/>
      <c r="DL166" s="171"/>
      <c r="DM166" s="171"/>
      <c r="DN166" s="171"/>
      <c r="DO166" s="171"/>
      <c r="DP166" s="171"/>
      <c r="DQ166" s="171"/>
      <c r="DR166" s="171"/>
      <c r="DS166" s="171"/>
      <c r="DT166" s="171"/>
      <c r="DU166" s="171"/>
      <c r="DV166" s="171"/>
      <c r="DW166" s="171"/>
      <c r="DX166" s="171"/>
      <c r="DY166" s="171"/>
      <c r="DZ166" s="171"/>
      <c r="EA166" s="171"/>
      <c r="EB166" s="171"/>
      <c r="EC166" s="171"/>
      <c r="ED166" s="171"/>
      <c r="EE166" s="171"/>
      <c r="EF166" s="171"/>
      <c r="EG166" s="171"/>
      <c r="EH166" s="171"/>
      <c r="EI166" s="171"/>
      <c r="EJ166" s="171"/>
      <c r="EK166" s="171"/>
      <c r="EL166" s="171"/>
      <c r="EM166" s="171"/>
      <c r="EN166" s="171"/>
      <c r="EO166" s="171"/>
      <c r="EP166" s="171"/>
      <c r="EQ166" s="171"/>
      <c r="ER166" s="171"/>
      <c r="ES166" s="171"/>
      <c r="ET166" s="171"/>
      <c r="EU166" s="171"/>
      <c r="EV166" s="171"/>
      <c r="EW166" s="171"/>
      <c r="EX166" s="171"/>
      <c r="EY166" s="171"/>
      <c r="EZ166" s="171"/>
      <c r="FA166" s="171"/>
      <c r="FB166" s="171"/>
      <c r="FC166" s="171"/>
      <c r="FD166" s="171"/>
      <c r="FE166" s="171"/>
      <c r="FF166" s="171"/>
      <c r="FG166" s="171"/>
      <c r="FH166" s="171"/>
      <c r="FI166" s="171"/>
      <c r="FJ166" s="171"/>
      <c r="FK166" s="171"/>
      <c r="FL166" s="171"/>
      <c r="FM166" s="171"/>
      <c r="FN166" s="171"/>
      <c r="FO166" s="171"/>
      <c r="FP166" s="171"/>
      <c r="FQ166" s="171"/>
      <c r="FR166" s="171"/>
      <c r="FS166" s="171"/>
      <c r="FT166" s="171"/>
      <c r="FU166" s="171"/>
      <c r="FV166" s="171"/>
      <c r="FW166" s="171"/>
      <c r="FX166" s="171"/>
      <c r="FY166" s="171"/>
      <c r="FZ166" s="171"/>
      <c r="GA166" s="171"/>
      <c r="GB166" s="171"/>
      <c r="GC166" s="171"/>
      <c r="GD166" s="171"/>
      <c r="GE166" s="171"/>
      <c r="GF166" s="171"/>
      <c r="GG166" s="171"/>
      <c r="GH166" s="171"/>
      <c r="GI166" s="171"/>
      <c r="GJ166" s="171"/>
      <c r="GK166" s="171"/>
      <c r="GL166" s="171"/>
      <c r="GM166" s="171"/>
      <c r="GN166" s="171"/>
      <c r="GO166" s="171"/>
      <c r="GP166" s="171"/>
      <c r="GQ166" s="171"/>
      <c r="GR166" s="171"/>
      <c r="GS166" s="171"/>
      <c r="GT166" s="171"/>
      <c r="GU166" s="171"/>
      <c r="GV166" s="171"/>
      <c r="GW166" s="171"/>
      <c r="GX166" s="171"/>
      <c r="GY166" s="171"/>
      <c r="GZ166" s="171"/>
      <c r="HA166" s="171"/>
      <c r="HB166" s="171"/>
      <c r="HC166" s="171"/>
      <c r="HD166" s="171"/>
      <c r="HE166" s="171"/>
      <c r="HF166" s="171"/>
      <c r="HG166" s="171"/>
      <c r="HH166" s="171"/>
      <c r="HI166" s="171"/>
      <c r="HJ166" s="171"/>
      <c r="HK166" s="171"/>
      <c r="HL166" s="171"/>
      <c r="HM166" s="171"/>
      <c r="HN166" s="171"/>
      <c r="HO166" s="171"/>
      <c r="HP166" s="171"/>
      <c r="HQ166" s="171"/>
      <c r="HR166" s="171"/>
      <c r="HS166" s="171"/>
      <c r="HT166" s="171"/>
      <c r="HU166" s="171"/>
      <c r="HV166" s="171"/>
      <c r="HW166" s="172"/>
    </row>
    <row r="167" spans="1:231" s="169" customFormat="1" ht="23.25" customHeight="1">
      <c r="A167" s="363" t="s">
        <v>270</v>
      </c>
      <c r="B167" s="401" t="s">
        <v>271</v>
      </c>
      <c r="C167" s="394">
        <f>SUM(C168:C173)</f>
        <v>46.7</v>
      </c>
      <c r="D167" s="394"/>
      <c r="E167" s="391">
        <f>SUM(E168:E173)</f>
        <v>65198</v>
      </c>
      <c r="F167" s="391"/>
      <c r="G167" s="391"/>
      <c r="H167" s="391"/>
      <c r="I167" s="391"/>
      <c r="J167" s="163"/>
      <c r="K167" s="159"/>
      <c r="L167" s="159"/>
      <c r="M167" s="159"/>
      <c r="N167" s="159"/>
      <c r="O167" s="159"/>
      <c r="P167" s="159"/>
      <c r="Q167" s="159"/>
      <c r="R167" s="159"/>
      <c r="S167" s="159"/>
      <c r="T167" s="159"/>
      <c r="U167" s="159"/>
      <c r="V167" s="159"/>
      <c r="W167" s="159"/>
      <c r="X167" s="159"/>
      <c r="Y167" s="159"/>
      <c r="Z167" s="159"/>
      <c r="AA167" s="159"/>
      <c r="AB167" s="159"/>
      <c r="AC167" s="159"/>
      <c r="AD167" s="159"/>
      <c r="AE167" s="159"/>
      <c r="AF167" s="159"/>
      <c r="AG167" s="159"/>
      <c r="AH167" s="159"/>
      <c r="AI167" s="159"/>
      <c r="AJ167" s="159"/>
      <c r="AK167" s="159"/>
      <c r="AL167" s="159"/>
      <c r="AM167" s="159"/>
      <c r="AN167" s="159"/>
      <c r="AO167" s="159"/>
      <c r="AP167" s="159"/>
      <c r="AQ167" s="159"/>
      <c r="AR167" s="159"/>
      <c r="AS167" s="159"/>
      <c r="AT167" s="159"/>
      <c r="AU167" s="159"/>
      <c r="AV167" s="159"/>
      <c r="AW167" s="159"/>
      <c r="AX167" s="159"/>
      <c r="AY167" s="159"/>
      <c r="AZ167" s="159"/>
      <c r="BA167" s="159"/>
      <c r="BB167" s="159"/>
      <c r="BC167" s="159"/>
      <c r="BD167" s="159"/>
      <c r="BE167" s="159"/>
      <c r="BF167" s="159"/>
      <c r="BG167" s="159"/>
      <c r="BH167" s="159"/>
      <c r="BI167" s="159"/>
      <c r="BJ167" s="159"/>
      <c r="BK167" s="159"/>
      <c r="BL167" s="159"/>
      <c r="BM167" s="159"/>
      <c r="BN167" s="159"/>
      <c r="BO167" s="159"/>
      <c r="BP167" s="159"/>
      <c r="BQ167" s="159"/>
      <c r="BR167" s="159"/>
      <c r="BS167" s="159"/>
      <c r="BT167" s="159"/>
      <c r="BU167" s="159"/>
      <c r="BV167" s="159"/>
      <c r="BW167" s="159"/>
      <c r="BX167" s="159"/>
      <c r="BY167" s="159"/>
      <c r="BZ167" s="159"/>
      <c r="CA167" s="159"/>
      <c r="CB167" s="159"/>
      <c r="CC167" s="159"/>
      <c r="CD167" s="159"/>
      <c r="CE167" s="159"/>
      <c r="CF167" s="159"/>
      <c r="CG167" s="159"/>
      <c r="CH167" s="159"/>
      <c r="CI167" s="159"/>
      <c r="CJ167" s="159"/>
      <c r="CK167" s="159"/>
      <c r="CL167" s="159"/>
      <c r="CM167" s="159"/>
      <c r="CN167" s="159"/>
      <c r="CO167" s="159"/>
      <c r="CP167" s="159"/>
      <c r="CQ167" s="159"/>
      <c r="CR167" s="159"/>
      <c r="CS167" s="159"/>
      <c r="CT167" s="159"/>
      <c r="CU167" s="159"/>
      <c r="CV167" s="159"/>
      <c r="CW167" s="159"/>
      <c r="CX167" s="159"/>
      <c r="CY167" s="159"/>
      <c r="CZ167" s="159"/>
      <c r="DA167" s="159"/>
      <c r="DB167" s="159"/>
      <c r="DC167" s="159"/>
      <c r="DD167" s="159"/>
      <c r="DE167" s="159"/>
      <c r="DF167" s="159"/>
      <c r="DG167" s="159"/>
      <c r="DH167" s="159"/>
      <c r="DI167" s="159"/>
      <c r="DJ167" s="159"/>
      <c r="DK167" s="159"/>
      <c r="DL167" s="159"/>
      <c r="DM167" s="159"/>
      <c r="DN167" s="159"/>
      <c r="DO167" s="159"/>
      <c r="DP167" s="159"/>
      <c r="DQ167" s="159"/>
      <c r="DR167" s="159"/>
      <c r="DS167" s="159"/>
      <c r="DT167" s="159"/>
      <c r="DU167" s="159"/>
      <c r="DV167" s="159"/>
      <c r="DW167" s="159"/>
      <c r="DX167" s="159"/>
      <c r="DY167" s="159"/>
      <c r="DZ167" s="159"/>
      <c r="EA167" s="159"/>
      <c r="EB167" s="159"/>
      <c r="EC167" s="159"/>
      <c r="ED167" s="159"/>
      <c r="EE167" s="159"/>
      <c r="EF167" s="159"/>
      <c r="EG167" s="159"/>
      <c r="EH167" s="159"/>
      <c r="EI167" s="159"/>
      <c r="EJ167" s="159"/>
      <c r="EK167" s="159"/>
      <c r="EL167" s="159"/>
      <c r="EM167" s="159"/>
      <c r="EN167" s="159"/>
      <c r="EO167" s="159"/>
      <c r="EP167" s="159"/>
      <c r="EQ167" s="159"/>
      <c r="ER167" s="159"/>
      <c r="ES167" s="159"/>
      <c r="ET167" s="159"/>
      <c r="EU167" s="159"/>
      <c r="EV167" s="159"/>
      <c r="EW167" s="159"/>
      <c r="EX167" s="159"/>
      <c r="EY167" s="159"/>
      <c r="EZ167" s="159"/>
      <c r="FA167" s="159"/>
      <c r="FB167" s="159"/>
      <c r="FC167" s="159"/>
      <c r="FD167" s="159"/>
      <c r="FE167" s="159"/>
      <c r="FF167" s="159"/>
      <c r="FG167" s="159"/>
      <c r="FH167" s="159"/>
      <c r="FI167" s="159"/>
      <c r="FJ167" s="159"/>
      <c r="FK167" s="159"/>
      <c r="FL167" s="159"/>
      <c r="FM167" s="159"/>
      <c r="FN167" s="159"/>
      <c r="FO167" s="159"/>
      <c r="FP167" s="159"/>
      <c r="FQ167" s="159"/>
      <c r="FR167" s="159"/>
      <c r="FS167" s="159"/>
      <c r="FT167" s="159"/>
      <c r="FU167" s="159"/>
      <c r="FV167" s="159"/>
      <c r="FW167" s="159"/>
      <c r="FX167" s="159"/>
      <c r="FY167" s="159"/>
      <c r="FZ167" s="159"/>
      <c r="GA167" s="159"/>
      <c r="GB167" s="159"/>
      <c r="GC167" s="159"/>
      <c r="GD167" s="159"/>
      <c r="GE167" s="159"/>
      <c r="GF167" s="159"/>
      <c r="GG167" s="159"/>
      <c r="GH167" s="159"/>
      <c r="GI167" s="159"/>
      <c r="GJ167" s="159"/>
      <c r="GK167" s="159"/>
      <c r="GL167" s="159"/>
      <c r="GM167" s="159"/>
      <c r="GN167" s="159"/>
      <c r="GO167" s="159"/>
      <c r="GP167" s="159"/>
      <c r="GQ167" s="159"/>
      <c r="GR167" s="159"/>
      <c r="GS167" s="159"/>
      <c r="GT167" s="159"/>
      <c r="GU167" s="159"/>
      <c r="GV167" s="159"/>
      <c r="GW167" s="159"/>
      <c r="GX167" s="159"/>
      <c r="GY167" s="159"/>
      <c r="GZ167" s="159"/>
      <c r="HA167" s="159"/>
      <c r="HB167" s="159"/>
      <c r="HC167" s="159"/>
      <c r="HD167" s="159"/>
      <c r="HE167" s="159"/>
      <c r="HF167" s="159"/>
      <c r="HG167" s="159"/>
      <c r="HH167" s="159"/>
      <c r="HI167" s="159"/>
      <c r="HJ167" s="159"/>
      <c r="HK167" s="159"/>
      <c r="HL167" s="159"/>
      <c r="HM167" s="159"/>
      <c r="HN167" s="159"/>
      <c r="HO167" s="159"/>
      <c r="HP167" s="159"/>
      <c r="HQ167" s="159"/>
      <c r="HR167" s="159"/>
      <c r="HS167" s="159"/>
      <c r="HT167" s="159"/>
      <c r="HU167" s="159"/>
      <c r="HV167" s="159"/>
      <c r="HW167" s="168"/>
    </row>
    <row r="168" spans="1:231" s="173" customFormat="1" ht="23.25" customHeight="1">
      <c r="A168" s="395" t="s">
        <v>272</v>
      </c>
      <c r="B168" s="396" t="s">
        <v>273</v>
      </c>
      <c r="C168" s="404">
        <v>7.17</v>
      </c>
      <c r="D168" s="404">
        <f t="shared" si="12"/>
        <v>130.36363636363637</v>
      </c>
      <c r="E168" s="398">
        <v>10285</v>
      </c>
      <c r="F168" s="399">
        <f t="shared" si="10"/>
        <v>68.566666666666663</v>
      </c>
      <c r="G168" s="399"/>
      <c r="H168" s="399"/>
      <c r="I168" s="400" t="s">
        <v>29</v>
      </c>
      <c r="J168" s="170">
        <v>1</v>
      </c>
      <c r="K168" s="171"/>
      <c r="L168" s="171"/>
      <c r="M168" s="171"/>
      <c r="N168" s="171"/>
      <c r="O168" s="171"/>
      <c r="P168" s="171"/>
      <c r="Q168" s="171"/>
      <c r="R168" s="171"/>
      <c r="S168" s="171"/>
      <c r="T168" s="171"/>
      <c r="U168" s="171"/>
      <c r="V168" s="171"/>
      <c r="W168" s="171"/>
      <c r="X168" s="171"/>
      <c r="Y168" s="171"/>
      <c r="Z168" s="171"/>
      <c r="AA168" s="171"/>
      <c r="AB168" s="171"/>
      <c r="AC168" s="171"/>
      <c r="AD168" s="171"/>
      <c r="AE168" s="171"/>
      <c r="AF168" s="171"/>
      <c r="AG168" s="171"/>
      <c r="AH168" s="171"/>
      <c r="AI168" s="171"/>
      <c r="AJ168" s="171"/>
      <c r="AK168" s="171"/>
      <c r="AL168" s="171"/>
      <c r="AM168" s="171"/>
      <c r="AN168" s="171"/>
      <c r="AO168" s="171"/>
      <c r="AP168" s="171"/>
      <c r="AQ168" s="171"/>
      <c r="AR168" s="171"/>
      <c r="AS168" s="171"/>
      <c r="AT168" s="171"/>
      <c r="AU168" s="171"/>
      <c r="AV168" s="171"/>
      <c r="AW168" s="171"/>
      <c r="AX168" s="171"/>
      <c r="AY168" s="171"/>
      <c r="AZ168" s="171"/>
      <c r="BA168" s="171"/>
      <c r="BB168" s="171"/>
      <c r="BC168" s="171"/>
      <c r="BD168" s="171"/>
      <c r="BE168" s="171"/>
      <c r="BF168" s="171"/>
      <c r="BG168" s="171"/>
      <c r="BH168" s="171"/>
      <c r="BI168" s="171"/>
      <c r="BJ168" s="171"/>
      <c r="BK168" s="171"/>
      <c r="BL168" s="171"/>
      <c r="BM168" s="171"/>
      <c r="BN168" s="171"/>
      <c r="BO168" s="171"/>
      <c r="BP168" s="171"/>
      <c r="BQ168" s="171"/>
      <c r="BR168" s="171"/>
      <c r="BS168" s="171"/>
      <c r="BT168" s="171"/>
      <c r="BU168" s="171"/>
      <c r="BV168" s="171"/>
      <c r="BW168" s="171"/>
      <c r="BX168" s="171"/>
      <c r="BY168" s="171"/>
      <c r="BZ168" s="171"/>
      <c r="CA168" s="171"/>
      <c r="CB168" s="171"/>
      <c r="CC168" s="171"/>
      <c r="CD168" s="171"/>
      <c r="CE168" s="171"/>
      <c r="CF168" s="171"/>
      <c r="CG168" s="171"/>
      <c r="CH168" s="171"/>
      <c r="CI168" s="171"/>
      <c r="CJ168" s="171"/>
      <c r="CK168" s="171"/>
      <c r="CL168" s="171"/>
      <c r="CM168" s="171"/>
      <c r="CN168" s="171"/>
      <c r="CO168" s="171"/>
      <c r="CP168" s="171"/>
      <c r="CQ168" s="171"/>
      <c r="CR168" s="171"/>
      <c r="CS168" s="171"/>
      <c r="CT168" s="171"/>
      <c r="CU168" s="171"/>
      <c r="CV168" s="171"/>
      <c r="CW168" s="171"/>
      <c r="CX168" s="171"/>
      <c r="CY168" s="171"/>
      <c r="CZ168" s="171"/>
      <c r="DA168" s="171"/>
      <c r="DB168" s="171"/>
      <c r="DC168" s="171"/>
      <c r="DD168" s="171"/>
      <c r="DE168" s="171"/>
      <c r="DF168" s="171"/>
      <c r="DG168" s="171"/>
      <c r="DH168" s="171"/>
      <c r="DI168" s="171"/>
      <c r="DJ168" s="171"/>
      <c r="DK168" s="171"/>
      <c r="DL168" s="171"/>
      <c r="DM168" s="171"/>
      <c r="DN168" s="171"/>
      <c r="DO168" s="171"/>
      <c r="DP168" s="171"/>
      <c r="DQ168" s="171"/>
      <c r="DR168" s="171"/>
      <c r="DS168" s="171"/>
      <c r="DT168" s="171"/>
      <c r="DU168" s="171"/>
      <c r="DV168" s="171"/>
      <c r="DW168" s="171"/>
      <c r="DX168" s="171"/>
      <c r="DY168" s="171"/>
      <c r="DZ168" s="171"/>
      <c r="EA168" s="171"/>
      <c r="EB168" s="171"/>
      <c r="EC168" s="171"/>
      <c r="ED168" s="171"/>
      <c r="EE168" s="171"/>
      <c r="EF168" s="171"/>
      <c r="EG168" s="171"/>
      <c r="EH168" s="171"/>
      <c r="EI168" s="171"/>
      <c r="EJ168" s="171"/>
      <c r="EK168" s="171"/>
      <c r="EL168" s="171"/>
      <c r="EM168" s="171"/>
      <c r="EN168" s="171"/>
      <c r="EO168" s="171"/>
      <c r="EP168" s="171"/>
      <c r="EQ168" s="171"/>
      <c r="ER168" s="171"/>
      <c r="ES168" s="171"/>
      <c r="ET168" s="171"/>
      <c r="EU168" s="171"/>
      <c r="EV168" s="171"/>
      <c r="EW168" s="171"/>
      <c r="EX168" s="171"/>
      <c r="EY168" s="171"/>
      <c r="EZ168" s="171"/>
      <c r="FA168" s="171"/>
      <c r="FB168" s="171"/>
      <c r="FC168" s="171"/>
      <c r="FD168" s="171"/>
      <c r="FE168" s="171"/>
      <c r="FF168" s="171"/>
      <c r="FG168" s="171"/>
      <c r="FH168" s="171"/>
      <c r="FI168" s="171"/>
      <c r="FJ168" s="171"/>
      <c r="FK168" s="171"/>
      <c r="FL168" s="171"/>
      <c r="FM168" s="171"/>
      <c r="FN168" s="171"/>
      <c r="FO168" s="171"/>
      <c r="FP168" s="171"/>
      <c r="FQ168" s="171"/>
      <c r="FR168" s="171"/>
      <c r="FS168" s="171"/>
      <c r="FT168" s="171"/>
      <c r="FU168" s="171"/>
      <c r="FV168" s="171"/>
      <c r="FW168" s="171"/>
      <c r="FX168" s="171"/>
      <c r="FY168" s="171"/>
      <c r="FZ168" s="171"/>
      <c r="GA168" s="171"/>
      <c r="GB168" s="171"/>
      <c r="GC168" s="171"/>
      <c r="GD168" s="171"/>
      <c r="GE168" s="171"/>
      <c r="GF168" s="171"/>
      <c r="GG168" s="171"/>
      <c r="GH168" s="171"/>
      <c r="GI168" s="171"/>
      <c r="GJ168" s="171"/>
      <c r="GK168" s="171"/>
      <c r="GL168" s="171"/>
      <c r="GM168" s="171"/>
      <c r="GN168" s="171"/>
      <c r="GO168" s="171"/>
      <c r="GP168" s="171"/>
      <c r="GQ168" s="171"/>
      <c r="GR168" s="171"/>
      <c r="GS168" s="171"/>
      <c r="GT168" s="171"/>
      <c r="GU168" s="171"/>
      <c r="GV168" s="171"/>
      <c r="GW168" s="171"/>
      <c r="GX168" s="171"/>
      <c r="GY168" s="171"/>
      <c r="GZ168" s="171"/>
      <c r="HA168" s="171"/>
      <c r="HB168" s="171"/>
      <c r="HC168" s="171"/>
      <c r="HD168" s="171"/>
      <c r="HE168" s="171"/>
      <c r="HF168" s="171"/>
      <c r="HG168" s="171"/>
      <c r="HH168" s="171"/>
      <c r="HI168" s="171"/>
      <c r="HJ168" s="171"/>
      <c r="HK168" s="171"/>
      <c r="HL168" s="171"/>
      <c r="HM168" s="171"/>
      <c r="HN168" s="171"/>
      <c r="HO168" s="171"/>
      <c r="HP168" s="171"/>
      <c r="HQ168" s="171"/>
      <c r="HR168" s="171"/>
      <c r="HS168" s="171"/>
      <c r="HT168" s="171"/>
      <c r="HU168" s="171"/>
      <c r="HV168" s="171"/>
      <c r="HW168" s="172"/>
    </row>
    <row r="169" spans="1:231" s="173" customFormat="1" ht="38.25" customHeight="1">
      <c r="A169" s="395" t="s">
        <v>274</v>
      </c>
      <c r="B169" s="396" t="s">
        <v>275</v>
      </c>
      <c r="C169" s="404">
        <v>5.28</v>
      </c>
      <c r="D169" s="404">
        <f t="shared" si="12"/>
        <v>96.000000000000014</v>
      </c>
      <c r="E169" s="398">
        <v>7156</v>
      </c>
      <c r="F169" s="399">
        <f t="shared" si="10"/>
        <v>47.706666666666671</v>
      </c>
      <c r="G169" s="399"/>
      <c r="H169" s="399"/>
      <c r="I169" s="400" t="s">
        <v>79</v>
      </c>
      <c r="J169" s="170">
        <v>1</v>
      </c>
      <c r="K169" s="171"/>
      <c r="L169" s="171"/>
      <c r="M169" s="171"/>
      <c r="N169" s="171"/>
      <c r="O169" s="171"/>
      <c r="P169" s="171"/>
      <c r="Q169" s="171"/>
      <c r="R169" s="171"/>
      <c r="S169" s="171"/>
      <c r="T169" s="171"/>
      <c r="U169" s="171"/>
      <c r="V169" s="171"/>
      <c r="W169" s="171"/>
      <c r="X169" s="171"/>
      <c r="Y169" s="171"/>
      <c r="Z169" s="171"/>
      <c r="AA169" s="171"/>
      <c r="AB169" s="171"/>
      <c r="AC169" s="171"/>
      <c r="AD169" s="171"/>
      <c r="AE169" s="171"/>
      <c r="AF169" s="171"/>
      <c r="AG169" s="171"/>
      <c r="AH169" s="171"/>
      <c r="AI169" s="171"/>
      <c r="AJ169" s="171"/>
      <c r="AK169" s="171"/>
      <c r="AL169" s="171"/>
      <c r="AM169" s="171"/>
      <c r="AN169" s="171"/>
      <c r="AO169" s="171"/>
      <c r="AP169" s="171"/>
      <c r="AQ169" s="171"/>
      <c r="AR169" s="171"/>
      <c r="AS169" s="171"/>
      <c r="AT169" s="171"/>
      <c r="AU169" s="171"/>
      <c r="AV169" s="171"/>
      <c r="AW169" s="171"/>
      <c r="AX169" s="171"/>
      <c r="AY169" s="171"/>
      <c r="AZ169" s="171"/>
      <c r="BA169" s="171"/>
      <c r="BB169" s="171"/>
      <c r="BC169" s="171"/>
      <c r="BD169" s="171"/>
      <c r="BE169" s="171"/>
      <c r="BF169" s="171"/>
      <c r="BG169" s="171"/>
      <c r="BH169" s="171"/>
      <c r="BI169" s="171"/>
      <c r="BJ169" s="171"/>
      <c r="BK169" s="171"/>
      <c r="BL169" s="171"/>
      <c r="BM169" s="171"/>
      <c r="BN169" s="171"/>
      <c r="BO169" s="171"/>
      <c r="BP169" s="171"/>
      <c r="BQ169" s="171"/>
      <c r="BR169" s="171"/>
      <c r="BS169" s="171"/>
      <c r="BT169" s="171"/>
      <c r="BU169" s="171"/>
      <c r="BV169" s="171"/>
      <c r="BW169" s="171"/>
      <c r="BX169" s="171"/>
      <c r="BY169" s="171"/>
      <c r="BZ169" s="171"/>
      <c r="CA169" s="171"/>
      <c r="CB169" s="171"/>
      <c r="CC169" s="171"/>
      <c r="CD169" s="171"/>
      <c r="CE169" s="171"/>
      <c r="CF169" s="171"/>
      <c r="CG169" s="171"/>
      <c r="CH169" s="171"/>
      <c r="CI169" s="171"/>
      <c r="CJ169" s="171"/>
      <c r="CK169" s="171"/>
      <c r="CL169" s="171"/>
      <c r="CM169" s="171"/>
      <c r="CN169" s="171"/>
      <c r="CO169" s="171"/>
      <c r="CP169" s="171"/>
      <c r="CQ169" s="171"/>
      <c r="CR169" s="171"/>
      <c r="CS169" s="171"/>
      <c r="CT169" s="171"/>
      <c r="CU169" s="171"/>
      <c r="CV169" s="171"/>
      <c r="CW169" s="171"/>
      <c r="CX169" s="171"/>
      <c r="CY169" s="171"/>
      <c r="CZ169" s="171"/>
      <c r="DA169" s="171"/>
      <c r="DB169" s="171"/>
      <c r="DC169" s="171"/>
      <c r="DD169" s="171"/>
      <c r="DE169" s="171"/>
      <c r="DF169" s="171"/>
      <c r="DG169" s="171"/>
      <c r="DH169" s="171"/>
      <c r="DI169" s="171"/>
      <c r="DJ169" s="171"/>
      <c r="DK169" s="171"/>
      <c r="DL169" s="171"/>
      <c r="DM169" s="171"/>
      <c r="DN169" s="171"/>
      <c r="DO169" s="171"/>
      <c r="DP169" s="171"/>
      <c r="DQ169" s="171"/>
      <c r="DR169" s="171"/>
      <c r="DS169" s="171"/>
      <c r="DT169" s="171"/>
      <c r="DU169" s="171"/>
      <c r="DV169" s="171"/>
      <c r="DW169" s="171"/>
      <c r="DX169" s="171"/>
      <c r="DY169" s="171"/>
      <c r="DZ169" s="171"/>
      <c r="EA169" s="171"/>
      <c r="EB169" s="171"/>
      <c r="EC169" s="171"/>
      <c r="ED169" s="171"/>
      <c r="EE169" s="171"/>
      <c r="EF169" s="171"/>
      <c r="EG169" s="171"/>
      <c r="EH169" s="171"/>
      <c r="EI169" s="171"/>
      <c r="EJ169" s="171"/>
      <c r="EK169" s="171"/>
      <c r="EL169" s="171"/>
      <c r="EM169" s="171"/>
      <c r="EN169" s="171"/>
      <c r="EO169" s="171"/>
      <c r="EP169" s="171"/>
      <c r="EQ169" s="171"/>
      <c r="ER169" s="171"/>
      <c r="ES169" s="171"/>
      <c r="ET169" s="171"/>
      <c r="EU169" s="171"/>
      <c r="EV169" s="171"/>
      <c r="EW169" s="171"/>
      <c r="EX169" s="171"/>
      <c r="EY169" s="171"/>
      <c r="EZ169" s="171"/>
      <c r="FA169" s="171"/>
      <c r="FB169" s="171"/>
      <c r="FC169" s="171"/>
      <c r="FD169" s="171"/>
      <c r="FE169" s="171"/>
      <c r="FF169" s="171"/>
      <c r="FG169" s="171"/>
      <c r="FH169" s="171"/>
      <c r="FI169" s="171"/>
      <c r="FJ169" s="171"/>
      <c r="FK169" s="171"/>
      <c r="FL169" s="171"/>
      <c r="FM169" s="171"/>
      <c r="FN169" s="171"/>
      <c r="FO169" s="171"/>
      <c r="FP169" s="171"/>
      <c r="FQ169" s="171"/>
      <c r="FR169" s="171"/>
      <c r="FS169" s="171"/>
      <c r="FT169" s="171"/>
      <c r="FU169" s="171"/>
      <c r="FV169" s="171"/>
      <c r="FW169" s="171"/>
      <c r="FX169" s="171"/>
      <c r="FY169" s="171"/>
      <c r="FZ169" s="171"/>
      <c r="GA169" s="171"/>
      <c r="GB169" s="171"/>
      <c r="GC169" s="171"/>
      <c r="GD169" s="171"/>
      <c r="GE169" s="171"/>
      <c r="GF169" s="171"/>
      <c r="GG169" s="171"/>
      <c r="GH169" s="171"/>
      <c r="GI169" s="171"/>
      <c r="GJ169" s="171"/>
      <c r="GK169" s="171"/>
      <c r="GL169" s="171"/>
      <c r="GM169" s="171"/>
      <c r="GN169" s="171"/>
      <c r="GO169" s="171"/>
      <c r="GP169" s="171"/>
      <c r="GQ169" s="171"/>
      <c r="GR169" s="171"/>
      <c r="GS169" s="171"/>
      <c r="GT169" s="171"/>
      <c r="GU169" s="171"/>
      <c r="GV169" s="171"/>
      <c r="GW169" s="171"/>
      <c r="GX169" s="171"/>
      <c r="GY169" s="171"/>
      <c r="GZ169" s="171"/>
      <c r="HA169" s="171"/>
      <c r="HB169" s="171"/>
      <c r="HC169" s="171"/>
      <c r="HD169" s="171"/>
      <c r="HE169" s="171"/>
      <c r="HF169" s="171"/>
      <c r="HG169" s="171"/>
      <c r="HH169" s="171"/>
      <c r="HI169" s="171"/>
      <c r="HJ169" s="171"/>
      <c r="HK169" s="171"/>
      <c r="HL169" s="171"/>
      <c r="HM169" s="171"/>
      <c r="HN169" s="171"/>
      <c r="HO169" s="171"/>
      <c r="HP169" s="171"/>
      <c r="HQ169" s="171"/>
      <c r="HR169" s="171"/>
      <c r="HS169" s="171"/>
      <c r="HT169" s="171"/>
      <c r="HU169" s="171"/>
      <c r="HV169" s="171"/>
      <c r="HW169" s="172"/>
    </row>
    <row r="170" spans="1:231" s="173" customFormat="1" ht="23.25" customHeight="1">
      <c r="A170" s="395" t="s">
        <v>276</v>
      </c>
      <c r="B170" s="396" t="s">
        <v>277</v>
      </c>
      <c r="C170" s="404">
        <v>5.98</v>
      </c>
      <c r="D170" s="404">
        <f t="shared" si="12"/>
        <v>108.72727272727273</v>
      </c>
      <c r="E170" s="398">
        <v>11999</v>
      </c>
      <c r="F170" s="399">
        <f t="shared" si="10"/>
        <v>79.993333333333339</v>
      </c>
      <c r="G170" s="399"/>
      <c r="H170" s="399"/>
      <c r="I170" s="400" t="s">
        <v>29</v>
      </c>
      <c r="J170" s="170">
        <v>1</v>
      </c>
      <c r="K170" s="171"/>
      <c r="L170" s="171"/>
      <c r="M170" s="171"/>
      <c r="N170" s="171"/>
      <c r="O170" s="171"/>
      <c r="P170" s="171"/>
      <c r="Q170" s="171"/>
      <c r="R170" s="171"/>
      <c r="S170" s="171"/>
      <c r="T170" s="171"/>
      <c r="U170" s="171"/>
      <c r="V170" s="171"/>
      <c r="W170" s="171"/>
      <c r="X170" s="171"/>
      <c r="Y170" s="171"/>
      <c r="Z170" s="171"/>
      <c r="AA170" s="171"/>
      <c r="AB170" s="171"/>
      <c r="AC170" s="171"/>
      <c r="AD170" s="171"/>
      <c r="AE170" s="171"/>
      <c r="AF170" s="171"/>
      <c r="AG170" s="171"/>
      <c r="AH170" s="171"/>
      <c r="AI170" s="171"/>
      <c r="AJ170" s="171"/>
      <c r="AK170" s="171"/>
      <c r="AL170" s="171"/>
      <c r="AM170" s="171"/>
      <c r="AN170" s="171"/>
      <c r="AO170" s="171"/>
      <c r="AP170" s="171"/>
      <c r="AQ170" s="171"/>
      <c r="AR170" s="171"/>
      <c r="AS170" s="171"/>
      <c r="AT170" s="171"/>
      <c r="AU170" s="171"/>
      <c r="AV170" s="171"/>
      <c r="AW170" s="171"/>
      <c r="AX170" s="171"/>
      <c r="AY170" s="171"/>
      <c r="AZ170" s="171"/>
      <c r="BA170" s="171"/>
      <c r="BB170" s="171"/>
      <c r="BC170" s="171"/>
      <c r="BD170" s="171"/>
      <c r="BE170" s="171"/>
      <c r="BF170" s="171"/>
      <c r="BG170" s="171"/>
      <c r="BH170" s="171"/>
      <c r="BI170" s="171"/>
      <c r="BJ170" s="171"/>
      <c r="BK170" s="171"/>
      <c r="BL170" s="171"/>
      <c r="BM170" s="171"/>
      <c r="BN170" s="171"/>
      <c r="BO170" s="171"/>
      <c r="BP170" s="171"/>
      <c r="BQ170" s="171"/>
      <c r="BR170" s="171"/>
      <c r="BS170" s="171"/>
      <c r="BT170" s="171"/>
      <c r="BU170" s="171"/>
      <c r="BV170" s="171"/>
      <c r="BW170" s="171"/>
      <c r="BX170" s="171"/>
      <c r="BY170" s="171"/>
      <c r="BZ170" s="171"/>
      <c r="CA170" s="171"/>
      <c r="CB170" s="171"/>
      <c r="CC170" s="171"/>
      <c r="CD170" s="171"/>
      <c r="CE170" s="171"/>
      <c r="CF170" s="171"/>
      <c r="CG170" s="171"/>
      <c r="CH170" s="171"/>
      <c r="CI170" s="171"/>
      <c r="CJ170" s="171"/>
      <c r="CK170" s="171"/>
      <c r="CL170" s="171"/>
      <c r="CM170" s="171"/>
      <c r="CN170" s="171"/>
      <c r="CO170" s="171"/>
      <c r="CP170" s="171"/>
      <c r="CQ170" s="171"/>
      <c r="CR170" s="171"/>
      <c r="CS170" s="171"/>
      <c r="CT170" s="171"/>
      <c r="CU170" s="171"/>
      <c r="CV170" s="171"/>
      <c r="CW170" s="171"/>
      <c r="CX170" s="171"/>
      <c r="CY170" s="171"/>
      <c r="CZ170" s="171"/>
      <c r="DA170" s="171"/>
      <c r="DB170" s="171"/>
      <c r="DC170" s="171"/>
      <c r="DD170" s="171"/>
      <c r="DE170" s="171"/>
      <c r="DF170" s="171"/>
      <c r="DG170" s="171"/>
      <c r="DH170" s="171"/>
      <c r="DI170" s="171"/>
      <c r="DJ170" s="171"/>
      <c r="DK170" s="171"/>
      <c r="DL170" s="171"/>
      <c r="DM170" s="171"/>
      <c r="DN170" s="171"/>
      <c r="DO170" s="171"/>
      <c r="DP170" s="171"/>
      <c r="DQ170" s="171"/>
      <c r="DR170" s="171"/>
      <c r="DS170" s="171"/>
      <c r="DT170" s="171"/>
      <c r="DU170" s="171"/>
      <c r="DV170" s="171"/>
      <c r="DW170" s="171"/>
      <c r="DX170" s="171"/>
      <c r="DY170" s="171"/>
      <c r="DZ170" s="171"/>
      <c r="EA170" s="171"/>
      <c r="EB170" s="171"/>
      <c r="EC170" s="171"/>
      <c r="ED170" s="171"/>
      <c r="EE170" s="171"/>
      <c r="EF170" s="171"/>
      <c r="EG170" s="171"/>
      <c r="EH170" s="171"/>
      <c r="EI170" s="171"/>
      <c r="EJ170" s="171"/>
      <c r="EK170" s="171"/>
      <c r="EL170" s="171"/>
      <c r="EM170" s="171"/>
      <c r="EN170" s="171"/>
      <c r="EO170" s="171"/>
      <c r="EP170" s="171"/>
      <c r="EQ170" s="171"/>
      <c r="ER170" s="171"/>
      <c r="ES170" s="171"/>
      <c r="ET170" s="171"/>
      <c r="EU170" s="171"/>
      <c r="EV170" s="171"/>
      <c r="EW170" s="171"/>
      <c r="EX170" s="171"/>
      <c r="EY170" s="171"/>
      <c r="EZ170" s="171"/>
      <c r="FA170" s="171"/>
      <c r="FB170" s="171"/>
      <c r="FC170" s="171"/>
      <c r="FD170" s="171"/>
      <c r="FE170" s="171"/>
      <c r="FF170" s="171"/>
      <c r="FG170" s="171"/>
      <c r="FH170" s="171"/>
      <c r="FI170" s="171"/>
      <c r="FJ170" s="171"/>
      <c r="FK170" s="171"/>
      <c r="FL170" s="171"/>
      <c r="FM170" s="171"/>
      <c r="FN170" s="171"/>
      <c r="FO170" s="171"/>
      <c r="FP170" s="171"/>
      <c r="FQ170" s="171"/>
      <c r="FR170" s="171"/>
      <c r="FS170" s="171"/>
      <c r="FT170" s="171"/>
      <c r="FU170" s="171"/>
      <c r="FV170" s="171"/>
      <c r="FW170" s="171"/>
      <c r="FX170" s="171"/>
      <c r="FY170" s="171"/>
      <c r="FZ170" s="171"/>
      <c r="GA170" s="171"/>
      <c r="GB170" s="171"/>
      <c r="GC170" s="171"/>
      <c r="GD170" s="171"/>
      <c r="GE170" s="171"/>
      <c r="GF170" s="171"/>
      <c r="GG170" s="171"/>
      <c r="GH170" s="171"/>
      <c r="GI170" s="171"/>
      <c r="GJ170" s="171"/>
      <c r="GK170" s="171"/>
      <c r="GL170" s="171"/>
      <c r="GM170" s="171"/>
      <c r="GN170" s="171"/>
      <c r="GO170" s="171"/>
      <c r="GP170" s="171"/>
      <c r="GQ170" s="171"/>
      <c r="GR170" s="171"/>
      <c r="GS170" s="171"/>
      <c r="GT170" s="171"/>
      <c r="GU170" s="171"/>
      <c r="GV170" s="171"/>
      <c r="GW170" s="171"/>
      <c r="GX170" s="171"/>
      <c r="GY170" s="171"/>
      <c r="GZ170" s="171"/>
      <c r="HA170" s="171"/>
      <c r="HB170" s="171"/>
      <c r="HC170" s="171"/>
      <c r="HD170" s="171"/>
      <c r="HE170" s="171"/>
      <c r="HF170" s="171"/>
      <c r="HG170" s="171"/>
      <c r="HH170" s="171"/>
      <c r="HI170" s="171"/>
      <c r="HJ170" s="171"/>
      <c r="HK170" s="171"/>
      <c r="HL170" s="171"/>
      <c r="HM170" s="171"/>
      <c r="HN170" s="171"/>
      <c r="HO170" s="171"/>
      <c r="HP170" s="171"/>
      <c r="HQ170" s="171"/>
      <c r="HR170" s="171"/>
      <c r="HS170" s="171"/>
      <c r="HT170" s="171"/>
      <c r="HU170" s="171"/>
      <c r="HV170" s="171"/>
      <c r="HW170" s="172"/>
    </row>
    <row r="171" spans="1:231" s="173" customFormat="1" ht="23.25" customHeight="1">
      <c r="A171" s="395" t="s">
        <v>278</v>
      </c>
      <c r="B171" s="396" t="s">
        <v>279</v>
      </c>
      <c r="C171" s="404">
        <v>6.46</v>
      </c>
      <c r="D171" s="404">
        <f t="shared" si="12"/>
        <v>117.45454545454545</v>
      </c>
      <c r="E171" s="398">
        <v>14902</v>
      </c>
      <c r="F171" s="399">
        <f t="shared" si="10"/>
        <v>99.346666666666678</v>
      </c>
      <c r="G171" s="399"/>
      <c r="H171" s="399"/>
      <c r="I171" s="399"/>
      <c r="J171" s="170">
        <v>1</v>
      </c>
      <c r="K171" s="171"/>
      <c r="L171" s="171"/>
      <c r="M171" s="171"/>
      <c r="N171" s="171"/>
      <c r="O171" s="171"/>
      <c r="P171" s="171"/>
      <c r="Q171" s="171"/>
      <c r="R171" s="171"/>
      <c r="S171" s="171"/>
      <c r="T171" s="171"/>
      <c r="U171" s="171"/>
      <c r="V171" s="171"/>
      <c r="W171" s="171"/>
      <c r="X171" s="171"/>
      <c r="Y171" s="171"/>
      <c r="Z171" s="171"/>
      <c r="AA171" s="171"/>
      <c r="AB171" s="171"/>
      <c r="AC171" s="171"/>
      <c r="AD171" s="171"/>
      <c r="AE171" s="171"/>
      <c r="AF171" s="171"/>
      <c r="AG171" s="171"/>
      <c r="AH171" s="171"/>
      <c r="AI171" s="171"/>
      <c r="AJ171" s="171"/>
      <c r="AK171" s="171"/>
      <c r="AL171" s="171"/>
      <c r="AM171" s="171"/>
      <c r="AN171" s="171"/>
      <c r="AO171" s="171"/>
      <c r="AP171" s="171"/>
      <c r="AQ171" s="171"/>
      <c r="AR171" s="171"/>
      <c r="AS171" s="171"/>
      <c r="AT171" s="171"/>
      <c r="AU171" s="171"/>
      <c r="AV171" s="171"/>
      <c r="AW171" s="171"/>
      <c r="AX171" s="171"/>
      <c r="AY171" s="171"/>
      <c r="AZ171" s="171"/>
      <c r="BA171" s="171"/>
      <c r="BB171" s="171"/>
      <c r="BC171" s="171"/>
      <c r="BD171" s="171"/>
      <c r="BE171" s="171"/>
      <c r="BF171" s="171"/>
      <c r="BG171" s="171"/>
      <c r="BH171" s="171"/>
      <c r="BI171" s="171"/>
      <c r="BJ171" s="171"/>
      <c r="BK171" s="171"/>
      <c r="BL171" s="171"/>
      <c r="BM171" s="171"/>
      <c r="BN171" s="171"/>
      <c r="BO171" s="171"/>
      <c r="BP171" s="171"/>
      <c r="BQ171" s="171"/>
      <c r="BR171" s="171"/>
      <c r="BS171" s="171"/>
      <c r="BT171" s="171"/>
      <c r="BU171" s="171"/>
      <c r="BV171" s="171"/>
      <c r="BW171" s="171"/>
      <c r="BX171" s="171"/>
      <c r="BY171" s="171"/>
      <c r="BZ171" s="171"/>
      <c r="CA171" s="171"/>
      <c r="CB171" s="171"/>
      <c r="CC171" s="171"/>
      <c r="CD171" s="171"/>
      <c r="CE171" s="171"/>
      <c r="CF171" s="171"/>
      <c r="CG171" s="171"/>
      <c r="CH171" s="171"/>
      <c r="CI171" s="171"/>
      <c r="CJ171" s="171"/>
      <c r="CK171" s="171"/>
      <c r="CL171" s="171"/>
      <c r="CM171" s="171"/>
      <c r="CN171" s="171"/>
      <c r="CO171" s="171"/>
      <c r="CP171" s="171"/>
      <c r="CQ171" s="171"/>
      <c r="CR171" s="171"/>
      <c r="CS171" s="171"/>
      <c r="CT171" s="171"/>
      <c r="CU171" s="171"/>
      <c r="CV171" s="171"/>
      <c r="CW171" s="171"/>
      <c r="CX171" s="171"/>
      <c r="CY171" s="171"/>
      <c r="CZ171" s="171"/>
      <c r="DA171" s="171"/>
      <c r="DB171" s="171"/>
      <c r="DC171" s="171"/>
      <c r="DD171" s="171"/>
      <c r="DE171" s="171"/>
      <c r="DF171" s="171"/>
      <c r="DG171" s="171"/>
      <c r="DH171" s="171"/>
      <c r="DI171" s="171"/>
      <c r="DJ171" s="171"/>
      <c r="DK171" s="171"/>
      <c r="DL171" s="171"/>
      <c r="DM171" s="171"/>
      <c r="DN171" s="171"/>
      <c r="DO171" s="171"/>
      <c r="DP171" s="171"/>
      <c r="DQ171" s="171"/>
      <c r="DR171" s="171"/>
      <c r="DS171" s="171"/>
      <c r="DT171" s="171"/>
      <c r="DU171" s="171"/>
      <c r="DV171" s="171"/>
      <c r="DW171" s="171"/>
      <c r="DX171" s="171"/>
      <c r="DY171" s="171"/>
      <c r="DZ171" s="171"/>
      <c r="EA171" s="171"/>
      <c r="EB171" s="171"/>
      <c r="EC171" s="171"/>
      <c r="ED171" s="171"/>
      <c r="EE171" s="171"/>
      <c r="EF171" s="171"/>
      <c r="EG171" s="171"/>
      <c r="EH171" s="171"/>
      <c r="EI171" s="171"/>
      <c r="EJ171" s="171"/>
      <c r="EK171" s="171"/>
      <c r="EL171" s="171"/>
      <c r="EM171" s="171"/>
      <c r="EN171" s="171"/>
      <c r="EO171" s="171"/>
      <c r="EP171" s="171"/>
      <c r="EQ171" s="171"/>
      <c r="ER171" s="171"/>
      <c r="ES171" s="171"/>
      <c r="ET171" s="171"/>
      <c r="EU171" s="171"/>
      <c r="EV171" s="171"/>
      <c r="EW171" s="171"/>
      <c r="EX171" s="171"/>
      <c r="EY171" s="171"/>
      <c r="EZ171" s="171"/>
      <c r="FA171" s="171"/>
      <c r="FB171" s="171"/>
      <c r="FC171" s="171"/>
      <c r="FD171" s="171"/>
      <c r="FE171" s="171"/>
      <c r="FF171" s="171"/>
      <c r="FG171" s="171"/>
      <c r="FH171" s="171"/>
      <c r="FI171" s="171"/>
      <c r="FJ171" s="171"/>
      <c r="FK171" s="171"/>
      <c r="FL171" s="171"/>
      <c r="FM171" s="171"/>
      <c r="FN171" s="171"/>
      <c r="FO171" s="171"/>
      <c r="FP171" s="171"/>
      <c r="FQ171" s="171"/>
      <c r="FR171" s="171"/>
      <c r="FS171" s="171"/>
      <c r="FT171" s="171"/>
      <c r="FU171" s="171"/>
      <c r="FV171" s="171"/>
      <c r="FW171" s="171"/>
      <c r="FX171" s="171"/>
      <c r="FY171" s="171"/>
      <c r="FZ171" s="171"/>
      <c r="GA171" s="171"/>
      <c r="GB171" s="171"/>
      <c r="GC171" s="171"/>
      <c r="GD171" s="171"/>
      <c r="GE171" s="171"/>
      <c r="GF171" s="171"/>
      <c r="GG171" s="171"/>
      <c r="GH171" s="171"/>
      <c r="GI171" s="171"/>
      <c r="GJ171" s="171"/>
      <c r="GK171" s="171"/>
      <c r="GL171" s="171"/>
      <c r="GM171" s="171"/>
      <c r="GN171" s="171"/>
      <c r="GO171" s="171"/>
      <c r="GP171" s="171"/>
      <c r="GQ171" s="171"/>
      <c r="GR171" s="171"/>
      <c r="GS171" s="171"/>
      <c r="GT171" s="171"/>
      <c r="GU171" s="171"/>
      <c r="GV171" s="171"/>
      <c r="GW171" s="171"/>
      <c r="GX171" s="171"/>
      <c r="GY171" s="171"/>
      <c r="GZ171" s="171"/>
      <c r="HA171" s="171"/>
      <c r="HB171" s="171"/>
      <c r="HC171" s="171"/>
      <c r="HD171" s="171"/>
      <c r="HE171" s="171"/>
      <c r="HF171" s="171"/>
      <c r="HG171" s="171"/>
      <c r="HH171" s="171"/>
      <c r="HI171" s="171"/>
      <c r="HJ171" s="171"/>
      <c r="HK171" s="171"/>
      <c r="HL171" s="171"/>
      <c r="HM171" s="171"/>
      <c r="HN171" s="171"/>
      <c r="HO171" s="171"/>
      <c r="HP171" s="171"/>
      <c r="HQ171" s="171"/>
      <c r="HR171" s="171"/>
      <c r="HS171" s="171"/>
      <c r="HT171" s="171"/>
      <c r="HU171" s="171"/>
      <c r="HV171" s="171"/>
      <c r="HW171" s="172"/>
    </row>
    <row r="172" spans="1:231" s="173" customFormat="1" ht="23.25" customHeight="1">
      <c r="A172" s="395" t="s">
        <v>280</v>
      </c>
      <c r="B172" s="396" t="s">
        <v>281</v>
      </c>
      <c r="C172" s="404">
        <v>11.23</v>
      </c>
      <c r="D172" s="404">
        <f t="shared" si="12"/>
        <v>204.18181818181819</v>
      </c>
      <c r="E172" s="398">
        <v>15311</v>
      </c>
      <c r="F172" s="399">
        <f t="shared" si="10"/>
        <v>102.07333333333332</v>
      </c>
      <c r="G172" s="399"/>
      <c r="H172" s="399"/>
      <c r="I172" s="399"/>
      <c r="J172" s="170"/>
      <c r="K172" s="171"/>
      <c r="L172" s="171"/>
      <c r="M172" s="171"/>
      <c r="N172" s="171"/>
      <c r="O172" s="171"/>
      <c r="P172" s="171"/>
      <c r="Q172" s="171"/>
      <c r="R172" s="171"/>
      <c r="S172" s="171"/>
      <c r="T172" s="171"/>
      <c r="U172" s="171"/>
      <c r="V172" s="171"/>
      <c r="W172" s="171"/>
      <c r="X172" s="171"/>
      <c r="Y172" s="171"/>
      <c r="Z172" s="171"/>
      <c r="AA172" s="171"/>
      <c r="AB172" s="171"/>
      <c r="AC172" s="171"/>
      <c r="AD172" s="171"/>
      <c r="AE172" s="171"/>
      <c r="AF172" s="171"/>
      <c r="AG172" s="171"/>
      <c r="AH172" s="171"/>
      <c r="AI172" s="171"/>
      <c r="AJ172" s="171"/>
      <c r="AK172" s="171"/>
      <c r="AL172" s="171"/>
      <c r="AM172" s="171"/>
      <c r="AN172" s="171"/>
      <c r="AO172" s="171"/>
      <c r="AP172" s="171"/>
      <c r="AQ172" s="171"/>
      <c r="AR172" s="171"/>
      <c r="AS172" s="171"/>
      <c r="AT172" s="171"/>
      <c r="AU172" s="171"/>
      <c r="AV172" s="171"/>
      <c r="AW172" s="171"/>
      <c r="AX172" s="171"/>
      <c r="AY172" s="171"/>
      <c r="AZ172" s="171"/>
      <c r="BA172" s="171"/>
      <c r="BB172" s="171"/>
      <c r="BC172" s="171"/>
      <c r="BD172" s="171"/>
      <c r="BE172" s="171"/>
      <c r="BF172" s="171"/>
      <c r="BG172" s="171"/>
      <c r="BH172" s="171"/>
      <c r="BI172" s="171"/>
      <c r="BJ172" s="171"/>
      <c r="BK172" s="171"/>
      <c r="BL172" s="171"/>
      <c r="BM172" s="171"/>
      <c r="BN172" s="171"/>
      <c r="BO172" s="171"/>
      <c r="BP172" s="171"/>
      <c r="BQ172" s="171"/>
      <c r="BR172" s="171"/>
      <c r="BS172" s="171"/>
      <c r="BT172" s="171"/>
      <c r="BU172" s="171"/>
      <c r="BV172" s="171"/>
      <c r="BW172" s="171"/>
      <c r="BX172" s="171"/>
      <c r="BY172" s="171"/>
      <c r="BZ172" s="171"/>
      <c r="CA172" s="171"/>
      <c r="CB172" s="171"/>
      <c r="CC172" s="171"/>
      <c r="CD172" s="171"/>
      <c r="CE172" s="171"/>
      <c r="CF172" s="171"/>
      <c r="CG172" s="171"/>
      <c r="CH172" s="171"/>
      <c r="CI172" s="171"/>
      <c r="CJ172" s="171"/>
      <c r="CK172" s="171"/>
      <c r="CL172" s="171"/>
      <c r="CM172" s="171"/>
      <c r="CN172" s="171"/>
      <c r="CO172" s="171"/>
      <c r="CP172" s="171"/>
      <c r="CQ172" s="171"/>
      <c r="CR172" s="171"/>
      <c r="CS172" s="171"/>
      <c r="CT172" s="171"/>
      <c r="CU172" s="171"/>
      <c r="CV172" s="171"/>
      <c r="CW172" s="171"/>
      <c r="CX172" s="171"/>
      <c r="CY172" s="171"/>
      <c r="CZ172" s="171"/>
      <c r="DA172" s="171"/>
      <c r="DB172" s="171"/>
      <c r="DC172" s="171"/>
      <c r="DD172" s="171"/>
      <c r="DE172" s="171"/>
      <c r="DF172" s="171"/>
      <c r="DG172" s="171"/>
      <c r="DH172" s="171"/>
      <c r="DI172" s="171"/>
      <c r="DJ172" s="171"/>
      <c r="DK172" s="171"/>
      <c r="DL172" s="171"/>
      <c r="DM172" s="171"/>
      <c r="DN172" s="171"/>
      <c r="DO172" s="171"/>
      <c r="DP172" s="171"/>
      <c r="DQ172" s="171"/>
      <c r="DR172" s="171"/>
      <c r="DS172" s="171"/>
      <c r="DT172" s="171"/>
      <c r="DU172" s="171"/>
      <c r="DV172" s="171"/>
      <c r="DW172" s="171"/>
      <c r="DX172" s="171"/>
      <c r="DY172" s="171"/>
      <c r="DZ172" s="171"/>
      <c r="EA172" s="171"/>
      <c r="EB172" s="171"/>
      <c r="EC172" s="171"/>
      <c r="ED172" s="171"/>
      <c r="EE172" s="171"/>
      <c r="EF172" s="171"/>
      <c r="EG172" s="171"/>
      <c r="EH172" s="171"/>
      <c r="EI172" s="171"/>
      <c r="EJ172" s="171"/>
      <c r="EK172" s="171"/>
      <c r="EL172" s="171"/>
      <c r="EM172" s="171"/>
      <c r="EN172" s="171"/>
      <c r="EO172" s="171"/>
      <c r="EP172" s="171"/>
      <c r="EQ172" s="171"/>
      <c r="ER172" s="171"/>
      <c r="ES172" s="171"/>
      <c r="ET172" s="171"/>
      <c r="EU172" s="171"/>
      <c r="EV172" s="171"/>
      <c r="EW172" s="171"/>
      <c r="EX172" s="171"/>
      <c r="EY172" s="171"/>
      <c r="EZ172" s="171"/>
      <c r="FA172" s="171"/>
      <c r="FB172" s="171"/>
      <c r="FC172" s="171"/>
      <c r="FD172" s="171"/>
      <c r="FE172" s="171"/>
      <c r="FF172" s="171"/>
      <c r="FG172" s="171"/>
      <c r="FH172" s="171"/>
      <c r="FI172" s="171"/>
      <c r="FJ172" s="171"/>
      <c r="FK172" s="171"/>
      <c r="FL172" s="171"/>
      <c r="FM172" s="171"/>
      <c r="FN172" s="171"/>
      <c r="FO172" s="171"/>
      <c r="FP172" s="171"/>
      <c r="FQ172" s="171"/>
      <c r="FR172" s="171"/>
      <c r="FS172" s="171"/>
      <c r="FT172" s="171"/>
      <c r="FU172" s="171"/>
      <c r="FV172" s="171"/>
      <c r="FW172" s="171"/>
      <c r="FX172" s="171"/>
      <c r="FY172" s="171"/>
      <c r="FZ172" s="171"/>
      <c r="GA172" s="171"/>
      <c r="GB172" s="171"/>
      <c r="GC172" s="171"/>
      <c r="GD172" s="171"/>
      <c r="GE172" s="171"/>
      <c r="GF172" s="171"/>
      <c r="GG172" s="171"/>
      <c r="GH172" s="171"/>
      <c r="GI172" s="171"/>
      <c r="GJ172" s="171"/>
      <c r="GK172" s="171"/>
      <c r="GL172" s="171"/>
      <c r="GM172" s="171"/>
      <c r="GN172" s="171"/>
      <c r="GO172" s="171"/>
      <c r="GP172" s="171"/>
      <c r="GQ172" s="171"/>
      <c r="GR172" s="171"/>
      <c r="GS172" s="171"/>
      <c r="GT172" s="171"/>
      <c r="GU172" s="171"/>
      <c r="GV172" s="171"/>
      <c r="GW172" s="171"/>
      <c r="GX172" s="171"/>
      <c r="GY172" s="171"/>
      <c r="GZ172" s="171"/>
      <c r="HA172" s="171"/>
      <c r="HB172" s="171"/>
      <c r="HC172" s="171"/>
      <c r="HD172" s="171"/>
      <c r="HE172" s="171"/>
      <c r="HF172" s="171"/>
      <c r="HG172" s="171"/>
      <c r="HH172" s="171"/>
      <c r="HI172" s="171"/>
      <c r="HJ172" s="171"/>
      <c r="HK172" s="171"/>
      <c r="HL172" s="171"/>
      <c r="HM172" s="171"/>
      <c r="HN172" s="171"/>
      <c r="HO172" s="171"/>
      <c r="HP172" s="171"/>
      <c r="HQ172" s="171"/>
      <c r="HR172" s="171"/>
      <c r="HS172" s="171"/>
      <c r="HT172" s="171"/>
      <c r="HU172" s="171"/>
      <c r="HV172" s="171"/>
      <c r="HW172" s="172"/>
    </row>
    <row r="173" spans="1:231" s="173" customFormat="1" ht="36.75" customHeight="1">
      <c r="A173" s="395" t="s">
        <v>282</v>
      </c>
      <c r="B173" s="396" t="s">
        <v>283</v>
      </c>
      <c r="C173" s="404">
        <v>10.58</v>
      </c>
      <c r="D173" s="404">
        <f t="shared" si="12"/>
        <v>192.36363636363635</v>
      </c>
      <c r="E173" s="398">
        <v>5545</v>
      </c>
      <c r="F173" s="399">
        <f t="shared" si="10"/>
        <v>36.966666666666661</v>
      </c>
      <c r="G173" s="399"/>
      <c r="H173" s="399"/>
      <c r="I173" s="400" t="s">
        <v>79</v>
      </c>
      <c r="J173" s="170">
        <v>1</v>
      </c>
      <c r="K173" s="171"/>
      <c r="L173" s="171"/>
      <c r="M173" s="171"/>
      <c r="N173" s="171"/>
      <c r="O173" s="171"/>
      <c r="P173" s="171"/>
      <c r="Q173" s="171"/>
      <c r="R173" s="171"/>
      <c r="S173" s="171"/>
      <c r="T173" s="171"/>
      <c r="U173" s="171"/>
      <c r="V173" s="171"/>
      <c r="W173" s="171"/>
      <c r="X173" s="171"/>
      <c r="Y173" s="171"/>
      <c r="Z173" s="171"/>
      <c r="AA173" s="171"/>
      <c r="AB173" s="171"/>
      <c r="AC173" s="171"/>
      <c r="AD173" s="171"/>
      <c r="AE173" s="171"/>
      <c r="AF173" s="171"/>
      <c r="AG173" s="171"/>
      <c r="AH173" s="171"/>
      <c r="AI173" s="171"/>
      <c r="AJ173" s="171"/>
      <c r="AK173" s="171"/>
      <c r="AL173" s="171"/>
      <c r="AM173" s="171"/>
      <c r="AN173" s="171"/>
      <c r="AO173" s="171"/>
      <c r="AP173" s="171"/>
      <c r="AQ173" s="171"/>
      <c r="AR173" s="171"/>
      <c r="AS173" s="171"/>
      <c r="AT173" s="171"/>
      <c r="AU173" s="171"/>
      <c r="AV173" s="171"/>
      <c r="AW173" s="171"/>
      <c r="AX173" s="171"/>
      <c r="AY173" s="171"/>
      <c r="AZ173" s="171"/>
      <c r="BA173" s="171"/>
      <c r="BB173" s="171"/>
      <c r="BC173" s="171"/>
      <c r="BD173" s="171"/>
      <c r="BE173" s="171"/>
      <c r="BF173" s="171"/>
      <c r="BG173" s="171"/>
      <c r="BH173" s="171"/>
      <c r="BI173" s="171"/>
      <c r="BJ173" s="171"/>
      <c r="BK173" s="171"/>
      <c r="BL173" s="171"/>
      <c r="BM173" s="171"/>
      <c r="BN173" s="171"/>
      <c r="BO173" s="171"/>
      <c r="BP173" s="171"/>
      <c r="BQ173" s="171"/>
      <c r="BR173" s="171"/>
      <c r="BS173" s="171"/>
      <c r="BT173" s="171"/>
      <c r="BU173" s="171"/>
      <c r="BV173" s="171"/>
      <c r="BW173" s="171"/>
      <c r="BX173" s="171"/>
      <c r="BY173" s="171"/>
      <c r="BZ173" s="171"/>
      <c r="CA173" s="171"/>
      <c r="CB173" s="171"/>
      <c r="CC173" s="171"/>
      <c r="CD173" s="171"/>
      <c r="CE173" s="171"/>
      <c r="CF173" s="171"/>
      <c r="CG173" s="171"/>
      <c r="CH173" s="171"/>
      <c r="CI173" s="171"/>
      <c r="CJ173" s="171"/>
      <c r="CK173" s="171"/>
      <c r="CL173" s="171"/>
      <c r="CM173" s="171"/>
      <c r="CN173" s="171"/>
      <c r="CO173" s="171"/>
      <c r="CP173" s="171"/>
      <c r="CQ173" s="171"/>
      <c r="CR173" s="171"/>
      <c r="CS173" s="171"/>
      <c r="CT173" s="171"/>
      <c r="CU173" s="171"/>
      <c r="CV173" s="171"/>
      <c r="CW173" s="171"/>
      <c r="CX173" s="171"/>
      <c r="CY173" s="171"/>
      <c r="CZ173" s="171"/>
      <c r="DA173" s="171"/>
      <c r="DB173" s="171"/>
      <c r="DC173" s="171"/>
      <c r="DD173" s="171"/>
      <c r="DE173" s="171"/>
      <c r="DF173" s="171"/>
      <c r="DG173" s="171"/>
      <c r="DH173" s="171"/>
      <c r="DI173" s="171"/>
      <c r="DJ173" s="171"/>
      <c r="DK173" s="171"/>
      <c r="DL173" s="171"/>
      <c r="DM173" s="171"/>
      <c r="DN173" s="171"/>
      <c r="DO173" s="171"/>
      <c r="DP173" s="171"/>
      <c r="DQ173" s="171"/>
      <c r="DR173" s="171"/>
      <c r="DS173" s="171"/>
      <c r="DT173" s="171"/>
      <c r="DU173" s="171"/>
      <c r="DV173" s="171"/>
      <c r="DW173" s="171"/>
      <c r="DX173" s="171"/>
      <c r="DY173" s="171"/>
      <c r="DZ173" s="171"/>
      <c r="EA173" s="171"/>
      <c r="EB173" s="171"/>
      <c r="EC173" s="171"/>
      <c r="ED173" s="171"/>
      <c r="EE173" s="171"/>
      <c r="EF173" s="171"/>
      <c r="EG173" s="171"/>
      <c r="EH173" s="171"/>
      <c r="EI173" s="171"/>
      <c r="EJ173" s="171"/>
      <c r="EK173" s="171"/>
      <c r="EL173" s="171"/>
      <c r="EM173" s="171"/>
      <c r="EN173" s="171"/>
      <c r="EO173" s="171"/>
      <c r="EP173" s="171"/>
      <c r="EQ173" s="171"/>
      <c r="ER173" s="171"/>
      <c r="ES173" s="171"/>
      <c r="ET173" s="171"/>
      <c r="EU173" s="171"/>
      <c r="EV173" s="171"/>
      <c r="EW173" s="171"/>
      <c r="EX173" s="171"/>
      <c r="EY173" s="171"/>
      <c r="EZ173" s="171"/>
      <c r="FA173" s="171"/>
      <c r="FB173" s="171"/>
      <c r="FC173" s="171"/>
      <c r="FD173" s="171"/>
      <c r="FE173" s="171"/>
      <c r="FF173" s="171"/>
      <c r="FG173" s="171"/>
      <c r="FH173" s="171"/>
      <c r="FI173" s="171"/>
      <c r="FJ173" s="171"/>
      <c r="FK173" s="171"/>
      <c r="FL173" s="171"/>
      <c r="FM173" s="171"/>
      <c r="FN173" s="171"/>
      <c r="FO173" s="171"/>
      <c r="FP173" s="171"/>
      <c r="FQ173" s="171"/>
      <c r="FR173" s="171"/>
      <c r="FS173" s="171"/>
      <c r="FT173" s="171"/>
      <c r="FU173" s="171"/>
      <c r="FV173" s="171"/>
      <c r="FW173" s="171"/>
      <c r="FX173" s="171"/>
      <c r="FY173" s="171"/>
      <c r="FZ173" s="171"/>
      <c r="GA173" s="171"/>
      <c r="GB173" s="171"/>
      <c r="GC173" s="171"/>
      <c r="GD173" s="171"/>
      <c r="GE173" s="171"/>
      <c r="GF173" s="171"/>
      <c r="GG173" s="171"/>
      <c r="GH173" s="171"/>
      <c r="GI173" s="171"/>
      <c r="GJ173" s="171"/>
      <c r="GK173" s="171"/>
      <c r="GL173" s="171"/>
      <c r="GM173" s="171"/>
      <c r="GN173" s="171"/>
      <c r="GO173" s="171"/>
      <c r="GP173" s="171"/>
      <c r="GQ173" s="171"/>
      <c r="GR173" s="171"/>
      <c r="GS173" s="171"/>
      <c r="GT173" s="171"/>
      <c r="GU173" s="171"/>
      <c r="GV173" s="171"/>
      <c r="GW173" s="171"/>
      <c r="GX173" s="171"/>
      <c r="GY173" s="171"/>
      <c r="GZ173" s="171"/>
      <c r="HA173" s="171"/>
      <c r="HB173" s="171"/>
      <c r="HC173" s="171"/>
      <c r="HD173" s="171"/>
      <c r="HE173" s="171"/>
      <c r="HF173" s="171"/>
      <c r="HG173" s="171"/>
      <c r="HH173" s="171"/>
      <c r="HI173" s="171"/>
      <c r="HJ173" s="171"/>
      <c r="HK173" s="171"/>
      <c r="HL173" s="171"/>
      <c r="HM173" s="171"/>
      <c r="HN173" s="171"/>
      <c r="HO173" s="171"/>
      <c r="HP173" s="171"/>
      <c r="HQ173" s="171"/>
      <c r="HR173" s="171"/>
      <c r="HS173" s="171"/>
      <c r="HT173" s="171"/>
      <c r="HU173" s="171"/>
      <c r="HV173" s="171"/>
      <c r="HW173" s="172"/>
    </row>
    <row r="174" spans="1:231" s="169" customFormat="1" ht="23.25" customHeight="1">
      <c r="A174" s="363" t="s">
        <v>284</v>
      </c>
      <c r="B174" s="401" t="s">
        <v>285</v>
      </c>
      <c r="C174" s="394">
        <f>SUM(C175:C184)</f>
        <v>78.970000000000013</v>
      </c>
      <c r="D174" s="394"/>
      <c r="E174" s="391">
        <f>SUM(E175:E184)</f>
        <v>198544</v>
      </c>
      <c r="F174" s="391"/>
      <c r="G174" s="391"/>
      <c r="H174" s="391"/>
      <c r="I174" s="391"/>
      <c r="J174" s="163"/>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59"/>
      <c r="AM174" s="159"/>
      <c r="AN174" s="159"/>
      <c r="AO174" s="159"/>
      <c r="AP174" s="159"/>
      <c r="AQ174" s="159"/>
      <c r="AR174" s="159"/>
      <c r="AS174" s="159"/>
      <c r="AT174" s="159"/>
      <c r="AU174" s="159"/>
      <c r="AV174" s="159"/>
      <c r="AW174" s="159"/>
      <c r="AX174" s="159"/>
      <c r="AY174" s="159"/>
      <c r="AZ174" s="159"/>
      <c r="BA174" s="159"/>
      <c r="BB174" s="159"/>
      <c r="BC174" s="159"/>
      <c r="BD174" s="159"/>
      <c r="BE174" s="159"/>
      <c r="BF174" s="159"/>
      <c r="BG174" s="159"/>
      <c r="BH174" s="159"/>
      <c r="BI174" s="159"/>
      <c r="BJ174" s="159"/>
      <c r="BK174" s="159"/>
      <c r="BL174" s="159"/>
      <c r="BM174" s="159"/>
      <c r="BN174" s="159"/>
      <c r="BO174" s="159"/>
      <c r="BP174" s="159"/>
      <c r="BQ174" s="159"/>
      <c r="BR174" s="159"/>
      <c r="BS174" s="159"/>
      <c r="BT174" s="159"/>
      <c r="BU174" s="159"/>
      <c r="BV174" s="159"/>
      <c r="BW174" s="159"/>
      <c r="BX174" s="159"/>
      <c r="BY174" s="159"/>
      <c r="BZ174" s="159"/>
      <c r="CA174" s="159"/>
      <c r="CB174" s="159"/>
      <c r="CC174" s="159"/>
      <c r="CD174" s="159"/>
      <c r="CE174" s="159"/>
      <c r="CF174" s="159"/>
      <c r="CG174" s="159"/>
      <c r="CH174" s="159"/>
      <c r="CI174" s="159"/>
      <c r="CJ174" s="159"/>
      <c r="CK174" s="159"/>
      <c r="CL174" s="159"/>
      <c r="CM174" s="159"/>
      <c r="CN174" s="159"/>
      <c r="CO174" s="159"/>
      <c r="CP174" s="159"/>
      <c r="CQ174" s="159"/>
      <c r="CR174" s="159"/>
      <c r="CS174" s="159"/>
      <c r="CT174" s="159"/>
      <c r="CU174" s="159"/>
      <c r="CV174" s="159"/>
      <c r="CW174" s="159"/>
      <c r="CX174" s="159"/>
      <c r="CY174" s="159"/>
      <c r="CZ174" s="159"/>
      <c r="DA174" s="159"/>
      <c r="DB174" s="159"/>
      <c r="DC174" s="159"/>
      <c r="DD174" s="159"/>
      <c r="DE174" s="159"/>
      <c r="DF174" s="159"/>
      <c r="DG174" s="159"/>
      <c r="DH174" s="159"/>
      <c r="DI174" s="159"/>
      <c r="DJ174" s="159"/>
      <c r="DK174" s="159"/>
      <c r="DL174" s="159"/>
      <c r="DM174" s="159"/>
      <c r="DN174" s="159"/>
      <c r="DO174" s="159"/>
      <c r="DP174" s="159"/>
      <c r="DQ174" s="159"/>
      <c r="DR174" s="159"/>
      <c r="DS174" s="159"/>
      <c r="DT174" s="159"/>
      <c r="DU174" s="159"/>
      <c r="DV174" s="159"/>
      <c r="DW174" s="159"/>
      <c r="DX174" s="159"/>
      <c r="DY174" s="159"/>
      <c r="DZ174" s="159"/>
      <c r="EA174" s="159"/>
      <c r="EB174" s="159"/>
      <c r="EC174" s="159"/>
      <c r="ED174" s="159"/>
      <c r="EE174" s="159"/>
      <c r="EF174" s="159"/>
      <c r="EG174" s="159"/>
      <c r="EH174" s="159"/>
      <c r="EI174" s="159"/>
      <c r="EJ174" s="159"/>
      <c r="EK174" s="159"/>
      <c r="EL174" s="159"/>
      <c r="EM174" s="159"/>
      <c r="EN174" s="159"/>
      <c r="EO174" s="159"/>
      <c r="EP174" s="159"/>
      <c r="EQ174" s="159"/>
      <c r="ER174" s="159"/>
      <c r="ES174" s="159"/>
      <c r="ET174" s="159"/>
      <c r="EU174" s="159"/>
      <c r="EV174" s="159"/>
      <c r="EW174" s="159"/>
      <c r="EX174" s="159"/>
      <c r="EY174" s="159"/>
      <c r="EZ174" s="159"/>
      <c r="FA174" s="159"/>
      <c r="FB174" s="159"/>
      <c r="FC174" s="159"/>
      <c r="FD174" s="159"/>
      <c r="FE174" s="159"/>
      <c r="FF174" s="159"/>
      <c r="FG174" s="159"/>
      <c r="FH174" s="159"/>
      <c r="FI174" s="159"/>
      <c r="FJ174" s="159"/>
      <c r="FK174" s="159"/>
      <c r="FL174" s="159"/>
      <c r="FM174" s="159"/>
      <c r="FN174" s="159"/>
      <c r="FO174" s="159"/>
      <c r="FP174" s="159"/>
      <c r="FQ174" s="159"/>
      <c r="FR174" s="159"/>
      <c r="FS174" s="159"/>
      <c r="FT174" s="159"/>
      <c r="FU174" s="159"/>
      <c r="FV174" s="159"/>
      <c r="FW174" s="159"/>
      <c r="FX174" s="159"/>
      <c r="FY174" s="159"/>
      <c r="FZ174" s="159"/>
      <c r="GA174" s="159"/>
      <c r="GB174" s="159"/>
      <c r="GC174" s="159"/>
      <c r="GD174" s="159"/>
      <c r="GE174" s="159"/>
      <c r="GF174" s="159"/>
      <c r="GG174" s="159"/>
      <c r="GH174" s="159"/>
      <c r="GI174" s="159"/>
      <c r="GJ174" s="159"/>
      <c r="GK174" s="159"/>
      <c r="GL174" s="159"/>
      <c r="GM174" s="159"/>
      <c r="GN174" s="159"/>
      <c r="GO174" s="159"/>
      <c r="GP174" s="159"/>
      <c r="GQ174" s="159"/>
      <c r="GR174" s="159"/>
      <c r="GS174" s="159"/>
      <c r="GT174" s="159"/>
      <c r="GU174" s="159"/>
      <c r="GV174" s="159"/>
      <c r="GW174" s="159"/>
      <c r="GX174" s="159"/>
      <c r="GY174" s="159"/>
      <c r="GZ174" s="159"/>
      <c r="HA174" s="159"/>
      <c r="HB174" s="159"/>
      <c r="HC174" s="159"/>
      <c r="HD174" s="159"/>
      <c r="HE174" s="159"/>
      <c r="HF174" s="159"/>
      <c r="HG174" s="159"/>
      <c r="HH174" s="159"/>
      <c r="HI174" s="159"/>
      <c r="HJ174" s="159"/>
      <c r="HK174" s="159"/>
      <c r="HL174" s="159"/>
      <c r="HM174" s="159"/>
      <c r="HN174" s="159"/>
      <c r="HO174" s="159"/>
      <c r="HP174" s="159"/>
      <c r="HQ174" s="159"/>
      <c r="HR174" s="159"/>
      <c r="HS174" s="159"/>
      <c r="HT174" s="159"/>
      <c r="HU174" s="159"/>
      <c r="HV174" s="159"/>
      <c r="HW174" s="168"/>
    </row>
    <row r="175" spans="1:231" s="175" customFormat="1" ht="26.25" customHeight="1">
      <c r="A175" s="395" t="s">
        <v>286</v>
      </c>
      <c r="B175" s="396" t="s">
        <v>287</v>
      </c>
      <c r="C175" s="397">
        <v>7.61</v>
      </c>
      <c r="D175" s="404">
        <f t="shared" si="12"/>
        <v>138.36363636363637</v>
      </c>
      <c r="E175" s="410">
        <v>20121</v>
      </c>
      <c r="F175" s="399">
        <f t="shared" si="10"/>
        <v>134.13999999999999</v>
      </c>
      <c r="G175" s="399"/>
      <c r="H175" s="399"/>
      <c r="I175" s="400" t="s">
        <v>29</v>
      </c>
      <c r="J175" s="170"/>
      <c r="K175" s="171"/>
      <c r="L175" s="171"/>
      <c r="M175" s="171"/>
      <c r="N175" s="171"/>
      <c r="O175" s="171"/>
      <c r="P175" s="171"/>
      <c r="Q175" s="171"/>
      <c r="R175" s="171"/>
      <c r="S175" s="171"/>
      <c r="T175" s="171"/>
      <c r="U175" s="171"/>
      <c r="V175" s="171"/>
      <c r="W175" s="171"/>
      <c r="X175" s="171"/>
      <c r="Y175" s="171"/>
      <c r="Z175" s="171"/>
      <c r="AA175" s="171"/>
      <c r="AB175" s="171"/>
      <c r="AC175" s="171"/>
      <c r="AD175" s="171"/>
      <c r="AE175" s="171"/>
      <c r="AF175" s="171"/>
      <c r="AG175" s="171"/>
      <c r="AH175" s="171"/>
      <c r="AI175" s="171"/>
      <c r="AJ175" s="171"/>
      <c r="AK175" s="171"/>
      <c r="AL175" s="171"/>
      <c r="AM175" s="171"/>
      <c r="AN175" s="171"/>
      <c r="AO175" s="171"/>
      <c r="AP175" s="171"/>
      <c r="AQ175" s="171"/>
      <c r="AR175" s="171"/>
      <c r="AS175" s="171"/>
      <c r="AT175" s="171"/>
      <c r="AU175" s="171"/>
      <c r="AV175" s="171"/>
      <c r="AW175" s="171"/>
      <c r="AX175" s="171"/>
      <c r="AY175" s="171"/>
      <c r="AZ175" s="171"/>
      <c r="BA175" s="171"/>
      <c r="BB175" s="171"/>
      <c r="BC175" s="171"/>
      <c r="BD175" s="171"/>
      <c r="BE175" s="171"/>
      <c r="BF175" s="171"/>
      <c r="BG175" s="171"/>
      <c r="BH175" s="171"/>
      <c r="BI175" s="171"/>
      <c r="BJ175" s="171"/>
      <c r="BK175" s="171"/>
      <c r="BL175" s="171"/>
      <c r="BM175" s="171"/>
      <c r="BN175" s="171"/>
      <c r="BO175" s="171"/>
      <c r="BP175" s="171"/>
      <c r="BQ175" s="171"/>
      <c r="BR175" s="171"/>
      <c r="BS175" s="171"/>
      <c r="BT175" s="171"/>
      <c r="BU175" s="171"/>
      <c r="BV175" s="171"/>
      <c r="BW175" s="171"/>
      <c r="BX175" s="171"/>
      <c r="BY175" s="171"/>
      <c r="BZ175" s="171"/>
      <c r="CA175" s="171"/>
      <c r="CB175" s="171"/>
      <c r="CC175" s="171"/>
      <c r="CD175" s="171"/>
      <c r="CE175" s="171"/>
      <c r="CF175" s="171"/>
      <c r="CG175" s="171"/>
      <c r="CH175" s="171"/>
      <c r="CI175" s="171"/>
      <c r="CJ175" s="171"/>
      <c r="CK175" s="171"/>
      <c r="CL175" s="171"/>
      <c r="CM175" s="171"/>
      <c r="CN175" s="171"/>
      <c r="CO175" s="171"/>
      <c r="CP175" s="171"/>
      <c r="CQ175" s="171"/>
      <c r="CR175" s="171"/>
      <c r="CS175" s="171"/>
      <c r="CT175" s="171"/>
      <c r="CU175" s="171"/>
      <c r="CV175" s="171"/>
      <c r="CW175" s="171"/>
      <c r="CX175" s="171"/>
      <c r="CY175" s="171"/>
      <c r="CZ175" s="171"/>
      <c r="DA175" s="171"/>
      <c r="DB175" s="171"/>
      <c r="DC175" s="171"/>
      <c r="DD175" s="171"/>
      <c r="DE175" s="171"/>
      <c r="DF175" s="171"/>
      <c r="DG175" s="171"/>
      <c r="DH175" s="171"/>
      <c r="DI175" s="171"/>
      <c r="DJ175" s="171"/>
      <c r="DK175" s="171"/>
      <c r="DL175" s="171"/>
      <c r="DM175" s="171"/>
      <c r="DN175" s="171"/>
      <c r="DO175" s="171"/>
      <c r="DP175" s="171"/>
      <c r="DQ175" s="171"/>
      <c r="DR175" s="171"/>
      <c r="DS175" s="171"/>
      <c r="DT175" s="171"/>
      <c r="DU175" s="171"/>
      <c r="DV175" s="171"/>
      <c r="DW175" s="171"/>
      <c r="DX175" s="171"/>
      <c r="DY175" s="171"/>
      <c r="DZ175" s="171"/>
      <c r="EA175" s="171"/>
      <c r="EB175" s="171"/>
      <c r="EC175" s="171"/>
      <c r="ED175" s="171"/>
      <c r="EE175" s="171"/>
      <c r="EF175" s="171"/>
      <c r="EG175" s="171"/>
      <c r="EH175" s="171"/>
      <c r="EI175" s="171"/>
      <c r="EJ175" s="171"/>
      <c r="EK175" s="171"/>
      <c r="EL175" s="171"/>
      <c r="EM175" s="171"/>
      <c r="EN175" s="171"/>
      <c r="EO175" s="171"/>
      <c r="EP175" s="171"/>
      <c r="EQ175" s="171"/>
      <c r="ER175" s="171"/>
      <c r="ES175" s="171"/>
      <c r="ET175" s="171"/>
      <c r="EU175" s="171"/>
      <c r="EV175" s="171"/>
      <c r="EW175" s="171"/>
      <c r="EX175" s="171"/>
      <c r="EY175" s="171"/>
      <c r="EZ175" s="171"/>
      <c r="FA175" s="171"/>
      <c r="FB175" s="171"/>
      <c r="FC175" s="171"/>
      <c r="FD175" s="171"/>
      <c r="FE175" s="171"/>
      <c r="FF175" s="171"/>
      <c r="FG175" s="171"/>
      <c r="FH175" s="171"/>
      <c r="FI175" s="171"/>
      <c r="FJ175" s="171"/>
      <c r="FK175" s="171"/>
      <c r="FL175" s="171"/>
      <c r="FM175" s="171"/>
      <c r="FN175" s="171"/>
      <c r="FO175" s="171"/>
      <c r="FP175" s="171"/>
      <c r="FQ175" s="171"/>
      <c r="FR175" s="171"/>
      <c r="FS175" s="171"/>
      <c r="FT175" s="171"/>
      <c r="FU175" s="171"/>
      <c r="FV175" s="171"/>
      <c r="FW175" s="171"/>
      <c r="FX175" s="171"/>
      <c r="FY175" s="171"/>
      <c r="FZ175" s="171"/>
      <c r="GA175" s="171"/>
      <c r="GB175" s="171"/>
      <c r="GC175" s="171"/>
      <c r="GD175" s="171"/>
      <c r="GE175" s="171"/>
      <c r="GF175" s="171"/>
      <c r="GG175" s="171"/>
      <c r="GH175" s="171"/>
      <c r="GI175" s="171"/>
      <c r="GJ175" s="171"/>
      <c r="GK175" s="171"/>
      <c r="GL175" s="171"/>
      <c r="GM175" s="171"/>
      <c r="GN175" s="171"/>
      <c r="GO175" s="171"/>
      <c r="GP175" s="171"/>
      <c r="GQ175" s="171"/>
      <c r="GR175" s="171"/>
      <c r="GS175" s="171"/>
      <c r="GT175" s="171"/>
      <c r="GU175" s="171"/>
      <c r="GV175" s="171"/>
      <c r="GW175" s="171"/>
      <c r="GX175" s="171"/>
      <c r="GY175" s="171"/>
      <c r="GZ175" s="171"/>
      <c r="HA175" s="171"/>
      <c r="HB175" s="171"/>
      <c r="HC175" s="171"/>
      <c r="HD175" s="171"/>
      <c r="HE175" s="171"/>
      <c r="HF175" s="171"/>
      <c r="HG175" s="171"/>
      <c r="HH175" s="171"/>
      <c r="HI175" s="171"/>
      <c r="HJ175" s="171"/>
      <c r="HK175" s="171"/>
      <c r="HL175" s="171"/>
      <c r="HM175" s="171"/>
      <c r="HN175" s="171"/>
      <c r="HO175" s="171"/>
      <c r="HP175" s="171"/>
      <c r="HQ175" s="171"/>
      <c r="HR175" s="171"/>
      <c r="HS175" s="171"/>
      <c r="HT175" s="171"/>
      <c r="HU175" s="171"/>
      <c r="HV175" s="171"/>
      <c r="HW175" s="174"/>
    </row>
    <row r="176" spans="1:231" s="175" customFormat="1" ht="26.25" customHeight="1">
      <c r="A176" s="395" t="s">
        <v>288</v>
      </c>
      <c r="B176" s="396" t="s">
        <v>289</v>
      </c>
      <c r="C176" s="404">
        <v>6.95</v>
      </c>
      <c r="D176" s="404">
        <f t="shared" si="12"/>
        <v>126.36363636363637</v>
      </c>
      <c r="E176" s="410">
        <v>49408</v>
      </c>
      <c r="F176" s="399">
        <f t="shared" si="10"/>
        <v>329.38666666666666</v>
      </c>
      <c r="G176" s="399"/>
      <c r="H176" s="399"/>
      <c r="I176" s="399"/>
      <c r="J176" s="170"/>
      <c r="K176" s="171"/>
      <c r="L176" s="171"/>
      <c r="M176" s="171"/>
      <c r="N176" s="171"/>
      <c r="O176" s="171"/>
      <c r="P176" s="171"/>
      <c r="Q176" s="171"/>
      <c r="R176" s="171"/>
      <c r="S176" s="171"/>
      <c r="T176" s="171"/>
      <c r="U176" s="171"/>
      <c r="V176" s="171"/>
      <c r="W176" s="171"/>
      <c r="X176" s="171"/>
      <c r="Y176" s="171"/>
      <c r="Z176" s="171"/>
      <c r="AA176" s="171"/>
      <c r="AB176" s="171"/>
      <c r="AC176" s="171"/>
      <c r="AD176" s="171"/>
      <c r="AE176" s="171"/>
      <c r="AF176" s="171"/>
      <c r="AG176" s="171"/>
      <c r="AH176" s="171"/>
      <c r="AI176" s="171"/>
      <c r="AJ176" s="171"/>
      <c r="AK176" s="171"/>
      <c r="AL176" s="171"/>
      <c r="AM176" s="171"/>
      <c r="AN176" s="171"/>
      <c r="AO176" s="171"/>
      <c r="AP176" s="171"/>
      <c r="AQ176" s="171"/>
      <c r="AR176" s="171"/>
      <c r="AS176" s="171"/>
      <c r="AT176" s="171"/>
      <c r="AU176" s="171"/>
      <c r="AV176" s="171"/>
      <c r="AW176" s="171"/>
      <c r="AX176" s="171"/>
      <c r="AY176" s="171"/>
      <c r="AZ176" s="171"/>
      <c r="BA176" s="171"/>
      <c r="BB176" s="171"/>
      <c r="BC176" s="171"/>
      <c r="BD176" s="171"/>
      <c r="BE176" s="171"/>
      <c r="BF176" s="171"/>
      <c r="BG176" s="171"/>
      <c r="BH176" s="171"/>
      <c r="BI176" s="171"/>
      <c r="BJ176" s="171"/>
      <c r="BK176" s="171"/>
      <c r="BL176" s="171"/>
      <c r="BM176" s="171"/>
      <c r="BN176" s="171"/>
      <c r="BO176" s="171"/>
      <c r="BP176" s="171"/>
      <c r="BQ176" s="171"/>
      <c r="BR176" s="171"/>
      <c r="BS176" s="171"/>
      <c r="BT176" s="171"/>
      <c r="BU176" s="171"/>
      <c r="BV176" s="171"/>
      <c r="BW176" s="171"/>
      <c r="BX176" s="171"/>
      <c r="BY176" s="171"/>
      <c r="BZ176" s="171"/>
      <c r="CA176" s="171"/>
      <c r="CB176" s="171"/>
      <c r="CC176" s="171"/>
      <c r="CD176" s="171"/>
      <c r="CE176" s="171"/>
      <c r="CF176" s="171"/>
      <c r="CG176" s="171"/>
      <c r="CH176" s="171"/>
      <c r="CI176" s="171"/>
      <c r="CJ176" s="171"/>
      <c r="CK176" s="171"/>
      <c r="CL176" s="171"/>
      <c r="CM176" s="171"/>
      <c r="CN176" s="171"/>
      <c r="CO176" s="171"/>
      <c r="CP176" s="171"/>
      <c r="CQ176" s="171"/>
      <c r="CR176" s="171"/>
      <c r="CS176" s="171"/>
      <c r="CT176" s="171"/>
      <c r="CU176" s="171"/>
      <c r="CV176" s="171"/>
      <c r="CW176" s="171"/>
      <c r="CX176" s="171"/>
      <c r="CY176" s="171"/>
      <c r="CZ176" s="171"/>
      <c r="DA176" s="171"/>
      <c r="DB176" s="171"/>
      <c r="DC176" s="171"/>
      <c r="DD176" s="171"/>
      <c r="DE176" s="171"/>
      <c r="DF176" s="171"/>
      <c r="DG176" s="171"/>
      <c r="DH176" s="171"/>
      <c r="DI176" s="171"/>
      <c r="DJ176" s="171"/>
      <c r="DK176" s="171"/>
      <c r="DL176" s="171"/>
      <c r="DM176" s="171"/>
      <c r="DN176" s="171"/>
      <c r="DO176" s="171"/>
      <c r="DP176" s="171"/>
      <c r="DQ176" s="171"/>
      <c r="DR176" s="171"/>
      <c r="DS176" s="171"/>
      <c r="DT176" s="171"/>
      <c r="DU176" s="171"/>
      <c r="DV176" s="171"/>
      <c r="DW176" s="171"/>
      <c r="DX176" s="171"/>
      <c r="DY176" s="171"/>
      <c r="DZ176" s="171"/>
      <c r="EA176" s="171"/>
      <c r="EB176" s="171"/>
      <c r="EC176" s="171"/>
      <c r="ED176" s="171"/>
      <c r="EE176" s="171"/>
      <c r="EF176" s="171"/>
      <c r="EG176" s="171"/>
      <c r="EH176" s="171"/>
      <c r="EI176" s="171"/>
      <c r="EJ176" s="171"/>
      <c r="EK176" s="171"/>
      <c r="EL176" s="171"/>
      <c r="EM176" s="171"/>
      <c r="EN176" s="171"/>
      <c r="EO176" s="171"/>
      <c r="EP176" s="171"/>
      <c r="EQ176" s="171"/>
      <c r="ER176" s="171"/>
      <c r="ES176" s="171"/>
      <c r="ET176" s="171"/>
      <c r="EU176" s="171"/>
      <c r="EV176" s="171"/>
      <c r="EW176" s="171"/>
      <c r="EX176" s="171"/>
      <c r="EY176" s="171"/>
      <c r="EZ176" s="171"/>
      <c r="FA176" s="171"/>
      <c r="FB176" s="171"/>
      <c r="FC176" s="171"/>
      <c r="FD176" s="171"/>
      <c r="FE176" s="171"/>
      <c r="FF176" s="171"/>
      <c r="FG176" s="171"/>
      <c r="FH176" s="171"/>
      <c r="FI176" s="171"/>
      <c r="FJ176" s="171"/>
      <c r="FK176" s="171"/>
      <c r="FL176" s="171"/>
      <c r="FM176" s="171"/>
      <c r="FN176" s="171"/>
      <c r="FO176" s="171"/>
      <c r="FP176" s="171"/>
      <c r="FQ176" s="171"/>
      <c r="FR176" s="171"/>
      <c r="FS176" s="171"/>
      <c r="FT176" s="171"/>
      <c r="FU176" s="171"/>
      <c r="FV176" s="171"/>
      <c r="FW176" s="171"/>
      <c r="FX176" s="171"/>
      <c r="FY176" s="171"/>
      <c r="FZ176" s="171"/>
      <c r="GA176" s="171"/>
      <c r="GB176" s="171"/>
      <c r="GC176" s="171"/>
      <c r="GD176" s="171"/>
      <c r="GE176" s="171"/>
      <c r="GF176" s="171"/>
      <c r="GG176" s="171"/>
      <c r="GH176" s="171"/>
      <c r="GI176" s="171"/>
      <c r="GJ176" s="171"/>
      <c r="GK176" s="171"/>
      <c r="GL176" s="171"/>
      <c r="GM176" s="171"/>
      <c r="GN176" s="171"/>
      <c r="GO176" s="171"/>
      <c r="GP176" s="171"/>
      <c r="GQ176" s="171"/>
      <c r="GR176" s="171"/>
      <c r="GS176" s="171"/>
      <c r="GT176" s="171"/>
      <c r="GU176" s="171"/>
      <c r="GV176" s="171"/>
      <c r="GW176" s="171"/>
      <c r="GX176" s="171"/>
      <c r="GY176" s="171"/>
      <c r="GZ176" s="171"/>
      <c r="HA176" s="171"/>
      <c r="HB176" s="171"/>
      <c r="HC176" s="171"/>
      <c r="HD176" s="171"/>
      <c r="HE176" s="171"/>
      <c r="HF176" s="171"/>
      <c r="HG176" s="171"/>
      <c r="HH176" s="171"/>
      <c r="HI176" s="171"/>
      <c r="HJ176" s="171"/>
      <c r="HK176" s="171"/>
      <c r="HL176" s="171"/>
      <c r="HM176" s="171"/>
      <c r="HN176" s="171"/>
      <c r="HO176" s="171"/>
      <c r="HP176" s="171"/>
      <c r="HQ176" s="171"/>
      <c r="HR176" s="171"/>
      <c r="HS176" s="171"/>
      <c r="HT176" s="171"/>
      <c r="HU176" s="171"/>
      <c r="HV176" s="171"/>
      <c r="HW176" s="174"/>
    </row>
    <row r="177" spans="1:231" s="175" customFormat="1" ht="26.25" customHeight="1">
      <c r="A177" s="395" t="s">
        <v>290</v>
      </c>
      <c r="B177" s="396" t="s">
        <v>291</v>
      </c>
      <c r="C177" s="404">
        <v>9.36</v>
      </c>
      <c r="D177" s="404">
        <f t="shared" si="12"/>
        <v>170.18181818181816</v>
      </c>
      <c r="E177" s="410">
        <v>14701</v>
      </c>
      <c r="F177" s="399">
        <f t="shared" si="10"/>
        <v>98.006666666666661</v>
      </c>
      <c r="G177" s="399"/>
      <c r="H177" s="399"/>
      <c r="I177" s="400" t="s">
        <v>29</v>
      </c>
      <c r="J177" s="170">
        <v>1</v>
      </c>
      <c r="K177" s="171"/>
      <c r="L177" s="171"/>
      <c r="M177" s="171"/>
      <c r="N177" s="171"/>
      <c r="O177" s="171"/>
      <c r="P177" s="171"/>
      <c r="Q177" s="171"/>
      <c r="R177" s="171"/>
      <c r="S177" s="171"/>
      <c r="T177" s="171"/>
      <c r="U177" s="171"/>
      <c r="V177" s="171"/>
      <c r="W177" s="171"/>
      <c r="X177" s="171"/>
      <c r="Y177" s="171"/>
      <c r="Z177" s="171"/>
      <c r="AA177" s="171"/>
      <c r="AB177" s="171"/>
      <c r="AC177" s="171"/>
      <c r="AD177" s="171"/>
      <c r="AE177" s="171"/>
      <c r="AF177" s="171"/>
      <c r="AG177" s="171"/>
      <c r="AH177" s="171"/>
      <c r="AI177" s="171"/>
      <c r="AJ177" s="171"/>
      <c r="AK177" s="171"/>
      <c r="AL177" s="171"/>
      <c r="AM177" s="171"/>
      <c r="AN177" s="171"/>
      <c r="AO177" s="171"/>
      <c r="AP177" s="171"/>
      <c r="AQ177" s="171"/>
      <c r="AR177" s="171"/>
      <c r="AS177" s="171"/>
      <c r="AT177" s="171"/>
      <c r="AU177" s="171"/>
      <c r="AV177" s="171"/>
      <c r="AW177" s="171"/>
      <c r="AX177" s="171"/>
      <c r="AY177" s="171"/>
      <c r="AZ177" s="171"/>
      <c r="BA177" s="171"/>
      <c r="BB177" s="171"/>
      <c r="BC177" s="171"/>
      <c r="BD177" s="171"/>
      <c r="BE177" s="171"/>
      <c r="BF177" s="171"/>
      <c r="BG177" s="171"/>
      <c r="BH177" s="171"/>
      <c r="BI177" s="171"/>
      <c r="BJ177" s="171"/>
      <c r="BK177" s="171"/>
      <c r="BL177" s="171"/>
      <c r="BM177" s="171"/>
      <c r="BN177" s="171"/>
      <c r="BO177" s="171"/>
      <c r="BP177" s="171"/>
      <c r="BQ177" s="171"/>
      <c r="BR177" s="171"/>
      <c r="BS177" s="171"/>
      <c r="BT177" s="171"/>
      <c r="BU177" s="171"/>
      <c r="BV177" s="171"/>
      <c r="BW177" s="171"/>
      <c r="BX177" s="171"/>
      <c r="BY177" s="171"/>
      <c r="BZ177" s="171"/>
      <c r="CA177" s="171"/>
      <c r="CB177" s="171"/>
      <c r="CC177" s="171"/>
      <c r="CD177" s="171"/>
      <c r="CE177" s="171"/>
      <c r="CF177" s="171"/>
      <c r="CG177" s="171"/>
      <c r="CH177" s="171"/>
      <c r="CI177" s="171"/>
      <c r="CJ177" s="171"/>
      <c r="CK177" s="171"/>
      <c r="CL177" s="171"/>
      <c r="CM177" s="171"/>
      <c r="CN177" s="171"/>
      <c r="CO177" s="171"/>
      <c r="CP177" s="171"/>
      <c r="CQ177" s="171"/>
      <c r="CR177" s="171"/>
      <c r="CS177" s="171"/>
      <c r="CT177" s="171"/>
      <c r="CU177" s="171"/>
      <c r="CV177" s="171"/>
      <c r="CW177" s="171"/>
      <c r="CX177" s="171"/>
      <c r="CY177" s="171"/>
      <c r="CZ177" s="171"/>
      <c r="DA177" s="171"/>
      <c r="DB177" s="171"/>
      <c r="DC177" s="171"/>
      <c r="DD177" s="171"/>
      <c r="DE177" s="171"/>
      <c r="DF177" s="171"/>
      <c r="DG177" s="171"/>
      <c r="DH177" s="171"/>
      <c r="DI177" s="171"/>
      <c r="DJ177" s="171"/>
      <c r="DK177" s="171"/>
      <c r="DL177" s="171"/>
      <c r="DM177" s="171"/>
      <c r="DN177" s="171"/>
      <c r="DO177" s="171"/>
      <c r="DP177" s="171"/>
      <c r="DQ177" s="171"/>
      <c r="DR177" s="171"/>
      <c r="DS177" s="171"/>
      <c r="DT177" s="171"/>
      <c r="DU177" s="171"/>
      <c r="DV177" s="171"/>
      <c r="DW177" s="171"/>
      <c r="DX177" s="171"/>
      <c r="DY177" s="171"/>
      <c r="DZ177" s="171"/>
      <c r="EA177" s="171"/>
      <c r="EB177" s="171"/>
      <c r="EC177" s="171"/>
      <c r="ED177" s="171"/>
      <c r="EE177" s="171"/>
      <c r="EF177" s="171"/>
      <c r="EG177" s="171"/>
      <c r="EH177" s="171"/>
      <c r="EI177" s="171"/>
      <c r="EJ177" s="171"/>
      <c r="EK177" s="171"/>
      <c r="EL177" s="171"/>
      <c r="EM177" s="171"/>
      <c r="EN177" s="171"/>
      <c r="EO177" s="171"/>
      <c r="EP177" s="171"/>
      <c r="EQ177" s="171"/>
      <c r="ER177" s="171"/>
      <c r="ES177" s="171"/>
      <c r="ET177" s="171"/>
      <c r="EU177" s="171"/>
      <c r="EV177" s="171"/>
      <c r="EW177" s="171"/>
      <c r="EX177" s="171"/>
      <c r="EY177" s="171"/>
      <c r="EZ177" s="171"/>
      <c r="FA177" s="171"/>
      <c r="FB177" s="171"/>
      <c r="FC177" s="171"/>
      <c r="FD177" s="171"/>
      <c r="FE177" s="171"/>
      <c r="FF177" s="171"/>
      <c r="FG177" s="171"/>
      <c r="FH177" s="171"/>
      <c r="FI177" s="171"/>
      <c r="FJ177" s="171"/>
      <c r="FK177" s="171"/>
      <c r="FL177" s="171"/>
      <c r="FM177" s="171"/>
      <c r="FN177" s="171"/>
      <c r="FO177" s="171"/>
      <c r="FP177" s="171"/>
      <c r="FQ177" s="171"/>
      <c r="FR177" s="171"/>
      <c r="FS177" s="171"/>
      <c r="FT177" s="171"/>
      <c r="FU177" s="171"/>
      <c r="FV177" s="171"/>
      <c r="FW177" s="171"/>
      <c r="FX177" s="171"/>
      <c r="FY177" s="171"/>
      <c r="FZ177" s="171"/>
      <c r="GA177" s="171"/>
      <c r="GB177" s="171"/>
      <c r="GC177" s="171"/>
      <c r="GD177" s="171"/>
      <c r="GE177" s="171"/>
      <c r="GF177" s="171"/>
      <c r="GG177" s="171"/>
      <c r="GH177" s="171"/>
      <c r="GI177" s="171"/>
      <c r="GJ177" s="171"/>
      <c r="GK177" s="171"/>
      <c r="GL177" s="171"/>
      <c r="GM177" s="171"/>
      <c r="GN177" s="171"/>
      <c r="GO177" s="171"/>
      <c r="GP177" s="171"/>
      <c r="GQ177" s="171"/>
      <c r="GR177" s="171"/>
      <c r="GS177" s="171"/>
      <c r="GT177" s="171"/>
      <c r="GU177" s="171"/>
      <c r="GV177" s="171"/>
      <c r="GW177" s="171"/>
      <c r="GX177" s="171"/>
      <c r="GY177" s="171"/>
      <c r="GZ177" s="171"/>
      <c r="HA177" s="171"/>
      <c r="HB177" s="171"/>
      <c r="HC177" s="171"/>
      <c r="HD177" s="171"/>
      <c r="HE177" s="171"/>
      <c r="HF177" s="171"/>
      <c r="HG177" s="171"/>
      <c r="HH177" s="171"/>
      <c r="HI177" s="171"/>
      <c r="HJ177" s="171"/>
      <c r="HK177" s="171"/>
      <c r="HL177" s="171"/>
      <c r="HM177" s="171"/>
      <c r="HN177" s="171"/>
      <c r="HO177" s="171"/>
      <c r="HP177" s="171"/>
      <c r="HQ177" s="171"/>
      <c r="HR177" s="171"/>
      <c r="HS177" s="171"/>
      <c r="HT177" s="171"/>
      <c r="HU177" s="171"/>
      <c r="HV177" s="171"/>
      <c r="HW177" s="174"/>
    </row>
    <row r="178" spans="1:231" s="175" customFormat="1" ht="26.25" customHeight="1">
      <c r="A178" s="395" t="s">
        <v>292</v>
      </c>
      <c r="B178" s="396" t="s">
        <v>293</v>
      </c>
      <c r="C178" s="397">
        <v>12.16</v>
      </c>
      <c r="D178" s="404">
        <f t="shared" si="12"/>
        <v>221.09090909090909</v>
      </c>
      <c r="E178" s="410">
        <v>18804</v>
      </c>
      <c r="F178" s="399">
        <f t="shared" si="10"/>
        <v>125.36</v>
      </c>
      <c r="G178" s="399"/>
      <c r="H178" s="399"/>
      <c r="I178" s="399"/>
      <c r="J178" s="170"/>
      <c r="K178" s="171"/>
      <c r="L178" s="171"/>
      <c r="M178" s="171"/>
      <c r="N178" s="171"/>
      <c r="O178" s="171"/>
      <c r="P178" s="171"/>
      <c r="Q178" s="171"/>
      <c r="R178" s="171"/>
      <c r="S178" s="171"/>
      <c r="T178" s="171"/>
      <c r="U178" s="171"/>
      <c r="V178" s="171"/>
      <c r="W178" s="171"/>
      <c r="X178" s="171"/>
      <c r="Y178" s="171"/>
      <c r="Z178" s="171"/>
      <c r="AA178" s="171"/>
      <c r="AB178" s="171"/>
      <c r="AC178" s="171"/>
      <c r="AD178" s="171"/>
      <c r="AE178" s="171"/>
      <c r="AF178" s="171"/>
      <c r="AG178" s="171"/>
      <c r="AH178" s="171"/>
      <c r="AI178" s="171"/>
      <c r="AJ178" s="171"/>
      <c r="AK178" s="171"/>
      <c r="AL178" s="171"/>
      <c r="AM178" s="171"/>
      <c r="AN178" s="171"/>
      <c r="AO178" s="171"/>
      <c r="AP178" s="171"/>
      <c r="AQ178" s="171"/>
      <c r="AR178" s="171"/>
      <c r="AS178" s="171"/>
      <c r="AT178" s="171"/>
      <c r="AU178" s="171"/>
      <c r="AV178" s="171"/>
      <c r="AW178" s="171"/>
      <c r="AX178" s="171"/>
      <c r="AY178" s="171"/>
      <c r="AZ178" s="171"/>
      <c r="BA178" s="171"/>
      <c r="BB178" s="171"/>
      <c r="BC178" s="171"/>
      <c r="BD178" s="171"/>
      <c r="BE178" s="171"/>
      <c r="BF178" s="171"/>
      <c r="BG178" s="171"/>
      <c r="BH178" s="171"/>
      <c r="BI178" s="171"/>
      <c r="BJ178" s="171"/>
      <c r="BK178" s="171"/>
      <c r="BL178" s="171"/>
      <c r="BM178" s="171"/>
      <c r="BN178" s="171"/>
      <c r="BO178" s="171"/>
      <c r="BP178" s="171"/>
      <c r="BQ178" s="171"/>
      <c r="BR178" s="171"/>
      <c r="BS178" s="171"/>
      <c r="BT178" s="171"/>
      <c r="BU178" s="171"/>
      <c r="BV178" s="171"/>
      <c r="BW178" s="171"/>
      <c r="BX178" s="171"/>
      <c r="BY178" s="171"/>
      <c r="BZ178" s="171"/>
      <c r="CA178" s="171"/>
      <c r="CB178" s="171"/>
      <c r="CC178" s="171"/>
      <c r="CD178" s="171"/>
      <c r="CE178" s="171"/>
      <c r="CF178" s="171"/>
      <c r="CG178" s="171"/>
      <c r="CH178" s="171"/>
      <c r="CI178" s="171"/>
      <c r="CJ178" s="171"/>
      <c r="CK178" s="171"/>
      <c r="CL178" s="171"/>
      <c r="CM178" s="171"/>
      <c r="CN178" s="171"/>
      <c r="CO178" s="171"/>
      <c r="CP178" s="171"/>
      <c r="CQ178" s="171"/>
      <c r="CR178" s="171"/>
      <c r="CS178" s="171"/>
      <c r="CT178" s="171"/>
      <c r="CU178" s="171"/>
      <c r="CV178" s="171"/>
      <c r="CW178" s="171"/>
      <c r="CX178" s="171"/>
      <c r="CY178" s="171"/>
      <c r="CZ178" s="171"/>
      <c r="DA178" s="171"/>
      <c r="DB178" s="171"/>
      <c r="DC178" s="171"/>
      <c r="DD178" s="171"/>
      <c r="DE178" s="171"/>
      <c r="DF178" s="171"/>
      <c r="DG178" s="171"/>
      <c r="DH178" s="171"/>
      <c r="DI178" s="171"/>
      <c r="DJ178" s="171"/>
      <c r="DK178" s="171"/>
      <c r="DL178" s="171"/>
      <c r="DM178" s="171"/>
      <c r="DN178" s="171"/>
      <c r="DO178" s="171"/>
      <c r="DP178" s="171"/>
      <c r="DQ178" s="171"/>
      <c r="DR178" s="171"/>
      <c r="DS178" s="171"/>
      <c r="DT178" s="171"/>
      <c r="DU178" s="171"/>
      <c r="DV178" s="171"/>
      <c r="DW178" s="171"/>
      <c r="DX178" s="171"/>
      <c r="DY178" s="171"/>
      <c r="DZ178" s="171"/>
      <c r="EA178" s="171"/>
      <c r="EB178" s="171"/>
      <c r="EC178" s="171"/>
      <c r="ED178" s="171"/>
      <c r="EE178" s="171"/>
      <c r="EF178" s="171"/>
      <c r="EG178" s="171"/>
      <c r="EH178" s="171"/>
      <c r="EI178" s="171"/>
      <c r="EJ178" s="171"/>
      <c r="EK178" s="171"/>
      <c r="EL178" s="171"/>
      <c r="EM178" s="171"/>
      <c r="EN178" s="171"/>
      <c r="EO178" s="171"/>
      <c r="EP178" s="171"/>
      <c r="EQ178" s="171"/>
      <c r="ER178" s="171"/>
      <c r="ES178" s="171"/>
      <c r="ET178" s="171"/>
      <c r="EU178" s="171"/>
      <c r="EV178" s="171"/>
      <c r="EW178" s="171"/>
      <c r="EX178" s="171"/>
      <c r="EY178" s="171"/>
      <c r="EZ178" s="171"/>
      <c r="FA178" s="171"/>
      <c r="FB178" s="171"/>
      <c r="FC178" s="171"/>
      <c r="FD178" s="171"/>
      <c r="FE178" s="171"/>
      <c r="FF178" s="171"/>
      <c r="FG178" s="171"/>
      <c r="FH178" s="171"/>
      <c r="FI178" s="171"/>
      <c r="FJ178" s="171"/>
      <c r="FK178" s="171"/>
      <c r="FL178" s="171"/>
      <c r="FM178" s="171"/>
      <c r="FN178" s="171"/>
      <c r="FO178" s="171"/>
      <c r="FP178" s="171"/>
      <c r="FQ178" s="171"/>
      <c r="FR178" s="171"/>
      <c r="FS178" s="171"/>
      <c r="FT178" s="171"/>
      <c r="FU178" s="171"/>
      <c r="FV178" s="171"/>
      <c r="FW178" s="171"/>
      <c r="FX178" s="171"/>
      <c r="FY178" s="171"/>
      <c r="FZ178" s="171"/>
      <c r="GA178" s="171"/>
      <c r="GB178" s="171"/>
      <c r="GC178" s="171"/>
      <c r="GD178" s="171"/>
      <c r="GE178" s="171"/>
      <c r="GF178" s="171"/>
      <c r="GG178" s="171"/>
      <c r="GH178" s="171"/>
      <c r="GI178" s="171"/>
      <c r="GJ178" s="171"/>
      <c r="GK178" s="171"/>
      <c r="GL178" s="171"/>
      <c r="GM178" s="171"/>
      <c r="GN178" s="171"/>
      <c r="GO178" s="171"/>
      <c r="GP178" s="171"/>
      <c r="GQ178" s="171"/>
      <c r="GR178" s="171"/>
      <c r="GS178" s="171"/>
      <c r="GT178" s="171"/>
      <c r="GU178" s="171"/>
      <c r="GV178" s="171"/>
      <c r="GW178" s="171"/>
      <c r="GX178" s="171"/>
      <c r="GY178" s="171"/>
      <c r="GZ178" s="171"/>
      <c r="HA178" s="171"/>
      <c r="HB178" s="171"/>
      <c r="HC178" s="171"/>
      <c r="HD178" s="171"/>
      <c r="HE178" s="171"/>
      <c r="HF178" s="171"/>
      <c r="HG178" s="171"/>
      <c r="HH178" s="171"/>
      <c r="HI178" s="171"/>
      <c r="HJ178" s="171"/>
      <c r="HK178" s="171"/>
      <c r="HL178" s="171"/>
      <c r="HM178" s="171"/>
      <c r="HN178" s="171"/>
      <c r="HO178" s="171"/>
      <c r="HP178" s="171"/>
      <c r="HQ178" s="171"/>
      <c r="HR178" s="171"/>
      <c r="HS178" s="171"/>
      <c r="HT178" s="171"/>
      <c r="HU178" s="171"/>
      <c r="HV178" s="171"/>
      <c r="HW178" s="174"/>
    </row>
    <row r="179" spans="1:231" s="175" customFormat="1" ht="26.25" customHeight="1">
      <c r="A179" s="395" t="s">
        <v>294</v>
      </c>
      <c r="B179" s="396" t="s">
        <v>295</v>
      </c>
      <c r="C179" s="404">
        <v>5.61</v>
      </c>
      <c r="D179" s="404">
        <f t="shared" si="12"/>
        <v>102</v>
      </c>
      <c r="E179" s="410">
        <v>15084</v>
      </c>
      <c r="F179" s="399">
        <f t="shared" si="10"/>
        <v>100.56</v>
      </c>
      <c r="G179" s="399"/>
      <c r="H179" s="399"/>
      <c r="I179" s="399"/>
      <c r="J179" s="170"/>
      <c r="K179" s="171"/>
      <c r="L179" s="171"/>
      <c r="M179" s="171"/>
      <c r="N179" s="171"/>
      <c r="O179" s="171"/>
      <c r="P179" s="171"/>
      <c r="Q179" s="171"/>
      <c r="R179" s="171"/>
      <c r="S179" s="171"/>
      <c r="T179" s="171"/>
      <c r="U179" s="171"/>
      <c r="V179" s="171"/>
      <c r="W179" s="171"/>
      <c r="X179" s="171"/>
      <c r="Y179" s="171"/>
      <c r="Z179" s="171"/>
      <c r="AA179" s="171"/>
      <c r="AB179" s="171"/>
      <c r="AC179" s="171"/>
      <c r="AD179" s="171"/>
      <c r="AE179" s="171"/>
      <c r="AF179" s="171"/>
      <c r="AG179" s="171"/>
      <c r="AH179" s="171"/>
      <c r="AI179" s="171"/>
      <c r="AJ179" s="171"/>
      <c r="AK179" s="171"/>
      <c r="AL179" s="171"/>
      <c r="AM179" s="171"/>
      <c r="AN179" s="171"/>
      <c r="AO179" s="171"/>
      <c r="AP179" s="171"/>
      <c r="AQ179" s="171"/>
      <c r="AR179" s="171"/>
      <c r="AS179" s="171"/>
      <c r="AT179" s="171"/>
      <c r="AU179" s="171"/>
      <c r="AV179" s="171"/>
      <c r="AW179" s="171"/>
      <c r="AX179" s="171"/>
      <c r="AY179" s="171"/>
      <c r="AZ179" s="171"/>
      <c r="BA179" s="171"/>
      <c r="BB179" s="171"/>
      <c r="BC179" s="171"/>
      <c r="BD179" s="171"/>
      <c r="BE179" s="171"/>
      <c r="BF179" s="171"/>
      <c r="BG179" s="171"/>
      <c r="BH179" s="171"/>
      <c r="BI179" s="171"/>
      <c r="BJ179" s="171"/>
      <c r="BK179" s="171"/>
      <c r="BL179" s="171"/>
      <c r="BM179" s="171"/>
      <c r="BN179" s="171"/>
      <c r="BO179" s="171"/>
      <c r="BP179" s="171"/>
      <c r="BQ179" s="171"/>
      <c r="BR179" s="171"/>
      <c r="BS179" s="171"/>
      <c r="BT179" s="171"/>
      <c r="BU179" s="171"/>
      <c r="BV179" s="171"/>
      <c r="BW179" s="171"/>
      <c r="BX179" s="171"/>
      <c r="BY179" s="171"/>
      <c r="BZ179" s="171"/>
      <c r="CA179" s="171"/>
      <c r="CB179" s="171"/>
      <c r="CC179" s="171"/>
      <c r="CD179" s="171"/>
      <c r="CE179" s="171"/>
      <c r="CF179" s="171"/>
      <c r="CG179" s="171"/>
      <c r="CH179" s="171"/>
      <c r="CI179" s="171"/>
      <c r="CJ179" s="171"/>
      <c r="CK179" s="171"/>
      <c r="CL179" s="171"/>
      <c r="CM179" s="171"/>
      <c r="CN179" s="171"/>
      <c r="CO179" s="171"/>
      <c r="CP179" s="171"/>
      <c r="CQ179" s="171"/>
      <c r="CR179" s="171"/>
      <c r="CS179" s="171"/>
      <c r="CT179" s="171"/>
      <c r="CU179" s="171"/>
      <c r="CV179" s="171"/>
      <c r="CW179" s="171"/>
      <c r="CX179" s="171"/>
      <c r="CY179" s="171"/>
      <c r="CZ179" s="171"/>
      <c r="DA179" s="171"/>
      <c r="DB179" s="171"/>
      <c r="DC179" s="171"/>
      <c r="DD179" s="171"/>
      <c r="DE179" s="171"/>
      <c r="DF179" s="171"/>
      <c r="DG179" s="171"/>
      <c r="DH179" s="171"/>
      <c r="DI179" s="171"/>
      <c r="DJ179" s="171"/>
      <c r="DK179" s="171"/>
      <c r="DL179" s="171"/>
      <c r="DM179" s="171"/>
      <c r="DN179" s="171"/>
      <c r="DO179" s="171"/>
      <c r="DP179" s="171"/>
      <c r="DQ179" s="171"/>
      <c r="DR179" s="171"/>
      <c r="DS179" s="171"/>
      <c r="DT179" s="171"/>
      <c r="DU179" s="171"/>
      <c r="DV179" s="171"/>
      <c r="DW179" s="171"/>
      <c r="DX179" s="171"/>
      <c r="DY179" s="171"/>
      <c r="DZ179" s="171"/>
      <c r="EA179" s="171"/>
      <c r="EB179" s="171"/>
      <c r="EC179" s="171"/>
      <c r="ED179" s="171"/>
      <c r="EE179" s="171"/>
      <c r="EF179" s="171"/>
      <c r="EG179" s="171"/>
      <c r="EH179" s="171"/>
      <c r="EI179" s="171"/>
      <c r="EJ179" s="171"/>
      <c r="EK179" s="171"/>
      <c r="EL179" s="171"/>
      <c r="EM179" s="171"/>
      <c r="EN179" s="171"/>
      <c r="EO179" s="171"/>
      <c r="EP179" s="171"/>
      <c r="EQ179" s="171"/>
      <c r="ER179" s="171"/>
      <c r="ES179" s="171"/>
      <c r="ET179" s="171"/>
      <c r="EU179" s="171"/>
      <c r="EV179" s="171"/>
      <c r="EW179" s="171"/>
      <c r="EX179" s="171"/>
      <c r="EY179" s="171"/>
      <c r="EZ179" s="171"/>
      <c r="FA179" s="171"/>
      <c r="FB179" s="171"/>
      <c r="FC179" s="171"/>
      <c r="FD179" s="171"/>
      <c r="FE179" s="171"/>
      <c r="FF179" s="171"/>
      <c r="FG179" s="171"/>
      <c r="FH179" s="171"/>
      <c r="FI179" s="171"/>
      <c r="FJ179" s="171"/>
      <c r="FK179" s="171"/>
      <c r="FL179" s="171"/>
      <c r="FM179" s="171"/>
      <c r="FN179" s="171"/>
      <c r="FO179" s="171"/>
      <c r="FP179" s="171"/>
      <c r="FQ179" s="171"/>
      <c r="FR179" s="171"/>
      <c r="FS179" s="171"/>
      <c r="FT179" s="171"/>
      <c r="FU179" s="171"/>
      <c r="FV179" s="171"/>
      <c r="FW179" s="171"/>
      <c r="FX179" s="171"/>
      <c r="FY179" s="171"/>
      <c r="FZ179" s="171"/>
      <c r="GA179" s="171"/>
      <c r="GB179" s="171"/>
      <c r="GC179" s="171"/>
      <c r="GD179" s="171"/>
      <c r="GE179" s="171"/>
      <c r="GF179" s="171"/>
      <c r="GG179" s="171"/>
      <c r="GH179" s="171"/>
      <c r="GI179" s="171"/>
      <c r="GJ179" s="171"/>
      <c r="GK179" s="171"/>
      <c r="GL179" s="171"/>
      <c r="GM179" s="171"/>
      <c r="GN179" s="171"/>
      <c r="GO179" s="171"/>
      <c r="GP179" s="171"/>
      <c r="GQ179" s="171"/>
      <c r="GR179" s="171"/>
      <c r="GS179" s="171"/>
      <c r="GT179" s="171"/>
      <c r="GU179" s="171"/>
      <c r="GV179" s="171"/>
      <c r="GW179" s="171"/>
      <c r="GX179" s="171"/>
      <c r="GY179" s="171"/>
      <c r="GZ179" s="171"/>
      <c r="HA179" s="171"/>
      <c r="HB179" s="171"/>
      <c r="HC179" s="171"/>
      <c r="HD179" s="171"/>
      <c r="HE179" s="171"/>
      <c r="HF179" s="171"/>
      <c r="HG179" s="171"/>
      <c r="HH179" s="171"/>
      <c r="HI179" s="171"/>
      <c r="HJ179" s="171"/>
      <c r="HK179" s="171"/>
      <c r="HL179" s="171"/>
      <c r="HM179" s="171"/>
      <c r="HN179" s="171"/>
      <c r="HO179" s="171"/>
      <c r="HP179" s="171"/>
      <c r="HQ179" s="171"/>
      <c r="HR179" s="171"/>
      <c r="HS179" s="171"/>
      <c r="HT179" s="171"/>
      <c r="HU179" s="171"/>
      <c r="HV179" s="171"/>
      <c r="HW179" s="174"/>
    </row>
    <row r="180" spans="1:231" s="175" customFormat="1" ht="26.25" customHeight="1">
      <c r="A180" s="395" t="s">
        <v>296</v>
      </c>
      <c r="B180" s="396" t="s">
        <v>297</v>
      </c>
      <c r="C180" s="404">
        <v>9.59</v>
      </c>
      <c r="D180" s="404">
        <f t="shared" si="12"/>
        <v>174.36363636363637</v>
      </c>
      <c r="E180" s="410">
        <v>14958</v>
      </c>
      <c r="F180" s="399">
        <f t="shared" si="10"/>
        <v>99.72</v>
      </c>
      <c r="G180" s="399"/>
      <c r="H180" s="399"/>
      <c r="I180" s="400" t="s">
        <v>29</v>
      </c>
      <c r="J180" s="170">
        <v>1</v>
      </c>
      <c r="K180" s="171"/>
      <c r="L180" s="171"/>
      <c r="M180" s="171"/>
      <c r="N180" s="171"/>
      <c r="O180" s="171"/>
      <c r="P180" s="171"/>
      <c r="Q180" s="171"/>
      <c r="R180" s="171"/>
      <c r="S180" s="171"/>
      <c r="T180" s="171"/>
      <c r="U180" s="171"/>
      <c r="V180" s="171"/>
      <c r="W180" s="171"/>
      <c r="X180" s="171"/>
      <c r="Y180" s="171"/>
      <c r="Z180" s="171"/>
      <c r="AA180" s="171"/>
      <c r="AB180" s="171"/>
      <c r="AC180" s="171"/>
      <c r="AD180" s="171"/>
      <c r="AE180" s="171"/>
      <c r="AF180" s="171"/>
      <c r="AG180" s="171"/>
      <c r="AH180" s="171"/>
      <c r="AI180" s="171"/>
      <c r="AJ180" s="171"/>
      <c r="AK180" s="171"/>
      <c r="AL180" s="171"/>
      <c r="AM180" s="171"/>
      <c r="AN180" s="171"/>
      <c r="AO180" s="171"/>
      <c r="AP180" s="171"/>
      <c r="AQ180" s="171"/>
      <c r="AR180" s="171"/>
      <c r="AS180" s="171"/>
      <c r="AT180" s="171"/>
      <c r="AU180" s="171"/>
      <c r="AV180" s="171"/>
      <c r="AW180" s="171"/>
      <c r="AX180" s="171"/>
      <c r="AY180" s="171"/>
      <c r="AZ180" s="171"/>
      <c r="BA180" s="171"/>
      <c r="BB180" s="171"/>
      <c r="BC180" s="171"/>
      <c r="BD180" s="171"/>
      <c r="BE180" s="171"/>
      <c r="BF180" s="171"/>
      <c r="BG180" s="171"/>
      <c r="BH180" s="171"/>
      <c r="BI180" s="171"/>
      <c r="BJ180" s="171"/>
      <c r="BK180" s="171"/>
      <c r="BL180" s="171"/>
      <c r="BM180" s="171"/>
      <c r="BN180" s="171"/>
      <c r="BO180" s="171"/>
      <c r="BP180" s="171"/>
      <c r="BQ180" s="171"/>
      <c r="BR180" s="171"/>
      <c r="BS180" s="171"/>
      <c r="BT180" s="171"/>
      <c r="BU180" s="171"/>
      <c r="BV180" s="171"/>
      <c r="BW180" s="171"/>
      <c r="BX180" s="171"/>
      <c r="BY180" s="171"/>
      <c r="BZ180" s="171"/>
      <c r="CA180" s="171"/>
      <c r="CB180" s="171"/>
      <c r="CC180" s="171"/>
      <c r="CD180" s="171"/>
      <c r="CE180" s="171"/>
      <c r="CF180" s="171"/>
      <c r="CG180" s="171"/>
      <c r="CH180" s="171"/>
      <c r="CI180" s="171"/>
      <c r="CJ180" s="171"/>
      <c r="CK180" s="171"/>
      <c r="CL180" s="171"/>
      <c r="CM180" s="171"/>
      <c r="CN180" s="171"/>
      <c r="CO180" s="171"/>
      <c r="CP180" s="171"/>
      <c r="CQ180" s="171"/>
      <c r="CR180" s="171"/>
      <c r="CS180" s="171"/>
      <c r="CT180" s="171"/>
      <c r="CU180" s="171"/>
      <c r="CV180" s="171"/>
      <c r="CW180" s="171"/>
      <c r="CX180" s="171"/>
      <c r="CY180" s="171"/>
      <c r="CZ180" s="171"/>
      <c r="DA180" s="171"/>
      <c r="DB180" s="171"/>
      <c r="DC180" s="171"/>
      <c r="DD180" s="171"/>
      <c r="DE180" s="171"/>
      <c r="DF180" s="171"/>
      <c r="DG180" s="171"/>
      <c r="DH180" s="171"/>
      <c r="DI180" s="171"/>
      <c r="DJ180" s="171"/>
      <c r="DK180" s="171"/>
      <c r="DL180" s="171"/>
      <c r="DM180" s="171"/>
      <c r="DN180" s="171"/>
      <c r="DO180" s="171"/>
      <c r="DP180" s="171"/>
      <c r="DQ180" s="171"/>
      <c r="DR180" s="171"/>
      <c r="DS180" s="171"/>
      <c r="DT180" s="171"/>
      <c r="DU180" s="171"/>
      <c r="DV180" s="171"/>
      <c r="DW180" s="171"/>
      <c r="DX180" s="171"/>
      <c r="DY180" s="171"/>
      <c r="DZ180" s="171"/>
      <c r="EA180" s="171"/>
      <c r="EB180" s="171"/>
      <c r="EC180" s="171"/>
      <c r="ED180" s="171"/>
      <c r="EE180" s="171"/>
      <c r="EF180" s="171"/>
      <c r="EG180" s="171"/>
      <c r="EH180" s="171"/>
      <c r="EI180" s="171"/>
      <c r="EJ180" s="171"/>
      <c r="EK180" s="171"/>
      <c r="EL180" s="171"/>
      <c r="EM180" s="171"/>
      <c r="EN180" s="171"/>
      <c r="EO180" s="171"/>
      <c r="EP180" s="171"/>
      <c r="EQ180" s="171"/>
      <c r="ER180" s="171"/>
      <c r="ES180" s="171"/>
      <c r="ET180" s="171"/>
      <c r="EU180" s="171"/>
      <c r="EV180" s="171"/>
      <c r="EW180" s="171"/>
      <c r="EX180" s="171"/>
      <c r="EY180" s="171"/>
      <c r="EZ180" s="171"/>
      <c r="FA180" s="171"/>
      <c r="FB180" s="171"/>
      <c r="FC180" s="171"/>
      <c r="FD180" s="171"/>
      <c r="FE180" s="171"/>
      <c r="FF180" s="171"/>
      <c r="FG180" s="171"/>
      <c r="FH180" s="171"/>
      <c r="FI180" s="171"/>
      <c r="FJ180" s="171"/>
      <c r="FK180" s="171"/>
      <c r="FL180" s="171"/>
      <c r="FM180" s="171"/>
      <c r="FN180" s="171"/>
      <c r="FO180" s="171"/>
      <c r="FP180" s="171"/>
      <c r="FQ180" s="171"/>
      <c r="FR180" s="171"/>
      <c r="FS180" s="171"/>
      <c r="FT180" s="171"/>
      <c r="FU180" s="171"/>
      <c r="FV180" s="171"/>
      <c r="FW180" s="171"/>
      <c r="FX180" s="171"/>
      <c r="FY180" s="171"/>
      <c r="FZ180" s="171"/>
      <c r="GA180" s="171"/>
      <c r="GB180" s="171"/>
      <c r="GC180" s="171"/>
      <c r="GD180" s="171"/>
      <c r="GE180" s="171"/>
      <c r="GF180" s="171"/>
      <c r="GG180" s="171"/>
      <c r="GH180" s="171"/>
      <c r="GI180" s="171"/>
      <c r="GJ180" s="171"/>
      <c r="GK180" s="171"/>
      <c r="GL180" s="171"/>
      <c r="GM180" s="171"/>
      <c r="GN180" s="171"/>
      <c r="GO180" s="171"/>
      <c r="GP180" s="171"/>
      <c r="GQ180" s="171"/>
      <c r="GR180" s="171"/>
      <c r="GS180" s="171"/>
      <c r="GT180" s="171"/>
      <c r="GU180" s="171"/>
      <c r="GV180" s="171"/>
      <c r="GW180" s="171"/>
      <c r="GX180" s="171"/>
      <c r="GY180" s="171"/>
      <c r="GZ180" s="171"/>
      <c r="HA180" s="171"/>
      <c r="HB180" s="171"/>
      <c r="HC180" s="171"/>
      <c r="HD180" s="171"/>
      <c r="HE180" s="171"/>
      <c r="HF180" s="171"/>
      <c r="HG180" s="171"/>
      <c r="HH180" s="171"/>
      <c r="HI180" s="171"/>
      <c r="HJ180" s="171"/>
      <c r="HK180" s="171"/>
      <c r="HL180" s="171"/>
      <c r="HM180" s="171"/>
      <c r="HN180" s="171"/>
      <c r="HO180" s="171"/>
      <c r="HP180" s="171"/>
      <c r="HQ180" s="171"/>
      <c r="HR180" s="171"/>
      <c r="HS180" s="171"/>
      <c r="HT180" s="171"/>
      <c r="HU180" s="171"/>
      <c r="HV180" s="171"/>
      <c r="HW180" s="174"/>
    </row>
    <row r="181" spans="1:231" s="175" customFormat="1" ht="26.25" customHeight="1">
      <c r="A181" s="395" t="s">
        <v>298</v>
      </c>
      <c r="B181" s="396" t="s">
        <v>299</v>
      </c>
      <c r="C181" s="404">
        <v>7.09</v>
      </c>
      <c r="D181" s="404">
        <f t="shared" si="12"/>
        <v>128.90909090909091</v>
      </c>
      <c r="E181" s="410">
        <v>12728</v>
      </c>
      <c r="F181" s="399">
        <f t="shared" si="10"/>
        <v>84.853333333333339</v>
      </c>
      <c r="G181" s="399"/>
      <c r="H181" s="399"/>
      <c r="I181" s="399"/>
      <c r="J181" s="170">
        <v>1</v>
      </c>
      <c r="K181" s="171"/>
      <c r="L181" s="171"/>
      <c r="M181" s="171"/>
      <c r="N181" s="171"/>
      <c r="O181" s="171"/>
      <c r="P181" s="171"/>
      <c r="Q181" s="171"/>
      <c r="R181" s="171"/>
      <c r="S181" s="171"/>
      <c r="T181" s="171"/>
      <c r="U181" s="171"/>
      <c r="V181" s="171"/>
      <c r="W181" s="171"/>
      <c r="X181" s="171"/>
      <c r="Y181" s="171"/>
      <c r="Z181" s="171"/>
      <c r="AA181" s="171"/>
      <c r="AB181" s="171"/>
      <c r="AC181" s="171"/>
      <c r="AD181" s="171"/>
      <c r="AE181" s="171"/>
      <c r="AF181" s="171"/>
      <c r="AG181" s="171"/>
      <c r="AH181" s="171"/>
      <c r="AI181" s="171"/>
      <c r="AJ181" s="171"/>
      <c r="AK181" s="171"/>
      <c r="AL181" s="171"/>
      <c r="AM181" s="171"/>
      <c r="AN181" s="171"/>
      <c r="AO181" s="171"/>
      <c r="AP181" s="171"/>
      <c r="AQ181" s="171"/>
      <c r="AR181" s="171"/>
      <c r="AS181" s="171"/>
      <c r="AT181" s="171"/>
      <c r="AU181" s="171"/>
      <c r="AV181" s="171"/>
      <c r="AW181" s="171"/>
      <c r="AX181" s="171"/>
      <c r="AY181" s="171"/>
      <c r="AZ181" s="171"/>
      <c r="BA181" s="171"/>
      <c r="BB181" s="171"/>
      <c r="BC181" s="171"/>
      <c r="BD181" s="171"/>
      <c r="BE181" s="171"/>
      <c r="BF181" s="171"/>
      <c r="BG181" s="171"/>
      <c r="BH181" s="171"/>
      <c r="BI181" s="171"/>
      <c r="BJ181" s="171"/>
      <c r="BK181" s="171"/>
      <c r="BL181" s="171"/>
      <c r="BM181" s="171"/>
      <c r="BN181" s="171"/>
      <c r="BO181" s="171"/>
      <c r="BP181" s="171"/>
      <c r="BQ181" s="171"/>
      <c r="BR181" s="171"/>
      <c r="BS181" s="171"/>
      <c r="BT181" s="171"/>
      <c r="BU181" s="171"/>
      <c r="BV181" s="171"/>
      <c r="BW181" s="171"/>
      <c r="BX181" s="171"/>
      <c r="BY181" s="171"/>
      <c r="BZ181" s="171"/>
      <c r="CA181" s="171"/>
      <c r="CB181" s="171"/>
      <c r="CC181" s="171"/>
      <c r="CD181" s="171"/>
      <c r="CE181" s="171"/>
      <c r="CF181" s="171"/>
      <c r="CG181" s="171"/>
      <c r="CH181" s="171"/>
      <c r="CI181" s="171"/>
      <c r="CJ181" s="171"/>
      <c r="CK181" s="171"/>
      <c r="CL181" s="171"/>
      <c r="CM181" s="171"/>
      <c r="CN181" s="171"/>
      <c r="CO181" s="171"/>
      <c r="CP181" s="171"/>
      <c r="CQ181" s="171"/>
      <c r="CR181" s="171"/>
      <c r="CS181" s="171"/>
      <c r="CT181" s="171"/>
      <c r="CU181" s="171"/>
      <c r="CV181" s="171"/>
      <c r="CW181" s="171"/>
      <c r="CX181" s="171"/>
      <c r="CY181" s="171"/>
      <c r="CZ181" s="171"/>
      <c r="DA181" s="171"/>
      <c r="DB181" s="171"/>
      <c r="DC181" s="171"/>
      <c r="DD181" s="171"/>
      <c r="DE181" s="171"/>
      <c r="DF181" s="171"/>
      <c r="DG181" s="171"/>
      <c r="DH181" s="171"/>
      <c r="DI181" s="171"/>
      <c r="DJ181" s="171"/>
      <c r="DK181" s="171"/>
      <c r="DL181" s="171"/>
      <c r="DM181" s="171"/>
      <c r="DN181" s="171"/>
      <c r="DO181" s="171"/>
      <c r="DP181" s="171"/>
      <c r="DQ181" s="171"/>
      <c r="DR181" s="171"/>
      <c r="DS181" s="171"/>
      <c r="DT181" s="171"/>
      <c r="DU181" s="171"/>
      <c r="DV181" s="171"/>
      <c r="DW181" s="171"/>
      <c r="DX181" s="171"/>
      <c r="DY181" s="171"/>
      <c r="DZ181" s="171"/>
      <c r="EA181" s="171"/>
      <c r="EB181" s="171"/>
      <c r="EC181" s="171"/>
      <c r="ED181" s="171"/>
      <c r="EE181" s="171"/>
      <c r="EF181" s="171"/>
      <c r="EG181" s="171"/>
      <c r="EH181" s="171"/>
      <c r="EI181" s="171"/>
      <c r="EJ181" s="171"/>
      <c r="EK181" s="171"/>
      <c r="EL181" s="171"/>
      <c r="EM181" s="171"/>
      <c r="EN181" s="171"/>
      <c r="EO181" s="171"/>
      <c r="EP181" s="171"/>
      <c r="EQ181" s="171"/>
      <c r="ER181" s="171"/>
      <c r="ES181" s="171"/>
      <c r="ET181" s="171"/>
      <c r="EU181" s="171"/>
      <c r="EV181" s="171"/>
      <c r="EW181" s="171"/>
      <c r="EX181" s="171"/>
      <c r="EY181" s="171"/>
      <c r="EZ181" s="171"/>
      <c r="FA181" s="171"/>
      <c r="FB181" s="171"/>
      <c r="FC181" s="171"/>
      <c r="FD181" s="171"/>
      <c r="FE181" s="171"/>
      <c r="FF181" s="171"/>
      <c r="FG181" s="171"/>
      <c r="FH181" s="171"/>
      <c r="FI181" s="171"/>
      <c r="FJ181" s="171"/>
      <c r="FK181" s="171"/>
      <c r="FL181" s="171"/>
      <c r="FM181" s="171"/>
      <c r="FN181" s="171"/>
      <c r="FO181" s="171"/>
      <c r="FP181" s="171"/>
      <c r="FQ181" s="171"/>
      <c r="FR181" s="171"/>
      <c r="FS181" s="171"/>
      <c r="FT181" s="171"/>
      <c r="FU181" s="171"/>
      <c r="FV181" s="171"/>
      <c r="FW181" s="171"/>
      <c r="FX181" s="171"/>
      <c r="FY181" s="171"/>
      <c r="FZ181" s="171"/>
      <c r="GA181" s="171"/>
      <c r="GB181" s="171"/>
      <c r="GC181" s="171"/>
      <c r="GD181" s="171"/>
      <c r="GE181" s="171"/>
      <c r="GF181" s="171"/>
      <c r="GG181" s="171"/>
      <c r="GH181" s="171"/>
      <c r="GI181" s="171"/>
      <c r="GJ181" s="171"/>
      <c r="GK181" s="171"/>
      <c r="GL181" s="171"/>
      <c r="GM181" s="171"/>
      <c r="GN181" s="171"/>
      <c r="GO181" s="171"/>
      <c r="GP181" s="171"/>
      <c r="GQ181" s="171"/>
      <c r="GR181" s="171"/>
      <c r="GS181" s="171"/>
      <c r="GT181" s="171"/>
      <c r="GU181" s="171"/>
      <c r="GV181" s="171"/>
      <c r="GW181" s="171"/>
      <c r="GX181" s="171"/>
      <c r="GY181" s="171"/>
      <c r="GZ181" s="171"/>
      <c r="HA181" s="171"/>
      <c r="HB181" s="171"/>
      <c r="HC181" s="171"/>
      <c r="HD181" s="171"/>
      <c r="HE181" s="171"/>
      <c r="HF181" s="171"/>
      <c r="HG181" s="171"/>
      <c r="HH181" s="171"/>
      <c r="HI181" s="171"/>
      <c r="HJ181" s="171"/>
      <c r="HK181" s="171"/>
      <c r="HL181" s="171"/>
      <c r="HM181" s="171"/>
      <c r="HN181" s="171"/>
      <c r="HO181" s="171"/>
      <c r="HP181" s="171"/>
      <c r="HQ181" s="171"/>
      <c r="HR181" s="171"/>
      <c r="HS181" s="171"/>
      <c r="HT181" s="171"/>
      <c r="HU181" s="171"/>
      <c r="HV181" s="171"/>
      <c r="HW181" s="174"/>
    </row>
    <row r="182" spans="1:231" s="175" customFormat="1" ht="26.25" customHeight="1">
      <c r="A182" s="395" t="s">
        <v>300</v>
      </c>
      <c r="B182" s="396" t="s">
        <v>301</v>
      </c>
      <c r="C182" s="404">
        <v>7.09</v>
      </c>
      <c r="D182" s="404">
        <f t="shared" si="12"/>
        <v>128.90909090909091</v>
      </c>
      <c r="E182" s="410">
        <v>15035</v>
      </c>
      <c r="F182" s="399">
        <f>E182/$D$4*100</f>
        <v>100.23333333333333</v>
      </c>
      <c r="G182" s="399"/>
      <c r="H182" s="399"/>
      <c r="I182" s="399"/>
      <c r="J182" s="170"/>
      <c r="K182" s="171"/>
      <c r="L182" s="171"/>
      <c r="M182" s="171"/>
      <c r="N182" s="171"/>
      <c r="O182" s="171"/>
      <c r="P182" s="171"/>
      <c r="Q182" s="171"/>
      <c r="R182" s="171"/>
      <c r="S182" s="171"/>
      <c r="T182" s="171"/>
      <c r="U182" s="171"/>
      <c r="V182" s="171"/>
      <c r="W182" s="171"/>
      <c r="X182" s="171"/>
      <c r="Y182" s="171"/>
      <c r="Z182" s="171"/>
      <c r="AA182" s="171"/>
      <c r="AB182" s="171"/>
      <c r="AC182" s="171"/>
      <c r="AD182" s="171"/>
      <c r="AE182" s="171"/>
      <c r="AF182" s="171"/>
      <c r="AG182" s="171"/>
      <c r="AH182" s="171"/>
      <c r="AI182" s="171"/>
      <c r="AJ182" s="171"/>
      <c r="AK182" s="171"/>
      <c r="AL182" s="171"/>
      <c r="AM182" s="171"/>
      <c r="AN182" s="171"/>
      <c r="AO182" s="171"/>
      <c r="AP182" s="171"/>
      <c r="AQ182" s="171"/>
      <c r="AR182" s="171"/>
      <c r="AS182" s="171"/>
      <c r="AT182" s="171"/>
      <c r="AU182" s="171"/>
      <c r="AV182" s="171"/>
      <c r="AW182" s="171"/>
      <c r="AX182" s="171"/>
      <c r="AY182" s="171"/>
      <c r="AZ182" s="171"/>
      <c r="BA182" s="171"/>
      <c r="BB182" s="171"/>
      <c r="BC182" s="171"/>
      <c r="BD182" s="171"/>
      <c r="BE182" s="171"/>
      <c r="BF182" s="171"/>
      <c r="BG182" s="171"/>
      <c r="BH182" s="171"/>
      <c r="BI182" s="171"/>
      <c r="BJ182" s="171"/>
      <c r="BK182" s="171"/>
      <c r="BL182" s="171"/>
      <c r="BM182" s="171"/>
      <c r="BN182" s="171"/>
      <c r="BO182" s="171"/>
      <c r="BP182" s="171"/>
      <c r="BQ182" s="171"/>
      <c r="BR182" s="171"/>
      <c r="BS182" s="171"/>
      <c r="BT182" s="171"/>
      <c r="BU182" s="171"/>
      <c r="BV182" s="171"/>
      <c r="BW182" s="171"/>
      <c r="BX182" s="171"/>
      <c r="BY182" s="171"/>
      <c r="BZ182" s="171"/>
      <c r="CA182" s="171"/>
      <c r="CB182" s="171"/>
      <c r="CC182" s="171"/>
      <c r="CD182" s="171"/>
      <c r="CE182" s="171"/>
      <c r="CF182" s="171"/>
      <c r="CG182" s="171"/>
      <c r="CH182" s="171"/>
      <c r="CI182" s="171"/>
      <c r="CJ182" s="171"/>
      <c r="CK182" s="171"/>
      <c r="CL182" s="171"/>
      <c r="CM182" s="171"/>
      <c r="CN182" s="171"/>
      <c r="CO182" s="171"/>
      <c r="CP182" s="171"/>
      <c r="CQ182" s="171"/>
      <c r="CR182" s="171"/>
      <c r="CS182" s="171"/>
      <c r="CT182" s="171"/>
      <c r="CU182" s="171"/>
      <c r="CV182" s="171"/>
      <c r="CW182" s="171"/>
      <c r="CX182" s="171"/>
      <c r="CY182" s="171"/>
      <c r="CZ182" s="171"/>
      <c r="DA182" s="171"/>
      <c r="DB182" s="171"/>
      <c r="DC182" s="171"/>
      <c r="DD182" s="171"/>
      <c r="DE182" s="171"/>
      <c r="DF182" s="171"/>
      <c r="DG182" s="171"/>
      <c r="DH182" s="171"/>
      <c r="DI182" s="171"/>
      <c r="DJ182" s="171"/>
      <c r="DK182" s="171"/>
      <c r="DL182" s="171"/>
      <c r="DM182" s="171"/>
      <c r="DN182" s="171"/>
      <c r="DO182" s="171"/>
      <c r="DP182" s="171"/>
      <c r="DQ182" s="171"/>
      <c r="DR182" s="171"/>
      <c r="DS182" s="171"/>
      <c r="DT182" s="171"/>
      <c r="DU182" s="171"/>
      <c r="DV182" s="171"/>
      <c r="DW182" s="171"/>
      <c r="DX182" s="171"/>
      <c r="DY182" s="171"/>
      <c r="DZ182" s="171"/>
      <c r="EA182" s="171"/>
      <c r="EB182" s="171"/>
      <c r="EC182" s="171"/>
      <c r="ED182" s="171"/>
      <c r="EE182" s="171"/>
      <c r="EF182" s="171"/>
      <c r="EG182" s="171"/>
      <c r="EH182" s="171"/>
      <c r="EI182" s="171"/>
      <c r="EJ182" s="171"/>
      <c r="EK182" s="171"/>
      <c r="EL182" s="171"/>
      <c r="EM182" s="171"/>
      <c r="EN182" s="171"/>
      <c r="EO182" s="171"/>
      <c r="EP182" s="171"/>
      <c r="EQ182" s="171"/>
      <c r="ER182" s="171"/>
      <c r="ES182" s="171"/>
      <c r="ET182" s="171"/>
      <c r="EU182" s="171"/>
      <c r="EV182" s="171"/>
      <c r="EW182" s="171"/>
      <c r="EX182" s="171"/>
      <c r="EY182" s="171"/>
      <c r="EZ182" s="171"/>
      <c r="FA182" s="171"/>
      <c r="FB182" s="171"/>
      <c r="FC182" s="171"/>
      <c r="FD182" s="171"/>
      <c r="FE182" s="171"/>
      <c r="FF182" s="171"/>
      <c r="FG182" s="171"/>
      <c r="FH182" s="171"/>
      <c r="FI182" s="171"/>
      <c r="FJ182" s="171"/>
      <c r="FK182" s="171"/>
      <c r="FL182" s="171"/>
      <c r="FM182" s="171"/>
      <c r="FN182" s="171"/>
      <c r="FO182" s="171"/>
      <c r="FP182" s="171"/>
      <c r="FQ182" s="171"/>
      <c r="FR182" s="171"/>
      <c r="FS182" s="171"/>
      <c r="FT182" s="171"/>
      <c r="FU182" s="171"/>
      <c r="FV182" s="171"/>
      <c r="FW182" s="171"/>
      <c r="FX182" s="171"/>
      <c r="FY182" s="171"/>
      <c r="FZ182" s="171"/>
      <c r="GA182" s="171"/>
      <c r="GB182" s="171"/>
      <c r="GC182" s="171"/>
      <c r="GD182" s="171"/>
      <c r="GE182" s="171"/>
      <c r="GF182" s="171"/>
      <c r="GG182" s="171"/>
      <c r="GH182" s="171"/>
      <c r="GI182" s="171"/>
      <c r="GJ182" s="171"/>
      <c r="GK182" s="171"/>
      <c r="GL182" s="171"/>
      <c r="GM182" s="171"/>
      <c r="GN182" s="171"/>
      <c r="GO182" s="171"/>
      <c r="GP182" s="171"/>
      <c r="GQ182" s="171"/>
      <c r="GR182" s="171"/>
      <c r="GS182" s="171"/>
      <c r="GT182" s="171"/>
      <c r="GU182" s="171"/>
      <c r="GV182" s="171"/>
      <c r="GW182" s="171"/>
      <c r="GX182" s="171"/>
      <c r="GY182" s="171"/>
      <c r="GZ182" s="171"/>
      <c r="HA182" s="171"/>
      <c r="HB182" s="171"/>
      <c r="HC182" s="171"/>
      <c r="HD182" s="171"/>
      <c r="HE182" s="171"/>
      <c r="HF182" s="171"/>
      <c r="HG182" s="171"/>
      <c r="HH182" s="171"/>
      <c r="HI182" s="171"/>
      <c r="HJ182" s="171"/>
      <c r="HK182" s="171"/>
      <c r="HL182" s="171"/>
      <c r="HM182" s="171"/>
      <c r="HN182" s="171"/>
      <c r="HO182" s="171"/>
      <c r="HP182" s="171"/>
      <c r="HQ182" s="171"/>
      <c r="HR182" s="171"/>
      <c r="HS182" s="171"/>
      <c r="HT182" s="171"/>
      <c r="HU182" s="171"/>
      <c r="HV182" s="171"/>
      <c r="HW182" s="174"/>
    </row>
    <row r="183" spans="1:231" s="175" customFormat="1" ht="26.25" customHeight="1">
      <c r="A183" s="395" t="s">
        <v>302</v>
      </c>
      <c r="B183" s="396" t="s">
        <v>257</v>
      </c>
      <c r="C183" s="397">
        <v>7.39</v>
      </c>
      <c r="D183" s="404">
        <f t="shared" si="12"/>
        <v>134.36363636363635</v>
      </c>
      <c r="E183" s="410">
        <v>22437</v>
      </c>
      <c r="F183" s="399">
        <f>E183/$D$4*100</f>
        <v>149.58000000000001</v>
      </c>
      <c r="G183" s="399"/>
      <c r="H183" s="399"/>
      <c r="I183" s="399"/>
      <c r="J183" s="170"/>
      <c r="K183" s="171"/>
      <c r="L183" s="171"/>
      <c r="M183" s="171"/>
      <c r="N183" s="171"/>
      <c r="O183" s="171"/>
      <c r="P183" s="171"/>
      <c r="Q183" s="171"/>
      <c r="R183" s="171"/>
      <c r="S183" s="171"/>
      <c r="T183" s="171"/>
      <c r="U183" s="171"/>
      <c r="V183" s="171"/>
      <c r="W183" s="171"/>
      <c r="X183" s="171"/>
      <c r="Y183" s="171"/>
      <c r="Z183" s="171"/>
      <c r="AA183" s="171"/>
      <c r="AB183" s="171"/>
      <c r="AC183" s="171"/>
      <c r="AD183" s="171"/>
      <c r="AE183" s="171"/>
      <c r="AF183" s="171"/>
      <c r="AG183" s="171"/>
      <c r="AH183" s="171"/>
      <c r="AI183" s="171"/>
      <c r="AJ183" s="171"/>
      <c r="AK183" s="171"/>
      <c r="AL183" s="171"/>
      <c r="AM183" s="171"/>
      <c r="AN183" s="171"/>
      <c r="AO183" s="171"/>
      <c r="AP183" s="171"/>
      <c r="AQ183" s="171"/>
      <c r="AR183" s="171"/>
      <c r="AS183" s="171"/>
      <c r="AT183" s="171"/>
      <c r="AU183" s="171"/>
      <c r="AV183" s="171"/>
      <c r="AW183" s="171"/>
      <c r="AX183" s="171"/>
      <c r="AY183" s="171"/>
      <c r="AZ183" s="171"/>
      <c r="BA183" s="171"/>
      <c r="BB183" s="171"/>
      <c r="BC183" s="171"/>
      <c r="BD183" s="171"/>
      <c r="BE183" s="171"/>
      <c r="BF183" s="171"/>
      <c r="BG183" s="171"/>
      <c r="BH183" s="171"/>
      <c r="BI183" s="171"/>
      <c r="BJ183" s="171"/>
      <c r="BK183" s="171"/>
      <c r="BL183" s="171"/>
      <c r="BM183" s="171"/>
      <c r="BN183" s="171"/>
      <c r="BO183" s="171"/>
      <c r="BP183" s="171"/>
      <c r="BQ183" s="171"/>
      <c r="BR183" s="171"/>
      <c r="BS183" s="171"/>
      <c r="BT183" s="171"/>
      <c r="BU183" s="171"/>
      <c r="BV183" s="171"/>
      <c r="BW183" s="171"/>
      <c r="BX183" s="171"/>
      <c r="BY183" s="171"/>
      <c r="BZ183" s="171"/>
      <c r="CA183" s="171"/>
      <c r="CB183" s="171"/>
      <c r="CC183" s="171"/>
      <c r="CD183" s="171"/>
      <c r="CE183" s="171"/>
      <c r="CF183" s="171"/>
      <c r="CG183" s="171"/>
      <c r="CH183" s="171"/>
      <c r="CI183" s="171"/>
      <c r="CJ183" s="171"/>
      <c r="CK183" s="171"/>
      <c r="CL183" s="171"/>
      <c r="CM183" s="171"/>
      <c r="CN183" s="171"/>
      <c r="CO183" s="171"/>
      <c r="CP183" s="171"/>
      <c r="CQ183" s="171"/>
      <c r="CR183" s="171"/>
      <c r="CS183" s="171"/>
      <c r="CT183" s="171"/>
      <c r="CU183" s="171"/>
      <c r="CV183" s="171"/>
      <c r="CW183" s="171"/>
      <c r="CX183" s="171"/>
      <c r="CY183" s="171"/>
      <c r="CZ183" s="171"/>
      <c r="DA183" s="171"/>
      <c r="DB183" s="171"/>
      <c r="DC183" s="171"/>
      <c r="DD183" s="171"/>
      <c r="DE183" s="171"/>
      <c r="DF183" s="171"/>
      <c r="DG183" s="171"/>
      <c r="DH183" s="171"/>
      <c r="DI183" s="171"/>
      <c r="DJ183" s="171"/>
      <c r="DK183" s="171"/>
      <c r="DL183" s="171"/>
      <c r="DM183" s="171"/>
      <c r="DN183" s="171"/>
      <c r="DO183" s="171"/>
      <c r="DP183" s="171"/>
      <c r="DQ183" s="171"/>
      <c r="DR183" s="171"/>
      <c r="DS183" s="171"/>
      <c r="DT183" s="171"/>
      <c r="DU183" s="171"/>
      <c r="DV183" s="171"/>
      <c r="DW183" s="171"/>
      <c r="DX183" s="171"/>
      <c r="DY183" s="171"/>
      <c r="DZ183" s="171"/>
      <c r="EA183" s="171"/>
      <c r="EB183" s="171"/>
      <c r="EC183" s="171"/>
      <c r="ED183" s="171"/>
      <c r="EE183" s="171"/>
      <c r="EF183" s="171"/>
      <c r="EG183" s="171"/>
      <c r="EH183" s="171"/>
      <c r="EI183" s="171"/>
      <c r="EJ183" s="171"/>
      <c r="EK183" s="171"/>
      <c r="EL183" s="171"/>
      <c r="EM183" s="171"/>
      <c r="EN183" s="171"/>
      <c r="EO183" s="171"/>
      <c r="EP183" s="171"/>
      <c r="EQ183" s="171"/>
      <c r="ER183" s="171"/>
      <c r="ES183" s="171"/>
      <c r="ET183" s="171"/>
      <c r="EU183" s="171"/>
      <c r="EV183" s="171"/>
      <c r="EW183" s="171"/>
      <c r="EX183" s="171"/>
      <c r="EY183" s="171"/>
      <c r="EZ183" s="171"/>
      <c r="FA183" s="171"/>
      <c r="FB183" s="171"/>
      <c r="FC183" s="171"/>
      <c r="FD183" s="171"/>
      <c r="FE183" s="171"/>
      <c r="FF183" s="171"/>
      <c r="FG183" s="171"/>
      <c r="FH183" s="171"/>
      <c r="FI183" s="171"/>
      <c r="FJ183" s="171"/>
      <c r="FK183" s="171"/>
      <c r="FL183" s="171"/>
      <c r="FM183" s="171"/>
      <c r="FN183" s="171"/>
      <c r="FO183" s="171"/>
      <c r="FP183" s="171"/>
      <c r="FQ183" s="171"/>
      <c r="FR183" s="171"/>
      <c r="FS183" s="171"/>
      <c r="FT183" s="171"/>
      <c r="FU183" s="171"/>
      <c r="FV183" s="171"/>
      <c r="FW183" s="171"/>
      <c r="FX183" s="171"/>
      <c r="FY183" s="171"/>
      <c r="FZ183" s="171"/>
      <c r="GA183" s="171"/>
      <c r="GB183" s="171"/>
      <c r="GC183" s="171"/>
      <c r="GD183" s="171"/>
      <c r="GE183" s="171"/>
      <c r="GF183" s="171"/>
      <c r="GG183" s="171"/>
      <c r="GH183" s="171"/>
      <c r="GI183" s="171"/>
      <c r="GJ183" s="171"/>
      <c r="GK183" s="171"/>
      <c r="GL183" s="171"/>
      <c r="GM183" s="171"/>
      <c r="GN183" s="171"/>
      <c r="GO183" s="171"/>
      <c r="GP183" s="171"/>
      <c r="GQ183" s="171"/>
      <c r="GR183" s="171"/>
      <c r="GS183" s="171"/>
      <c r="GT183" s="171"/>
      <c r="GU183" s="171"/>
      <c r="GV183" s="171"/>
      <c r="GW183" s="171"/>
      <c r="GX183" s="171"/>
      <c r="GY183" s="171"/>
      <c r="GZ183" s="171"/>
      <c r="HA183" s="171"/>
      <c r="HB183" s="171"/>
      <c r="HC183" s="171"/>
      <c r="HD183" s="171"/>
      <c r="HE183" s="171"/>
      <c r="HF183" s="171"/>
      <c r="HG183" s="171"/>
      <c r="HH183" s="171"/>
      <c r="HI183" s="171"/>
      <c r="HJ183" s="171"/>
      <c r="HK183" s="171"/>
      <c r="HL183" s="171"/>
      <c r="HM183" s="171"/>
      <c r="HN183" s="171"/>
      <c r="HO183" s="171"/>
      <c r="HP183" s="171"/>
      <c r="HQ183" s="171"/>
      <c r="HR183" s="171"/>
      <c r="HS183" s="171"/>
      <c r="HT183" s="171"/>
      <c r="HU183" s="171"/>
      <c r="HV183" s="171"/>
      <c r="HW183" s="174"/>
    </row>
    <row r="184" spans="1:231" s="175" customFormat="1" ht="26.25" customHeight="1">
      <c r="A184" s="395" t="s">
        <v>303</v>
      </c>
      <c r="B184" s="396" t="s">
        <v>304</v>
      </c>
      <c r="C184" s="397">
        <v>6.12</v>
      </c>
      <c r="D184" s="404">
        <f t="shared" si="12"/>
        <v>111.27272727272728</v>
      </c>
      <c r="E184" s="410">
        <v>15268</v>
      </c>
      <c r="F184" s="399">
        <f>E184/$D$4*100</f>
        <v>101.78666666666668</v>
      </c>
      <c r="G184" s="399"/>
      <c r="H184" s="399"/>
      <c r="I184" s="399"/>
      <c r="J184" s="170"/>
      <c r="K184" s="171"/>
      <c r="L184" s="171"/>
      <c r="M184" s="171"/>
      <c r="N184" s="171"/>
      <c r="O184" s="171"/>
      <c r="P184" s="171"/>
      <c r="Q184" s="171"/>
      <c r="R184" s="171"/>
      <c r="S184" s="171"/>
      <c r="T184" s="171"/>
      <c r="U184" s="171"/>
      <c r="V184" s="171"/>
      <c r="W184" s="171"/>
      <c r="X184" s="171"/>
      <c r="Y184" s="171"/>
      <c r="Z184" s="171"/>
      <c r="AA184" s="171"/>
      <c r="AB184" s="171"/>
      <c r="AC184" s="171"/>
      <c r="AD184" s="171"/>
      <c r="AE184" s="171"/>
      <c r="AF184" s="171"/>
      <c r="AG184" s="171"/>
      <c r="AH184" s="171"/>
      <c r="AI184" s="171"/>
      <c r="AJ184" s="171"/>
      <c r="AK184" s="171"/>
      <c r="AL184" s="171"/>
      <c r="AM184" s="171"/>
      <c r="AN184" s="171"/>
      <c r="AO184" s="171"/>
      <c r="AP184" s="171"/>
      <c r="AQ184" s="171"/>
      <c r="AR184" s="171"/>
      <c r="AS184" s="171"/>
      <c r="AT184" s="171"/>
      <c r="AU184" s="171"/>
      <c r="AV184" s="171"/>
      <c r="AW184" s="171"/>
      <c r="AX184" s="171"/>
      <c r="AY184" s="171"/>
      <c r="AZ184" s="171"/>
      <c r="BA184" s="171"/>
      <c r="BB184" s="171"/>
      <c r="BC184" s="171"/>
      <c r="BD184" s="171"/>
      <c r="BE184" s="171"/>
      <c r="BF184" s="171"/>
      <c r="BG184" s="171"/>
      <c r="BH184" s="171"/>
      <c r="BI184" s="171"/>
      <c r="BJ184" s="171"/>
      <c r="BK184" s="171"/>
      <c r="BL184" s="171"/>
      <c r="BM184" s="171"/>
      <c r="BN184" s="171"/>
      <c r="BO184" s="171"/>
      <c r="BP184" s="171"/>
      <c r="BQ184" s="171"/>
      <c r="BR184" s="171"/>
      <c r="BS184" s="171"/>
      <c r="BT184" s="171"/>
      <c r="BU184" s="171"/>
      <c r="BV184" s="171"/>
      <c r="BW184" s="171"/>
      <c r="BX184" s="171"/>
      <c r="BY184" s="171"/>
      <c r="BZ184" s="171"/>
      <c r="CA184" s="171"/>
      <c r="CB184" s="171"/>
      <c r="CC184" s="171"/>
      <c r="CD184" s="171"/>
      <c r="CE184" s="171"/>
      <c r="CF184" s="171"/>
      <c r="CG184" s="171"/>
      <c r="CH184" s="171"/>
      <c r="CI184" s="171"/>
      <c r="CJ184" s="171"/>
      <c r="CK184" s="171"/>
      <c r="CL184" s="171"/>
      <c r="CM184" s="171"/>
      <c r="CN184" s="171"/>
      <c r="CO184" s="171"/>
      <c r="CP184" s="171"/>
      <c r="CQ184" s="171"/>
      <c r="CR184" s="171"/>
      <c r="CS184" s="171"/>
      <c r="CT184" s="171"/>
      <c r="CU184" s="171"/>
      <c r="CV184" s="171"/>
      <c r="CW184" s="171"/>
      <c r="CX184" s="171"/>
      <c r="CY184" s="171"/>
      <c r="CZ184" s="171"/>
      <c r="DA184" s="171"/>
      <c r="DB184" s="171"/>
      <c r="DC184" s="171"/>
      <c r="DD184" s="171"/>
      <c r="DE184" s="171"/>
      <c r="DF184" s="171"/>
      <c r="DG184" s="171"/>
      <c r="DH184" s="171"/>
      <c r="DI184" s="171"/>
      <c r="DJ184" s="171"/>
      <c r="DK184" s="171"/>
      <c r="DL184" s="171"/>
      <c r="DM184" s="171"/>
      <c r="DN184" s="171"/>
      <c r="DO184" s="171"/>
      <c r="DP184" s="171"/>
      <c r="DQ184" s="171"/>
      <c r="DR184" s="171"/>
      <c r="DS184" s="171"/>
      <c r="DT184" s="171"/>
      <c r="DU184" s="171"/>
      <c r="DV184" s="171"/>
      <c r="DW184" s="171"/>
      <c r="DX184" s="171"/>
      <c r="DY184" s="171"/>
      <c r="DZ184" s="171"/>
      <c r="EA184" s="171"/>
      <c r="EB184" s="171"/>
      <c r="EC184" s="171"/>
      <c r="ED184" s="171"/>
      <c r="EE184" s="171"/>
      <c r="EF184" s="171"/>
      <c r="EG184" s="171"/>
      <c r="EH184" s="171"/>
      <c r="EI184" s="171"/>
      <c r="EJ184" s="171"/>
      <c r="EK184" s="171"/>
      <c r="EL184" s="171"/>
      <c r="EM184" s="171"/>
      <c r="EN184" s="171"/>
      <c r="EO184" s="171"/>
      <c r="EP184" s="171"/>
      <c r="EQ184" s="171"/>
      <c r="ER184" s="171"/>
      <c r="ES184" s="171"/>
      <c r="ET184" s="171"/>
      <c r="EU184" s="171"/>
      <c r="EV184" s="171"/>
      <c r="EW184" s="171"/>
      <c r="EX184" s="171"/>
      <c r="EY184" s="171"/>
      <c r="EZ184" s="171"/>
      <c r="FA184" s="171"/>
      <c r="FB184" s="171"/>
      <c r="FC184" s="171"/>
      <c r="FD184" s="171"/>
      <c r="FE184" s="171"/>
      <c r="FF184" s="171"/>
      <c r="FG184" s="171"/>
      <c r="FH184" s="171"/>
      <c r="FI184" s="171"/>
      <c r="FJ184" s="171"/>
      <c r="FK184" s="171"/>
      <c r="FL184" s="171"/>
      <c r="FM184" s="171"/>
      <c r="FN184" s="171"/>
      <c r="FO184" s="171"/>
      <c r="FP184" s="171"/>
      <c r="FQ184" s="171"/>
      <c r="FR184" s="171"/>
      <c r="FS184" s="171"/>
      <c r="FT184" s="171"/>
      <c r="FU184" s="171"/>
      <c r="FV184" s="171"/>
      <c r="FW184" s="171"/>
      <c r="FX184" s="171"/>
      <c r="FY184" s="171"/>
      <c r="FZ184" s="171"/>
      <c r="GA184" s="171"/>
      <c r="GB184" s="171"/>
      <c r="GC184" s="171"/>
      <c r="GD184" s="171"/>
      <c r="GE184" s="171"/>
      <c r="GF184" s="171"/>
      <c r="GG184" s="171"/>
      <c r="GH184" s="171"/>
      <c r="GI184" s="171"/>
      <c r="GJ184" s="171"/>
      <c r="GK184" s="171"/>
      <c r="GL184" s="171"/>
      <c r="GM184" s="171"/>
      <c r="GN184" s="171"/>
      <c r="GO184" s="171"/>
      <c r="GP184" s="171"/>
      <c r="GQ184" s="171"/>
      <c r="GR184" s="171"/>
      <c r="GS184" s="171"/>
      <c r="GT184" s="171"/>
      <c r="GU184" s="171"/>
      <c r="GV184" s="171"/>
      <c r="GW184" s="171"/>
      <c r="GX184" s="171"/>
      <c r="GY184" s="171"/>
      <c r="GZ184" s="171"/>
      <c r="HA184" s="171"/>
      <c r="HB184" s="171"/>
      <c r="HC184" s="171"/>
      <c r="HD184" s="171"/>
      <c r="HE184" s="171"/>
      <c r="HF184" s="171"/>
      <c r="HG184" s="171"/>
      <c r="HH184" s="171"/>
      <c r="HI184" s="171"/>
      <c r="HJ184" s="171"/>
      <c r="HK184" s="171"/>
      <c r="HL184" s="171"/>
      <c r="HM184" s="171"/>
      <c r="HN184" s="171"/>
      <c r="HO184" s="171"/>
      <c r="HP184" s="171"/>
      <c r="HQ184" s="171"/>
      <c r="HR184" s="171"/>
      <c r="HS184" s="171"/>
      <c r="HT184" s="171"/>
      <c r="HU184" s="171"/>
      <c r="HV184" s="171"/>
      <c r="HW184" s="174"/>
    </row>
    <row r="185" spans="1:231" s="169" customFormat="1" ht="26.25" customHeight="1">
      <c r="A185" s="363" t="s">
        <v>284</v>
      </c>
      <c r="B185" s="401" t="s">
        <v>305</v>
      </c>
      <c r="C185" s="394">
        <f>SUM(C186:C202)</f>
        <v>173.92999999999998</v>
      </c>
      <c r="D185" s="394"/>
      <c r="E185" s="391">
        <f>SUM(E186:E202)</f>
        <v>287664</v>
      </c>
      <c r="F185" s="391"/>
      <c r="G185" s="391"/>
      <c r="H185" s="391"/>
      <c r="I185" s="391"/>
      <c r="J185" s="163"/>
      <c r="K185" s="159"/>
      <c r="L185" s="159"/>
      <c r="M185" s="159"/>
      <c r="N185" s="159"/>
      <c r="O185" s="159"/>
      <c r="P185" s="159"/>
      <c r="Q185" s="159"/>
      <c r="R185" s="159"/>
      <c r="S185" s="159"/>
      <c r="T185" s="159"/>
      <c r="U185" s="159"/>
      <c r="V185" s="159"/>
      <c r="W185" s="159"/>
      <c r="X185" s="159"/>
      <c r="Y185" s="159"/>
      <c r="Z185" s="159"/>
      <c r="AA185" s="159"/>
      <c r="AB185" s="159"/>
      <c r="AC185" s="159"/>
      <c r="AD185" s="159"/>
      <c r="AE185" s="159"/>
      <c r="AF185" s="159"/>
      <c r="AG185" s="159"/>
      <c r="AH185" s="159"/>
      <c r="AI185" s="159"/>
      <c r="AJ185" s="159"/>
      <c r="AK185" s="159"/>
      <c r="AL185" s="159"/>
      <c r="AM185" s="159"/>
      <c r="AN185" s="159"/>
      <c r="AO185" s="159"/>
      <c r="AP185" s="159"/>
      <c r="AQ185" s="159"/>
      <c r="AR185" s="159"/>
      <c r="AS185" s="159"/>
      <c r="AT185" s="159"/>
      <c r="AU185" s="159"/>
      <c r="AV185" s="159"/>
      <c r="AW185" s="159"/>
      <c r="AX185" s="159"/>
      <c r="AY185" s="159"/>
      <c r="AZ185" s="159"/>
      <c r="BA185" s="159"/>
      <c r="BB185" s="159"/>
      <c r="BC185" s="159"/>
      <c r="BD185" s="159"/>
      <c r="BE185" s="159"/>
      <c r="BF185" s="159"/>
      <c r="BG185" s="159"/>
      <c r="BH185" s="159"/>
      <c r="BI185" s="159"/>
      <c r="BJ185" s="159"/>
      <c r="BK185" s="159"/>
      <c r="BL185" s="159"/>
      <c r="BM185" s="159"/>
      <c r="BN185" s="159"/>
      <c r="BO185" s="159"/>
      <c r="BP185" s="159"/>
      <c r="BQ185" s="159"/>
      <c r="BR185" s="159"/>
      <c r="BS185" s="159"/>
      <c r="BT185" s="159"/>
      <c r="BU185" s="159"/>
      <c r="BV185" s="159"/>
      <c r="BW185" s="159"/>
      <c r="BX185" s="159"/>
      <c r="BY185" s="159"/>
      <c r="BZ185" s="159"/>
      <c r="CA185" s="159"/>
      <c r="CB185" s="159"/>
      <c r="CC185" s="159"/>
      <c r="CD185" s="159"/>
      <c r="CE185" s="159"/>
      <c r="CF185" s="159"/>
      <c r="CG185" s="159"/>
      <c r="CH185" s="159"/>
      <c r="CI185" s="159"/>
      <c r="CJ185" s="159"/>
      <c r="CK185" s="159"/>
      <c r="CL185" s="159"/>
      <c r="CM185" s="159"/>
      <c r="CN185" s="159"/>
      <c r="CO185" s="159"/>
      <c r="CP185" s="159"/>
      <c r="CQ185" s="159"/>
      <c r="CR185" s="159"/>
      <c r="CS185" s="159"/>
      <c r="CT185" s="159"/>
      <c r="CU185" s="159"/>
      <c r="CV185" s="159"/>
      <c r="CW185" s="159"/>
      <c r="CX185" s="159"/>
      <c r="CY185" s="159"/>
      <c r="CZ185" s="159"/>
      <c r="DA185" s="159"/>
      <c r="DB185" s="159"/>
      <c r="DC185" s="159"/>
      <c r="DD185" s="159"/>
      <c r="DE185" s="159"/>
      <c r="DF185" s="159"/>
      <c r="DG185" s="159"/>
      <c r="DH185" s="159"/>
      <c r="DI185" s="159"/>
      <c r="DJ185" s="159"/>
      <c r="DK185" s="159"/>
      <c r="DL185" s="159"/>
      <c r="DM185" s="159"/>
      <c r="DN185" s="159"/>
      <c r="DO185" s="159"/>
      <c r="DP185" s="159"/>
      <c r="DQ185" s="159"/>
      <c r="DR185" s="159"/>
      <c r="DS185" s="159"/>
      <c r="DT185" s="159"/>
      <c r="DU185" s="159"/>
      <c r="DV185" s="159"/>
      <c r="DW185" s="159"/>
      <c r="DX185" s="159"/>
      <c r="DY185" s="159"/>
      <c r="DZ185" s="159"/>
      <c r="EA185" s="159"/>
      <c r="EB185" s="159"/>
      <c r="EC185" s="159"/>
      <c r="ED185" s="159"/>
      <c r="EE185" s="159"/>
      <c r="EF185" s="159"/>
      <c r="EG185" s="159"/>
      <c r="EH185" s="159"/>
      <c r="EI185" s="159"/>
      <c r="EJ185" s="159"/>
      <c r="EK185" s="159"/>
      <c r="EL185" s="159"/>
      <c r="EM185" s="159"/>
      <c r="EN185" s="159"/>
      <c r="EO185" s="159"/>
      <c r="EP185" s="159"/>
      <c r="EQ185" s="159"/>
      <c r="ER185" s="159"/>
      <c r="ES185" s="159"/>
      <c r="ET185" s="159"/>
      <c r="EU185" s="159"/>
      <c r="EV185" s="159"/>
      <c r="EW185" s="159"/>
      <c r="EX185" s="159"/>
      <c r="EY185" s="159"/>
      <c r="EZ185" s="159"/>
      <c r="FA185" s="159"/>
      <c r="FB185" s="159"/>
      <c r="FC185" s="159"/>
      <c r="FD185" s="159"/>
      <c r="FE185" s="159"/>
      <c r="FF185" s="159"/>
      <c r="FG185" s="159"/>
      <c r="FH185" s="159"/>
      <c r="FI185" s="159"/>
      <c r="FJ185" s="159"/>
      <c r="FK185" s="159"/>
      <c r="FL185" s="159"/>
      <c r="FM185" s="159"/>
      <c r="FN185" s="159"/>
      <c r="FO185" s="159"/>
      <c r="FP185" s="159"/>
      <c r="FQ185" s="159"/>
      <c r="FR185" s="159"/>
      <c r="FS185" s="159"/>
      <c r="FT185" s="159"/>
      <c r="FU185" s="159"/>
      <c r="FV185" s="159"/>
      <c r="FW185" s="159"/>
      <c r="FX185" s="159"/>
      <c r="FY185" s="159"/>
      <c r="FZ185" s="159"/>
      <c r="GA185" s="159"/>
      <c r="GB185" s="159"/>
      <c r="GC185" s="159"/>
      <c r="GD185" s="159"/>
      <c r="GE185" s="159"/>
      <c r="GF185" s="159"/>
      <c r="GG185" s="159"/>
      <c r="GH185" s="159"/>
      <c r="GI185" s="159"/>
      <c r="GJ185" s="159"/>
      <c r="GK185" s="159"/>
      <c r="GL185" s="159"/>
      <c r="GM185" s="159"/>
      <c r="GN185" s="159"/>
      <c r="GO185" s="159"/>
      <c r="GP185" s="159"/>
      <c r="GQ185" s="159"/>
      <c r="GR185" s="159"/>
      <c r="GS185" s="159"/>
      <c r="GT185" s="159"/>
      <c r="GU185" s="159"/>
      <c r="GV185" s="159"/>
      <c r="GW185" s="159"/>
      <c r="GX185" s="159"/>
      <c r="GY185" s="159"/>
      <c r="GZ185" s="159"/>
      <c r="HA185" s="159"/>
      <c r="HB185" s="159"/>
      <c r="HC185" s="159"/>
      <c r="HD185" s="159"/>
      <c r="HE185" s="159"/>
      <c r="HF185" s="159"/>
      <c r="HG185" s="159"/>
      <c r="HH185" s="159"/>
      <c r="HI185" s="159"/>
      <c r="HJ185" s="159"/>
      <c r="HK185" s="159"/>
      <c r="HL185" s="159"/>
      <c r="HM185" s="159"/>
      <c r="HN185" s="159"/>
      <c r="HO185" s="159"/>
      <c r="HP185" s="159"/>
      <c r="HQ185" s="159"/>
      <c r="HR185" s="159"/>
      <c r="HS185" s="159"/>
      <c r="HT185" s="159"/>
      <c r="HU185" s="159"/>
      <c r="HV185" s="159"/>
      <c r="HW185" s="168"/>
    </row>
    <row r="186" spans="1:231" s="173" customFormat="1" ht="22.5" customHeight="1">
      <c r="A186" s="395" t="s">
        <v>306</v>
      </c>
      <c r="B186" s="396" t="s">
        <v>266</v>
      </c>
      <c r="C186" s="397">
        <v>16.12</v>
      </c>
      <c r="D186" s="397">
        <f>C186/$C$5*100</f>
        <v>293.09090909090912</v>
      </c>
      <c r="E186" s="398">
        <v>13240</v>
      </c>
      <c r="F186" s="399">
        <f>E186/$D$5*100</f>
        <v>189.14285714285714</v>
      </c>
      <c r="G186" s="399"/>
      <c r="H186" s="399"/>
      <c r="I186" s="400" t="s">
        <v>29</v>
      </c>
      <c r="J186" s="170"/>
      <c r="K186" s="171"/>
      <c r="L186" s="171"/>
      <c r="M186" s="171"/>
      <c r="N186" s="171"/>
      <c r="O186" s="171"/>
      <c r="P186" s="171"/>
      <c r="Q186" s="171"/>
      <c r="R186" s="171"/>
      <c r="S186" s="171"/>
      <c r="T186" s="171"/>
      <c r="U186" s="171"/>
      <c r="V186" s="171"/>
      <c r="W186" s="171"/>
      <c r="X186" s="171"/>
      <c r="Y186" s="171"/>
      <c r="Z186" s="171"/>
      <c r="AA186" s="171"/>
      <c r="AB186" s="171"/>
      <c r="AC186" s="171"/>
      <c r="AD186" s="171"/>
      <c r="AE186" s="171"/>
      <c r="AF186" s="171"/>
      <c r="AG186" s="171"/>
      <c r="AH186" s="171"/>
      <c r="AI186" s="171"/>
      <c r="AJ186" s="171"/>
      <c r="AK186" s="171"/>
      <c r="AL186" s="171"/>
      <c r="AM186" s="171"/>
      <c r="AN186" s="171"/>
      <c r="AO186" s="171"/>
      <c r="AP186" s="171"/>
      <c r="AQ186" s="171"/>
      <c r="AR186" s="171"/>
      <c r="AS186" s="171"/>
      <c r="AT186" s="171"/>
      <c r="AU186" s="171"/>
      <c r="AV186" s="171"/>
      <c r="AW186" s="171"/>
      <c r="AX186" s="171"/>
      <c r="AY186" s="171"/>
      <c r="AZ186" s="171"/>
      <c r="BA186" s="171"/>
      <c r="BB186" s="171"/>
      <c r="BC186" s="171"/>
      <c r="BD186" s="171"/>
      <c r="BE186" s="171"/>
      <c r="BF186" s="171"/>
      <c r="BG186" s="171"/>
      <c r="BH186" s="171"/>
      <c r="BI186" s="171"/>
      <c r="BJ186" s="171"/>
      <c r="BK186" s="171"/>
      <c r="BL186" s="171"/>
      <c r="BM186" s="171"/>
      <c r="BN186" s="171"/>
      <c r="BO186" s="171"/>
      <c r="BP186" s="171"/>
      <c r="BQ186" s="171"/>
      <c r="BR186" s="171"/>
      <c r="BS186" s="171"/>
      <c r="BT186" s="171"/>
      <c r="BU186" s="171"/>
      <c r="BV186" s="171"/>
      <c r="BW186" s="171"/>
      <c r="BX186" s="171"/>
      <c r="BY186" s="171"/>
      <c r="BZ186" s="171"/>
      <c r="CA186" s="171"/>
      <c r="CB186" s="171"/>
      <c r="CC186" s="171"/>
      <c r="CD186" s="171"/>
      <c r="CE186" s="171"/>
      <c r="CF186" s="171"/>
      <c r="CG186" s="171"/>
      <c r="CH186" s="171"/>
      <c r="CI186" s="171"/>
      <c r="CJ186" s="171"/>
      <c r="CK186" s="171"/>
      <c r="CL186" s="171"/>
      <c r="CM186" s="171"/>
      <c r="CN186" s="171"/>
      <c r="CO186" s="171"/>
      <c r="CP186" s="171"/>
      <c r="CQ186" s="171"/>
      <c r="CR186" s="171"/>
      <c r="CS186" s="171"/>
      <c r="CT186" s="171"/>
      <c r="CU186" s="171"/>
      <c r="CV186" s="171"/>
      <c r="CW186" s="171"/>
      <c r="CX186" s="171"/>
      <c r="CY186" s="171"/>
      <c r="CZ186" s="171"/>
      <c r="DA186" s="171"/>
      <c r="DB186" s="171"/>
      <c r="DC186" s="171"/>
      <c r="DD186" s="171"/>
      <c r="DE186" s="171"/>
      <c r="DF186" s="171"/>
      <c r="DG186" s="171"/>
      <c r="DH186" s="171"/>
      <c r="DI186" s="171"/>
      <c r="DJ186" s="171"/>
      <c r="DK186" s="171"/>
      <c r="DL186" s="171"/>
      <c r="DM186" s="171"/>
      <c r="DN186" s="171"/>
      <c r="DO186" s="171"/>
      <c r="DP186" s="171"/>
      <c r="DQ186" s="171"/>
      <c r="DR186" s="171"/>
      <c r="DS186" s="171"/>
      <c r="DT186" s="171"/>
      <c r="DU186" s="171"/>
      <c r="DV186" s="171"/>
      <c r="DW186" s="171"/>
      <c r="DX186" s="171"/>
      <c r="DY186" s="171"/>
      <c r="DZ186" s="171"/>
      <c r="EA186" s="171"/>
      <c r="EB186" s="171"/>
      <c r="EC186" s="171"/>
      <c r="ED186" s="171"/>
      <c r="EE186" s="171"/>
      <c r="EF186" s="171"/>
      <c r="EG186" s="171"/>
      <c r="EH186" s="171"/>
      <c r="EI186" s="171"/>
      <c r="EJ186" s="171"/>
      <c r="EK186" s="171"/>
      <c r="EL186" s="171"/>
      <c r="EM186" s="171"/>
      <c r="EN186" s="171"/>
      <c r="EO186" s="171"/>
      <c r="EP186" s="171"/>
      <c r="EQ186" s="171"/>
      <c r="ER186" s="171"/>
      <c r="ES186" s="171"/>
      <c r="ET186" s="171"/>
      <c r="EU186" s="171"/>
      <c r="EV186" s="171"/>
      <c r="EW186" s="171"/>
      <c r="EX186" s="171"/>
      <c r="EY186" s="171"/>
      <c r="EZ186" s="171"/>
      <c r="FA186" s="171"/>
      <c r="FB186" s="171"/>
      <c r="FC186" s="171"/>
      <c r="FD186" s="171"/>
      <c r="FE186" s="171"/>
      <c r="FF186" s="171"/>
      <c r="FG186" s="171"/>
      <c r="FH186" s="171"/>
      <c r="FI186" s="171"/>
      <c r="FJ186" s="171"/>
      <c r="FK186" s="171"/>
      <c r="FL186" s="171"/>
      <c r="FM186" s="171"/>
      <c r="FN186" s="171"/>
      <c r="FO186" s="171"/>
      <c r="FP186" s="171"/>
      <c r="FQ186" s="171"/>
      <c r="FR186" s="171"/>
      <c r="FS186" s="171"/>
      <c r="FT186" s="171"/>
      <c r="FU186" s="171"/>
      <c r="FV186" s="171"/>
      <c r="FW186" s="171"/>
      <c r="FX186" s="171"/>
      <c r="FY186" s="171"/>
      <c r="FZ186" s="171"/>
      <c r="GA186" s="171"/>
      <c r="GB186" s="171"/>
      <c r="GC186" s="171"/>
      <c r="GD186" s="171"/>
      <c r="GE186" s="171"/>
      <c r="GF186" s="171"/>
      <c r="GG186" s="171"/>
      <c r="GH186" s="171"/>
      <c r="GI186" s="171"/>
      <c r="GJ186" s="171"/>
      <c r="GK186" s="171"/>
      <c r="GL186" s="171"/>
      <c r="GM186" s="171"/>
      <c r="GN186" s="171"/>
      <c r="GO186" s="171"/>
      <c r="GP186" s="171"/>
      <c r="GQ186" s="171"/>
      <c r="GR186" s="171"/>
      <c r="GS186" s="171"/>
      <c r="GT186" s="171"/>
      <c r="GU186" s="171"/>
      <c r="GV186" s="171"/>
      <c r="GW186" s="171"/>
      <c r="GX186" s="171"/>
      <c r="GY186" s="171"/>
      <c r="GZ186" s="171"/>
      <c r="HA186" s="171"/>
      <c r="HB186" s="171"/>
      <c r="HC186" s="171"/>
      <c r="HD186" s="171"/>
      <c r="HE186" s="171"/>
      <c r="HF186" s="171"/>
      <c r="HG186" s="171"/>
      <c r="HH186" s="171"/>
      <c r="HI186" s="171"/>
      <c r="HJ186" s="171"/>
      <c r="HK186" s="171"/>
      <c r="HL186" s="171"/>
      <c r="HM186" s="171"/>
      <c r="HN186" s="171"/>
      <c r="HO186" s="171"/>
      <c r="HP186" s="171"/>
      <c r="HQ186" s="171"/>
      <c r="HR186" s="171"/>
      <c r="HS186" s="171"/>
      <c r="HT186" s="171"/>
      <c r="HU186" s="171"/>
      <c r="HV186" s="171"/>
      <c r="HW186" s="172"/>
    </row>
    <row r="187" spans="1:231" s="173" customFormat="1" ht="22.5" customHeight="1">
      <c r="A187" s="395" t="s">
        <v>307</v>
      </c>
      <c r="B187" s="396" t="s">
        <v>308</v>
      </c>
      <c r="C187" s="397">
        <v>9.8699999999999992</v>
      </c>
      <c r="D187" s="397">
        <f t="shared" ref="D187:D202" si="13">C187/$C$5*100</f>
        <v>179.45454545454544</v>
      </c>
      <c r="E187" s="398">
        <v>31929</v>
      </c>
      <c r="F187" s="399">
        <f t="shared" ref="F187:F202" si="14">E187/$D$5*100</f>
        <v>456.12857142857138</v>
      </c>
      <c r="G187" s="399"/>
      <c r="H187" s="399"/>
      <c r="I187" s="400" t="s">
        <v>29</v>
      </c>
      <c r="J187" s="170"/>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1"/>
      <c r="AY187" s="171"/>
      <c r="AZ187" s="171"/>
      <c r="BA187" s="171"/>
      <c r="BB187" s="171"/>
      <c r="BC187" s="171"/>
      <c r="BD187" s="171"/>
      <c r="BE187" s="171"/>
      <c r="BF187" s="171"/>
      <c r="BG187" s="171"/>
      <c r="BH187" s="171"/>
      <c r="BI187" s="171"/>
      <c r="BJ187" s="171"/>
      <c r="BK187" s="171"/>
      <c r="BL187" s="171"/>
      <c r="BM187" s="171"/>
      <c r="BN187" s="171"/>
      <c r="BO187" s="171"/>
      <c r="BP187" s="171"/>
      <c r="BQ187" s="171"/>
      <c r="BR187" s="171"/>
      <c r="BS187" s="171"/>
      <c r="BT187" s="171"/>
      <c r="BU187" s="171"/>
      <c r="BV187" s="171"/>
      <c r="BW187" s="171"/>
      <c r="BX187" s="171"/>
      <c r="BY187" s="171"/>
      <c r="BZ187" s="171"/>
      <c r="CA187" s="171"/>
      <c r="CB187" s="171"/>
      <c r="CC187" s="171"/>
      <c r="CD187" s="171"/>
      <c r="CE187" s="171"/>
      <c r="CF187" s="171"/>
      <c r="CG187" s="171"/>
      <c r="CH187" s="171"/>
      <c r="CI187" s="171"/>
      <c r="CJ187" s="171"/>
      <c r="CK187" s="171"/>
      <c r="CL187" s="171"/>
      <c r="CM187" s="171"/>
      <c r="CN187" s="171"/>
      <c r="CO187" s="171"/>
      <c r="CP187" s="171"/>
      <c r="CQ187" s="171"/>
      <c r="CR187" s="171"/>
      <c r="CS187" s="171"/>
      <c r="CT187" s="171"/>
      <c r="CU187" s="171"/>
      <c r="CV187" s="171"/>
      <c r="CW187" s="171"/>
      <c r="CX187" s="171"/>
      <c r="CY187" s="171"/>
      <c r="CZ187" s="171"/>
      <c r="DA187" s="171"/>
      <c r="DB187" s="171"/>
      <c r="DC187" s="171"/>
      <c r="DD187" s="171"/>
      <c r="DE187" s="171"/>
      <c r="DF187" s="171"/>
      <c r="DG187" s="171"/>
      <c r="DH187" s="171"/>
      <c r="DI187" s="171"/>
      <c r="DJ187" s="171"/>
      <c r="DK187" s="171"/>
      <c r="DL187" s="171"/>
      <c r="DM187" s="171"/>
      <c r="DN187" s="171"/>
      <c r="DO187" s="171"/>
      <c r="DP187" s="171"/>
      <c r="DQ187" s="171"/>
      <c r="DR187" s="171"/>
      <c r="DS187" s="171"/>
      <c r="DT187" s="171"/>
      <c r="DU187" s="171"/>
      <c r="DV187" s="171"/>
      <c r="DW187" s="171"/>
      <c r="DX187" s="171"/>
      <c r="DY187" s="171"/>
      <c r="DZ187" s="171"/>
      <c r="EA187" s="171"/>
      <c r="EB187" s="171"/>
      <c r="EC187" s="171"/>
      <c r="ED187" s="171"/>
      <c r="EE187" s="171"/>
      <c r="EF187" s="171"/>
      <c r="EG187" s="171"/>
      <c r="EH187" s="171"/>
      <c r="EI187" s="171"/>
      <c r="EJ187" s="171"/>
      <c r="EK187" s="171"/>
      <c r="EL187" s="171"/>
      <c r="EM187" s="171"/>
      <c r="EN187" s="171"/>
      <c r="EO187" s="171"/>
      <c r="EP187" s="171"/>
      <c r="EQ187" s="171"/>
      <c r="ER187" s="171"/>
      <c r="ES187" s="171"/>
      <c r="ET187" s="171"/>
      <c r="EU187" s="171"/>
      <c r="EV187" s="171"/>
      <c r="EW187" s="171"/>
      <c r="EX187" s="171"/>
      <c r="EY187" s="171"/>
      <c r="EZ187" s="171"/>
      <c r="FA187" s="171"/>
      <c r="FB187" s="171"/>
      <c r="FC187" s="171"/>
      <c r="FD187" s="171"/>
      <c r="FE187" s="171"/>
      <c r="FF187" s="171"/>
      <c r="FG187" s="171"/>
      <c r="FH187" s="171"/>
      <c r="FI187" s="171"/>
      <c r="FJ187" s="171"/>
      <c r="FK187" s="171"/>
      <c r="FL187" s="171"/>
      <c r="FM187" s="171"/>
      <c r="FN187" s="171"/>
      <c r="FO187" s="171"/>
      <c r="FP187" s="171"/>
      <c r="FQ187" s="171"/>
      <c r="FR187" s="171"/>
      <c r="FS187" s="171"/>
      <c r="FT187" s="171"/>
      <c r="FU187" s="171"/>
      <c r="FV187" s="171"/>
      <c r="FW187" s="171"/>
      <c r="FX187" s="171"/>
      <c r="FY187" s="171"/>
      <c r="FZ187" s="171"/>
      <c r="GA187" s="171"/>
      <c r="GB187" s="171"/>
      <c r="GC187" s="171"/>
      <c r="GD187" s="171"/>
      <c r="GE187" s="171"/>
      <c r="GF187" s="171"/>
      <c r="GG187" s="171"/>
      <c r="GH187" s="171"/>
      <c r="GI187" s="171"/>
      <c r="GJ187" s="171"/>
      <c r="GK187" s="171"/>
      <c r="GL187" s="171"/>
      <c r="GM187" s="171"/>
      <c r="GN187" s="171"/>
      <c r="GO187" s="171"/>
      <c r="GP187" s="171"/>
      <c r="GQ187" s="171"/>
      <c r="GR187" s="171"/>
      <c r="GS187" s="171"/>
      <c r="GT187" s="171"/>
      <c r="GU187" s="171"/>
      <c r="GV187" s="171"/>
      <c r="GW187" s="171"/>
      <c r="GX187" s="171"/>
      <c r="GY187" s="171"/>
      <c r="GZ187" s="171"/>
      <c r="HA187" s="171"/>
      <c r="HB187" s="171"/>
      <c r="HC187" s="171"/>
      <c r="HD187" s="171"/>
      <c r="HE187" s="171"/>
      <c r="HF187" s="171"/>
      <c r="HG187" s="171"/>
      <c r="HH187" s="171"/>
      <c r="HI187" s="171"/>
      <c r="HJ187" s="171"/>
      <c r="HK187" s="171"/>
      <c r="HL187" s="171"/>
      <c r="HM187" s="171"/>
      <c r="HN187" s="171"/>
      <c r="HO187" s="171"/>
      <c r="HP187" s="171"/>
      <c r="HQ187" s="171"/>
      <c r="HR187" s="171"/>
      <c r="HS187" s="171"/>
      <c r="HT187" s="171"/>
      <c r="HU187" s="171"/>
      <c r="HV187" s="171"/>
      <c r="HW187" s="172"/>
    </row>
    <row r="188" spans="1:231" s="173" customFormat="1" ht="22.5" customHeight="1">
      <c r="A188" s="395" t="s">
        <v>309</v>
      </c>
      <c r="B188" s="396" t="s">
        <v>310</v>
      </c>
      <c r="C188" s="397">
        <v>7.24</v>
      </c>
      <c r="D188" s="397">
        <f t="shared" si="13"/>
        <v>131.63636363636363</v>
      </c>
      <c r="E188" s="398">
        <v>17228</v>
      </c>
      <c r="F188" s="399">
        <f t="shared" si="14"/>
        <v>246.11428571428573</v>
      </c>
      <c r="G188" s="399"/>
      <c r="H188" s="399"/>
      <c r="I188" s="399"/>
      <c r="J188" s="170"/>
      <c r="K188" s="171"/>
      <c r="L188" s="171"/>
      <c r="M188" s="171"/>
      <c r="N188" s="171"/>
      <c r="O188" s="171"/>
      <c r="P188" s="171"/>
      <c r="Q188" s="171"/>
      <c r="R188" s="171"/>
      <c r="S188" s="171"/>
      <c r="T188" s="171"/>
      <c r="U188" s="171"/>
      <c r="V188" s="171"/>
      <c r="W188" s="171"/>
      <c r="X188" s="171"/>
      <c r="Y188" s="171"/>
      <c r="Z188" s="171"/>
      <c r="AA188" s="171"/>
      <c r="AB188" s="171"/>
      <c r="AC188" s="171"/>
      <c r="AD188" s="171"/>
      <c r="AE188" s="171"/>
      <c r="AF188" s="171"/>
      <c r="AG188" s="171"/>
      <c r="AH188" s="171"/>
      <c r="AI188" s="171"/>
      <c r="AJ188" s="171"/>
      <c r="AK188" s="171"/>
      <c r="AL188" s="171"/>
      <c r="AM188" s="171"/>
      <c r="AN188" s="171"/>
      <c r="AO188" s="171"/>
      <c r="AP188" s="171"/>
      <c r="AQ188" s="171"/>
      <c r="AR188" s="171"/>
      <c r="AS188" s="171"/>
      <c r="AT188" s="171"/>
      <c r="AU188" s="171"/>
      <c r="AV188" s="171"/>
      <c r="AW188" s="171"/>
      <c r="AX188" s="171"/>
      <c r="AY188" s="171"/>
      <c r="AZ188" s="171"/>
      <c r="BA188" s="171"/>
      <c r="BB188" s="171"/>
      <c r="BC188" s="171"/>
      <c r="BD188" s="171"/>
      <c r="BE188" s="171"/>
      <c r="BF188" s="171"/>
      <c r="BG188" s="171"/>
      <c r="BH188" s="171"/>
      <c r="BI188" s="171"/>
      <c r="BJ188" s="171"/>
      <c r="BK188" s="171"/>
      <c r="BL188" s="171"/>
      <c r="BM188" s="171"/>
      <c r="BN188" s="171"/>
      <c r="BO188" s="171"/>
      <c r="BP188" s="171"/>
      <c r="BQ188" s="171"/>
      <c r="BR188" s="171"/>
      <c r="BS188" s="171"/>
      <c r="BT188" s="171"/>
      <c r="BU188" s="171"/>
      <c r="BV188" s="171"/>
      <c r="BW188" s="171"/>
      <c r="BX188" s="171"/>
      <c r="BY188" s="171"/>
      <c r="BZ188" s="171"/>
      <c r="CA188" s="171"/>
      <c r="CB188" s="171"/>
      <c r="CC188" s="171"/>
      <c r="CD188" s="171"/>
      <c r="CE188" s="171"/>
      <c r="CF188" s="171"/>
      <c r="CG188" s="171"/>
      <c r="CH188" s="171"/>
      <c r="CI188" s="171"/>
      <c r="CJ188" s="171"/>
      <c r="CK188" s="171"/>
      <c r="CL188" s="171"/>
      <c r="CM188" s="171"/>
      <c r="CN188" s="171"/>
      <c r="CO188" s="171"/>
      <c r="CP188" s="171"/>
      <c r="CQ188" s="171"/>
      <c r="CR188" s="171"/>
      <c r="CS188" s="171"/>
      <c r="CT188" s="171"/>
      <c r="CU188" s="171"/>
      <c r="CV188" s="171"/>
      <c r="CW188" s="171"/>
      <c r="CX188" s="171"/>
      <c r="CY188" s="171"/>
      <c r="CZ188" s="171"/>
      <c r="DA188" s="171"/>
      <c r="DB188" s="171"/>
      <c r="DC188" s="171"/>
      <c r="DD188" s="171"/>
      <c r="DE188" s="171"/>
      <c r="DF188" s="171"/>
      <c r="DG188" s="171"/>
      <c r="DH188" s="171"/>
      <c r="DI188" s="171"/>
      <c r="DJ188" s="171"/>
      <c r="DK188" s="171"/>
      <c r="DL188" s="171"/>
      <c r="DM188" s="171"/>
      <c r="DN188" s="171"/>
      <c r="DO188" s="171"/>
      <c r="DP188" s="171"/>
      <c r="DQ188" s="171"/>
      <c r="DR188" s="171"/>
      <c r="DS188" s="171"/>
      <c r="DT188" s="171"/>
      <c r="DU188" s="171"/>
      <c r="DV188" s="171"/>
      <c r="DW188" s="171"/>
      <c r="DX188" s="171"/>
      <c r="DY188" s="171"/>
      <c r="DZ188" s="171"/>
      <c r="EA188" s="171"/>
      <c r="EB188" s="171"/>
      <c r="EC188" s="171"/>
      <c r="ED188" s="171"/>
      <c r="EE188" s="171"/>
      <c r="EF188" s="171"/>
      <c r="EG188" s="171"/>
      <c r="EH188" s="171"/>
      <c r="EI188" s="171"/>
      <c r="EJ188" s="171"/>
      <c r="EK188" s="171"/>
      <c r="EL188" s="171"/>
      <c r="EM188" s="171"/>
      <c r="EN188" s="171"/>
      <c r="EO188" s="171"/>
      <c r="EP188" s="171"/>
      <c r="EQ188" s="171"/>
      <c r="ER188" s="171"/>
      <c r="ES188" s="171"/>
      <c r="ET188" s="171"/>
      <c r="EU188" s="171"/>
      <c r="EV188" s="171"/>
      <c r="EW188" s="171"/>
      <c r="EX188" s="171"/>
      <c r="EY188" s="171"/>
      <c r="EZ188" s="171"/>
      <c r="FA188" s="171"/>
      <c r="FB188" s="171"/>
      <c r="FC188" s="171"/>
      <c r="FD188" s="171"/>
      <c r="FE188" s="171"/>
      <c r="FF188" s="171"/>
      <c r="FG188" s="171"/>
      <c r="FH188" s="171"/>
      <c r="FI188" s="171"/>
      <c r="FJ188" s="171"/>
      <c r="FK188" s="171"/>
      <c r="FL188" s="171"/>
      <c r="FM188" s="171"/>
      <c r="FN188" s="171"/>
      <c r="FO188" s="171"/>
      <c r="FP188" s="171"/>
      <c r="FQ188" s="171"/>
      <c r="FR188" s="171"/>
      <c r="FS188" s="171"/>
      <c r="FT188" s="171"/>
      <c r="FU188" s="171"/>
      <c r="FV188" s="171"/>
      <c r="FW188" s="171"/>
      <c r="FX188" s="171"/>
      <c r="FY188" s="171"/>
      <c r="FZ188" s="171"/>
      <c r="GA188" s="171"/>
      <c r="GB188" s="171"/>
      <c r="GC188" s="171"/>
      <c r="GD188" s="171"/>
      <c r="GE188" s="171"/>
      <c r="GF188" s="171"/>
      <c r="GG188" s="171"/>
      <c r="GH188" s="171"/>
      <c r="GI188" s="171"/>
      <c r="GJ188" s="171"/>
      <c r="GK188" s="171"/>
      <c r="GL188" s="171"/>
      <c r="GM188" s="171"/>
      <c r="GN188" s="171"/>
      <c r="GO188" s="171"/>
      <c r="GP188" s="171"/>
      <c r="GQ188" s="171"/>
      <c r="GR188" s="171"/>
      <c r="GS188" s="171"/>
      <c r="GT188" s="171"/>
      <c r="GU188" s="171"/>
      <c r="GV188" s="171"/>
      <c r="GW188" s="171"/>
      <c r="GX188" s="171"/>
      <c r="GY188" s="171"/>
      <c r="GZ188" s="171"/>
      <c r="HA188" s="171"/>
      <c r="HB188" s="171"/>
      <c r="HC188" s="171"/>
      <c r="HD188" s="171"/>
      <c r="HE188" s="171"/>
      <c r="HF188" s="171"/>
      <c r="HG188" s="171"/>
      <c r="HH188" s="171"/>
      <c r="HI188" s="171"/>
      <c r="HJ188" s="171"/>
      <c r="HK188" s="171"/>
      <c r="HL188" s="171"/>
      <c r="HM188" s="171"/>
      <c r="HN188" s="171"/>
      <c r="HO188" s="171"/>
      <c r="HP188" s="171"/>
      <c r="HQ188" s="171"/>
      <c r="HR188" s="171"/>
      <c r="HS188" s="171"/>
      <c r="HT188" s="171"/>
      <c r="HU188" s="171"/>
      <c r="HV188" s="171"/>
      <c r="HW188" s="172"/>
    </row>
    <row r="189" spans="1:231" s="173" customFormat="1" ht="22.5" customHeight="1">
      <c r="A189" s="395" t="s">
        <v>311</v>
      </c>
      <c r="B189" s="396" t="s">
        <v>312</v>
      </c>
      <c r="C189" s="397">
        <f>4.71+7.28</f>
        <v>11.99</v>
      </c>
      <c r="D189" s="397">
        <f t="shared" si="13"/>
        <v>218.00000000000003</v>
      </c>
      <c r="E189" s="398">
        <v>19543</v>
      </c>
      <c r="F189" s="399">
        <f t="shared" si="14"/>
        <v>279.18571428571425</v>
      </c>
      <c r="G189" s="399"/>
      <c r="H189" s="399"/>
      <c r="I189" s="400" t="s">
        <v>29</v>
      </c>
      <c r="J189" s="170"/>
      <c r="K189" s="171"/>
      <c r="L189" s="171"/>
      <c r="M189" s="171"/>
      <c r="N189" s="171"/>
      <c r="O189" s="171"/>
      <c r="P189" s="171"/>
      <c r="Q189" s="171"/>
      <c r="R189" s="171"/>
      <c r="S189" s="171"/>
      <c r="T189" s="171"/>
      <c r="U189" s="171"/>
      <c r="V189" s="171"/>
      <c r="W189" s="171"/>
      <c r="X189" s="171"/>
      <c r="Y189" s="171"/>
      <c r="Z189" s="171"/>
      <c r="AA189" s="171"/>
      <c r="AB189" s="171"/>
      <c r="AC189" s="171"/>
      <c r="AD189" s="171"/>
      <c r="AE189" s="171"/>
      <c r="AF189" s="171"/>
      <c r="AG189" s="171"/>
      <c r="AH189" s="171"/>
      <c r="AI189" s="171"/>
      <c r="AJ189" s="171"/>
      <c r="AK189" s="171"/>
      <c r="AL189" s="171"/>
      <c r="AM189" s="171"/>
      <c r="AN189" s="171"/>
      <c r="AO189" s="171"/>
      <c r="AP189" s="171"/>
      <c r="AQ189" s="171"/>
      <c r="AR189" s="171"/>
      <c r="AS189" s="171"/>
      <c r="AT189" s="171"/>
      <c r="AU189" s="171"/>
      <c r="AV189" s="171"/>
      <c r="AW189" s="171"/>
      <c r="AX189" s="171"/>
      <c r="AY189" s="171"/>
      <c r="AZ189" s="171"/>
      <c r="BA189" s="171"/>
      <c r="BB189" s="171"/>
      <c r="BC189" s="171"/>
      <c r="BD189" s="171"/>
      <c r="BE189" s="171"/>
      <c r="BF189" s="171"/>
      <c r="BG189" s="171"/>
      <c r="BH189" s="171"/>
      <c r="BI189" s="171"/>
      <c r="BJ189" s="171"/>
      <c r="BK189" s="171"/>
      <c r="BL189" s="171"/>
      <c r="BM189" s="171"/>
      <c r="BN189" s="171"/>
      <c r="BO189" s="171"/>
      <c r="BP189" s="171"/>
      <c r="BQ189" s="171"/>
      <c r="BR189" s="171"/>
      <c r="BS189" s="171"/>
      <c r="BT189" s="171"/>
      <c r="BU189" s="171"/>
      <c r="BV189" s="171"/>
      <c r="BW189" s="171"/>
      <c r="BX189" s="171"/>
      <c r="BY189" s="171"/>
      <c r="BZ189" s="171"/>
      <c r="CA189" s="171"/>
      <c r="CB189" s="171"/>
      <c r="CC189" s="171"/>
      <c r="CD189" s="171"/>
      <c r="CE189" s="171"/>
      <c r="CF189" s="171"/>
      <c r="CG189" s="171"/>
      <c r="CH189" s="171"/>
      <c r="CI189" s="171"/>
      <c r="CJ189" s="171"/>
      <c r="CK189" s="171"/>
      <c r="CL189" s="171"/>
      <c r="CM189" s="171"/>
      <c r="CN189" s="171"/>
      <c r="CO189" s="171"/>
      <c r="CP189" s="171"/>
      <c r="CQ189" s="171"/>
      <c r="CR189" s="171"/>
      <c r="CS189" s="171"/>
      <c r="CT189" s="171"/>
      <c r="CU189" s="171"/>
      <c r="CV189" s="171"/>
      <c r="CW189" s="171"/>
      <c r="CX189" s="171"/>
      <c r="CY189" s="171"/>
      <c r="CZ189" s="171"/>
      <c r="DA189" s="171"/>
      <c r="DB189" s="171"/>
      <c r="DC189" s="171"/>
      <c r="DD189" s="171"/>
      <c r="DE189" s="171"/>
      <c r="DF189" s="171"/>
      <c r="DG189" s="171"/>
      <c r="DH189" s="171"/>
      <c r="DI189" s="171"/>
      <c r="DJ189" s="171"/>
      <c r="DK189" s="171"/>
      <c r="DL189" s="171"/>
      <c r="DM189" s="171"/>
      <c r="DN189" s="171"/>
      <c r="DO189" s="171"/>
      <c r="DP189" s="171"/>
      <c r="DQ189" s="171"/>
      <c r="DR189" s="171"/>
      <c r="DS189" s="171"/>
      <c r="DT189" s="171"/>
      <c r="DU189" s="171"/>
      <c r="DV189" s="171"/>
      <c r="DW189" s="171"/>
      <c r="DX189" s="171"/>
      <c r="DY189" s="171"/>
      <c r="DZ189" s="171"/>
      <c r="EA189" s="171"/>
      <c r="EB189" s="171"/>
      <c r="EC189" s="171"/>
      <c r="ED189" s="171"/>
      <c r="EE189" s="171"/>
      <c r="EF189" s="171"/>
      <c r="EG189" s="171"/>
      <c r="EH189" s="171"/>
      <c r="EI189" s="171"/>
      <c r="EJ189" s="171"/>
      <c r="EK189" s="171"/>
      <c r="EL189" s="171"/>
      <c r="EM189" s="171"/>
      <c r="EN189" s="171"/>
      <c r="EO189" s="171"/>
      <c r="EP189" s="171"/>
      <c r="EQ189" s="171"/>
      <c r="ER189" s="171"/>
      <c r="ES189" s="171"/>
      <c r="ET189" s="171"/>
      <c r="EU189" s="171"/>
      <c r="EV189" s="171"/>
      <c r="EW189" s="171"/>
      <c r="EX189" s="171"/>
      <c r="EY189" s="171"/>
      <c r="EZ189" s="171"/>
      <c r="FA189" s="171"/>
      <c r="FB189" s="171"/>
      <c r="FC189" s="171"/>
      <c r="FD189" s="171"/>
      <c r="FE189" s="171"/>
      <c r="FF189" s="171"/>
      <c r="FG189" s="171"/>
      <c r="FH189" s="171"/>
      <c r="FI189" s="171"/>
      <c r="FJ189" s="171"/>
      <c r="FK189" s="171"/>
      <c r="FL189" s="171"/>
      <c r="FM189" s="171"/>
      <c r="FN189" s="171"/>
      <c r="FO189" s="171"/>
      <c r="FP189" s="171"/>
      <c r="FQ189" s="171"/>
      <c r="FR189" s="171"/>
      <c r="FS189" s="171"/>
      <c r="FT189" s="171"/>
      <c r="FU189" s="171"/>
      <c r="FV189" s="171"/>
      <c r="FW189" s="171"/>
      <c r="FX189" s="171"/>
      <c r="FY189" s="171"/>
      <c r="FZ189" s="171"/>
      <c r="GA189" s="171"/>
      <c r="GB189" s="171"/>
      <c r="GC189" s="171"/>
      <c r="GD189" s="171"/>
      <c r="GE189" s="171"/>
      <c r="GF189" s="171"/>
      <c r="GG189" s="171"/>
      <c r="GH189" s="171"/>
      <c r="GI189" s="171"/>
      <c r="GJ189" s="171"/>
      <c r="GK189" s="171"/>
      <c r="GL189" s="171"/>
      <c r="GM189" s="171"/>
      <c r="GN189" s="171"/>
      <c r="GO189" s="171"/>
      <c r="GP189" s="171"/>
      <c r="GQ189" s="171"/>
      <c r="GR189" s="171"/>
      <c r="GS189" s="171"/>
      <c r="GT189" s="171"/>
      <c r="GU189" s="171"/>
      <c r="GV189" s="171"/>
      <c r="GW189" s="171"/>
      <c r="GX189" s="171"/>
      <c r="GY189" s="171"/>
      <c r="GZ189" s="171"/>
      <c r="HA189" s="171"/>
      <c r="HB189" s="171"/>
      <c r="HC189" s="171"/>
      <c r="HD189" s="171"/>
      <c r="HE189" s="171"/>
      <c r="HF189" s="171"/>
      <c r="HG189" s="171"/>
      <c r="HH189" s="171"/>
      <c r="HI189" s="171"/>
      <c r="HJ189" s="171"/>
      <c r="HK189" s="171"/>
      <c r="HL189" s="171"/>
      <c r="HM189" s="171"/>
      <c r="HN189" s="171"/>
      <c r="HO189" s="171"/>
      <c r="HP189" s="171"/>
      <c r="HQ189" s="171"/>
      <c r="HR189" s="171"/>
      <c r="HS189" s="171"/>
      <c r="HT189" s="171"/>
      <c r="HU189" s="171"/>
      <c r="HV189" s="171"/>
      <c r="HW189" s="172"/>
    </row>
    <row r="190" spans="1:231" s="173" customFormat="1" ht="22.5" customHeight="1">
      <c r="A190" s="395" t="s">
        <v>313</v>
      </c>
      <c r="B190" s="396" t="s">
        <v>314</v>
      </c>
      <c r="C190" s="397">
        <f>4.61+7.61</f>
        <v>12.22</v>
      </c>
      <c r="D190" s="397">
        <f t="shared" si="13"/>
        <v>222.18181818181822</v>
      </c>
      <c r="E190" s="398">
        <v>22196</v>
      </c>
      <c r="F190" s="399">
        <f t="shared" si="14"/>
        <v>317.08571428571429</v>
      </c>
      <c r="G190" s="399"/>
      <c r="H190" s="399"/>
      <c r="I190" s="400" t="s">
        <v>29</v>
      </c>
      <c r="J190" s="170"/>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1"/>
      <c r="AY190" s="171"/>
      <c r="AZ190" s="171"/>
      <c r="BA190" s="171"/>
      <c r="BB190" s="171"/>
      <c r="BC190" s="171"/>
      <c r="BD190" s="171"/>
      <c r="BE190" s="171"/>
      <c r="BF190" s="171"/>
      <c r="BG190" s="171"/>
      <c r="BH190" s="171"/>
      <c r="BI190" s="171"/>
      <c r="BJ190" s="171"/>
      <c r="BK190" s="171"/>
      <c r="BL190" s="171"/>
      <c r="BM190" s="171"/>
      <c r="BN190" s="171"/>
      <c r="BO190" s="171"/>
      <c r="BP190" s="171"/>
      <c r="BQ190" s="171"/>
      <c r="BR190" s="171"/>
      <c r="BS190" s="171"/>
      <c r="BT190" s="171"/>
      <c r="BU190" s="171"/>
      <c r="BV190" s="171"/>
      <c r="BW190" s="171"/>
      <c r="BX190" s="171"/>
      <c r="BY190" s="171"/>
      <c r="BZ190" s="171"/>
      <c r="CA190" s="171"/>
      <c r="CB190" s="171"/>
      <c r="CC190" s="171"/>
      <c r="CD190" s="171"/>
      <c r="CE190" s="171"/>
      <c r="CF190" s="171"/>
      <c r="CG190" s="171"/>
      <c r="CH190" s="171"/>
      <c r="CI190" s="171"/>
      <c r="CJ190" s="171"/>
      <c r="CK190" s="171"/>
      <c r="CL190" s="171"/>
      <c r="CM190" s="171"/>
      <c r="CN190" s="171"/>
      <c r="CO190" s="171"/>
      <c r="CP190" s="171"/>
      <c r="CQ190" s="171"/>
      <c r="CR190" s="171"/>
      <c r="CS190" s="171"/>
      <c r="CT190" s="171"/>
      <c r="CU190" s="171"/>
      <c r="CV190" s="171"/>
      <c r="CW190" s="171"/>
      <c r="CX190" s="171"/>
      <c r="CY190" s="171"/>
      <c r="CZ190" s="171"/>
      <c r="DA190" s="171"/>
      <c r="DB190" s="171"/>
      <c r="DC190" s="171"/>
      <c r="DD190" s="171"/>
      <c r="DE190" s="171"/>
      <c r="DF190" s="171"/>
      <c r="DG190" s="171"/>
      <c r="DH190" s="171"/>
      <c r="DI190" s="171"/>
      <c r="DJ190" s="171"/>
      <c r="DK190" s="171"/>
      <c r="DL190" s="171"/>
      <c r="DM190" s="171"/>
      <c r="DN190" s="171"/>
      <c r="DO190" s="171"/>
      <c r="DP190" s="171"/>
      <c r="DQ190" s="171"/>
      <c r="DR190" s="171"/>
      <c r="DS190" s="171"/>
      <c r="DT190" s="171"/>
      <c r="DU190" s="171"/>
      <c r="DV190" s="171"/>
      <c r="DW190" s="171"/>
      <c r="DX190" s="171"/>
      <c r="DY190" s="171"/>
      <c r="DZ190" s="171"/>
      <c r="EA190" s="171"/>
      <c r="EB190" s="171"/>
      <c r="EC190" s="171"/>
      <c r="ED190" s="171"/>
      <c r="EE190" s="171"/>
      <c r="EF190" s="171"/>
      <c r="EG190" s="171"/>
      <c r="EH190" s="171"/>
      <c r="EI190" s="171"/>
      <c r="EJ190" s="171"/>
      <c r="EK190" s="171"/>
      <c r="EL190" s="171"/>
      <c r="EM190" s="171"/>
      <c r="EN190" s="171"/>
      <c r="EO190" s="171"/>
      <c r="EP190" s="171"/>
      <c r="EQ190" s="171"/>
      <c r="ER190" s="171"/>
      <c r="ES190" s="171"/>
      <c r="ET190" s="171"/>
      <c r="EU190" s="171"/>
      <c r="EV190" s="171"/>
      <c r="EW190" s="171"/>
      <c r="EX190" s="171"/>
      <c r="EY190" s="171"/>
      <c r="EZ190" s="171"/>
      <c r="FA190" s="171"/>
      <c r="FB190" s="171"/>
      <c r="FC190" s="171"/>
      <c r="FD190" s="171"/>
      <c r="FE190" s="171"/>
      <c r="FF190" s="171"/>
      <c r="FG190" s="171"/>
      <c r="FH190" s="171"/>
      <c r="FI190" s="171"/>
      <c r="FJ190" s="171"/>
      <c r="FK190" s="171"/>
      <c r="FL190" s="171"/>
      <c r="FM190" s="171"/>
      <c r="FN190" s="171"/>
      <c r="FO190" s="171"/>
      <c r="FP190" s="171"/>
      <c r="FQ190" s="171"/>
      <c r="FR190" s="171"/>
      <c r="FS190" s="171"/>
      <c r="FT190" s="171"/>
      <c r="FU190" s="171"/>
      <c r="FV190" s="171"/>
      <c r="FW190" s="171"/>
      <c r="FX190" s="171"/>
      <c r="FY190" s="171"/>
      <c r="FZ190" s="171"/>
      <c r="GA190" s="171"/>
      <c r="GB190" s="171"/>
      <c r="GC190" s="171"/>
      <c r="GD190" s="171"/>
      <c r="GE190" s="171"/>
      <c r="GF190" s="171"/>
      <c r="GG190" s="171"/>
      <c r="GH190" s="171"/>
      <c r="GI190" s="171"/>
      <c r="GJ190" s="171"/>
      <c r="GK190" s="171"/>
      <c r="GL190" s="171"/>
      <c r="GM190" s="171"/>
      <c r="GN190" s="171"/>
      <c r="GO190" s="171"/>
      <c r="GP190" s="171"/>
      <c r="GQ190" s="171"/>
      <c r="GR190" s="171"/>
      <c r="GS190" s="171"/>
      <c r="GT190" s="171"/>
      <c r="GU190" s="171"/>
      <c r="GV190" s="171"/>
      <c r="GW190" s="171"/>
      <c r="GX190" s="171"/>
      <c r="GY190" s="171"/>
      <c r="GZ190" s="171"/>
      <c r="HA190" s="171"/>
      <c r="HB190" s="171"/>
      <c r="HC190" s="171"/>
      <c r="HD190" s="171"/>
      <c r="HE190" s="171"/>
      <c r="HF190" s="171"/>
      <c r="HG190" s="171"/>
      <c r="HH190" s="171"/>
      <c r="HI190" s="171"/>
      <c r="HJ190" s="171"/>
      <c r="HK190" s="171"/>
      <c r="HL190" s="171"/>
      <c r="HM190" s="171"/>
      <c r="HN190" s="171"/>
      <c r="HO190" s="171"/>
      <c r="HP190" s="171"/>
      <c r="HQ190" s="171"/>
      <c r="HR190" s="171"/>
      <c r="HS190" s="171"/>
      <c r="HT190" s="171"/>
      <c r="HU190" s="171"/>
      <c r="HV190" s="171"/>
      <c r="HW190" s="172"/>
    </row>
    <row r="191" spans="1:231" s="173" customFormat="1" ht="22.5" customHeight="1">
      <c r="A191" s="395">
        <v>9.6</v>
      </c>
      <c r="B191" s="396" t="s">
        <v>315</v>
      </c>
      <c r="C191" s="404">
        <v>6.02</v>
      </c>
      <c r="D191" s="397">
        <f t="shared" si="13"/>
        <v>109.45454545454545</v>
      </c>
      <c r="E191" s="398">
        <v>13106</v>
      </c>
      <c r="F191" s="399">
        <f t="shared" si="14"/>
        <v>187.22857142857143</v>
      </c>
      <c r="G191" s="399"/>
      <c r="H191" s="399"/>
      <c r="I191" s="399"/>
      <c r="J191" s="170"/>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1"/>
      <c r="AY191" s="171"/>
      <c r="AZ191" s="171"/>
      <c r="BA191" s="171"/>
      <c r="BB191" s="171"/>
      <c r="BC191" s="171"/>
      <c r="BD191" s="171"/>
      <c r="BE191" s="171"/>
      <c r="BF191" s="171"/>
      <c r="BG191" s="171"/>
      <c r="BH191" s="171"/>
      <c r="BI191" s="171"/>
      <c r="BJ191" s="171"/>
      <c r="BK191" s="171"/>
      <c r="BL191" s="171"/>
      <c r="BM191" s="171"/>
      <c r="BN191" s="171"/>
      <c r="BO191" s="171"/>
      <c r="BP191" s="171"/>
      <c r="BQ191" s="171"/>
      <c r="BR191" s="171"/>
      <c r="BS191" s="171"/>
      <c r="BT191" s="171"/>
      <c r="BU191" s="171"/>
      <c r="BV191" s="171"/>
      <c r="BW191" s="171"/>
      <c r="BX191" s="171"/>
      <c r="BY191" s="171"/>
      <c r="BZ191" s="171"/>
      <c r="CA191" s="171"/>
      <c r="CB191" s="171"/>
      <c r="CC191" s="171"/>
      <c r="CD191" s="171"/>
      <c r="CE191" s="171"/>
      <c r="CF191" s="171"/>
      <c r="CG191" s="171"/>
      <c r="CH191" s="171"/>
      <c r="CI191" s="171"/>
      <c r="CJ191" s="171"/>
      <c r="CK191" s="171"/>
      <c r="CL191" s="171"/>
      <c r="CM191" s="171"/>
      <c r="CN191" s="171"/>
      <c r="CO191" s="171"/>
      <c r="CP191" s="171"/>
      <c r="CQ191" s="171"/>
      <c r="CR191" s="171"/>
      <c r="CS191" s="171"/>
      <c r="CT191" s="171"/>
      <c r="CU191" s="171"/>
      <c r="CV191" s="171"/>
      <c r="CW191" s="171"/>
      <c r="CX191" s="171"/>
      <c r="CY191" s="171"/>
      <c r="CZ191" s="171"/>
      <c r="DA191" s="171"/>
      <c r="DB191" s="171"/>
      <c r="DC191" s="171"/>
      <c r="DD191" s="171"/>
      <c r="DE191" s="171"/>
      <c r="DF191" s="171"/>
      <c r="DG191" s="171"/>
      <c r="DH191" s="171"/>
      <c r="DI191" s="171"/>
      <c r="DJ191" s="171"/>
      <c r="DK191" s="171"/>
      <c r="DL191" s="171"/>
      <c r="DM191" s="171"/>
      <c r="DN191" s="171"/>
      <c r="DO191" s="171"/>
      <c r="DP191" s="171"/>
      <c r="DQ191" s="171"/>
      <c r="DR191" s="171"/>
      <c r="DS191" s="171"/>
      <c r="DT191" s="171"/>
      <c r="DU191" s="171"/>
      <c r="DV191" s="171"/>
      <c r="DW191" s="171"/>
      <c r="DX191" s="171"/>
      <c r="DY191" s="171"/>
      <c r="DZ191" s="171"/>
      <c r="EA191" s="171"/>
      <c r="EB191" s="171"/>
      <c r="EC191" s="171"/>
      <c r="ED191" s="171"/>
      <c r="EE191" s="171"/>
      <c r="EF191" s="171"/>
      <c r="EG191" s="171"/>
      <c r="EH191" s="171"/>
      <c r="EI191" s="171"/>
      <c r="EJ191" s="171"/>
      <c r="EK191" s="171"/>
      <c r="EL191" s="171"/>
      <c r="EM191" s="171"/>
      <c r="EN191" s="171"/>
      <c r="EO191" s="171"/>
      <c r="EP191" s="171"/>
      <c r="EQ191" s="171"/>
      <c r="ER191" s="171"/>
      <c r="ES191" s="171"/>
      <c r="ET191" s="171"/>
      <c r="EU191" s="171"/>
      <c r="EV191" s="171"/>
      <c r="EW191" s="171"/>
      <c r="EX191" s="171"/>
      <c r="EY191" s="171"/>
      <c r="EZ191" s="171"/>
      <c r="FA191" s="171"/>
      <c r="FB191" s="171"/>
      <c r="FC191" s="171"/>
      <c r="FD191" s="171"/>
      <c r="FE191" s="171"/>
      <c r="FF191" s="171"/>
      <c r="FG191" s="171"/>
      <c r="FH191" s="171"/>
      <c r="FI191" s="171"/>
      <c r="FJ191" s="171"/>
      <c r="FK191" s="171"/>
      <c r="FL191" s="171"/>
      <c r="FM191" s="171"/>
      <c r="FN191" s="171"/>
      <c r="FO191" s="171"/>
      <c r="FP191" s="171"/>
      <c r="FQ191" s="171"/>
      <c r="FR191" s="171"/>
      <c r="FS191" s="171"/>
      <c r="FT191" s="171"/>
      <c r="FU191" s="171"/>
      <c r="FV191" s="171"/>
      <c r="FW191" s="171"/>
      <c r="FX191" s="171"/>
      <c r="FY191" s="171"/>
      <c r="FZ191" s="171"/>
      <c r="GA191" s="171"/>
      <c r="GB191" s="171"/>
      <c r="GC191" s="171"/>
      <c r="GD191" s="171"/>
      <c r="GE191" s="171"/>
      <c r="GF191" s="171"/>
      <c r="GG191" s="171"/>
      <c r="GH191" s="171"/>
      <c r="GI191" s="171"/>
      <c r="GJ191" s="171"/>
      <c r="GK191" s="171"/>
      <c r="GL191" s="171"/>
      <c r="GM191" s="171"/>
      <c r="GN191" s="171"/>
      <c r="GO191" s="171"/>
      <c r="GP191" s="171"/>
      <c r="GQ191" s="171"/>
      <c r="GR191" s="171"/>
      <c r="GS191" s="171"/>
      <c r="GT191" s="171"/>
      <c r="GU191" s="171"/>
      <c r="GV191" s="171"/>
      <c r="GW191" s="171"/>
      <c r="GX191" s="171"/>
      <c r="GY191" s="171"/>
      <c r="GZ191" s="171"/>
      <c r="HA191" s="171"/>
      <c r="HB191" s="171"/>
      <c r="HC191" s="171"/>
      <c r="HD191" s="171"/>
      <c r="HE191" s="171"/>
      <c r="HF191" s="171"/>
      <c r="HG191" s="171"/>
      <c r="HH191" s="171"/>
      <c r="HI191" s="171"/>
      <c r="HJ191" s="171"/>
      <c r="HK191" s="171"/>
      <c r="HL191" s="171"/>
      <c r="HM191" s="171"/>
      <c r="HN191" s="171"/>
      <c r="HO191" s="171"/>
      <c r="HP191" s="171"/>
      <c r="HQ191" s="171"/>
      <c r="HR191" s="171"/>
      <c r="HS191" s="171"/>
      <c r="HT191" s="171"/>
      <c r="HU191" s="171"/>
      <c r="HV191" s="171"/>
      <c r="HW191" s="172"/>
    </row>
    <row r="192" spans="1:231" s="173" customFormat="1" ht="22.5" customHeight="1">
      <c r="A192" s="395" t="s">
        <v>316</v>
      </c>
      <c r="B192" s="396" t="s">
        <v>317</v>
      </c>
      <c r="C192" s="397">
        <v>7.11</v>
      </c>
      <c r="D192" s="397">
        <f t="shared" si="13"/>
        <v>129.27272727272728</v>
      </c>
      <c r="E192" s="398">
        <v>14481</v>
      </c>
      <c r="F192" s="399">
        <f t="shared" si="14"/>
        <v>206.87142857142854</v>
      </c>
      <c r="G192" s="399"/>
      <c r="H192" s="399"/>
      <c r="I192" s="400" t="s">
        <v>29</v>
      </c>
      <c r="J192" s="170"/>
      <c r="K192" s="171"/>
      <c r="L192" s="171"/>
      <c r="M192" s="171"/>
      <c r="N192" s="171"/>
      <c r="O192" s="171"/>
      <c r="P192" s="171"/>
      <c r="Q192" s="171"/>
      <c r="R192" s="171"/>
      <c r="S192" s="171"/>
      <c r="T192" s="171"/>
      <c r="U192" s="171"/>
      <c r="V192" s="171"/>
      <c r="W192" s="171"/>
      <c r="X192" s="171"/>
      <c r="Y192" s="171"/>
      <c r="Z192" s="171"/>
      <c r="AA192" s="171"/>
      <c r="AB192" s="171"/>
      <c r="AC192" s="171"/>
      <c r="AD192" s="171"/>
      <c r="AE192" s="171"/>
      <c r="AF192" s="171"/>
      <c r="AG192" s="171"/>
      <c r="AH192" s="171"/>
      <c r="AI192" s="171"/>
      <c r="AJ192" s="171"/>
      <c r="AK192" s="171"/>
      <c r="AL192" s="171"/>
      <c r="AM192" s="171"/>
      <c r="AN192" s="171"/>
      <c r="AO192" s="171"/>
      <c r="AP192" s="171"/>
      <c r="AQ192" s="171"/>
      <c r="AR192" s="171"/>
      <c r="AS192" s="171"/>
      <c r="AT192" s="171"/>
      <c r="AU192" s="171"/>
      <c r="AV192" s="171"/>
      <c r="AW192" s="171"/>
      <c r="AX192" s="171"/>
      <c r="AY192" s="171"/>
      <c r="AZ192" s="171"/>
      <c r="BA192" s="171"/>
      <c r="BB192" s="171"/>
      <c r="BC192" s="171"/>
      <c r="BD192" s="171"/>
      <c r="BE192" s="171"/>
      <c r="BF192" s="171"/>
      <c r="BG192" s="171"/>
      <c r="BH192" s="171"/>
      <c r="BI192" s="171"/>
      <c r="BJ192" s="171"/>
      <c r="BK192" s="171"/>
      <c r="BL192" s="171"/>
      <c r="BM192" s="171"/>
      <c r="BN192" s="171"/>
      <c r="BO192" s="171"/>
      <c r="BP192" s="171"/>
      <c r="BQ192" s="171"/>
      <c r="BR192" s="171"/>
      <c r="BS192" s="171"/>
      <c r="BT192" s="171"/>
      <c r="BU192" s="171"/>
      <c r="BV192" s="171"/>
      <c r="BW192" s="171"/>
      <c r="BX192" s="171"/>
      <c r="BY192" s="171"/>
      <c r="BZ192" s="171"/>
      <c r="CA192" s="171"/>
      <c r="CB192" s="171"/>
      <c r="CC192" s="171"/>
      <c r="CD192" s="171"/>
      <c r="CE192" s="171"/>
      <c r="CF192" s="171"/>
      <c r="CG192" s="171"/>
      <c r="CH192" s="171"/>
      <c r="CI192" s="171"/>
      <c r="CJ192" s="171"/>
      <c r="CK192" s="171"/>
      <c r="CL192" s="171"/>
      <c r="CM192" s="171"/>
      <c r="CN192" s="171"/>
      <c r="CO192" s="171"/>
      <c r="CP192" s="171"/>
      <c r="CQ192" s="171"/>
      <c r="CR192" s="171"/>
      <c r="CS192" s="171"/>
      <c r="CT192" s="171"/>
      <c r="CU192" s="171"/>
      <c r="CV192" s="171"/>
      <c r="CW192" s="171"/>
      <c r="CX192" s="171"/>
      <c r="CY192" s="171"/>
      <c r="CZ192" s="171"/>
      <c r="DA192" s="171"/>
      <c r="DB192" s="171"/>
      <c r="DC192" s="171"/>
      <c r="DD192" s="171"/>
      <c r="DE192" s="171"/>
      <c r="DF192" s="171"/>
      <c r="DG192" s="171"/>
      <c r="DH192" s="171"/>
      <c r="DI192" s="171"/>
      <c r="DJ192" s="171"/>
      <c r="DK192" s="171"/>
      <c r="DL192" s="171"/>
      <c r="DM192" s="171"/>
      <c r="DN192" s="171"/>
      <c r="DO192" s="171"/>
      <c r="DP192" s="171"/>
      <c r="DQ192" s="171"/>
      <c r="DR192" s="171"/>
      <c r="DS192" s="171"/>
      <c r="DT192" s="171"/>
      <c r="DU192" s="171"/>
      <c r="DV192" s="171"/>
      <c r="DW192" s="171"/>
      <c r="DX192" s="171"/>
      <c r="DY192" s="171"/>
      <c r="DZ192" s="171"/>
      <c r="EA192" s="171"/>
      <c r="EB192" s="171"/>
      <c r="EC192" s="171"/>
      <c r="ED192" s="171"/>
      <c r="EE192" s="171"/>
      <c r="EF192" s="171"/>
      <c r="EG192" s="171"/>
      <c r="EH192" s="171"/>
      <c r="EI192" s="171"/>
      <c r="EJ192" s="171"/>
      <c r="EK192" s="171"/>
      <c r="EL192" s="171"/>
      <c r="EM192" s="171"/>
      <c r="EN192" s="171"/>
      <c r="EO192" s="171"/>
      <c r="EP192" s="171"/>
      <c r="EQ192" s="171"/>
      <c r="ER192" s="171"/>
      <c r="ES192" s="171"/>
      <c r="ET192" s="171"/>
      <c r="EU192" s="171"/>
      <c r="EV192" s="171"/>
      <c r="EW192" s="171"/>
      <c r="EX192" s="171"/>
      <c r="EY192" s="171"/>
      <c r="EZ192" s="171"/>
      <c r="FA192" s="171"/>
      <c r="FB192" s="171"/>
      <c r="FC192" s="171"/>
      <c r="FD192" s="171"/>
      <c r="FE192" s="171"/>
      <c r="FF192" s="171"/>
      <c r="FG192" s="171"/>
      <c r="FH192" s="171"/>
      <c r="FI192" s="171"/>
      <c r="FJ192" s="171"/>
      <c r="FK192" s="171"/>
      <c r="FL192" s="171"/>
      <c r="FM192" s="171"/>
      <c r="FN192" s="171"/>
      <c r="FO192" s="171"/>
      <c r="FP192" s="171"/>
      <c r="FQ192" s="171"/>
      <c r="FR192" s="171"/>
      <c r="FS192" s="171"/>
      <c r="FT192" s="171"/>
      <c r="FU192" s="171"/>
      <c r="FV192" s="171"/>
      <c r="FW192" s="171"/>
      <c r="FX192" s="171"/>
      <c r="FY192" s="171"/>
      <c r="FZ192" s="171"/>
      <c r="GA192" s="171"/>
      <c r="GB192" s="171"/>
      <c r="GC192" s="171"/>
      <c r="GD192" s="171"/>
      <c r="GE192" s="171"/>
      <c r="GF192" s="171"/>
      <c r="GG192" s="171"/>
      <c r="GH192" s="171"/>
      <c r="GI192" s="171"/>
      <c r="GJ192" s="171"/>
      <c r="GK192" s="171"/>
      <c r="GL192" s="171"/>
      <c r="GM192" s="171"/>
      <c r="GN192" s="171"/>
      <c r="GO192" s="171"/>
      <c r="GP192" s="171"/>
      <c r="GQ192" s="171"/>
      <c r="GR192" s="171"/>
      <c r="GS192" s="171"/>
      <c r="GT192" s="171"/>
      <c r="GU192" s="171"/>
      <c r="GV192" s="171"/>
      <c r="GW192" s="171"/>
      <c r="GX192" s="171"/>
      <c r="GY192" s="171"/>
      <c r="GZ192" s="171"/>
      <c r="HA192" s="171"/>
      <c r="HB192" s="171"/>
      <c r="HC192" s="171"/>
      <c r="HD192" s="171"/>
      <c r="HE192" s="171"/>
      <c r="HF192" s="171"/>
      <c r="HG192" s="171"/>
      <c r="HH192" s="171"/>
      <c r="HI192" s="171"/>
      <c r="HJ192" s="171"/>
      <c r="HK192" s="171"/>
      <c r="HL192" s="171"/>
      <c r="HM192" s="171"/>
      <c r="HN192" s="171"/>
      <c r="HO192" s="171"/>
      <c r="HP192" s="171"/>
      <c r="HQ192" s="171"/>
      <c r="HR192" s="171"/>
      <c r="HS192" s="171"/>
      <c r="HT192" s="171"/>
      <c r="HU192" s="171"/>
      <c r="HV192" s="171"/>
      <c r="HW192" s="172"/>
    </row>
    <row r="193" spans="1:231" s="173" customFormat="1" ht="22.5" customHeight="1">
      <c r="A193" s="395" t="s">
        <v>318</v>
      </c>
      <c r="B193" s="396" t="s">
        <v>319</v>
      </c>
      <c r="C193" s="397">
        <f>5.68+4.2</f>
        <v>9.879999999999999</v>
      </c>
      <c r="D193" s="397">
        <f t="shared" si="13"/>
        <v>179.63636363636363</v>
      </c>
      <c r="E193" s="398">
        <v>15809</v>
      </c>
      <c r="F193" s="399">
        <f t="shared" si="14"/>
        <v>225.84285714285716</v>
      </c>
      <c r="G193" s="399"/>
      <c r="H193" s="399"/>
      <c r="I193" s="399"/>
      <c r="J193" s="170"/>
      <c r="K193" s="171"/>
      <c r="L193" s="171"/>
      <c r="M193" s="171"/>
      <c r="N193" s="171"/>
      <c r="O193" s="171"/>
      <c r="P193" s="171"/>
      <c r="Q193" s="171"/>
      <c r="R193" s="171"/>
      <c r="S193" s="171"/>
      <c r="T193" s="171"/>
      <c r="U193" s="171"/>
      <c r="V193" s="171"/>
      <c r="W193" s="171"/>
      <c r="X193" s="171"/>
      <c r="Y193" s="171"/>
      <c r="Z193" s="171"/>
      <c r="AA193" s="171"/>
      <c r="AB193" s="171"/>
      <c r="AC193" s="171"/>
      <c r="AD193" s="171"/>
      <c r="AE193" s="171"/>
      <c r="AF193" s="171"/>
      <c r="AG193" s="171"/>
      <c r="AH193" s="171"/>
      <c r="AI193" s="171"/>
      <c r="AJ193" s="171"/>
      <c r="AK193" s="171"/>
      <c r="AL193" s="171"/>
      <c r="AM193" s="171"/>
      <c r="AN193" s="171"/>
      <c r="AO193" s="171"/>
      <c r="AP193" s="171"/>
      <c r="AQ193" s="171"/>
      <c r="AR193" s="171"/>
      <c r="AS193" s="171"/>
      <c r="AT193" s="171"/>
      <c r="AU193" s="171"/>
      <c r="AV193" s="171"/>
      <c r="AW193" s="171"/>
      <c r="AX193" s="171"/>
      <c r="AY193" s="171"/>
      <c r="AZ193" s="171"/>
      <c r="BA193" s="171"/>
      <c r="BB193" s="171"/>
      <c r="BC193" s="171"/>
      <c r="BD193" s="171"/>
      <c r="BE193" s="171"/>
      <c r="BF193" s="171"/>
      <c r="BG193" s="171"/>
      <c r="BH193" s="171"/>
      <c r="BI193" s="171"/>
      <c r="BJ193" s="171"/>
      <c r="BK193" s="171"/>
      <c r="BL193" s="171"/>
      <c r="BM193" s="171"/>
      <c r="BN193" s="171"/>
      <c r="BO193" s="171"/>
      <c r="BP193" s="171"/>
      <c r="BQ193" s="171"/>
      <c r="BR193" s="171"/>
      <c r="BS193" s="171"/>
      <c r="BT193" s="171"/>
      <c r="BU193" s="171"/>
      <c r="BV193" s="171"/>
      <c r="BW193" s="171"/>
      <c r="BX193" s="171"/>
      <c r="BY193" s="171"/>
      <c r="BZ193" s="171"/>
      <c r="CA193" s="171"/>
      <c r="CB193" s="171"/>
      <c r="CC193" s="171"/>
      <c r="CD193" s="171"/>
      <c r="CE193" s="171"/>
      <c r="CF193" s="171"/>
      <c r="CG193" s="171"/>
      <c r="CH193" s="171"/>
      <c r="CI193" s="171"/>
      <c r="CJ193" s="171"/>
      <c r="CK193" s="171"/>
      <c r="CL193" s="171"/>
      <c r="CM193" s="171"/>
      <c r="CN193" s="171"/>
      <c r="CO193" s="171"/>
      <c r="CP193" s="171"/>
      <c r="CQ193" s="171"/>
      <c r="CR193" s="171"/>
      <c r="CS193" s="171"/>
      <c r="CT193" s="171"/>
      <c r="CU193" s="171"/>
      <c r="CV193" s="171"/>
      <c r="CW193" s="171"/>
      <c r="CX193" s="171"/>
      <c r="CY193" s="171"/>
      <c r="CZ193" s="171"/>
      <c r="DA193" s="171"/>
      <c r="DB193" s="171"/>
      <c r="DC193" s="171"/>
      <c r="DD193" s="171"/>
      <c r="DE193" s="171"/>
      <c r="DF193" s="171"/>
      <c r="DG193" s="171"/>
      <c r="DH193" s="171"/>
      <c r="DI193" s="171"/>
      <c r="DJ193" s="171"/>
      <c r="DK193" s="171"/>
      <c r="DL193" s="171"/>
      <c r="DM193" s="171"/>
      <c r="DN193" s="171"/>
      <c r="DO193" s="171"/>
      <c r="DP193" s="171"/>
      <c r="DQ193" s="171"/>
      <c r="DR193" s="171"/>
      <c r="DS193" s="171"/>
      <c r="DT193" s="171"/>
      <c r="DU193" s="171"/>
      <c r="DV193" s="171"/>
      <c r="DW193" s="171"/>
      <c r="DX193" s="171"/>
      <c r="DY193" s="171"/>
      <c r="DZ193" s="171"/>
      <c r="EA193" s="171"/>
      <c r="EB193" s="171"/>
      <c r="EC193" s="171"/>
      <c r="ED193" s="171"/>
      <c r="EE193" s="171"/>
      <c r="EF193" s="171"/>
      <c r="EG193" s="171"/>
      <c r="EH193" s="171"/>
      <c r="EI193" s="171"/>
      <c r="EJ193" s="171"/>
      <c r="EK193" s="171"/>
      <c r="EL193" s="171"/>
      <c r="EM193" s="171"/>
      <c r="EN193" s="171"/>
      <c r="EO193" s="171"/>
      <c r="EP193" s="171"/>
      <c r="EQ193" s="171"/>
      <c r="ER193" s="171"/>
      <c r="ES193" s="171"/>
      <c r="ET193" s="171"/>
      <c r="EU193" s="171"/>
      <c r="EV193" s="171"/>
      <c r="EW193" s="171"/>
      <c r="EX193" s="171"/>
      <c r="EY193" s="171"/>
      <c r="EZ193" s="171"/>
      <c r="FA193" s="171"/>
      <c r="FB193" s="171"/>
      <c r="FC193" s="171"/>
      <c r="FD193" s="171"/>
      <c r="FE193" s="171"/>
      <c r="FF193" s="171"/>
      <c r="FG193" s="171"/>
      <c r="FH193" s="171"/>
      <c r="FI193" s="171"/>
      <c r="FJ193" s="171"/>
      <c r="FK193" s="171"/>
      <c r="FL193" s="171"/>
      <c r="FM193" s="171"/>
      <c r="FN193" s="171"/>
      <c r="FO193" s="171"/>
      <c r="FP193" s="171"/>
      <c r="FQ193" s="171"/>
      <c r="FR193" s="171"/>
      <c r="FS193" s="171"/>
      <c r="FT193" s="171"/>
      <c r="FU193" s="171"/>
      <c r="FV193" s="171"/>
      <c r="FW193" s="171"/>
      <c r="FX193" s="171"/>
      <c r="FY193" s="171"/>
      <c r="FZ193" s="171"/>
      <c r="GA193" s="171"/>
      <c r="GB193" s="171"/>
      <c r="GC193" s="171"/>
      <c r="GD193" s="171"/>
      <c r="GE193" s="171"/>
      <c r="GF193" s="171"/>
      <c r="GG193" s="171"/>
      <c r="GH193" s="171"/>
      <c r="GI193" s="171"/>
      <c r="GJ193" s="171"/>
      <c r="GK193" s="171"/>
      <c r="GL193" s="171"/>
      <c r="GM193" s="171"/>
      <c r="GN193" s="171"/>
      <c r="GO193" s="171"/>
      <c r="GP193" s="171"/>
      <c r="GQ193" s="171"/>
      <c r="GR193" s="171"/>
      <c r="GS193" s="171"/>
      <c r="GT193" s="171"/>
      <c r="GU193" s="171"/>
      <c r="GV193" s="171"/>
      <c r="GW193" s="171"/>
      <c r="GX193" s="171"/>
      <c r="GY193" s="171"/>
      <c r="GZ193" s="171"/>
      <c r="HA193" s="171"/>
      <c r="HB193" s="171"/>
      <c r="HC193" s="171"/>
      <c r="HD193" s="171"/>
      <c r="HE193" s="171"/>
      <c r="HF193" s="171"/>
      <c r="HG193" s="171"/>
      <c r="HH193" s="171"/>
      <c r="HI193" s="171"/>
      <c r="HJ193" s="171"/>
      <c r="HK193" s="171"/>
      <c r="HL193" s="171"/>
      <c r="HM193" s="171"/>
      <c r="HN193" s="171"/>
      <c r="HO193" s="171"/>
      <c r="HP193" s="171"/>
      <c r="HQ193" s="171"/>
      <c r="HR193" s="171"/>
      <c r="HS193" s="171"/>
      <c r="HT193" s="171"/>
      <c r="HU193" s="171"/>
      <c r="HV193" s="171"/>
      <c r="HW193" s="172"/>
    </row>
    <row r="194" spans="1:231" s="173" customFormat="1" ht="22.5" customHeight="1">
      <c r="A194" s="395" t="s">
        <v>320</v>
      </c>
      <c r="B194" s="396" t="s">
        <v>321</v>
      </c>
      <c r="C194" s="397">
        <v>7.99</v>
      </c>
      <c r="D194" s="397">
        <f t="shared" si="13"/>
        <v>145.27272727272728</v>
      </c>
      <c r="E194" s="398">
        <v>21156</v>
      </c>
      <c r="F194" s="399">
        <f t="shared" si="14"/>
        <v>302.2285714285714</v>
      </c>
      <c r="G194" s="399"/>
      <c r="H194" s="399"/>
      <c r="I194" s="399"/>
      <c r="J194" s="170"/>
      <c r="K194" s="171"/>
      <c r="L194" s="171"/>
      <c r="M194" s="171"/>
      <c r="N194" s="171"/>
      <c r="O194" s="171"/>
      <c r="P194" s="171"/>
      <c r="Q194" s="171"/>
      <c r="R194" s="171"/>
      <c r="S194" s="171"/>
      <c r="T194" s="171"/>
      <c r="U194" s="171"/>
      <c r="V194" s="171"/>
      <c r="W194" s="171"/>
      <c r="X194" s="171"/>
      <c r="Y194" s="171"/>
      <c r="Z194" s="171"/>
      <c r="AA194" s="171"/>
      <c r="AB194" s="171"/>
      <c r="AC194" s="171"/>
      <c r="AD194" s="171"/>
      <c r="AE194" s="171"/>
      <c r="AF194" s="171"/>
      <c r="AG194" s="171"/>
      <c r="AH194" s="171"/>
      <c r="AI194" s="171"/>
      <c r="AJ194" s="171"/>
      <c r="AK194" s="171"/>
      <c r="AL194" s="171"/>
      <c r="AM194" s="171"/>
      <c r="AN194" s="171"/>
      <c r="AO194" s="171"/>
      <c r="AP194" s="171"/>
      <c r="AQ194" s="171"/>
      <c r="AR194" s="171"/>
      <c r="AS194" s="171"/>
      <c r="AT194" s="171"/>
      <c r="AU194" s="171"/>
      <c r="AV194" s="171"/>
      <c r="AW194" s="171"/>
      <c r="AX194" s="171"/>
      <c r="AY194" s="171"/>
      <c r="AZ194" s="171"/>
      <c r="BA194" s="171"/>
      <c r="BB194" s="171"/>
      <c r="BC194" s="171"/>
      <c r="BD194" s="171"/>
      <c r="BE194" s="171"/>
      <c r="BF194" s="171"/>
      <c r="BG194" s="171"/>
      <c r="BH194" s="171"/>
      <c r="BI194" s="171"/>
      <c r="BJ194" s="171"/>
      <c r="BK194" s="171"/>
      <c r="BL194" s="171"/>
      <c r="BM194" s="171"/>
      <c r="BN194" s="171"/>
      <c r="BO194" s="171"/>
      <c r="BP194" s="171"/>
      <c r="BQ194" s="171"/>
      <c r="BR194" s="171"/>
      <c r="BS194" s="171"/>
      <c r="BT194" s="171"/>
      <c r="BU194" s="171"/>
      <c r="BV194" s="171"/>
      <c r="BW194" s="171"/>
      <c r="BX194" s="171"/>
      <c r="BY194" s="171"/>
      <c r="BZ194" s="171"/>
      <c r="CA194" s="171"/>
      <c r="CB194" s="171"/>
      <c r="CC194" s="171"/>
      <c r="CD194" s="171"/>
      <c r="CE194" s="171"/>
      <c r="CF194" s="171"/>
      <c r="CG194" s="171"/>
      <c r="CH194" s="171"/>
      <c r="CI194" s="171"/>
      <c r="CJ194" s="171"/>
      <c r="CK194" s="171"/>
      <c r="CL194" s="171"/>
      <c r="CM194" s="171"/>
      <c r="CN194" s="171"/>
      <c r="CO194" s="171"/>
      <c r="CP194" s="171"/>
      <c r="CQ194" s="171"/>
      <c r="CR194" s="171"/>
      <c r="CS194" s="171"/>
      <c r="CT194" s="171"/>
      <c r="CU194" s="171"/>
      <c r="CV194" s="171"/>
      <c r="CW194" s="171"/>
      <c r="CX194" s="171"/>
      <c r="CY194" s="171"/>
      <c r="CZ194" s="171"/>
      <c r="DA194" s="171"/>
      <c r="DB194" s="171"/>
      <c r="DC194" s="171"/>
      <c r="DD194" s="171"/>
      <c r="DE194" s="171"/>
      <c r="DF194" s="171"/>
      <c r="DG194" s="171"/>
      <c r="DH194" s="171"/>
      <c r="DI194" s="171"/>
      <c r="DJ194" s="171"/>
      <c r="DK194" s="171"/>
      <c r="DL194" s="171"/>
      <c r="DM194" s="171"/>
      <c r="DN194" s="171"/>
      <c r="DO194" s="171"/>
      <c r="DP194" s="171"/>
      <c r="DQ194" s="171"/>
      <c r="DR194" s="171"/>
      <c r="DS194" s="171"/>
      <c r="DT194" s="171"/>
      <c r="DU194" s="171"/>
      <c r="DV194" s="171"/>
      <c r="DW194" s="171"/>
      <c r="DX194" s="171"/>
      <c r="DY194" s="171"/>
      <c r="DZ194" s="171"/>
      <c r="EA194" s="171"/>
      <c r="EB194" s="171"/>
      <c r="EC194" s="171"/>
      <c r="ED194" s="171"/>
      <c r="EE194" s="171"/>
      <c r="EF194" s="171"/>
      <c r="EG194" s="171"/>
      <c r="EH194" s="171"/>
      <c r="EI194" s="171"/>
      <c r="EJ194" s="171"/>
      <c r="EK194" s="171"/>
      <c r="EL194" s="171"/>
      <c r="EM194" s="171"/>
      <c r="EN194" s="171"/>
      <c r="EO194" s="171"/>
      <c r="EP194" s="171"/>
      <c r="EQ194" s="171"/>
      <c r="ER194" s="171"/>
      <c r="ES194" s="171"/>
      <c r="ET194" s="171"/>
      <c r="EU194" s="171"/>
      <c r="EV194" s="171"/>
      <c r="EW194" s="171"/>
      <c r="EX194" s="171"/>
      <c r="EY194" s="171"/>
      <c r="EZ194" s="171"/>
      <c r="FA194" s="171"/>
      <c r="FB194" s="171"/>
      <c r="FC194" s="171"/>
      <c r="FD194" s="171"/>
      <c r="FE194" s="171"/>
      <c r="FF194" s="171"/>
      <c r="FG194" s="171"/>
      <c r="FH194" s="171"/>
      <c r="FI194" s="171"/>
      <c r="FJ194" s="171"/>
      <c r="FK194" s="171"/>
      <c r="FL194" s="171"/>
      <c r="FM194" s="171"/>
      <c r="FN194" s="171"/>
      <c r="FO194" s="171"/>
      <c r="FP194" s="171"/>
      <c r="FQ194" s="171"/>
      <c r="FR194" s="171"/>
      <c r="FS194" s="171"/>
      <c r="FT194" s="171"/>
      <c r="FU194" s="171"/>
      <c r="FV194" s="171"/>
      <c r="FW194" s="171"/>
      <c r="FX194" s="171"/>
      <c r="FY194" s="171"/>
      <c r="FZ194" s="171"/>
      <c r="GA194" s="171"/>
      <c r="GB194" s="171"/>
      <c r="GC194" s="171"/>
      <c r="GD194" s="171"/>
      <c r="GE194" s="171"/>
      <c r="GF194" s="171"/>
      <c r="GG194" s="171"/>
      <c r="GH194" s="171"/>
      <c r="GI194" s="171"/>
      <c r="GJ194" s="171"/>
      <c r="GK194" s="171"/>
      <c r="GL194" s="171"/>
      <c r="GM194" s="171"/>
      <c r="GN194" s="171"/>
      <c r="GO194" s="171"/>
      <c r="GP194" s="171"/>
      <c r="GQ194" s="171"/>
      <c r="GR194" s="171"/>
      <c r="GS194" s="171"/>
      <c r="GT194" s="171"/>
      <c r="GU194" s="171"/>
      <c r="GV194" s="171"/>
      <c r="GW194" s="171"/>
      <c r="GX194" s="171"/>
      <c r="GY194" s="171"/>
      <c r="GZ194" s="171"/>
      <c r="HA194" s="171"/>
      <c r="HB194" s="171"/>
      <c r="HC194" s="171"/>
      <c r="HD194" s="171"/>
      <c r="HE194" s="171"/>
      <c r="HF194" s="171"/>
      <c r="HG194" s="171"/>
      <c r="HH194" s="171"/>
      <c r="HI194" s="171"/>
      <c r="HJ194" s="171"/>
      <c r="HK194" s="171"/>
      <c r="HL194" s="171"/>
      <c r="HM194" s="171"/>
      <c r="HN194" s="171"/>
      <c r="HO194" s="171"/>
      <c r="HP194" s="171"/>
      <c r="HQ194" s="171"/>
      <c r="HR194" s="171"/>
      <c r="HS194" s="171"/>
      <c r="HT194" s="171"/>
      <c r="HU194" s="171"/>
      <c r="HV194" s="171"/>
      <c r="HW194" s="172"/>
    </row>
    <row r="195" spans="1:231" s="173" customFormat="1" ht="38.25" customHeight="1">
      <c r="A195" s="395" t="s">
        <v>322</v>
      </c>
      <c r="B195" s="396" t="s">
        <v>323</v>
      </c>
      <c r="C195" s="404">
        <v>11.92</v>
      </c>
      <c r="D195" s="397">
        <f t="shared" si="13"/>
        <v>216.72727272727275</v>
      </c>
      <c r="E195" s="398">
        <v>15030</v>
      </c>
      <c r="F195" s="399">
        <f t="shared" si="14"/>
        <v>214.71428571428572</v>
      </c>
      <c r="G195" s="399"/>
      <c r="H195" s="399"/>
      <c r="I195" s="400" t="s">
        <v>79</v>
      </c>
      <c r="J195" s="170"/>
      <c r="K195" s="171"/>
      <c r="L195" s="171"/>
      <c r="M195" s="171"/>
      <c r="N195" s="171"/>
      <c r="O195" s="171"/>
      <c r="P195" s="171"/>
      <c r="Q195" s="171"/>
      <c r="R195" s="171"/>
      <c r="S195" s="171"/>
      <c r="T195" s="171"/>
      <c r="U195" s="171"/>
      <c r="V195" s="171"/>
      <c r="W195" s="171"/>
      <c r="X195" s="171"/>
      <c r="Y195" s="171"/>
      <c r="Z195" s="171"/>
      <c r="AA195" s="171"/>
      <c r="AB195" s="171"/>
      <c r="AC195" s="171"/>
      <c r="AD195" s="171"/>
      <c r="AE195" s="171"/>
      <c r="AF195" s="171"/>
      <c r="AG195" s="171"/>
      <c r="AH195" s="171"/>
      <c r="AI195" s="171"/>
      <c r="AJ195" s="171"/>
      <c r="AK195" s="171"/>
      <c r="AL195" s="171"/>
      <c r="AM195" s="171"/>
      <c r="AN195" s="171"/>
      <c r="AO195" s="171"/>
      <c r="AP195" s="171"/>
      <c r="AQ195" s="171"/>
      <c r="AR195" s="171"/>
      <c r="AS195" s="171"/>
      <c r="AT195" s="171"/>
      <c r="AU195" s="171"/>
      <c r="AV195" s="171"/>
      <c r="AW195" s="171"/>
      <c r="AX195" s="171"/>
      <c r="AY195" s="171"/>
      <c r="AZ195" s="171"/>
      <c r="BA195" s="171"/>
      <c r="BB195" s="171"/>
      <c r="BC195" s="171"/>
      <c r="BD195" s="171"/>
      <c r="BE195" s="171"/>
      <c r="BF195" s="171"/>
      <c r="BG195" s="171"/>
      <c r="BH195" s="171"/>
      <c r="BI195" s="171"/>
      <c r="BJ195" s="171"/>
      <c r="BK195" s="171"/>
      <c r="BL195" s="171"/>
      <c r="BM195" s="171"/>
      <c r="BN195" s="171"/>
      <c r="BO195" s="171"/>
      <c r="BP195" s="171"/>
      <c r="BQ195" s="171"/>
      <c r="BR195" s="171"/>
      <c r="BS195" s="171"/>
      <c r="BT195" s="171"/>
      <c r="BU195" s="171"/>
      <c r="BV195" s="171"/>
      <c r="BW195" s="171"/>
      <c r="BX195" s="171"/>
      <c r="BY195" s="171"/>
      <c r="BZ195" s="171"/>
      <c r="CA195" s="171"/>
      <c r="CB195" s="171"/>
      <c r="CC195" s="171"/>
      <c r="CD195" s="171"/>
      <c r="CE195" s="171"/>
      <c r="CF195" s="171"/>
      <c r="CG195" s="171"/>
      <c r="CH195" s="171"/>
      <c r="CI195" s="171"/>
      <c r="CJ195" s="171"/>
      <c r="CK195" s="171"/>
      <c r="CL195" s="171"/>
      <c r="CM195" s="171"/>
      <c r="CN195" s="171"/>
      <c r="CO195" s="171"/>
      <c r="CP195" s="171"/>
      <c r="CQ195" s="171"/>
      <c r="CR195" s="171"/>
      <c r="CS195" s="171"/>
      <c r="CT195" s="171"/>
      <c r="CU195" s="171"/>
      <c r="CV195" s="171"/>
      <c r="CW195" s="171"/>
      <c r="CX195" s="171"/>
      <c r="CY195" s="171"/>
      <c r="CZ195" s="171"/>
      <c r="DA195" s="171"/>
      <c r="DB195" s="171"/>
      <c r="DC195" s="171"/>
      <c r="DD195" s="171"/>
      <c r="DE195" s="171"/>
      <c r="DF195" s="171"/>
      <c r="DG195" s="171"/>
      <c r="DH195" s="171"/>
      <c r="DI195" s="171"/>
      <c r="DJ195" s="171"/>
      <c r="DK195" s="171"/>
      <c r="DL195" s="171"/>
      <c r="DM195" s="171"/>
      <c r="DN195" s="171"/>
      <c r="DO195" s="171"/>
      <c r="DP195" s="171"/>
      <c r="DQ195" s="171"/>
      <c r="DR195" s="171"/>
      <c r="DS195" s="171"/>
      <c r="DT195" s="171"/>
      <c r="DU195" s="171"/>
      <c r="DV195" s="171"/>
      <c r="DW195" s="171"/>
      <c r="DX195" s="171"/>
      <c r="DY195" s="171"/>
      <c r="DZ195" s="171"/>
      <c r="EA195" s="171"/>
      <c r="EB195" s="171"/>
      <c r="EC195" s="171"/>
      <c r="ED195" s="171"/>
      <c r="EE195" s="171"/>
      <c r="EF195" s="171"/>
      <c r="EG195" s="171"/>
      <c r="EH195" s="171"/>
      <c r="EI195" s="171"/>
      <c r="EJ195" s="171"/>
      <c r="EK195" s="171"/>
      <c r="EL195" s="171"/>
      <c r="EM195" s="171"/>
      <c r="EN195" s="171"/>
      <c r="EO195" s="171"/>
      <c r="EP195" s="171"/>
      <c r="EQ195" s="171"/>
      <c r="ER195" s="171"/>
      <c r="ES195" s="171"/>
      <c r="ET195" s="171"/>
      <c r="EU195" s="171"/>
      <c r="EV195" s="171"/>
      <c r="EW195" s="171"/>
      <c r="EX195" s="171"/>
      <c r="EY195" s="171"/>
      <c r="EZ195" s="171"/>
      <c r="FA195" s="171"/>
      <c r="FB195" s="171"/>
      <c r="FC195" s="171"/>
      <c r="FD195" s="171"/>
      <c r="FE195" s="171"/>
      <c r="FF195" s="171"/>
      <c r="FG195" s="171"/>
      <c r="FH195" s="171"/>
      <c r="FI195" s="171"/>
      <c r="FJ195" s="171"/>
      <c r="FK195" s="171"/>
      <c r="FL195" s="171"/>
      <c r="FM195" s="171"/>
      <c r="FN195" s="171"/>
      <c r="FO195" s="171"/>
      <c r="FP195" s="171"/>
      <c r="FQ195" s="171"/>
      <c r="FR195" s="171"/>
      <c r="FS195" s="171"/>
      <c r="FT195" s="171"/>
      <c r="FU195" s="171"/>
      <c r="FV195" s="171"/>
      <c r="FW195" s="171"/>
      <c r="FX195" s="171"/>
      <c r="FY195" s="171"/>
      <c r="FZ195" s="171"/>
      <c r="GA195" s="171"/>
      <c r="GB195" s="171"/>
      <c r="GC195" s="171"/>
      <c r="GD195" s="171"/>
      <c r="GE195" s="171"/>
      <c r="GF195" s="171"/>
      <c r="GG195" s="171"/>
      <c r="GH195" s="171"/>
      <c r="GI195" s="171"/>
      <c r="GJ195" s="171"/>
      <c r="GK195" s="171"/>
      <c r="GL195" s="171"/>
      <c r="GM195" s="171"/>
      <c r="GN195" s="171"/>
      <c r="GO195" s="171"/>
      <c r="GP195" s="171"/>
      <c r="GQ195" s="171"/>
      <c r="GR195" s="171"/>
      <c r="GS195" s="171"/>
      <c r="GT195" s="171"/>
      <c r="GU195" s="171"/>
      <c r="GV195" s="171"/>
      <c r="GW195" s="171"/>
      <c r="GX195" s="171"/>
      <c r="GY195" s="171"/>
      <c r="GZ195" s="171"/>
      <c r="HA195" s="171"/>
      <c r="HB195" s="171"/>
      <c r="HC195" s="171"/>
      <c r="HD195" s="171"/>
      <c r="HE195" s="171"/>
      <c r="HF195" s="171"/>
      <c r="HG195" s="171"/>
      <c r="HH195" s="171"/>
      <c r="HI195" s="171"/>
      <c r="HJ195" s="171"/>
      <c r="HK195" s="171"/>
      <c r="HL195" s="171"/>
      <c r="HM195" s="171"/>
      <c r="HN195" s="171"/>
      <c r="HO195" s="171"/>
      <c r="HP195" s="171"/>
      <c r="HQ195" s="171"/>
      <c r="HR195" s="171"/>
      <c r="HS195" s="171"/>
      <c r="HT195" s="171"/>
      <c r="HU195" s="171"/>
      <c r="HV195" s="171"/>
      <c r="HW195" s="172"/>
    </row>
    <row r="196" spans="1:231" s="173" customFormat="1" ht="22.5" customHeight="1">
      <c r="A196" s="395" t="s">
        <v>324</v>
      </c>
      <c r="B196" s="396" t="s">
        <v>325</v>
      </c>
      <c r="C196" s="404">
        <v>6.44</v>
      </c>
      <c r="D196" s="397">
        <f t="shared" si="13"/>
        <v>117.09090909090909</v>
      </c>
      <c r="E196" s="398">
        <v>14614</v>
      </c>
      <c r="F196" s="399">
        <f t="shared" si="14"/>
        <v>208.77142857142857</v>
      </c>
      <c r="G196" s="399"/>
      <c r="H196" s="399"/>
      <c r="I196" s="399"/>
      <c r="J196" s="170"/>
      <c r="K196" s="171"/>
      <c r="L196" s="171"/>
      <c r="M196" s="171"/>
      <c r="N196" s="171"/>
      <c r="O196" s="171"/>
      <c r="P196" s="171"/>
      <c r="Q196" s="171"/>
      <c r="R196" s="171"/>
      <c r="S196" s="171"/>
      <c r="T196" s="171"/>
      <c r="U196" s="171"/>
      <c r="V196" s="171"/>
      <c r="W196" s="171"/>
      <c r="X196" s="171"/>
      <c r="Y196" s="171"/>
      <c r="Z196" s="171"/>
      <c r="AA196" s="171"/>
      <c r="AB196" s="171"/>
      <c r="AC196" s="171"/>
      <c r="AD196" s="171"/>
      <c r="AE196" s="171"/>
      <c r="AF196" s="171"/>
      <c r="AG196" s="171"/>
      <c r="AH196" s="171"/>
      <c r="AI196" s="171"/>
      <c r="AJ196" s="171"/>
      <c r="AK196" s="171"/>
      <c r="AL196" s="171"/>
      <c r="AM196" s="171"/>
      <c r="AN196" s="171"/>
      <c r="AO196" s="171"/>
      <c r="AP196" s="171"/>
      <c r="AQ196" s="171"/>
      <c r="AR196" s="171"/>
      <c r="AS196" s="171"/>
      <c r="AT196" s="171"/>
      <c r="AU196" s="171"/>
      <c r="AV196" s="171"/>
      <c r="AW196" s="171"/>
      <c r="AX196" s="171"/>
      <c r="AY196" s="171"/>
      <c r="AZ196" s="171"/>
      <c r="BA196" s="171"/>
      <c r="BB196" s="171"/>
      <c r="BC196" s="171"/>
      <c r="BD196" s="171"/>
      <c r="BE196" s="171"/>
      <c r="BF196" s="171"/>
      <c r="BG196" s="171"/>
      <c r="BH196" s="171"/>
      <c r="BI196" s="171"/>
      <c r="BJ196" s="171"/>
      <c r="BK196" s="171"/>
      <c r="BL196" s="171"/>
      <c r="BM196" s="171"/>
      <c r="BN196" s="171"/>
      <c r="BO196" s="171"/>
      <c r="BP196" s="171"/>
      <c r="BQ196" s="171"/>
      <c r="BR196" s="171"/>
      <c r="BS196" s="171"/>
      <c r="BT196" s="171"/>
      <c r="BU196" s="171"/>
      <c r="BV196" s="171"/>
      <c r="BW196" s="171"/>
      <c r="BX196" s="171"/>
      <c r="BY196" s="171"/>
      <c r="BZ196" s="171"/>
      <c r="CA196" s="171"/>
      <c r="CB196" s="171"/>
      <c r="CC196" s="171"/>
      <c r="CD196" s="171"/>
      <c r="CE196" s="171"/>
      <c r="CF196" s="171"/>
      <c r="CG196" s="171"/>
      <c r="CH196" s="171"/>
      <c r="CI196" s="171"/>
      <c r="CJ196" s="171"/>
      <c r="CK196" s="171"/>
      <c r="CL196" s="171"/>
      <c r="CM196" s="171"/>
      <c r="CN196" s="171"/>
      <c r="CO196" s="171"/>
      <c r="CP196" s="171"/>
      <c r="CQ196" s="171"/>
      <c r="CR196" s="171"/>
      <c r="CS196" s="171"/>
      <c r="CT196" s="171"/>
      <c r="CU196" s="171"/>
      <c r="CV196" s="171"/>
      <c r="CW196" s="171"/>
      <c r="CX196" s="171"/>
      <c r="CY196" s="171"/>
      <c r="CZ196" s="171"/>
      <c r="DA196" s="171"/>
      <c r="DB196" s="171"/>
      <c r="DC196" s="171"/>
      <c r="DD196" s="171"/>
      <c r="DE196" s="171"/>
      <c r="DF196" s="171"/>
      <c r="DG196" s="171"/>
      <c r="DH196" s="171"/>
      <c r="DI196" s="171"/>
      <c r="DJ196" s="171"/>
      <c r="DK196" s="171"/>
      <c r="DL196" s="171"/>
      <c r="DM196" s="171"/>
      <c r="DN196" s="171"/>
      <c r="DO196" s="171"/>
      <c r="DP196" s="171"/>
      <c r="DQ196" s="171"/>
      <c r="DR196" s="171"/>
      <c r="DS196" s="171"/>
      <c r="DT196" s="171"/>
      <c r="DU196" s="171"/>
      <c r="DV196" s="171"/>
      <c r="DW196" s="171"/>
      <c r="DX196" s="171"/>
      <c r="DY196" s="171"/>
      <c r="DZ196" s="171"/>
      <c r="EA196" s="171"/>
      <c r="EB196" s="171"/>
      <c r="EC196" s="171"/>
      <c r="ED196" s="171"/>
      <c r="EE196" s="171"/>
      <c r="EF196" s="171"/>
      <c r="EG196" s="171"/>
      <c r="EH196" s="171"/>
      <c r="EI196" s="171"/>
      <c r="EJ196" s="171"/>
      <c r="EK196" s="171"/>
      <c r="EL196" s="171"/>
      <c r="EM196" s="171"/>
      <c r="EN196" s="171"/>
      <c r="EO196" s="171"/>
      <c r="EP196" s="171"/>
      <c r="EQ196" s="171"/>
      <c r="ER196" s="171"/>
      <c r="ES196" s="171"/>
      <c r="ET196" s="171"/>
      <c r="EU196" s="171"/>
      <c r="EV196" s="171"/>
      <c r="EW196" s="171"/>
      <c r="EX196" s="171"/>
      <c r="EY196" s="171"/>
      <c r="EZ196" s="171"/>
      <c r="FA196" s="171"/>
      <c r="FB196" s="171"/>
      <c r="FC196" s="171"/>
      <c r="FD196" s="171"/>
      <c r="FE196" s="171"/>
      <c r="FF196" s="171"/>
      <c r="FG196" s="171"/>
      <c r="FH196" s="171"/>
      <c r="FI196" s="171"/>
      <c r="FJ196" s="171"/>
      <c r="FK196" s="171"/>
      <c r="FL196" s="171"/>
      <c r="FM196" s="171"/>
      <c r="FN196" s="171"/>
      <c r="FO196" s="171"/>
      <c r="FP196" s="171"/>
      <c r="FQ196" s="171"/>
      <c r="FR196" s="171"/>
      <c r="FS196" s="171"/>
      <c r="FT196" s="171"/>
      <c r="FU196" s="171"/>
      <c r="FV196" s="171"/>
      <c r="FW196" s="171"/>
      <c r="FX196" s="171"/>
      <c r="FY196" s="171"/>
      <c r="FZ196" s="171"/>
      <c r="GA196" s="171"/>
      <c r="GB196" s="171"/>
      <c r="GC196" s="171"/>
      <c r="GD196" s="171"/>
      <c r="GE196" s="171"/>
      <c r="GF196" s="171"/>
      <c r="GG196" s="171"/>
      <c r="GH196" s="171"/>
      <c r="GI196" s="171"/>
      <c r="GJ196" s="171"/>
      <c r="GK196" s="171"/>
      <c r="GL196" s="171"/>
      <c r="GM196" s="171"/>
      <c r="GN196" s="171"/>
      <c r="GO196" s="171"/>
      <c r="GP196" s="171"/>
      <c r="GQ196" s="171"/>
      <c r="GR196" s="171"/>
      <c r="GS196" s="171"/>
      <c r="GT196" s="171"/>
      <c r="GU196" s="171"/>
      <c r="GV196" s="171"/>
      <c r="GW196" s="171"/>
      <c r="GX196" s="171"/>
      <c r="GY196" s="171"/>
      <c r="GZ196" s="171"/>
      <c r="HA196" s="171"/>
      <c r="HB196" s="171"/>
      <c r="HC196" s="171"/>
      <c r="HD196" s="171"/>
      <c r="HE196" s="171"/>
      <c r="HF196" s="171"/>
      <c r="HG196" s="171"/>
      <c r="HH196" s="171"/>
      <c r="HI196" s="171"/>
      <c r="HJ196" s="171"/>
      <c r="HK196" s="171"/>
      <c r="HL196" s="171"/>
      <c r="HM196" s="171"/>
      <c r="HN196" s="171"/>
      <c r="HO196" s="171"/>
      <c r="HP196" s="171"/>
      <c r="HQ196" s="171"/>
      <c r="HR196" s="171"/>
      <c r="HS196" s="171"/>
      <c r="HT196" s="171"/>
      <c r="HU196" s="171"/>
      <c r="HV196" s="171"/>
      <c r="HW196" s="172"/>
    </row>
    <row r="197" spans="1:231" s="173" customFormat="1" ht="22.5" customHeight="1">
      <c r="A197" s="395" t="s">
        <v>326</v>
      </c>
      <c r="B197" s="396" t="s">
        <v>327</v>
      </c>
      <c r="C197" s="397">
        <v>14.96</v>
      </c>
      <c r="D197" s="397">
        <f t="shared" si="13"/>
        <v>272</v>
      </c>
      <c r="E197" s="398">
        <v>16708</v>
      </c>
      <c r="F197" s="399">
        <f t="shared" si="14"/>
        <v>238.68571428571431</v>
      </c>
      <c r="G197" s="399"/>
      <c r="H197" s="399"/>
      <c r="I197" s="399"/>
      <c r="J197" s="170"/>
      <c r="K197" s="171"/>
      <c r="L197" s="171"/>
      <c r="M197" s="171"/>
      <c r="N197" s="171"/>
      <c r="O197" s="171"/>
      <c r="P197" s="171"/>
      <c r="Q197" s="171"/>
      <c r="R197" s="171"/>
      <c r="S197" s="171"/>
      <c r="T197" s="171"/>
      <c r="U197" s="171"/>
      <c r="V197" s="171"/>
      <c r="W197" s="171"/>
      <c r="X197" s="171"/>
      <c r="Y197" s="171"/>
      <c r="Z197" s="171"/>
      <c r="AA197" s="171"/>
      <c r="AB197" s="171"/>
      <c r="AC197" s="171"/>
      <c r="AD197" s="171"/>
      <c r="AE197" s="171"/>
      <c r="AF197" s="171"/>
      <c r="AG197" s="171"/>
      <c r="AH197" s="171"/>
      <c r="AI197" s="171"/>
      <c r="AJ197" s="171"/>
      <c r="AK197" s="171"/>
      <c r="AL197" s="171"/>
      <c r="AM197" s="171"/>
      <c r="AN197" s="171"/>
      <c r="AO197" s="171"/>
      <c r="AP197" s="171"/>
      <c r="AQ197" s="171"/>
      <c r="AR197" s="171"/>
      <c r="AS197" s="171"/>
      <c r="AT197" s="171"/>
      <c r="AU197" s="171"/>
      <c r="AV197" s="171"/>
      <c r="AW197" s="171"/>
      <c r="AX197" s="171"/>
      <c r="AY197" s="171"/>
      <c r="AZ197" s="171"/>
      <c r="BA197" s="171"/>
      <c r="BB197" s="171"/>
      <c r="BC197" s="171"/>
      <c r="BD197" s="171"/>
      <c r="BE197" s="171"/>
      <c r="BF197" s="171"/>
      <c r="BG197" s="171"/>
      <c r="BH197" s="171"/>
      <c r="BI197" s="171"/>
      <c r="BJ197" s="171"/>
      <c r="BK197" s="171"/>
      <c r="BL197" s="171"/>
      <c r="BM197" s="171"/>
      <c r="BN197" s="171"/>
      <c r="BO197" s="171"/>
      <c r="BP197" s="171"/>
      <c r="BQ197" s="171"/>
      <c r="BR197" s="171"/>
      <c r="BS197" s="171"/>
      <c r="BT197" s="171"/>
      <c r="BU197" s="171"/>
      <c r="BV197" s="171"/>
      <c r="BW197" s="171"/>
      <c r="BX197" s="171"/>
      <c r="BY197" s="171"/>
      <c r="BZ197" s="171"/>
      <c r="CA197" s="171"/>
      <c r="CB197" s="171"/>
      <c r="CC197" s="171"/>
      <c r="CD197" s="171"/>
      <c r="CE197" s="171"/>
      <c r="CF197" s="171"/>
      <c r="CG197" s="171"/>
      <c r="CH197" s="171"/>
      <c r="CI197" s="171"/>
      <c r="CJ197" s="171"/>
      <c r="CK197" s="171"/>
      <c r="CL197" s="171"/>
      <c r="CM197" s="171"/>
      <c r="CN197" s="171"/>
      <c r="CO197" s="171"/>
      <c r="CP197" s="171"/>
      <c r="CQ197" s="171"/>
      <c r="CR197" s="171"/>
      <c r="CS197" s="171"/>
      <c r="CT197" s="171"/>
      <c r="CU197" s="171"/>
      <c r="CV197" s="171"/>
      <c r="CW197" s="171"/>
      <c r="CX197" s="171"/>
      <c r="CY197" s="171"/>
      <c r="CZ197" s="171"/>
      <c r="DA197" s="171"/>
      <c r="DB197" s="171"/>
      <c r="DC197" s="171"/>
      <c r="DD197" s="171"/>
      <c r="DE197" s="171"/>
      <c r="DF197" s="171"/>
      <c r="DG197" s="171"/>
      <c r="DH197" s="171"/>
      <c r="DI197" s="171"/>
      <c r="DJ197" s="171"/>
      <c r="DK197" s="171"/>
      <c r="DL197" s="171"/>
      <c r="DM197" s="171"/>
      <c r="DN197" s="171"/>
      <c r="DO197" s="171"/>
      <c r="DP197" s="171"/>
      <c r="DQ197" s="171"/>
      <c r="DR197" s="171"/>
      <c r="DS197" s="171"/>
      <c r="DT197" s="171"/>
      <c r="DU197" s="171"/>
      <c r="DV197" s="171"/>
      <c r="DW197" s="171"/>
      <c r="DX197" s="171"/>
      <c r="DY197" s="171"/>
      <c r="DZ197" s="171"/>
      <c r="EA197" s="171"/>
      <c r="EB197" s="171"/>
      <c r="EC197" s="171"/>
      <c r="ED197" s="171"/>
      <c r="EE197" s="171"/>
      <c r="EF197" s="171"/>
      <c r="EG197" s="171"/>
      <c r="EH197" s="171"/>
      <c r="EI197" s="171"/>
      <c r="EJ197" s="171"/>
      <c r="EK197" s="171"/>
      <c r="EL197" s="171"/>
      <c r="EM197" s="171"/>
      <c r="EN197" s="171"/>
      <c r="EO197" s="171"/>
      <c r="EP197" s="171"/>
      <c r="EQ197" s="171"/>
      <c r="ER197" s="171"/>
      <c r="ES197" s="171"/>
      <c r="ET197" s="171"/>
      <c r="EU197" s="171"/>
      <c r="EV197" s="171"/>
      <c r="EW197" s="171"/>
      <c r="EX197" s="171"/>
      <c r="EY197" s="171"/>
      <c r="EZ197" s="171"/>
      <c r="FA197" s="171"/>
      <c r="FB197" s="171"/>
      <c r="FC197" s="171"/>
      <c r="FD197" s="171"/>
      <c r="FE197" s="171"/>
      <c r="FF197" s="171"/>
      <c r="FG197" s="171"/>
      <c r="FH197" s="171"/>
      <c r="FI197" s="171"/>
      <c r="FJ197" s="171"/>
      <c r="FK197" s="171"/>
      <c r="FL197" s="171"/>
      <c r="FM197" s="171"/>
      <c r="FN197" s="171"/>
      <c r="FO197" s="171"/>
      <c r="FP197" s="171"/>
      <c r="FQ197" s="171"/>
      <c r="FR197" s="171"/>
      <c r="FS197" s="171"/>
      <c r="FT197" s="171"/>
      <c r="FU197" s="171"/>
      <c r="FV197" s="171"/>
      <c r="FW197" s="171"/>
      <c r="FX197" s="171"/>
      <c r="FY197" s="171"/>
      <c r="FZ197" s="171"/>
      <c r="GA197" s="171"/>
      <c r="GB197" s="171"/>
      <c r="GC197" s="171"/>
      <c r="GD197" s="171"/>
      <c r="GE197" s="171"/>
      <c r="GF197" s="171"/>
      <c r="GG197" s="171"/>
      <c r="GH197" s="171"/>
      <c r="GI197" s="171"/>
      <c r="GJ197" s="171"/>
      <c r="GK197" s="171"/>
      <c r="GL197" s="171"/>
      <c r="GM197" s="171"/>
      <c r="GN197" s="171"/>
      <c r="GO197" s="171"/>
      <c r="GP197" s="171"/>
      <c r="GQ197" s="171"/>
      <c r="GR197" s="171"/>
      <c r="GS197" s="171"/>
      <c r="GT197" s="171"/>
      <c r="GU197" s="171"/>
      <c r="GV197" s="171"/>
      <c r="GW197" s="171"/>
      <c r="GX197" s="171"/>
      <c r="GY197" s="171"/>
      <c r="GZ197" s="171"/>
      <c r="HA197" s="171"/>
      <c r="HB197" s="171"/>
      <c r="HC197" s="171"/>
      <c r="HD197" s="171"/>
      <c r="HE197" s="171"/>
      <c r="HF197" s="171"/>
      <c r="HG197" s="171"/>
      <c r="HH197" s="171"/>
      <c r="HI197" s="171"/>
      <c r="HJ197" s="171"/>
      <c r="HK197" s="171"/>
      <c r="HL197" s="171"/>
      <c r="HM197" s="171"/>
      <c r="HN197" s="171"/>
      <c r="HO197" s="171"/>
      <c r="HP197" s="171"/>
      <c r="HQ197" s="171"/>
      <c r="HR197" s="171"/>
      <c r="HS197" s="171"/>
      <c r="HT197" s="171"/>
      <c r="HU197" s="171"/>
      <c r="HV197" s="171"/>
      <c r="HW197" s="172"/>
    </row>
    <row r="198" spans="1:231" s="173" customFormat="1" ht="34.5" customHeight="1">
      <c r="A198" s="395" t="s">
        <v>328</v>
      </c>
      <c r="B198" s="396" t="s">
        <v>329</v>
      </c>
      <c r="C198" s="397">
        <f>5.86+4.51</f>
        <v>10.370000000000001</v>
      </c>
      <c r="D198" s="397">
        <f t="shared" si="13"/>
        <v>188.54545454545456</v>
      </c>
      <c r="E198" s="398">
        <v>16945</v>
      </c>
      <c r="F198" s="399">
        <f t="shared" si="14"/>
        <v>242.07142857142858</v>
      </c>
      <c r="G198" s="399"/>
      <c r="H198" s="399"/>
      <c r="I198" s="400" t="s">
        <v>79</v>
      </c>
      <c r="J198" s="170"/>
      <c r="K198" s="171"/>
      <c r="L198" s="171"/>
      <c r="M198" s="171"/>
      <c r="N198" s="171"/>
      <c r="O198" s="171"/>
      <c r="P198" s="171"/>
      <c r="Q198" s="171"/>
      <c r="R198" s="171"/>
      <c r="S198" s="171"/>
      <c r="T198" s="171"/>
      <c r="U198" s="171"/>
      <c r="V198" s="171"/>
      <c r="W198" s="171"/>
      <c r="X198" s="171"/>
      <c r="Y198" s="171"/>
      <c r="Z198" s="171"/>
      <c r="AA198" s="171"/>
      <c r="AB198" s="171"/>
      <c r="AC198" s="171"/>
      <c r="AD198" s="171"/>
      <c r="AE198" s="171"/>
      <c r="AF198" s="171"/>
      <c r="AG198" s="171"/>
      <c r="AH198" s="171"/>
      <c r="AI198" s="171"/>
      <c r="AJ198" s="171"/>
      <c r="AK198" s="171"/>
      <c r="AL198" s="171"/>
      <c r="AM198" s="171"/>
      <c r="AN198" s="171"/>
      <c r="AO198" s="171"/>
      <c r="AP198" s="171"/>
      <c r="AQ198" s="171"/>
      <c r="AR198" s="171"/>
      <c r="AS198" s="171"/>
      <c r="AT198" s="171"/>
      <c r="AU198" s="171"/>
      <c r="AV198" s="171"/>
      <c r="AW198" s="171"/>
      <c r="AX198" s="171"/>
      <c r="AY198" s="171"/>
      <c r="AZ198" s="171"/>
      <c r="BA198" s="171"/>
      <c r="BB198" s="171"/>
      <c r="BC198" s="171"/>
      <c r="BD198" s="171"/>
      <c r="BE198" s="171"/>
      <c r="BF198" s="171"/>
      <c r="BG198" s="171"/>
      <c r="BH198" s="171"/>
      <c r="BI198" s="171"/>
      <c r="BJ198" s="171"/>
      <c r="BK198" s="171"/>
      <c r="BL198" s="171"/>
      <c r="BM198" s="171"/>
      <c r="BN198" s="171"/>
      <c r="BO198" s="171"/>
      <c r="BP198" s="171"/>
      <c r="BQ198" s="171"/>
      <c r="BR198" s="171"/>
      <c r="BS198" s="171"/>
      <c r="BT198" s="171"/>
      <c r="BU198" s="171"/>
      <c r="BV198" s="171"/>
      <c r="BW198" s="171"/>
      <c r="BX198" s="171"/>
      <c r="BY198" s="171"/>
      <c r="BZ198" s="171"/>
      <c r="CA198" s="171"/>
      <c r="CB198" s="171"/>
      <c r="CC198" s="171"/>
      <c r="CD198" s="171"/>
      <c r="CE198" s="171"/>
      <c r="CF198" s="171"/>
      <c r="CG198" s="171"/>
      <c r="CH198" s="171"/>
      <c r="CI198" s="171"/>
      <c r="CJ198" s="171"/>
      <c r="CK198" s="171"/>
      <c r="CL198" s="171"/>
      <c r="CM198" s="171"/>
      <c r="CN198" s="171"/>
      <c r="CO198" s="171"/>
      <c r="CP198" s="171"/>
      <c r="CQ198" s="171"/>
      <c r="CR198" s="171"/>
      <c r="CS198" s="171"/>
      <c r="CT198" s="171"/>
      <c r="CU198" s="171"/>
      <c r="CV198" s="171"/>
      <c r="CW198" s="171"/>
      <c r="CX198" s="171"/>
      <c r="CY198" s="171"/>
      <c r="CZ198" s="171"/>
      <c r="DA198" s="171"/>
      <c r="DB198" s="171"/>
      <c r="DC198" s="171"/>
      <c r="DD198" s="171"/>
      <c r="DE198" s="171"/>
      <c r="DF198" s="171"/>
      <c r="DG198" s="171"/>
      <c r="DH198" s="171"/>
      <c r="DI198" s="171"/>
      <c r="DJ198" s="171"/>
      <c r="DK198" s="171"/>
      <c r="DL198" s="171"/>
      <c r="DM198" s="171"/>
      <c r="DN198" s="171"/>
      <c r="DO198" s="171"/>
      <c r="DP198" s="171"/>
      <c r="DQ198" s="171"/>
      <c r="DR198" s="171"/>
      <c r="DS198" s="171"/>
      <c r="DT198" s="171"/>
      <c r="DU198" s="171"/>
      <c r="DV198" s="171"/>
      <c r="DW198" s="171"/>
      <c r="DX198" s="171"/>
      <c r="DY198" s="171"/>
      <c r="DZ198" s="171"/>
      <c r="EA198" s="171"/>
      <c r="EB198" s="171"/>
      <c r="EC198" s="171"/>
      <c r="ED198" s="171"/>
      <c r="EE198" s="171"/>
      <c r="EF198" s="171"/>
      <c r="EG198" s="171"/>
      <c r="EH198" s="171"/>
      <c r="EI198" s="171"/>
      <c r="EJ198" s="171"/>
      <c r="EK198" s="171"/>
      <c r="EL198" s="171"/>
      <c r="EM198" s="171"/>
      <c r="EN198" s="171"/>
      <c r="EO198" s="171"/>
      <c r="EP198" s="171"/>
      <c r="EQ198" s="171"/>
      <c r="ER198" s="171"/>
      <c r="ES198" s="171"/>
      <c r="ET198" s="171"/>
      <c r="EU198" s="171"/>
      <c r="EV198" s="171"/>
      <c r="EW198" s="171"/>
      <c r="EX198" s="171"/>
      <c r="EY198" s="171"/>
      <c r="EZ198" s="171"/>
      <c r="FA198" s="171"/>
      <c r="FB198" s="171"/>
      <c r="FC198" s="171"/>
      <c r="FD198" s="171"/>
      <c r="FE198" s="171"/>
      <c r="FF198" s="171"/>
      <c r="FG198" s="171"/>
      <c r="FH198" s="171"/>
      <c r="FI198" s="171"/>
      <c r="FJ198" s="171"/>
      <c r="FK198" s="171"/>
      <c r="FL198" s="171"/>
      <c r="FM198" s="171"/>
      <c r="FN198" s="171"/>
      <c r="FO198" s="171"/>
      <c r="FP198" s="171"/>
      <c r="FQ198" s="171"/>
      <c r="FR198" s="171"/>
      <c r="FS198" s="171"/>
      <c r="FT198" s="171"/>
      <c r="FU198" s="171"/>
      <c r="FV198" s="171"/>
      <c r="FW198" s="171"/>
      <c r="FX198" s="171"/>
      <c r="FY198" s="171"/>
      <c r="FZ198" s="171"/>
      <c r="GA198" s="171"/>
      <c r="GB198" s="171"/>
      <c r="GC198" s="171"/>
      <c r="GD198" s="171"/>
      <c r="GE198" s="171"/>
      <c r="GF198" s="171"/>
      <c r="GG198" s="171"/>
      <c r="GH198" s="171"/>
      <c r="GI198" s="171"/>
      <c r="GJ198" s="171"/>
      <c r="GK198" s="171"/>
      <c r="GL198" s="171"/>
      <c r="GM198" s="171"/>
      <c r="GN198" s="171"/>
      <c r="GO198" s="171"/>
      <c r="GP198" s="171"/>
      <c r="GQ198" s="171"/>
      <c r="GR198" s="171"/>
      <c r="GS198" s="171"/>
      <c r="GT198" s="171"/>
      <c r="GU198" s="171"/>
      <c r="GV198" s="171"/>
      <c r="GW198" s="171"/>
      <c r="GX198" s="171"/>
      <c r="GY198" s="171"/>
      <c r="GZ198" s="171"/>
      <c r="HA198" s="171"/>
      <c r="HB198" s="171"/>
      <c r="HC198" s="171"/>
      <c r="HD198" s="171"/>
      <c r="HE198" s="171"/>
      <c r="HF198" s="171"/>
      <c r="HG198" s="171"/>
      <c r="HH198" s="171"/>
      <c r="HI198" s="171"/>
      <c r="HJ198" s="171"/>
      <c r="HK198" s="171"/>
      <c r="HL198" s="171"/>
      <c r="HM198" s="171"/>
      <c r="HN198" s="171"/>
      <c r="HO198" s="171"/>
      <c r="HP198" s="171"/>
      <c r="HQ198" s="171"/>
      <c r="HR198" s="171"/>
      <c r="HS198" s="171"/>
      <c r="HT198" s="171"/>
      <c r="HU198" s="171"/>
      <c r="HV198" s="171"/>
      <c r="HW198" s="172"/>
    </row>
    <row r="199" spans="1:231" s="173" customFormat="1" ht="22.5" customHeight="1">
      <c r="A199" s="395" t="s">
        <v>330</v>
      </c>
      <c r="B199" s="396" t="s">
        <v>331</v>
      </c>
      <c r="C199" s="404">
        <v>7.22</v>
      </c>
      <c r="D199" s="397">
        <f t="shared" si="13"/>
        <v>131.27272727272728</v>
      </c>
      <c r="E199" s="398">
        <v>8249</v>
      </c>
      <c r="F199" s="399">
        <f t="shared" si="14"/>
        <v>117.84285714285714</v>
      </c>
      <c r="G199" s="399"/>
      <c r="H199" s="399"/>
      <c r="I199" s="400" t="s">
        <v>29</v>
      </c>
      <c r="J199" s="170"/>
      <c r="K199" s="171"/>
      <c r="L199" s="171"/>
      <c r="M199" s="171"/>
      <c r="N199" s="171"/>
      <c r="O199" s="171"/>
      <c r="P199" s="171"/>
      <c r="Q199" s="171"/>
      <c r="R199" s="171"/>
      <c r="S199" s="171"/>
      <c r="T199" s="171"/>
      <c r="U199" s="171"/>
      <c r="V199" s="171"/>
      <c r="W199" s="171"/>
      <c r="X199" s="171"/>
      <c r="Y199" s="171"/>
      <c r="Z199" s="171"/>
      <c r="AA199" s="171"/>
      <c r="AB199" s="171"/>
      <c r="AC199" s="171"/>
      <c r="AD199" s="171"/>
      <c r="AE199" s="171"/>
      <c r="AF199" s="171"/>
      <c r="AG199" s="171"/>
      <c r="AH199" s="171"/>
      <c r="AI199" s="171"/>
      <c r="AJ199" s="171"/>
      <c r="AK199" s="171"/>
      <c r="AL199" s="171"/>
      <c r="AM199" s="171"/>
      <c r="AN199" s="171"/>
      <c r="AO199" s="171"/>
      <c r="AP199" s="171"/>
      <c r="AQ199" s="171"/>
      <c r="AR199" s="171"/>
      <c r="AS199" s="171"/>
      <c r="AT199" s="171"/>
      <c r="AU199" s="171"/>
      <c r="AV199" s="171"/>
      <c r="AW199" s="171"/>
      <c r="AX199" s="171"/>
      <c r="AY199" s="171"/>
      <c r="AZ199" s="171"/>
      <c r="BA199" s="171"/>
      <c r="BB199" s="171"/>
      <c r="BC199" s="171"/>
      <c r="BD199" s="171"/>
      <c r="BE199" s="171"/>
      <c r="BF199" s="171"/>
      <c r="BG199" s="171"/>
      <c r="BH199" s="171"/>
      <c r="BI199" s="171"/>
      <c r="BJ199" s="171"/>
      <c r="BK199" s="171"/>
      <c r="BL199" s="171"/>
      <c r="BM199" s="171"/>
      <c r="BN199" s="171"/>
      <c r="BO199" s="171"/>
      <c r="BP199" s="171"/>
      <c r="BQ199" s="171"/>
      <c r="BR199" s="171"/>
      <c r="BS199" s="171"/>
      <c r="BT199" s="171"/>
      <c r="BU199" s="171"/>
      <c r="BV199" s="171"/>
      <c r="BW199" s="171"/>
      <c r="BX199" s="171"/>
      <c r="BY199" s="171"/>
      <c r="BZ199" s="171"/>
      <c r="CA199" s="171"/>
      <c r="CB199" s="171"/>
      <c r="CC199" s="171"/>
      <c r="CD199" s="171"/>
      <c r="CE199" s="171"/>
      <c r="CF199" s="171"/>
      <c r="CG199" s="171"/>
      <c r="CH199" s="171"/>
      <c r="CI199" s="171"/>
      <c r="CJ199" s="171"/>
      <c r="CK199" s="171"/>
      <c r="CL199" s="171"/>
      <c r="CM199" s="171"/>
      <c r="CN199" s="171"/>
      <c r="CO199" s="171"/>
      <c r="CP199" s="171"/>
      <c r="CQ199" s="171"/>
      <c r="CR199" s="171"/>
      <c r="CS199" s="171"/>
      <c r="CT199" s="171"/>
      <c r="CU199" s="171"/>
      <c r="CV199" s="171"/>
      <c r="CW199" s="171"/>
      <c r="CX199" s="171"/>
      <c r="CY199" s="171"/>
      <c r="CZ199" s="171"/>
      <c r="DA199" s="171"/>
      <c r="DB199" s="171"/>
      <c r="DC199" s="171"/>
      <c r="DD199" s="171"/>
      <c r="DE199" s="171"/>
      <c r="DF199" s="171"/>
      <c r="DG199" s="171"/>
      <c r="DH199" s="171"/>
      <c r="DI199" s="171"/>
      <c r="DJ199" s="171"/>
      <c r="DK199" s="171"/>
      <c r="DL199" s="171"/>
      <c r="DM199" s="171"/>
      <c r="DN199" s="171"/>
      <c r="DO199" s="171"/>
      <c r="DP199" s="171"/>
      <c r="DQ199" s="171"/>
      <c r="DR199" s="171"/>
      <c r="DS199" s="171"/>
      <c r="DT199" s="171"/>
      <c r="DU199" s="171"/>
      <c r="DV199" s="171"/>
      <c r="DW199" s="171"/>
      <c r="DX199" s="171"/>
      <c r="DY199" s="171"/>
      <c r="DZ199" s="171"/>
      <c r="EA199" s="171"/>
      <c r="EB199" s="171"/>
      <c r="EC199" s="171"/>
      <c r="ED199" s="171"/>
      <c r="EE199" s="171"/>
      <c r="EF199" s="171"/>
      <c r="EG199" s="171"/>
      <c r="EH199" s="171"/>
      <c r="EI199" s="171"/>
      <c r="EJ199" s="171"/>
      <c r="EK199" s="171"/>
      <c r="EL199" s="171"/>
      <c r="EM199" s="171"/>
      <c r="EN199" s="171"/>
      <c r="EO199" s="171"/>
      <c r="EP199" s="171"/>
      <c r="EQ199" s="171"/>
      <c r="ER199" s="171"/>
      <c r="ES199" s="171"/>
      <c r="ET199" s="171"/>
      <c r="EU199" s="171"/>
      <c r="EV199" s="171"/>
      <c r="EW199" s="171"/>
      <c r="EX199" s="171"/>
      <c r="EY199" s="171"/>
      <c r="EZ199" s="171"/>
      <c r="FA199" s="171"/>
      <c r="FB199" s="171"/>
      <c r="FC199" s="171"/>
      <c r="FD199" s="171"/>
      <c r="FE199" s="171"/>
      <c r="FF199" s="171"/>
      <c r="FG199" s="171"/>
      <c r="FH199" s="171"/>
      <c r="FI199" s="171"/>
      <c r="FJ199" s="171"/>
      <c r="FK199" s="171"/>
      <c r="FL199" s="171"/>
      <c r="FM199" s="171"/>
      <c r="FN199" s="171"/>
      <c r="FO199" s="171"/>
      <c r="FP199" s="171"/>
      <c r="FQ199" s="171"/>
      <c r="FR199" s="171"/>
      <c r="FS199" s="171"/>
      <c r="FT199" s="171"/>
      <c r="FU199" s="171"/>
      <c r="FV199" s="171"/>
      <c r="FW199" s="171"/>
      <c r="FX199" s="171"/>
      <c r="FY199" s="171"/>
      <c r="FZ199" s="171"/>
      <c r="GA199" s="171"/>
      <c r="GB199" s="171"/>
      <c r="GC199" s="171"/>
      <c r="GD199" s="171"/>
      <c r="GE199" s="171"/>
      <c r="GF199" s="171"/>
      <c r="GG199" s="171"/>
      <c r="GH199" s="171"/>
      <c r="GI199" s="171"/>
      <c r="GJ199" s="171"/>
      <c r="GK199" s="171"/>
      <c r="GL199" s="171"/>
      <c r="GM199" s="171"/>
      <c r="GN199" s="171"/>
      <c r="GO199" s="171"/>
      <c r="GP199" s="171"/>
      <c r="GQ199" s="171"/>
      <c r="GR199" s="171"/>
      <c r="GS199" s="171"/>
      <c r="GT199" s="171"/>
      <c r="GU199" s="171"/>
      <c r="GV199" s="171"/>
      <c r="GW199" s="171"/>
      <c r="GX199" s="171"/>
      <c r="GY199" s="171"/>
      <c r="GZ199" s="171"/>
      <c r="HA199" s="171"/>
      <c r="HB199" s="171"/>
      <c r="HC199" s="171"/>
      <c r="HD199" s="171"/>
      <c r="HE199" s="171"/>
      <c r="HF199" s="171"/>
      <c r="HG199" s="171"/>
      <c r="HH199" s="171"/>
      <c r="HI199" s="171"/>
      <c r="HJ199" s="171"/>
      <c r="HK199" s="171"/>
      <c r="HL199" s="171"/>
      <c r="HM199" s="171"/>
      <c r="HN199" s="171"/>
      <c r="HO199" s="171"/>
      <c r="HP199" s="171"/>
      <c r="HQ199" s="171"/>
      <c r="HR199" s="171"/>
      <c r="HS199" s="171"/>
      <c r="HT199" s="171"/>
      <c r="HU199" s="171"/>
      <c r="HV199" s="171"/>
      <c r="HW199" s="172"/>
    </row>
    <row r="200" spans="1:231" s="173" customFormat="1" ht="22.5" customHeight="1">
      <c r="A200" s="395" t="s">
        <v>332</v>
      </c>
      <c r="B200" s="396" t="s">
        <v>333</v>
      </c>
      <c r="C200" s="404">
        <v>5.72</v>
      </c>
      <c r="D200" s="397">
        <f t="shared" si="13"/>
        <v>104</v>
      </c>
      <c r="E200" s="398">
        <v>11520</v>
      </c>
      <c r="F200" s="399">
        <f t="shared" si="14"/>
        <v>164.57142857142856</v>
      </c>
      <c r="G200" s="399"/>
      <c r="H200" s="399"/>
      <c r="I200" s="399"/>
      <c r="J200" s="170"/>
      <c r="K200" s="171"/>
      <c r="L200" s="171"/>
      <c r="M200" s="171"/>
      <c r="N200" s="171"/>
      <c r="O200" s="171"/>
      <c r="P200" s="171"/>
      <c r="Q200" s="171"/>
      <c r="R200" s="171"/>
      <c r="S200" s="171"/>
      <c r="T200" s="171"/>
      <c r="U200" s="171"/>
      <c r="V200" s="171"/>
      <c r="W200" s="171"/>
      <c r="X200" s="171"/>
      <c r="Y200" s="171"/>
      <c r="Z200" s="171"/>
      <c r="AA200" s="171"/>
      <c r="AB200" s="171"/>
      <c r="AC200" s="171"/>
      <c r="AD200" s="171"/>
      <c r="AE200" s="171"/>
      <c r="AF200" s="171"/>
      <c r="AG200" s="171"/>
      <c r="AH200" s="171"/>
      <c r="AI200" s="171"/>
      <c r="AJ200" s="171"/>
      <c r="AK200" s="171"/>
      <c r="AL200" s="171"/>
      <c r="AM200" s="171"/>
      <c r="AN200" s="171"/>
      <c r="AO200" s="171"/>
      <c r="AP200" s="171"/>
      <c r="AQ200" s="171"/>
      <c r="AR200" s="171"/>
      <c r="AS200" s="171"/>
      <c r="AT200" s="171"/>
      <c r="AU200" s="171"/>
      <c r="AV200" s="171"/>
      <c r="AW200" s="171"/>
      <c r="AX200" s="171"/>
      <c r="AY200" s="171"/>
      <c r="AZ200" s="171"/>
      <c r="BA200" s="171"/>
      <c r="BB200" s="171"/>
      <c r="BC200" s="171"/>
      <c r="BD200" s="171"/>
      <c r="BE200" s="171"/>
      <c r="BF200" s="171"/>
      <c r="BG200" s="171"/>
      <c r="BH200" s="171"/>
      <c r="BI200" s="171"/>
      <c r="BJ200" s="171"/>
      <c r="BK200" s="171"/>
      <c r="BL200" s="171"/>
      <c r="BM200" s="171"/>
      <c r="BN200" s="171"/>
      <c r="BO200" s="171"/>
      <c r="BP200" s="171"/>
      <c r="BQ200" s="171"/>
      <c r="BR200" s="171"/>
      <c r="BS200" s="171"/>
      <c r="BT200" s="171"/>
      <c r="BU200" s="171"/>
      <c r="BV200" s="171"/>
      <c r="BW200" s="171"/>
      <c r="BX200" s="171"/>
      <c r="BY200" s="171"/>
      <c r="BZ200" s="171"/>
      <c r="CA200" s="171"/>
      <c r="CB200" s="171"/>
      <c r="CC200" s="171"/>
      <c r="CD200" s="171"/>
      <c r="CE200" s="171"/>
      <c r="CF200" s="171"/>
      <c r="CG200" s="171"/>
      <c r="CH200" s="171"/>
      <c r="CI200" s="171"/>
      <c r="CJ200" s="171"/>
      <c r="CK200" s="171"/>
      <c r="CL200" s="171"/>
      <c r="CM200" s="171"/>
      <c r="CN200" s="171"/>
      <c r="CO200" s="171"/>
      <c r="CP200" s="171"/>
      <c r="CQ200" s="171"/>
      <c r="CR200" s="171"/>
      <c r="CS200" s="171"/>
      <c r="CT200" s="171"/>
      <c r="CU200" s="171"/>
      <c r="CV200" s="171"/>
      <c r="CW200" s="171"/>
      <c r="CX200" s="171"/>
      <c r="CY200" s="171"/>
      <c r="CZ200" s="171"/>
      <c r="DA200" s="171"/>
      <c r="DB200" s="171"/>
      <c r="DC200" s="171"/>
      <c r="DD200" s="171"/>
      <c r="DE200" s="171"/>
      <c r="DF200" s="171"/>
      <c r="DG200" s="171"/>
      <c r="DH200" s="171"/>
      <c r="DI200" s="171"/>
      <c r="DJ200" s="171"/>
      <c r="DK200" s="171"/>
      <c r="DL200" s="171"/>
      <c r="DM200" s="171"/>
      <c r="DN200" s="171"/>
      <c r="DO200" s="171"/>
      <c r="DP200" s="171"/>
      <c r="DQ200" s="171"/>
      <c r="DR200" s="171"/>
      <c r="DS200" s="171"/>
      <c r="DT200" s="171"/>
      <c r="DU200" s="171"/>
      <c r="DV200" s="171"/>
      <c r="DW200" s="171"/>
      <c r="DX200" s="171"/>
      <c r="DY200" s="171"/>
      <c r="DZ200" s="171"/>
      <c r="EA200" s="171"/>
      <c r="EB200" s="171"/>
      <c r="EC200" s="171"/>
      <c r="ED200" s="171"/>
      <c r="EE200" s="171"/>
      <c r="EF200" s="171"/>
      <c r="EG200" s="171"/>
      <c r="EH200" s="171"/>
      <c r="EI200" s="171"/>
      <c r="EJ200" s="171"/>
      <c r="EK200" s="171"/>
      <c r="EL200" s="171"/>
      <c r="EM200" s="171"/>
      <c r="EN200" s="171"/>
      <c r="EO200" s="171"/>
      <c r="EP200" s="171"/>
      <c r="EQ200" s="171"/>
      <c r="ER200" s="171"/>
      <c r="ES200" s="171"/>
      <c r="ET200" s="171"/>
      <c r="EU200" s="171"/>
      <c r="EV200" s="171"/>
      <c r="EW200" s="171"/>
      <c r="EX200" s="171"/>
      <c r="EY200" s="171"/>
      <c r="EZ200" s="171"/>
      <c r="FA200" s="171"/>
      <c r="FB200" s="171"/>
      <c r="FC200" s="171"/>
      <c r="FD200" s="171"/>
      <c r="FE200" s="171"/>
      <c r="FF200" s="171"/>
      <c r="FG200" s="171"/>
      <c r="FH200" s="171"/>
      <c r="FI200" s="171"/>
      <c r="FJ200" s="171"/>
      <c r="FK200" s="171"/>
      <c r="FL200" s="171"/>
      <c r="FM200" s="171"/>
      <c r="FN200" s="171"/>
      <c r="FO200" s="171"/>
      <c r="FP200" s="171"/>
      <c r="FQ200" s="171"/>
      <c r="FR200" s="171"/>
      <c r="FS200" s="171"/>
      <c r="FT200" s="171"/>
      <c r="FU200" s="171"/>
      <c r="FV200" s="171"/>
      <c r="FW200" s="171"/>
      <c r="FX200" s="171"/>
      <c r="FY200" s="171"/>
      <c r="FZ200" s="171"/>
      <c r="GA200" s="171"/>
      <c r="GB200" s="171"/>
      <c r="GC200" s="171"/>
      <c r="GD200" s="171"/>
      <c r="GE200" s="171"/>
      <c r="GF200" s="171"/>
      <c r="GG200" s="171"/>
      <c r="GH200" s="171"/>
      <c r="GI200" s="171"/>
      <c r="GJ200" s="171"/>
      <c r="GK200" s="171"/>
      <c r="GL200" s="171"/>
      <c r="GM200" s="171"/>
      <c r="GN200" s="171"/>
      <c r="GO200" s="171"/>
      <c r="GP200" s="171"/>
      <c r="GQ200" s="171"/>
      <c r="GR200" s="171"/>
      <c r="GS200" s="171"/>
      <c r="GT200" s="171"/>
      <c r="GU200" s="171"/>
      <c r="GV200" s="171"/>
      <c r="GW200" s="171"/>
      <c r="GX200" s="171"/>
      <c r="GY200" s="171"/>
      <c r="GZ200" s="171"/>
      <c r="HA200" s="171"/>
      <c r="HB200" s="171"/>
      <c r="HC200" s="171"/>
      <c r="HD200" s="171"/>
      <c r="HE200" s="171"/>
      <c r="HF200" s="171"/>
      <c r="HG200" s="171"/>
      <c r="HH200" s="171"/>
      <c r="HI200" s="171"/>
      <c r="HJ200" s="171"/>
      <c r="HK200" s="171"/>
      <c r="HL200" s="171"/>
      <c r="HM200" s="171"/>
      <c r="HN200" s="171"/>
      <c r="HO200" s="171"/>
      <c r="HP200" s="171"/>
      <c r="HQ200" s="171"/>
      <c r="HR200" s="171"/>
      <c r="HS200" s="171"/>
      <c r="HT200" s="171"/>
      <c r="HU200" s="171"/>
      <c r="HV200" s="171"/>
      <c r="HW200" s="172"/>
    </row>
    <row r="201" spans="1:231" s="173" customFormat="1" ht="22.5" customHeight="1">
      <c r="A201" s="395" t="s">
        <v>334</v>
      </c>
      <c r="B201" s="396" t="s">
        <v>335</v>
      </c>
      <c r="C201" s="404">
        <v>5.76</v>
      </c>
      <c r="D201" s="397">
        <f t="shared" si="13"/>
        <v>104.72727272727272</v>
      </c>
      <c r="E201" s="398">
        <v>13101</v>
      </c>
      <c r="F201" s="399">
        <f t="shared" si="14"/>
        <v>187.15714285714287</v>
      </c>
      <c r="G201" s="399"/>
      <c r="H201" s="399"/>
      <c r="I201" s="400" t="s">
        <v>29</v>
      </c>
      <c r="J201" s="170"/>
      <c r="K201" s="171"/>
      <c r="L201" s="171"/>
      <c r="M201" s="171"/>
      <c r="N201" s="171"/>
      <c r="O201" s="171"/>
      <c r="P201" s="171"/>
      <c r="Q201" s="171"/>
      <c r="R201" s="171"/>
      <c r="S201" s="171"/>
      <c r="T201" s="171"/>
      <c r="U201" s="171"/>
      <c r="V201" s="171"/>
      <c r="W201" s="171"/>
      <c r="X201" s="171"/>
      <c r="Y201" s="171"/>
      <c r="Z201" s="171"/>
      <c r="AA201" s="171"/>
      <c r="AB201" s="171"/>
      <c r="AC201" s="171"/>
      <c r="AD201" s="171"/>
      <c r="AE201" s="171"/>
      <c r="AF201" s="171"/>
      <c r="AG201" s="171"/>
      <c r="AH201" s="171"/>
      <c r="AI201" s="171"/>
      <c r="AJ201" s="171"/>
      <c r="AK201" s="171"/>
      <c r="AL201" s="171"/>
      <c r="AM201" s="171"/>
      <c r="AN201" s="171"/>
      <c r="AO201" s="171"/>
      <c r="AP201" s="171"/>
      <c r="AQ201" s="171"/>
      <c r="AR201" s="171"/>
      <c r="AS201" s="171"/>
      <c r="AT201" s="171"/>
      <c r="AU201" s="171"/>
      <c r="AV201" s="171"/>
      <c r="AW201" s="171"/>
      <c r="AX201" s="171"/>
      <c r="AY201" s="171"/>
      <c r="AZ201" s="171"/>
      <c r="BA201" s="171"/>
      <c r="BB201" s="171"/>
      <c r="BC201" s="171"/>
      <c r="BD201" s="171"/>
      <c r="BE201" s="171"/>
      <c r="BF201" s="171"/>
      <c r="BG201" s="171"/>
      <c r="BH201" s="171"/>
      <c r="BI201" s="171"/>
      <c r="BJ201" s="171"/>
      <c r="BK201" s="171"/>
      <c r="BL201" s="171"/>
      <c r="BM201" s="171"/>
      <c r="BN201" s="171"/>
      <c r="BO201" s="171"/>
      <c r="BP201" s="171"/>
      <c r="BQ201" s="171"/>
      <c r="BR201" s="171"/>
      <c r="BS201" s="171"/>
      <c r="BT201" s="171"/>
      <c r="BU201" s="171"/>
      <c r="BV201" s="171"/>
      <c r="BW201" s="171"/>
      <c r="BX201" s="171"/>
      <c r="BY201" s="171"/>
      <c r="BZ201" s="171"/>
      <c r="CA201" s="171"/>
      <c r="CB201" s="171"/>
      <c r="CC201" s="171"/>
      <c r="CD201" s="171"/>
      <c r="CE201" s="171"/>
      <c r="CF201" s="171"/>
      <c r="CG201" s="171"/>
      <c r="CH201" s="171"/>
      <c r="CI201" s="171"/>
      <c r="CJ201" s="171"/>
      <c r="CK201" s="171"/>
      <c r="CL201" s="171"/>
      <c r="CM201" s="171"/>
      <c r="CN201" s="171"/>
      <c r="CO201" s="171"/>
      <c r="CP201" s="171"/>
      <c r="CQ201" s="171"/>
      <c r="CR201" s="171"/>
      <c r="CS201" s="171"/>
      <c r="CT201" s="171"/>
      <c r="CU201" s="171"/>
      <c r="CV201" s="171"/>
      <c r="CW201" s="171"/>
      <c r="CX201" s="171"/>
      <c r="CY201" s="171"/>
      <c r="CZ201" s="171"/>
      <c r="DA201" s="171"/>
      <c r="DB201" s="171"/>
      <c r="DC201" s="171"/>
      <c r="DD201" s="171"/>
      <c r="DE201" s="171"/>
      <c r="DF201" s="171"/>
      <c r="DG201" s="171"/>
      <c r="DH201" s="171"/>
      <c r="DI201" s="171"/>
      <c r="DJ201" s="171"/>
      <c r="DK201" s="171"/>
      <c r="DL201" s="171"/>
      <c r="DM201" s="171"/>
      <c r="DN201" s="171"/>
      <c r="DO201" s="171"/>
      <c r="DP201" s="171"/>
      <c r="DQ201" s="171"/>
      <c r="DR201" s="171"/>
      <c r="DS201" s="171"/>
      <c r="DT201" s="171"/>
      <c r="DU201" s="171"/>
      <c r="DV201" s="171"/>
      <c r="DW201" s="171"/>
      <c r="DX201" s="171"/>
      <c r="DY201" s="171"/>
      <c r="DZ201" s="171"/>
      <c r="EA201" s="171"/>
      <c r="EB201" s="171"/>
      <c r="EC201" s="171"/>
      <c r="ED201" s="171"/>
      <c r="EE201" s="171"/>
      <c r="EF201" s="171"/>
      <c r="EG201" s="171"/>
      <c r="EH201" s="171"/>
      <c r="EI201" s="171"/>
      <c r="EJ201" s="171"/>
      <c r="EK201" s="171"/>
      <c r="EL201" s="171"/>
      <c r="EM201" s="171"/>
      <c r="EN201" s="171"/>
      <c r="EO201" s="171"/>
      <c r="EP201" s="171"/>
      <c r="EQ201" s="171"/>
      <c r="ER201" s="171"/>
      <c r="ES201" s="171"/>
      <c r="ET201" s="171"/>
      <c r="EU201" s="171"/>
      <c r="EV201" s="171"/>
      <c r="EW201" s="171"/>
      <c r="EX201" s="171"/>
      <c r="EY201" s="171"/>
      <c r="EZ201" s="171"/>
      <c r="FA201" s="171"/>
      <c r="FB201" s="171"/>
      <c r="FC201" s="171"/>
      <c r="FD201" s="171"/>
      <c r="FE201" s="171"/>
      <c r="FF201" s="171"/>
      <c r="FG201" s="171"/>
      <c r="FH201" s="171"/>
      <c r="FI201" s="171"/>
      <c r="FJ201" s="171"/>
      <c r="FK201" s="171"/>
      <c r="FL201" s="171"/>
      <c r="FM201" s="171"/>
      <c r="FN201" s="171"/>
      <c r="FO201" s="171"/>
      <c r="FP201" s="171"/>
      <c r="FQ201" s="171"/>
      <c r="FR201" s="171"/>
      <c r="FS201" s="171"/>
      <c r="FT201" s="171"/>
      <c r="FU201" s="171"/>
      <c r="FV201" s="171"/>
      <c r="FW201" s="171"/>
      <c r="FX201" s="171"/>
      <c r="FY201" s="171"/>
      <c r="FZ201" s="171"/>
      <c r="GA201" s="171"/>
      <c r="GB201" s="171"/>
      <c r="GC201" s="171"/>
      <c r="GD201" s="171"/>
      <c r="GE201" s="171"/>
      <c r="GF201" s="171"/>
      <c r="GG201" s="171"/>
      <c r="GH201" s="171"/>
      <c r="GI201" s="171"/>
      <c r="GJ201" s="171"/>
      <c r="GK201" s="171"/>
      <c r="GL201" s="171"/>
      <c r="GM201" s="171"/>
      <c r="GN201" s="171"/>
      <c r="GO201" s="171"/>
      <c r="GP201" s="171"/>
      <c r="GQ201" s="171"/>
      <c r="GR201" s="171"/>
      <c r="GS201" s="171"/>
      <c r="GT201" s="171"/>
      <c r="GU201" s="171"/>
      <c r="GV201" s="171"/>
      <c r="GW201" s="171"/>
      <c r="GX201" s="171"/>
      <c r="GY201" s="171"/>
      <c r="GZ201" s="171"/>
      <c r="HA201" s="171"/>
      <c r="HB201" s="171"/>
      <c r="HC201" s="171"/>
      <c r="HD201" s="171"/>
      <c r="HE201" s="171"/>
      <c r="HF201" s="171"/>
      <c r="HG201" s="171"/>
      <c r="HH201" s="171"/>
      <c r="HI201" s="171"/>
      <c r="HJ201" s="171"/>
      <c r="HK201" s="171"/>
      <c r="HL201" s="171"/>
      <c r="HM201" s="171"/>
      <c r="HN201" s="171"/>
      <c r="HO201" s="171"/>
      <c r="HP201" s="171"/>
      <c r="HQ201" s="171"/>
      <c r="HR201" s="171"/>
      <c r="HS201" s="171"/>
      <c r="HT201" s="171"/>
      <c r="HU201" s="171"/>
      <c r="HV201" s="171"/>
      <c r="HW201" s="172"/>
    </row>
    <row r="202" spans="1:231" s="173" customFormat="1" ht="22.5" customHeight="1">
      <c r="A202" s="395" t="s">
        <v>336</v>
      </c>
      <c r="B202" s="396" t="s">
        <v>337</v>
      </c>
      <c r="C202" s="397">
        <v>23.1</v>
      </c>
      <c r="D202" s="397">
        <f t="shared" si="13"/>
        <v>420</v>
      </c>
      <c r="E202" s="398">
        <v>22809</v>
      </c>
      <c r="F202" s="399">
        <f t="shared" si="14"/>
        <v>325.84285714285716</v>
      </c>
      <c r="G202" s="399"/>
      <c r="H202" s="399"/>
      <c r="I202" s="400" t="s">
        <v>29</v>
      </c>
      <c r="J202" s="170"/>
      <c r="K202" s="171"/>
      <c r="L202" s="171"/>
      <c r="M202" s="171"/>
      <c r="N202" s="171"/>
      <c r="O202" s="171"/>
      <c r="P202" s="171"/>
      <c r="Q202" s="171"/>
      <c r="R202" s="171"/>
      <c r="S202" s="171"/>
      <c r="T202" s="171"/>
      <c r="U202" s="171"/>
      <c r="V202" s="171"/>
      <c r="W202" s="171"/>
      <c r="X202" s="171"/>
      <c r="Y202" s="171"/>
      <c r="Z202" s="171"/>
      <c r="AA202" s="171"/>
      <c r="AB202" s="171"/>
      <c r="AC202" s="171"/>
      <c r="AD202" s="171"/>
      <c r="AE202" s="171"/>
      <c r="AF202" s="171"/>
      <c r="AG202" s="171"/>
      <c r="AH202" s="171"/>
      <c r="AI202" s="171"/>
      <c r="AJ202" s="171"/>
      <c r="AK202" s="171"/>
      <c r="AL202" s="171"/>
      <c r="AM202" s="171"/>
      <c r="AN202" s="171"/>
      <c r="AO202" s="171"/>
      <c r="AP202" s="171"/>
      <c r="AQ202" s="171"/>
      <c r="AR202" s="171"/>
      <c r="AS202" s="171"/>
      <c r="AT202" s="171"/>
      <c r="AU202" s="171"/>
      <c r="AV202" s="171"/>
      <c r="AW202" s="171"/>
      <c r="AX202" s="171"/>
      <c r="AY202" s="171"/>
      <c r="AZ202" s="171"/>
      <c r="BA202" s="171"/>
      <c r="BB202" s="171"/>
      <c r="BC202" s="171"/>
      <c r="BD202" s="171"/>
      <c r="BE202" s="171"/>
      <c r="BF202" s="171"/>
      <c r="BG202" s="171"/>
      <c r="BH202" s="171"/>
      <c r="BI202" s="171"/>
      <c r="BJ202" s="171"/>
      <c r="BK202" s="171"/>
      <c r="BL202" s="171"/>
      <c r="BM202" s="171"/>
      <c r="BN202" s="171"/>
      <c r="BO202" s="171"/>
      <c r="BP202" s="171"/>
      <c r="BQ202" s="171"/>
      <c r="BR202" s="171"/>
      <c r="BS202" s="171"/>
      <c r="BT202" s="171"/>
      <c r="BU202" s="171"/>
      <c r="BV202" s="171"/>
      <c r="BW202" s="171"/>
      <c r="BX202" s="171"/>
      <c r="BY202" s="171"/>
      <c r="BZ202" s="171"/>
      <c r="CA202" s="171"/>
      <c r="CB202" s="171"/>
      <c r="CC202" s="171"/>
      <c r="CD202" s="171"/>
      <c r="CE202" s="171"/>
      <c r="CF202" s="171"/>
      <c r="CG202" s="171"/>
      <c r="CH202" s="171"/>
      <c r="CI202" s="171"/>
      <c r="CJ202" s="171"/>
      <c r="CK202" s="171"/>
      <c r="CL202" s="171"/>
      <c r="CM202" s="171"/>
      <c r="CN202" s="171"/>
      <c r="CO202" s="171"/>
      <c r="CP202" s="171"/>
      <c r="CQ202" s="171"/>
      <c r="CR202" s="171"/>
      <c r="CS202" s="171"/>
      <c r="CT202" s="171"/>
      <c r="CU202" s="171"/>
      <c r="CV202" s="171"/>
      <c r="CW202" s="171"/>
      <c r="CX202" s="171"/>
      <c r="CY202" s="171"/>
      <c r="CZ202" s="171"/>
      <c r="DA202" s="171"/>
      <c r="DB202" s="171"/>
      <c r="DC202" s="171"/>
      <c r="DD202" s="171"/>
      <c r="DE202" s="171"/>
      <c r="DF202" s="171"/>
      <c r="DG202" s="171"/>
      <c r="DH202" s="171"/>
      <c r="DI202" s="171"/>
      <c r="DJ202" s="171"/>
      <c r="DK202" s="171"/>
      <c r="DL202" s="171"/>
      <c r="DM202" s="171"/>
      <c r="DN202" s="171"/>
      <c r="DO202" s="171"/>
      <c r="DP202" s="171"/>
      <c r="DQ202" s="171"/>
      <c r="DR202" s="171"/>
      <c r="DS202" s="171"/>
      <c r="DT202" s="171"/>
      <c r="DU202" s="171"/>
      <c r="DV202" s="171"/>
      <c r="DW202" s="171"/>
      <c r="DX202" s="171"/>
      <c r="DY202" s="171"/>
      <c r="DZ202" s="171"/>
      <c r="EA202" s="171"/>
      <c r="EB202" s="171"/>
      <c r="EC202" s="171"/>
      <c r="ED202" s="171"/>
      <c r="EE202" s="171"/>
      <c r="EF202" s="171"/>
      <c r="EG202" s="171"/>
      <c r="EH202" s="171"/>
      <c r="EI202" s="171"/>
      <c r="EJ202" s="171"/>
      <c r="EK202" s="171"/>
      <c r="EL202" s="171"/>
      <c r="EM202" s="171"/>
      <c r="EN202" s="171"/>
      <c r="EO202" s="171"/>
      <c r="EP202" s="171"/>
      <c r="EQ202" s="171"/>
      <c r="ER202" s="171"/>
      <c r="ES202" s="171"/>
      <c r="ET202" s="171"/>
      <c r="EU202" s="171"/>
      <c r="EV202" s="171"/>
      <c r="EW202" s="171"/>
      <c r="EX202" s="171"/>
      <c r="EY202" s="171"/>
      <c r="EZ202" s="171"/>
      <c r="FA202" s="171"/>
      <c r="FB202" s="171"/>
      <c r="FC202" s="171"/>
      <c r="FD202" s="171"/>
      <c r="FE202" s="171"/>
      <c r="FF202" s="171"/>
      <c r="FG202" s="171"/>
      <c r="FH202" s="171"/>
      <c r="FI202" s="171"/>
      <c r="FJ202" s="171"/>
      <c r="FK202" s="171"/>
      <c r="FL202" s="171"/>
      <c r="FM202" s="171"/>
      <c r="FN202" s="171"/>
      <c r="FO202" s="171"/>
      <c r="FP202" s="171"/>
      <c r="FQ202" s="171"/>
      <c r="FR202" s="171"/>
      <c r="FS202" s="171"/>
      <c r="FT202" s="171"/>
      <c r="FU202" s="171"/>
      <c r="FV202" s="171"/>
      <c r="FW202" s="171"/>
      <c r="FX202" s="171"/>
      <c r="FY202" s="171"/>
      <c r="FZ202" s="171"/>
      <c r="GA202" s="171"/>
      <c r="GB202" s="171"/>
      <c r="GC202" s="171"/>
      <c r="GD202" s="171"/>
      <c r="GE202" s="171"/>
      <c r="GF202" s="171"/>
      <c r="GG202" s="171"/>
      <c r="GH202" s="171"/>
      <c r="GI202" s="171"/>
      <c r="GJ202" s="171"/>
      <c r="GK202" s="171"/>
      <c r="GL202" s="171"/>
      <c r="GM202" s="171"/>
      <c r="GN202" s="171"/>
      <c r="GO202" s="171"/>
      <c r="GP202" s="171"/>
      <c r="GQ202" s="171"/>
      <c r="GR202" s="171"/>
      <c r="GS202" s="171"/>
      <c r="GT202" s="171"/>
      <c r="GU202" s="171"/>
      <c r="GV202" s="171"/>
      <c r="GW202" s="171"/>
      <c r="GX202" s="171"/>
      <c r="GY202" s="171"/>
      <c r="GZ202" s="171"/>
      <c r="HA202" s="171"/>
      <c r="HB202" s="171"/>
      <c r="HC202" s="171"/>
      <c r="HD202" s="171"/>
      <c r="HE202" s="171"/>
      <c r="HF202" s="171"/>
      <c r="HG202" s="171"/>
      <c r="HH202" s="171"/>
      <c r="HI202" s="171"/>
      <c r="HJ202" s="171"/>
      <c r="HK202" s="171"/>
      <c r="HL202" s="171"/>
      <c r="HM202" s="171"/>
      <c r="HN202" s="171"/>
      <c r="HO202" s="171"/>
      <c r="HP202" s="171"/>
      <c r="HQ202" s="171"/>
      <c r="HR202" s="171"/>
      <c r="HS202" s="171"/>
      <c r="HT202" s="171"/>
      <c r="HU202" s="171"/>
      <c r="HV202" s="171"/>
      <c r="HW202" s="172"/>
    </row>
    <row r="203" spans="1:231" s="59" customFormat="1" ht="22.5" customHeight="1">
      <c r="A203" s="363" t="s">
        <v>338</v>
      </c>
      <c r="B203" s="401" t="s">
        <v>339</v>
      </c>
      <c r="C203" s="394">
        <f>C204</f>
        <v>3.0701999999999998</v>
      </c>
      <c r="D203" s="394"/>
      <c r="E203" s="391">
        <f>E204</f>
        <v>686</v>
      </c>
      <c r="F203" s="411"/>
      <c r="G203" s="411"/>
      <c r="H203" s="411"/>
      <c r="I203" s="411"/>
      <c r="J203" s="163"/>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c r="BI203" s="57"/>
      <c r="BJ203" s="57"/>
      <c r="BK203" s="57"/>
      <c r="BL203" s="57"/>
      <c r="BM203" s="57"/>
      <c r="BN203" s="57"/>
      <c r="BO203" s="57"/>
      <c r="BP203" s="57"/>
      <c r="BQ203" s="57"/>
      <c r="BR203" s="57"/>
      <c r="BS203" s="57"/>
      <c r="BT203" s="57"/>
      <c r="BU203" s="57"/>
      <c r="BV203" s="57"/>
      <c r="BW203" s="57"/>
      <c r="BX203" s="57"/>
      <c r="BY203" s="57"/>
      <c r="BZ203" s="57"/>
      <c r="CA203" s="57"/>
      <c r="CB203" s="57"/>
      <c r="CC203" s="57"/>
      <c r="CD203" s="57"/>
      <c r="CE203" s="57"/>
      <c r="CF203" s="57"/>
      <c r="CG203" s="57"/>
      <c r="CH203" s="57"/>
      <c r="CI203" s="57"/>
      <c r="CJ203" s="57"/>
      <c r="CK203" s="57"/>
      <c r="CL203" s="57"/>
      <c r="CM203" s="57"/>
      <c r="CN203" s="57"/>
      <c r="CO203" s="57"/>
      <c r="CP203" s="57"/>
      <c r="CQ203" s="57"/>
      <c r="CR203" s="57"/>
      <c r="CS203" s="57"/>
      <c r="CT203" s="57"/>
      <c r="CU203" s="57"/>
      <c r="CV203" s="57"/>
      <c r="CW203" s="57"/>
      <c r="CX203" s="57"/>
      <c r="CY203" s="57"/>
      <c r="CZ203" s="57"/>
      <c r="DA203" s="57"/>
      <c r="DB203" s="57"/>
      <c r="DC203" s="57"/>
      <c r="DD203" s="57"/>
      <c r="DE203" s="57"/>
      <c r="DF203" s="57"/>
      <c r="DG203" s="57"/>
      <c r="DH203" s="57"/>
      <c r="DI203" s="57"/>
      <c r="DJ203" s="57"/>
      <c r="DK203" s="57"/>
      <c r="DL203" s="57"/>
      <c r="DM203" s="57"/>
      <c r="DN203" s="57"/>
      <c r="DO203" s="57"/>
      <c r="DP203" s="57"/>
      <c r="DQ203" s="57"/>
      <c r="DR203" s="57"/>
      <c r="DS203" s="57"/>
      <c r="DT203" s="57"/>
      <c r="DU203" s="57"/>
      <c r="DV203" s="57"/>
      <c r="DW203" s="57"/>
      <c r="DX203" s="57"/>
      <c r="DY203" s="57"/>
      <c r="DZ203" s="57"/>
      <c r="EA203" s="57"/>
      <c r="EB203" s="57"/>
      <c r="EC203" s="57"/>
      <c r="ED203" s="57"/>
      <c r="EE203" s="57"/>
      <c r="EF203" s="57"/>
      <c r="EG203" s="57"/>
      <c r="EH203" s="57"/>
      <c r="EI203" s="57"/>
      <c r="EJ203" s="57"/>
      <c r="EK203" s="57"/>
      <c r="EL203" s="57"/>
      <c r="EM203" s="57"/>
      <c r="EN203" s="57"/>
      <c r="EO203" s="57"/>
      <c r="EP203" s="57"/>
      <c r="EQ203" s="57"/>
      <c r="ER203" s="57"/>
      <c r="ES203" s="57"/>
      <c r="ET203" s="57"/>
      <c r="EU203" s="57"/>
      <c r="EV203" s="57"/>
      <c r="EW203" s="57"/>
      <c r="EX203" s="57"/>
      <c r="EY203" s="57"/>
      <c r="EZ203" s="57"/>
      <c r="FA203" s="57"/>
      <c r="FB203" s="57"/>
      <c r="FC203" s="57"/>
      <c r="FD203" s="57"/>
      <c r="FE203" s="57"/>
      <c r="FF203" s="57"/>
      <c r="FG203" s="57"/>
      <c r="FH203" s="57"/>
      <c r="FI203" s="57"/>
      <c r="FJ203" s="57"/>
      <c r="FK203" s="57"/>
      <c r="FL203" s="57"/>
      <c r="FM203" s="57"/>
      <c r="FN203" s="57"/>
      <c r="FO203" s="57"/>
      <c r="FP203" s="57"/>
      <c r="FQ203" s="57"/>
      <c r="FR203" s="57"/>
      <c r="FS203" s="57"/>
      <c r="FT203" s="57"/>
      <c r="FU203" s="57"/>
      <c r="FV203" s="57"/>
      <c r="FW203" s="57"/>
      <c r="FX203" s="57"/>
      <c r="FY203" s="57"/>
      <c r="FZ203" s="57"/>
      <c r="GA203" s="57"/>
      <c r="GB203" s="57"/>
      <c r="GC203" s="57"/>
      <c r="GD203" s="57"/>
      <c r="GE203" s="57"/>
      <c r="GF203" s="57"/>
      <c r="GG203" s="57"/>
      <c r="GH203" s="57"/>
      <c r="GI203" s="57"/>
      <c r="GJ203" s="57"/>
      <c r="GK203" s="57"/>
      <c r="GL203" s="57"/>
      <c r="GM203" s="57"/>
      <c r="GN203" s="57"/>
      <c r="GO203" s="57"/>
      <c r="GP203" s="57"/>
      <c r="GQ203" s="57"/>
      <c r="GR203" s="57"/>
      <c r="GS203" s="57"/>
      <c r="GT203" s="57"/>
      <c r="GU203" s="57"/>
      <c r="GV203" s="57"/>
      <c r="GW203" s="57"/>
      <c r="GX203" s="57"/>
      <c r="GY203" s="57"/>
      <c r="GZ203" s="57"/>
      <c r="HA203" s="57"/>
      <c r="HB203" s="57"/>
      <c r="HC203" s="57"/>
      <c r="HD203" s="57"/>
      <c r="HE203" s="57"/>
      <c r="HF203" s="57"/>
      <c r="HG203" s="57"/>
      <c r="HH203" s="57"/>
      <c r="HI203" s="57"/>
      <c r="HJ203" s="57"/>
      <c r="HK203" s="57"/>
      <c r="HL203" s="57"/>
      <c r="HM203" s="57"/>
      <c r="HN203" s="57"/>
      <c r="HO203" s="57"/>
      <c r="HP203" s="57"/>
      <c r="HQ203" s="57"/>
      <c r="HR203" s="57"/>
      <c r="HS203" s="57"/>
      <c r="HT203" s="57"/>
      <c r="HU203" s="57"/>
      <c r="HV203" s="57"/>
      <c r="HW203" s="58"/>
    </row>
    <row r="204" spans="1:231" s="175" customFormat="1" ht="51.6" customHeight="1">
      <c r="A204" s="395"/>
      <c r="B204" s="396" t="s">
        <v>339</v>
      </c>
      <c r="C204" s="404">
        <v>3.0701999999999998</v>
      </c>
      <c r="D204" s="404"/>
      <c r="E204" s="163">
        <v>686</v>
      </c>
      <c r="F204" s="407"/>
      <c r="G204" s="407"/>
      <c r="H204" s="412">
        <v>1</v>
      </c>
      <c r="I204" s="408" t="s">
        <v>180</v>
      </c>
      <c r="J204" s="170"/>
      <c r="K204" s="176"/>
      <c r="L204" s="176"/>
      <c r="M204" s="176"/>
      <c r="N204" s="176"/>
      <c r="O204" s="176"/>
      <c r="P204" s="176"/>
      <c r="Q204" s="176"/>
      <c r="R204" s="176"/>
      <c r="S204" s="176"/>
      <c r="T204" s="176"/>
      <c r="U204" s="176"/>
      <c r="V204" s="176"/>
      <c r="W204" s="176"/>
      <c r="X204" s="176"/>
      <c r="Y204" s="176"/>
      <c r="Z204" s="176"/>
      <c r="AA204" s="176"/>
      <c r="AB204" s="176"/>
      <c r="AC204" s="176"/>
      <c r="AD204" s="176"/>
      <c r="AE204" s="176"/>
      <c r="AF204" s="176"/>
      <c r="AG204" s="176"/>
      <c r="AH204" s="176"/>
      <c r="AI204" s="176"/>
      <c r="AJ204" s="176"/>
      <c r="AK204" s="176"/>
      <c r="AL204" s="176"/>
      <c r="AM204" s="176"/>
      <c r="AN204" s="176"/>
      <c r="AO204" s="176"/>
      <c r="AP204" s="176"/>
      <c r="AQ204" s="176"/>
      <c r="AR204" s="176"/>
      <c r="AS204" s="176"/>
      <c r="AT204" s="176"/>
      <c r="AU204" s="176"/>
      <c r="AV204" s="176"/>
      <c r="AW204" s="176"/>
      <c r="AX204" s="176"/>
      <c r="AY204" s="176"/>
      <c r="AZ204" s="176"/>
      <c r="BA204" s="176"/>
      <c r="BB204" s="176"/>
      <c r="BC204" s="176"/>
      <c r="BD204" s="176"/>
      <c r="BE204" s="176"/>
      <c r="BF204" s="176"/>
      <c r="BG204" s="176"/>
      <c r="BH204" s="176"/>
      <c r="BI204" s="176"/>
      <c r="BJ204" s="176"/>
      <c r="BK204" s="176"/>
      <c r="BL204" s="176"/>
      <c r="BM204" s="176"/>
      <c r="BN204" s="176"/>
      <c r="BO204" s="176"/>
      <c r="BP204" s="176"/>
      <c r="BQ204" s="176"/>
      <c r="BR204" s="176"/>
      <c r="BS204" s="176"/>
      <c r="BT204" s="176"/>
      <c r="BU204" s="176"/>
      <c r="BV204" s="176"/>
      <c r="BW204" s="176"/>
      <c r="BX204" s="176"/>
      <c r="BY204" s="176"/>
      <c r="BZ204" s="176"/>
      <c r="CA204" s="176"/>
      <c r="CB204" s="176"/>
      <c r="CC204" s="176"/>
      <c r="CD204" s="176"/>
      <c r="CE204" s="176"/>
      <c r="CF204" s="176"/>
      <c r="CG204" s="176"/>
      <c r="CH204" s="176"/>
      <c r="CI204" s="176"/>
      <c r="CJ204" s="176"/>
      <c r="CK204" s="176"/>
      <c r="CL204" s="176"/>
      <c r="CM204" s="176"/>
      <c r="CN204" s="176"/>
      <c r="CO204" s="176"/>
      <c r="CP204" s="176"/>
      <c r="CQ204" s="176"/>
      <c r="CR204" s="176"/>
      <c r="CS204" s="176"/>
      <c r="CT204" s="176"/>
      <c r="CU204" s="176"/>
      <c r="CV204" s="176"/>
      <c r="CW204" s="176"/>
      <c r="CX204" s="176"/>
      <c r="CY204" s="176"/>
      <c r="CZ204" s="176"/>
      <c r="DA204" s="176"/>
      <c r="DB204" s="176"/>
      <c r="DC204" s="176"/>
      <c r="DD204" s="176"/>
      <c r="DE204" s="176"/>
      <c r="DF204" s="176"/>
      <c r="DG204" s="176"/>
      <c r="DH204" s="176"/>
      <c r="DI204" s="176"/>
      <c r="DJ204" s="176"/>
      <c r="DK204" s="176"/>
      <c r="DL204" s="176"/>
      <c r="DM204" s="176"/>
      <c r="DN204" s="176"/>
      <c r="DO204" s="176"/>
      <c r="DP204" s="176"/>
      <c r="DQ204" s="176"/>
      <c r="DR204" s="176"/>
      <c r="DS204" s="176"/>
      <c r="DT204" s="176"/>
      <c r="DU204" s="176"/>
      <c r="DV204" s="176"/>
      <c r="DW204" s="176"/>
      <c r="DX204" s="176"/>
      <c r="DY204" s="176"/>
      <c r="DZ204" s="176"/>
      <c r="EA204" s="176"/>
      <c r="EB204" s="176"/>
      <c r="EC204" s="176"/>
      <c r="ED204" s="176"/>
      <c r="EE204" s="176"/>
      <c r="EF204" s="176"/>
      <c r="EG204" s="176"/>
      <c r="EH204" s="176"/>
      <c r="EI204" s="176"/>
      <c r="EJ204" s="176"/>
      <c r="EK204" s="176"/>
      <c r="EL204" s="176"/>
      <c r="EM204" s="176"/>
      <c r="EN204" s="176"/>
      <c r="EO204" s="176"/>
      <c r="EP204" s="176"/>
      <c r="EQ204" s="176"/>
      <c r="ER204" s="176"/>
      <c r="ES204" s="176"/>
      <c r="ET204" s="176"/>
      <c r="EU204" s="176"/>
      <c r="EV204" s="176"/>
      <c r="EW204" s="176"/>
      <c r="EX204" s="176"/>
      <c r="EY204" s="176"/>
      <c r="EZ204" s="176"/>
      <c r="FA204" s="176"/>
      <c r="FB204" s="176"/>
      <c r="FC204" s="176"/>
      <c r="FD204" s="176"/>
      <c r="FE204" s="176"/>
      <c r="FF204" s="176"/>
      <c r="FG204" s="176"/>
      <c r="FH204" s="176"/>
      <c r="FI204" s="176"/>
      <c r="FJ204" s="176"/>
      <c r="FK204" s="176"/>
      <c r="FL204" s="176"/>
      <c r="FM204" s="176"/>
      <c r="FN204" s="176"/>
      <c r="FO204" s="176"/>
      <c r="FP204" s="176"/>
      <c r="FQ204" s="176"/>
      <c r="FR204" s="176"/>
      <c r="FS204" s="176"/>
      <c r="FT204" s="176"/>
      <c r="FU204" s="176"/>
      <c r="FV204" s="176"/>
      <c r="FW204" s="176"/>
      <c r="FX204" s="176"/>
      <c r="FY204" s="176"/>
      <c r="FZ204" s="176"/>
      <c r="GA204" s="176"/>
      <c r="GB204" s="176"/>
      <c r="GC204" s="176"/>
      <c r="GD204" s="176"/>
      <c r="GE204" s="176"/>
      <c r="GF204" s="176"/>
      <c r="GG204" s="176"/>
      <c r="GH204" s="176"/>
      <c r="GI204" s="176"/>
      <c r="GJ204" s="176"/>
      <c r="GK204" s="176"/>
      <c r="GL204" s="176"/>
      <c r="GM204" s="176"/>
      <c r="GN204" s="176"/>
      <c r="GO204" s="176"/>
      <c r="GP204" s="176"/>
      <c r="GQ204" s="176"/>
      <c r="GR204" s="176"/>
      <c r="GS204" s="176"/>
      <c r="GT204" s="176"/>
      <c r="GU204" s="176"/>
      <c r="GV204" s="176"/>
      <c r="GW204" s="176"/>
      <c r="GX204" s="176"/>
      <c r="GY204" s="176"/>
      <c r="GZ204" s="176"/>
      <c r="HA204" s="176"/>
      <c r="HB204" s="176"/>
      <c r="HC204" s="176"/>
      <c r="HD204" s="176"/>
      <c r="HE204" s="176"/>
      <c r="HF204" s="176"/>
      <c r="HG204" s="176"/>
      <c r="HH204" s="176"/>
      <c r="HI204" s="176"/>
      <c r="HJ204" s="176"/>
      <c r="HK204" s="176"/>
      <c r="HL204" s="176"/>
      <c r="HM204" s="176"/>
      <c r="HN204" s="176"/>
      <c r="HO204" s="176"/>
      <c r="HP204" s="176"/>
      <c r="HQ204" s="176"/>
      <c r="HR204" s="176"/>
      <c r="HS204" s="176"/>
      <c r="HT204" s="176"/>
      <c r="HU204" s="176"/>
      <c r="HV204" s="176"/>
      <c r="HW204" s="174"/>
    </row>
    <row r="205" spans="1:231" ht="22.9" customHeight="1">
      <c r="A205" s="502" t="s">
        <v>842</v>
      </c>
      <c r="B205" s="502"/>
      <c r="C205" s="123"/>
      <c r="D205" s="123"/>
      <c r="E205" s="160"/>
      <c r="J205" s="413"/>
      <c r="CA205" s="119"/>
    </row>
    <row r="206" spans="1:231" ht="15.75">
      <c r="A206" s="66" t="s">
        <v>21</v>
      </c>
      <c r="B206" s="68" t="s">
        <v>22</v>
      </c>
      <c r="C206" s="414"/>
      <c r="D206" s="75"/>
      <c r="E206" s="415"/>
      <c r="F206" s="75"/>
      <c r="G206" s="67"/>
      <c r="H206" s="75"/>
      <c r="I206" s="75"/>
      <c r="J206" s="416"/>
      <c r="CA206" s="119"/>
    </row>
    <row r="207" spans="1:231" ht="31.5">
      <c r="A207" s="66" t="s">
        <v>23</v>
      </c>
      <c r="B207" s="417" t="s">
        <v>906</v>
      </c>
      <c r="C207" s="414">
        <f>SUM(C208:C213)</f>
        <v>45.666660000000007</v>
      </c>
      <c r="D207" s="66"/>
      <c r="E207" s="415">
        <f>SUM(E208:E213)</f>
        <v>64092</v>
      </c>
      <c r="F207" s="67"/>
      <c r="G207" s="67"/>
      <c r="H207" s="67"/>
      <c r="I207" s="67"/>
      <c r="J207" s="67"/>
      <c r="CA207" s="119"/>
    </row>
    <row r="208" spans="1:231" ht="15.75">
      <c r="A208" s="69" t="s">
        <v>25</v>
      </c>
      <c r="B208" s="70" t="s">
        <v>907</v>
      </c>
      <c r="C208" s="418">
        <v>5.0537400000000003</v>
      </c>
      <c r="D208" s="419">
        <f>C208/$F$6*100</f>
        <v>24.065428571428573</v>
      </c>
      <c r="E208" s="420">
        <v>10504</v>
      </c>
      <c r="F208" s="419">
        <f>E208/$G$6*100</f>
        <v>131.29999999999998</v>
      </c>
      <c r="G208" s="419"/>
      <c r="H208" s="419"/>
      <c r="I208" s="419"/>
      <c r="J208" s="75">
        <v>1</v>
      </c>
      <c r="CA208" s="119"/>
    </row>
    <row r="209" spans="1:79" ht="15.75">
      <c r="A209" s="69" t="s">
        <v>27</v>
      </c>
      <c r="B209" s="421" t="s">
        <v>909</v>
      </c>
      <c r="C209" s="418">
        <v>4.8698600000000001</v>
      </c>
      <c r="D209" s="419">
        <f t="shared" ref="D209:D243" si="15">C209/$F$6*100</f>
        <v>23.189809523809522</v>
      </c>
      <c r="E209" s="420">
        <v>8447</v>
      </c>
      <c r="F209" s="419">
        <f t="shared" ref="F209:F243" si="16">E209/$G$6*100</f>
        <v>105.58749999999999</v>
      </c>
      <c r="G209" s="419"/>
      <c r="H209" s="419"/>
      <c r="I209" s="419"/>
      <c r="J209" s="75">
        <v>1</v>
      </c>
      <c r="CA209" s="119"/>
    </row>
    <row r="210" spans="1:79" ht="15.75">
      <c r="A210" s="69" t="s">
        <v>30</v>
      </c>
      <c r="B210" s="421" t="s">
        <v>910</v>
      </c>
      <c r="C210" s="418">
        <v>6.6414999999999997</v>
      </c>
      <c r="D210" s="419">
        <f t="shared" si="15"/>
        <v>31.626190476190473</v>
      </c>
      <c r="E210" s="420">
        <v>8179</v>
      </c>
      <c r="F210" s="419">
        <f t="shared" si="16"/>
        <v>102.2375</v>
      </c>
      <c r="G210" s="419"/>
      <c r="H210" s="419"/>
      <c r="I210" s="419"/>
      <c r="J210" s="75">
        <v>1</v>
      </c>
      <c r="CA210" s="119"/>
    </row>
    <row r="211" spans="1:79" ht="15.75">
      <c r="A211" s="69" t="s">
        <v>32</v>
      </c>
      <c r="B211" s="421" t="s">
        <v>911</v>
      </c>
      <c r="C211" s="418">
        <v>9.345320000000001</v>
      </c>
      <c r="D211" s="419">
        <f t="shared" si="15"/>
        <v>44.50152380952381</v>
      </c>
      <c r="E211" s="420">
        <v>11723</v>
      </c>
      <c r="F211" s="419">
        <f t="shared" si="16"/>
        <v>146.53750000000002</v>
      </c>
      <c r="G211" s="419"/>
      <c r="H211" s="419"/>
      <c r="I211" s="419"/>
      <c r="J211" s="75">
        <v>1</v>
      </c>
      <c r="CA211" s="119"/>
    </row>
    <row r="212" spans="1:79" ht="15.75">
      <c r="A212" s="69" t="s">
        <v>217</v>
      </c>
      <c r="B212" s="421" t="s">
        <v>420</v>
      </c>
      <c r="C212" s="418">
        <v>8.9799900000000008</v>
      </c>
      <c r="D212" s="419">
        <f t="shared" si="15"/>
        <v>42.761857142857146</v>
      </c>
      <c r="E212" s="420">
        <v>11400</v>
      </c>
      <c r="F212" s="419">
        <f t="shared" si="16"/>
        <v>142.5</v>
      </c>
      <c r="G212" s="419"/>
      <c r="H212" s="419"/>
      <c r="I212" s="419"/>
      <c r="J212" s="75">
        <v>1</v>
      </c>
      <c r="CA212" s="119"/>
    </row>
    <row r="213" spans="1:79" ht="15.75">
      <c r="A213" s="69" t="s">
        <v>219</v>
      </c>
      <c r="B213" s="421" t="s">
        <v>912</v>
      </c>
      <c r="C213" s="418">
        <v>10.776250000000001</v>
      </c>
      <c r="D213" s="419">
        <f t="shared" si="15"/>
        <v>51.315476190476197</v>
      </c>
      <c r="E213" s="420">
        <v>13839</v>
      </c>
      <c r="F213" s="419">
        <f t="shared" si="16"/>
        <v>172.98750000000001</v>
      </c>
      <c r="G213" s="419"/>
      <c r="H213" s="419"/>
      <c r="I213" s="419"/>
      <c r="J213" s="75">
        <v>1</v>
      </c>
      <c r="CA213" s="119"/>
    </row>
    <row r="214" spans="1:79" ht="15.75">
      <c r="A214" s="66" t="s">
        <v>34</v>
      </c>
      <c r="B214" s="417" t="s">
        <v>922</v>
      </c>
      <c r="C214" s="414">
        <f>SUM(C215:C219)</f>
        <v>100.05598000000001</v>
      </c>
      <c r="D214" s="66"/>
      <c r="E214" s="415">
        <f>SUM(E215:E219)</f>
        <v>32048</v>
      </c>
      <c r="F214" s="67"/>
      <c r="G214" s="67">
        <v>2</v>
      </c>
      <c r="H214" s="67"/>
      <c r="I214" s="67"/>
      <c r="J214" s="67"/>
      <c r="CA214" s="119"/>
    </row>
    <row r="215" spans="1:79" ht="15.75">
      <c r="A215" s="69" t="s">
        <v>36</v>
      </c>
      <c r="B215" s="71" t="s">
        <v>923</v>
      </c>
      <c r="C215" s="418">
        <v>12.773900000000001</v>
      </c>
      <c r="D215" s="419">
        <f t="shared" si="15"/>
        <v>60.828095238095244</v>
      </c>
      <c r="E215" s="420">
        <v>6665</v>
      </c>
      <c r="F215" s="419">
        <f>E215/$G$6*100</f>
        <v>83.3125</v>
      </c>
      <c r="G215" s="419"/>
      <c r="H215" s="419"/>
      <c r="I215" s="419"/>
      <c r="J215" s="75">
        <v>1</v>
      </c>
      <c r="CA215" s="119"/>
    </row>
    <row r="216" spans="1:79" ht="15.75">
      <c r="A216" s="69" t="s">
        <v>38</v>
      </c>
      <c r="B216" s="422" t="s">
        <v>924</v>
      </c>
      <c r="C216" s="418">
        <v>26.170479999999998</v>
      </c>
      <c r="D216" s="419">
        <f t="shared" si="15"/>
        <v>124.62133333333331</v>
      </c>
      <c r="E216" s="420">
        <v>11398</v>
      </c>
      <c r="F216" s="419">
        <f t="shared" si="16"/>
        <v>142.47499999999999</v>
      </c>
      <c r="G216" s="419"/>
      <c r="H216" s="419"/>
      <c r="I216" s="419"/>
      <c r="J216" s="75"/>
      <c r="CA216" s="119"/>
    </row>
    <row r="217" spans="1:79" ht="15.75">
      <c r="A217" s="69" t="s">
        <v>40</v>
      </c>
      <c r="B217" s="71" t="s">
        <v>925</v>
      </c>
      <c r="C217" s="418">
        <v>27.838470000000001</v>
      </c>
      <c r="D217" s="419">
        <f>C217/50*100</f>
        <v>55.676939999999995</v>
      </c>
      <c r="E217" s="420">
        <v>6301</v>
      </c>
      <c r="F217" s="419">
        <f>E217/5000*100</f>
        <v>126.02</v>
      </c>
      <c r="G217" s="419" t="s">
        <v>908</v>
      </c>
      <c r="H217" s="419"/>
      <c r="I217" s="419"/>
      <c r="J217" s="75">
        <v>1</v>
      </c>
      <c r="CA217" s="119"/>
    </row>
    <row r="218" spans="1:79" ht="15.75">
      <c r="A218" s="69" t="s">
        <v>42</v>
      </c>
      <c r="B218" s="71" t="s">
        <v>926</v>
      </c>
      <c r="C218" s="418">
        <v>28.05339</v>
      </c>
      <c r="D218" s="419">
        <f>C218/50*100</f>
        <v>56.106780000000001</v>
      </c>
      <c r="E218" s="420">
        <v>3372</v>
      </c>
      <c r="F218" s="419">
        <f>E218/5000*100</f>
        <v>67.44</v>
      </c>
      <c r="G218" s="419" t="s">
        <v>908</v>
      </c>
      <c r="H218" s="419"/>
      <c r="I218" s="419"/>
      <c r="J218" s="75">
        <v>1</v>
      </c>
      <c r="CA218" s="119"/>
    </row>
    <row r="219" spans="1:79" ht="15.75">
      <c r="A219" s="69" t="s">
        <v>44</v>
      </c>
      <c r="B219" s="71" t="s">
        <v>927</v>
      </c>
      <c r="C219" s="418">
        <v>5.2197400000000007</v>
      </c>
      <c r="D219" s="419">
        <f t="shared" si="15"/>
        <v>24.855904761904764</v>
      </c>
      <c r="E219" s="420">
        <v>4312</v>
      </c>
      <c r="F219" s="419">
        <f t="shared" si="16"/>
        <v>53.900000000000006</v>
      </c>
      <c r="G219" s="419"/>
      <c r="H219" s="419"/>
      <c r="I219" s="419"/>
      <c r="J219" s="75">
        <v>1</v>
      </c>
      <c r="CA219" s="119"/>
    </row>
    <row r="220" spans="1:79" ht="15.75">
      <c r="A220" s="66" t="s">
        <v>65</v>
      </c>
      <c r="B220" s="417" t="s">
        <v>942</v>
      </c>
      <c r="C220" s="423">
        <f>SUM(C221:C228)</f>
        <v>66.341440000000006</v>
      </c>
      <c r="D220" s="66"/>
      <c r="E220" s="415">
        <f>SUM(E221:E228)</f>
        <v>68748</v>
      </c>
      <c r="F220" s="67"/>
      <c r="G220" s="67"/>
      <c r="H220" s="67"/>
      <c r="I220" s="67"/>
      <c r="J220" s="67"/>
      <c r="CA220" s="119"/>
    </row>
    <row r="221" spans="1:79" ht="15.75">
      <c r="A221" s="69" t="s">
        <v>67</v>
      </c>
      <c r="B221" s="74" t="s">
        <v>943</v>
      </c>
      <c r="C221" s="424">
        <v>7.0530900000000001</v>
      </c>
      <c r="D221" s="419">
        <f t="shared" si="15"/>
        <v>33.58614285714286</v>
      </c>
      <c r="E221" s="420">
        <v>9950</v>
      </c>
      <c r="F221" s="419">
        <f t="shared" si="16"/>
        <v>124.37499999999999</v>
      </c>
      <c r="G221" s="419"/>
      <c r="H221" s="419"/>
      <c r="I221" s="419"/>
      <c r="J221" s="75">
        <v>1</v>
      </c>
      <c r="CA221" s="119"/>
    </row>
    <row r="222" spans="1:79" ht="15.75">
      <c r="A222" s="69" t="s">
        <v>69</v>
      </c>
      <c r="B222" s="74" t="s">
        <v>944</v>
      </c>
      <c r="C222" s="424">
        <v>6.9912099999999997</v>
      </c>
      <c r="D222" s="419">
        <f t="shared" si="15"/>
        <v>33.291476190476189</v>
      </c>
      <c r="E222" s="420">
        <v>8351</v>
      </c>
      <c r="F222" s="419">
        <f t="shared" si="16"/>
        <v>104.38750000000002</v>
      </c>
      <c r="G222" s="419"/>
      <c r="H222" s="419"/>
      <c r="I222" s="419"/>
      <c r="J222" s="75">
        <v>1</v>
      </c>
      <c r="CA222" s="119"/>
    </row>
    <row r="223" spans="1:79" ht="15.75">
      <c r="A223" s="69" t="s">
        <v>71</v>
      </c>
      <c r="B223" s="74" t="s">
        <v>945</v>
      </c>
      <c r="C223" s="424">
        <v>11.368520000000002</v>
      </c>
      <c r="D223" s="419">
        <f t="shared" si="15"/>
        <v>54.135809523809527</v>
      </c>
      <c r="E223" s="420">
        <v>11800</v>
      </c>
      <c r="F223" s="419">
        <f t="shared" si="16"/>
        <v>147.5</v>
      </c>
      <c r="G223" s="419"/>
      <c r="H223" s="419"/>
      <c r="I223" s="419"/>
      <c r="J223" s="75">
        <v>1</v>
      </c>
      <c r="CA223" s="119"/>
    </row>
    <row r="224" spans="1:79" ht="15.75">
      <c r="A224" s="69" t="s">
        <v>73</v>
      </c>
      <c r="B224" s="74" t="s">
        <v>946</v>
      </c>
      <c r="C224" s="424">
        <v>9.8307500000000001</v>
      </c>
      <c r="D224" s="419">
        <f t="shared" si="15"/>
        <v>46.813095238095237</v>
      </c>
      <c r="E224" s="420">
        <v>8369</v>
      </c>
      <c r="F224" s="419">
        <f t="shared" si="16"/>
        <v>104.6125</v>
      </c>
      <c r="G224" s="419"/>
      <c r="H224" s="419"/>
      <c r="I224" s="419"/>
      <c r="J224" s="75">
        <v>1</v>
      </c>
      <c r="CA224" s="119"/>
    </row>
    <row r="225" spans="1:79" ht="15.75">
      <c r="A225" s="69" t="s">
        <v>75</v>
      </c>
      <c r="B225" s="74" t="s">
        <v>947</v>
      </c>
      <c r="C225" s="424">
        <v>6.1506299999999996</v>
      </c>
      <c r="D225" s="419">
        <f t="shared" si="15"/>
        <v>29.288714285714285</v>
      </c>
      <c r="E225" s="420">
        <v>8166</v>
      </c>
      <c r="F225" s="419">
        <f t="shared" si="16"/>
        <v>102.075</v>
      </c>
      <c r="G225" s="419"/>
      <c r="H225" s="419"/>
      <c r="I225" s="419"/>
      <c r="J225" s="75">
        <v>1</v>
      </c>
      <c r="CA225" s="119"/>
    </row>
    <row r="226" spans="1:79" ht="15.75">
      <c r="A226" s="69" t="s">
        <v>77</v>
      </c>
      <c r="B226" s="74" t="s">
        <v>948</v>
      </c>
      <c r="C226" s="424">
        <v>6.8164099999999994</v>
      </c>
      <c r="D226" s="419">
        <f t="shared" si="15"/>
        <v>32.459095238095237</v>
      </c>
      <c r="E226" s="420">
        <v>7696</v>
      </c>
      <c r="F226" s="419">
        <f t="shared" si="16"/>
        <v>96.2</v>
      </c>
      <c r="G226" s="419"/>
      <c r="H226" s="419"/>
      <c r="I226" s="419"/>
      <c r="J226" s="75">
        <v>1</v>
      </c>
      <c r="CA226" s="119"/>
    </row>
    <row r="227" spans="1:79" ht="15.75">
      <c r="A227" s="69" t="s">
        <v>80</v>
      </c>
      <c r="B227" s="74" t="s">
        <v>405</v>
      </c>
      <c r="C227" s="424">
        <v>6.7416499999999999</v>
      </c>
      <c r="D227" s="419">
        <f t="shared" si="15"/>
        <v>32.103095238095236</v>
      </c>
      <c r="E227" s="420">
        <v>6246</v>
      </c>
      <c r="F227" s="419">
        <f t="shared" si="16"/>
        <v>78.075000000000003</v>
      </c>
      <c r="G227" s="419"/>
      <c r="H227" s="419"/>
      <c r="I227" s="419"/>
      <c r="J227" s="75">
        <v>1</v>
      </c>
      <c r="CA227" s="119"/>
    </row>
    <row r="228" spans="1:79" ht="15.75">
      <c r="A228" s="69" t="s">
        <v>82</v>
      </c>
      <c r="B228" s="74" t="s">
        <v>949</v>
      </c>
      <c r="C228" s="424">
        <v>11.38918</v>
      </c>
      <c r="D228" s="419">
        <f t="shared" si="15"/>
        <v>54.23419047619047</v>
      </c>
      <c r="E228" s="420">
        <v>8170</v>
      </c>
      <c r="F228" s="419">
        <f t="shared" si="16"/>
        <v>102.125</v>
      </c>
      <c r="G228" s="419"/>
      <c r="H228" s="419"/>
      <c r="I228" s="419"/>
      <c r="J228" s="75">
        <v>1</v>
      </c>
      <c r="CA228" s="119"/>
    </row>
    <row r="229" spans="1:79" ht="15.75">
      <c r="A229" s="66" t="s">
        <v>98</v>
      </c>
      <c r="B229" s="417" t="s">
        <v>963</v>
      </c>
      <c r="C229" s="414">
        <f>SUM(C230:C243)</f>
        <v>103.12533999999999</v>
      </c>
      <c r="D229" s="66"/>
      <c r="E229" s="415">
        <f>SUM(E230:E243)</f>
        <v>126181</v>
      </c>
      <c r="F229" s="67"/>
      <c r="G229" s="67"/>
      <c r="H229" s="67"/>
      <c r="I229" s="67"/>
      <c r="J229" s="67"/>
      <c r="CA229" s="119"/>
    </row>
    <row r="230" spans="1:79" ht="15.75">
      <c r="A230" s="69" t="s">
        <v>100</v>
      </c>
      <c r="B230" s="71" t="s">
        <v>402</v>
      </c>
      <c r="C230" s="424">
        <v>6.43154</v>
      </c>
      <c r="D230" s="419">
        <f t="shared" si="15"/>
        <v>30.626380952380956</v>
      </c>
      <c r="E230" s="420">
        <v>8838</v>
      </c>
      <c r="F230" s="419">
        <f t="shared" si="16"/>
        <v>110.47499999999999</v>
      </c>
      <c r="G230" s="419"/>
      <c r="H230" s="419"/>
      <c r="I230" s="419"/>
      <c r="J230" s="75">
        <v>1</v>
      </c>
      <c r="CA230" s="119"/>
    </row>
    <row r="231" spans="1:79" ht="15.75">
      <c r="A231" s="69" t="s">
        <v>102</v>
      </c>
      <c r="B231" s="71" t="s">
        <v>964</v>
      </c>
      <c r="C231" s="424">
        <v>8.6034299999999995</v>
      </c>
      <c r="D231" s="419">
        <f t="shared" si="15"/>
        <v>40.968714285714277</v>
      </c>
      <c r="E231" s="420">
        <v>10944</v>
      </c>
      <c r="F231" s="419">
        <f t="shared" si="16"/>
        <v>136.80000000000001</v>
      </c>
      <c r="G231" s="419"/>
      <c r="H231" s="419"/>
      <c r="I231" s="419"/>
      <c r="J231" s="75">
        <v>1</v>
      </c>
      <c r="CA231" s="119"/>
    </row>
    <row r="232" spans="1:79" ht="15.75">
      <c r="A232" s="69" t="s">
        <v>104</v>
      </c>
      <c r="B232" s="71" t="s">
        <v>965</v>
      </c>
      <c r="C232" s="424">
        <v>6.2925500000000003</v>
      </c>
      <c r="D232" s="419">
        <f t="shared" si="15"/>
        <v>29.964523809523811</v>
      </c>
      <c r="E232" s="420">
        <v>8221</v>
      </c>
      <c r="F232" s="419">
        <f t="shared" si="16"/>
        <v>102.7625</v>
      </c>
      <c r="G232" s="419"/>
      <c r="H232" s="419"/>
      <c r="I232" s="419"/>
      <c r="J232" s="75">
        <v>1</v>
      </c>
      <c r="CA232" s="119"/>
    </row>
    <row r="233" spans="1:79" ht="15.75">
      <c r="A233" s="69" t="s">
        <v>106</v>
      </c>
      <c r="B233" s="71" t="s">
        <v>425</v>
      </c>
      <c r="C233" s="418">
        <v>6.7916400000000001</v>
      </c>
      <c r="D233" s="419">
        <f t="shared" si="15"/>
        <v>32.341142857142856</v>
      </c>
      <c r="E233" s="420">
        <v>6225</v>
      </c>
      <c r="F233" s="419">
        <f t="shared" si="16"/>
        <v>77.8125</v>
      </c>
      <c r="G233" s="419"/>
      <c r="H233" s="419"/>
      <c r="I233" s="419"/>
      <c r="J233" s="75">
        <v>1</v>
      </c>
      <c r="CA233" s="119"/>
    </row>
    <row r="234" spans="1:79" ht="15.75">
      <c r="A234" s="69" t="s">
        <v>108</v>
      </c>
      <c r="B234" s="71" t="s">
        <v>966</v>
      </c>
      <c r="C234" s="424">
        <v>5.2226999999999997</v>
      </c>
      <c r="D234" s="419">
        <f t="shared" si="15"/>
        <v>24.869999999999997</v>
      </c>
      <c r="E234" s="420">
        <v>8098</v>
      </c>
      <c r="F234" s="419">
        <f t="shared" si="16"/>
        <v>101.22500000000001</v>
      </c>
      <c r="G234" s="419"/>
      <c r="H234" s="419"/>
      <c r="I234" s="419"/>
      <c r="J234" s="75">
        <v>1</v>
      </c>
      <c r="CA234" s="119"/>
    </row>
    <row r="235" spans="1:79" ht="15.75">
      <c r="A235" s="69" t="s">
        <v>110</v>
      </c>
      <c r="B235" s="422" t="s">
        <v>967</v>
      </c>
      <c r="C235" s="424">
        <v>8.6440099999999997</v>
      </c>
      <c r="D235" s="419">
        <f t="shared" si="15"/>
        <v>41.161952380952386</v>
      </c>
      <c r="E235" s="420">
        <v>11666</v>
      </c>
      <c r="F235" s="419">
        <f t="shared" si="16"/>
        <v>145.82500000000002</v>
      </c>
      <c r="G235" s="419"/>
      <c r="H235" s="419"/>
      <c r="I235" s="419"/>
      <c r="J235" s="75">
        <v>1</v>
      </c>
      <c r="CA235" s="119"/>
    </row>
    <row r="236" spans="1:79" ht="15.75">
      <c r="A236" s="69" t="s">
        <v>112</v>
      </c>
      <c r="B236" s="71" t="s">
        <v>968</v>
      </c>
      <c r="C236" s="424">
        <v>6.1938800000000001</v>
      </c>
      <c r="D236" s="419">
        <f t="shared" si="15"/>
        <v>29.494666666666667</v>
      </c>
      <c r="E236" s="420">
        <v>8324</v>
      </c>
      <c r="F236" s="419">
        <f t="shared" si="16"/>
        <v>104.05</v>
      </c>
      <c r="G236" s="419"/>
      <c r="H236" s="419"/>
      <c r="I236" s="419"/>
      <c r="J236" s="75">
        <v>1</v>
      </c>
      <c r="CA236" s="119"/>
    </row>
    <row r="237" spans="1:79" ht="15.75">
      <c r="A237" s="69" t="s">
        <v>114</v>
      </c>
      <c r="B237" s="71" t="s">
        <v>969</v>
      </c>
      <c r="C237" s="424">
        <v>7.1387599999999996</v>
      </c>
      <c r="D237" s="419">
        <f t="shared" si="15"/>
        <v>33.994095238095234</v>
      </c>
      <c r="E237" s="420">
        <v>8320</v>
      </c>
      <c r="F237" s="419">
        <f t="shared" si="16"/>
        <v>104</v>
      </c>
      <c r="G237" s="419"/>
      <c r="H237" s="419"/>
      <c r="I237" s="419"/>
      <c r="J237" s="75">
        <v>1</v>
      </c>
      <c r="CA237" s="119"/>
    </row>
    <row r="238" spans="1:79" ht="15.75">
      <c r="A238" s="69" t="s">
        <v>116</v>
      </c>
      <c r="B238" s="71" t="s">
        <v>970</v>
      </c>
      <c r="C238" s="424">
        <v>7.17896</v>
      </c>
      <c r="D238" s="419">
        <f t="shared" si="15"/>
        <v>34.185523809523808</v>
      </c>
      <c r="E238" s="420">
        <v>8286</v>
      </c>
      <c r="F238" s="419">
        <f t="shared" si="16"/>
        <v>103.57499999999999</v>
      </c>
      <c r="G238" s="419"/>
      <c r="H238" s="419"/>
      <c r="I238" s="419"/>
      <c r="J238" s="75">
        <v>1</v>
      </c>
      <c r="CA238" s="119"/>
    </row>
    <row r="239" spans="1:79" ht="15.75">
      <c r="A239" s="69" t="s">
        <v>118</v>
      </c>
      <c r="B239" s="71" t="s">
        <v>971</v>
      </c>
      <c r="C239" s="424">
        <v>10.387090000000001</v>
      </c>
      <c r="D239" s="419">
        <f t="shared" si="15"/>
        <v>49.462333333333333</v>
      </c>
      <c r="E239" s="420">
        <v>17062</v>
      </c>
      <c r="F239" s="419">
        <f t="shared" si="16"/>
        <v>213.27500000000001</v>
      </c>
      <c r="G239" s="419"/>
      <c r="H239" s="419"/>
      <c r="I239" s="419"/>
      <c r="J239" s="75">
        <v>1</v>
      </c>
      <c r="CA239" s="119"/>
    </row>
    <row r="240" spans="1:79" ht="15.75">
      <c r="A240" s="69" t="s">
        <v>120</v>
      </c>
      <c r="B240" s="71" t="s">
        <v>972</v>
      </c>
      <c r="C240" s="424">
        <v>7.1280999999999999</v>
      </c>
      <c r="D240" s="419">
        <f t="shared" si="15"/>
        <v>33.943333333333328</v>
      </c>
      <c r="E240" s="420">
        <v>7362</v>
      </c>
      <c r="F240" s="419">
        <f t="shared" si="16"/>
        <v>92.025000000000006</v>
      </c>
      <c r="G240" s="419"/>
      <c r="H240" s="419"/>
      <c r="I240" s="419"/>
      <c r="J240" s="75">
        <v>1</v>
      </c>
      <c r="CA240" s="119"/>
    </row>
    <row r="241" spans="1:79" ht="15.75">
      <c r="A241" s="69" t="s">
        <v>122</v>
      </c>
      <c r="B241" s="71" t="s">
        <v>973</v>
      </c>
      <c r="C241" s="424">
        <v>7.1494200000000001</v>
      </c>
      <c r="D241" s="419">
        <f t="shared" si="15"/>
        <v>34.04485714285714</v>
      </c>
      <c r="E241" s="420">
        <v>6296</v>
      </c>
      <c r="F241" s="419">
        <f t="shared" si="16"/>
        <v>78.7</v>
      </c>
      <c r="G241" s="419"/>
      <c r="H241" s="419"/>
      <c r="I241" s="419"/>
      <c r="J241" s="75">
        <v>1</v>
      </c>
      <c r="CA241" s="119"/>
    </row>
    <row r="242" spans="1:79" ht="15.75">
      <c r="A242" s="69" t="s">
        <v>124</v>
      </c>
      <c r="B242" s="71" t="s">
        <v>974</v>
      </c>
      <c r="C242" s="424">
        <v>7.8605200000000002</v>
      </c>
      <c r="D242" s="419">
        <f t="shared" si="15"/>
        <v>37.431047619047618</v>
      </c>
      <c r="E242" s="420">
        <v>7847</v>
      </c>
      <c r="F242" s="419">
        <f t="shared" si="16"/>
        <v>98.087500000000006</v>
      </c>
      <c r="G242" s="419"/>
      <c r="H242" s="419"/>
      <c r="I242" s="419"/>
      <c r="J242" s="75">
        <v>1</v>
      </c>
      <c r="CA242" s="119"/>
    </row>
    <row r="243" spans="1:79" ht="15.75">
      <c r="A243" s="69" t="s">
        <v>126</v>
      </c>
      <c r="B243" s="71" t="s">
        <v>975</v>
      </c>
      <c r="C243" s="424">
        <v>8.1027400000000007</v>
      </c>
      <c r="D243" s="419">
        <f t="shared" si="15"/>
        <v>38.584476190476188</v>
      </c>
      <c r="E243" s="420">
        <v>8692</v>
      </c>
      <c r="F243" s="419">
        <f t="shared" si="16"/>
        <v>108.65</v>
      </c>
      <c r="G243" s="419"/>
      <c r="H243" s="419"/>
      <c r="I243" s="419"/>
      <c r="J243" s="75">
        <v>1</v>
      </c>
      <c r="CA243" s="119"/>
    </row>
    <row r="244" spans="1:79" ht="15.75">
      <c r="A244" s="66" t="s">
        <v>136</v>
      </c>
      <c r="B244" s="417" t="s">
        <v>977</v>
      </c>
      <c r="C244" s="414">
        <f>SUM(C245:C257)</f>
        <v>92.07978</v>
      </c>
      <c r="D244" s="66"/>
      <c r="E244" s="415">
        <f>SUM(E245:E257)</f>
        <v>141203</v>
      </c>
      <c r="F244" s="67"/>
      <c r="G244" s="67"/>
      <c r="H244" s="67"/>
      <c r="I244" s="67"/>
      <c r="J244" s="67"/>
      <c r="CA244" s="119"/>
    </row>
    <row r="245" spans="1:79" ht="15.75">
      <c r="A245" s="69" t="s">
        <v>138</v>
      </c>
      <c r="B245" s="72" t="s">
        <v>978</v>
      </c>
      <c r="C245" s="424">
        <v>8.4380299999999995</v>
      </c>
      <c r="D245" s="419">
        <f t="shared" ref="D245:D300" si="17">C245/$F$6*100</f>
        <v>40.181095238095239</v>
      </c>
      <c r="E245" s="420">
        <v>16149</v>
      </c>
      <c r="F245" s="419">
        <f t="shared" ref="F245:F308" si="18">E245/$G$6*100</f>
        <v>201.86250000000001</v>
      </c>
      <c r="G245" s="419"/>
      <c r="H245" s="419"/>
      <c r="I245" s="419"/>
      <c r="J245" s="75">
        <v>1</v>
      </c>
      <c r="CA245" s="119"/>
    </row>
    <row r="246" spans="1:79" ht="15.75">
      <c r="A246" s="69" t="s">
        <v>140</v>
      </c>
      <c r="B246" s="72" t="s">
        <v>979</v>
      </c>
      <c r="C246" s="424">
        <v>6.1820599999999999</v>
      </c>
      <c r="D246" s="419">
        <f t="shared" si="17"/>
        <v>29.43838095238095</v>
      </c>
      <c r="E246" s="420">
        <v>7956</v>
      </c>
      <c r="F246" s="419">
        <f t="shared" si="18"/>
        <v>99.45</v>
      </c>
      <c r="G246" s="419"/>
      <c r="H246" s="419"/>
      <c r="I246" s="419"/>
      <c r="J246" s="75">
        <v>1</v>
      </c>
      <c r="CA246" s="119"/>
    </row>
    <row r="247" spans="1:79" ht="15.75">
      <c r="A247" s="69" t="s">
        <v>142</v>
      </c>
      <c r="B247" s="72" t="s">
        <v>980</v>
      </c>
      <c r="C247" s="424">
        <v>9.0554900000000007</v>
      </c>
      <c r="D247" s="419">
        <f t="shared" si="17"/>
        <v>43.121380952380953</v>
      </c>
      <c r="E247" s="420">
        <v>16000</v>
      </c>
      <c r="F247" s="419">
        <f t="shared" si="18"/>
        <v>200</v>
      </c>
      <c r="G247" s="419"/>
      <c r="H247" s="419"/>
      <c r="I247" s="419"/>
      <c r="J247" s="75">
        <v>1</v>
      </c>
      <c r="CA247" s="119"/>
    </row>
    <row r="248" spans="1:79" ht="15.75">
      <c r="A248" s="69" t="s">
        <v>144</v>
      </c>
      <c r="B248" s="72" t="s">
        <v>981</v>
      </c>
      <c r="C248" s="424">
        <v>7.84063</v>
      </c>
      <c r="D248" s="419">
        <f t="shared" si="17"/>
        <v>37.336333333333336</v>
      </c>
      <c r="E248" s="420">
        <v>9315</v>
      </c>
      <c r="F248" s="419">
        <f t="shared" si="18"/>
        <v>116.4375</v>
      </c>
      <c r="G248" s="419"/>
      <c r="H248" s="419"/>
      <c r="I248" s="419"/>
      <c r="J248" s="75">
        <v>1</v>
      </c>
      <c r="CA248" s="119"/>
    </row>
    <row r="249" spans="1:79" ht="15.75">
      <c r="A249" s="69" t="s">
        <v>146</v>
      </c>
      <c r="B249" s="72" t="s">
        <v>982</v>
      </c>
      <c r="C249" s="424">
        <v>5.7720500000000001</v>
      </c>
      <c r="D249" s="419">
        <f t="shared" si="17"/>
        <v>27.485952380952384</v>
      </c>
      <c r="E249" s="420">
        <v>10013</v>
      </c>
      <c r="F249" s="419">
        <f t="shared" si="18"/>
        <v>125.16249999999999</v>
      </c>
      <c r="G249" s="419"/>
      <c r="H249" s="419"/>
      <c r="I249" s="419"/>
      <c r="J249" s="75">
        <v>1</v>
      </c>
      <c r="CA249" s="119"/>
    </row>
    <row r="250" spans="1:79" ht="15.75">
      <c r="A250" s="69" t="s">
        <v>148</v>
      </c>
      <c r="B250" s="72" t="s">
        <v>983</v>
      </c>
      <c r="C250" s="424">
        <v>7.1957100000000001</v>
      </c>
      <c r="D250" s="419">
        <f t="shared" si="17"/>
        <v>34.265285714285717</v>
      </c>
      <c r="E250" s="420">
        <v>8221</v>
      </c>
      <c r="F250" s="419">
        <f t="shared" si="18"/>
        <v>102.7625</v>
      </c>
      <c r="G250" s="419"/>
      <c r="H250" s="419"/>
      <c r="I250" s="419"/>
      <c r="J250" s="75">
        <v>1</v>
      </c>
      <c r="CA250" s="119"/>
    </row>
    <row r="251" spans="1:79" ht="15.75">
      <c r="A251" s="69" t="s">
        <v>150</v>
      </c>
      <c r="B251" s="72" t="s">
        <v>984</v>
      </c>
      <c r="C251" s="424">
        <v>7.1017600000000005</v>
      </c>
      <c r="D251" s="419">
        <f t="shared" si="17"/>
        <v>33.817904761904764</v>
      </c>
      <c r="E251" s="420">
        <v>8714</v>
      </c>
      <c r="F251" s="419">
        <f t="shared" si="18"/>
        <v>108.92500000000001</v>
      </c>
      <c r="G251" s="419"/>
      <c r="H251" s="419"/>
      <c r="I251" s="419"/>
      <c r="J251" s="75">
        <v>1</v>
      </c>
      <c r="CA251" s="119"/>
    </row>
    <row r="252" spans="1:79" ht="15.75">
      <c r="A252" s="69" t="s">
        <v>152</v>
      </c>
      <c r="B252" s="72" t="s">
        <v>985</v>
      </c>
      <c r="C252" s="424">
        <v>5.6788699999999999</v>
      </c>
      <c r="D252" s="419">
        <f t="shared" si="17"/>
        <v>27.042238095238098</v>
      </c>
      <c r="E252" s="420">
        <v>9487</v>
      </c>
      <c r="F252" s="419">
        <f t="shared" si="18"/>
        <v>118.58750000000001</v>
      </c>
      <c r="G252" s="419"/>
      <c r="H252" s="419"/>
      <c r="I252" s="419"/>
      <c r="J252" s="75">
        <v>1</v>
      </c>
      <c r="CA252" s="119"/>
    </row>
    <row r="253" spans="1:79" ht="15.75">
      <c r="A253" s="69" t="s">
        <v>154</v>
      </c>
      <c r="B253" s="72" t="s">
        <v>986</v>
      </c>
      <c r="C253" s="424">
        <v>4.9055499999999999</v>
      </c>
      <c r="D253" s="419">
        <f t="shared" si="17"/>
        <v>23.359761904761907</v>
      </c>
      <c r="E253" s="420">
        <v>9494</v>
      </c>
      <c r="F253" s="419">
        <f t="shared" si="18"/>
        <v>118.675</v>
      </c>
      <c r="G253" s="419"/>
      <c r="H253" s="419"/>
      <c r="I253" s="419"/>
      <c r="J253" s="75">
        <v>1</v>
      </c>
      <c r="CA253" s="119"/>
    </row>
    <row r="254" spans="1:79" ht="15.75">
      <c r="A254" s="69" t="s">
        <v>156</v>
      </c>
      <c r="B254" s="72" t="s">
        <v>987</v>
      </c>
      <c r="C254" s="424">
        <v>9.8430499999999999</v>
      </c>
      <c r="D254" s="419">
        <f t="shared" si="17"/>
        <v>46.87166666666667</v>
      </c>
      <c r="E254" s="420">
        <v>18470</v>
      </c>
      <c r="F254" s="419">
        <f t="shared" si="18"/>
        <v>230.875</v>
      </c>
      <c r="G254" s="419"/>
      <c r="H254" s="419"/>
      <c r="I254" s="419"/>
      <c r="J254" s="75">
        <v>1</v>
      </c>
      <c r="CA254" s="119"/>
    </row>
    <row r="255" spans="1:79" ht="15.75">
      <c r="A255" s="69" t="s">
        <v>158</v>
      </c>
      <c r="B255" s="72" t="s">
        <v>988</v>
      </c>
      <c r="C255" s="424">
        <v>7.1813199999999995</v>
      </c>
      <c r="D255" s="419">
        <f t="shared" si="17"/>
        <v>34.1967619047619</v>
      </c>
      <c r="E255" s="420">
        <v>10069</v>
      </c>
      <c r="F255" s="419">
        <f t="shared" si="18"/>
        <v>125.86250000000001</v>
      </c>
      <c r="G255" s="419"/>
      <c r="H255" s="419"/>
      <c r="I255" s="419"/>
      <c r="J255" s="75">
        <v>1</v>
      </c>
      <c r="CA255" s="119"/>
    </row>
    <row r="256" spans="1:79" ht="15.75">
      <c r="A256" s="69" t="s">
        <v>160</v>
      </c>
      <c r="B256" s="72" t="s">
        <v>989</v>
      </c>
      <c r="C256" s="424">
        <v>4.6215200000000003</v>
      </c>
      <c r="D256" s="419">
        <f t="shared" si="17"/>
        <v>22.007238095238097</v>
      </c>
      <c r="E256" s="420">
        <v>5973</v>
      </c>
      <c r="F256" s="419">
        <f t="shared" si="18"/>
        <v>74.662499999999994</v>
      </c>
      <c r="G256" s="419"/>
      <c r="H256" s="419"/>
      <c r="I256" s="419"/>
      <c r="J256" s="75">
        <v>1</v>
      </c>
      <c r="CA256" s="119"/>
    </row>
    <row r="257" spans="1:79" ht="15.75">
      <c r="A257" s="69" t="s">
        <v>162</v>
      </c>
      <c r="B257" s="72" t="s">
        <v>990</v>
      </c>
      <c r="C257" s="424">
        <v>8.2637400000000003</v>
      </c>
      <c r="D257" s="419">
        <f t="shared" si="17"/>
        <v>39.351142857142854</v>
      </c>
      <c r="E257" s="420">
        <v>11342</v>
      </c>
      <c r="F257" s="419">
        <f t="shared" si="18"/>
        <v>141.77500000000001</v>
      </c>
      <c r="G257" s="419"/>
      <c r="H257" s="419"/>
      <c r="I257" s="419"/>
      <c r="J257" s="75">
        <v>1</v>
      </c>
      <c r="CA257" s="119"/>
    </row>
    <row r="258" spans="1:79" ht="15.75">
      <c r="A258" s="66" t="s">
        <v>176</v>
      </c>
      <c r="B258" s="417" t="s">
        <v>993</v>
      </c>
      <c r="C258" s="414">
        <f>SUM(C259:C271)</f>
        <v>92.041269999999997</v>
      </c>
      <c r="D258" s="414"/>
      <c r="E258" s="415">
        <f>SUM(E259:E271)</f>
        <v>131315</v>
      </c>
      <c r="F258" s="414"/>
      <c r="G258" s="414"/>
      <c r="H258" s="414"/>
      <c r="I258" s="414"/>
      <c r="J258" s="77"/>
      <c r="CA258" s="119"/>
    </row>
    <row r="259" spans="1:79" ht="15.75">
      <c r="A259" s="69" t="s">
        <v>178</v>
      </c>
      <c r="B259" s="72" t="s">
        <v>994</v>
      </c>
      <c r="C259" s="418">
        <v>5.5675999999999997</v>
      </c>
      <c r="D259" s="419">
        <f t="shared" si="17"/>
        <v>26.512380952380948</v>
      </c>
      <c r="E259" s="420">
        <v>6588</v>
      </c>
      <c r="F259" s="419">
        <f t="shared" si="18"/>
        <v>82.35</v>
      </c>
      <c r="G259" s="419"/>
      <c r="H259" s="419"/>
      <c r="I259" s="419"/>
      <c r="J259" s="75">
        <v>1</v>
      </c>
      <c r="CA259" s="119"/>
    </row>
    <row r="260" spans="1:79" ht="15.75">
      <c r="A260" s="69" t="s">
        <v>181</v>
      </c>
      <c r="B260" s="74" t="s">
        <v>995</v>
      </c>
      <c r="C260" s="418">
        <v>6.1862599999999999</v>
      </c>
      <c r="D260" s="419">
        <f t="shared" si="17"/>
        <v>29.458380952380953</v>
      </c>
      <c r="E260" s="420">
        <v>10939</v>
      </c>
      <c r="F260" s="419">
        <f t="shared" si="18"/>
        <v>136.73750000000001</v>
      </c>
      <c r="G260" s="419"/>
      <c r="H260" s="419"/>
      <c r="I260" s="419"/>
      <c r="J260" s="75">
        <v>1</v>
      </c>
      <c r="CA260" s="119"/>
    </row>
    <row r="261" spans="1:79" ht="15.75">
      <c r="A261" s="69" t="s">
        <v>184</v>
      </c>
      <c r="B261" s="74" t="s">
        <v>884</v>
      </c>
      <c r="C261" s="418">
        <v>8.1318099999999998</v>
      </c>
      <c r="D261" s="419">
        <f t="shared" si="17"/>
        <v>38.722904761904758</v>
      </c>
      <c r="E261" s="420">
        <v>13137</v>
      </c>
      <c r="F261" s="419">
        <f t="shared" si="18"/>
        <v>164.21250000000001</v>
      </c>
      <c r="G261" s="419"/>
      <c r="H261" s="419"/>
      <c r="I261" s="419"/>
      <c r="J261" s="75">
        <v>1</v>
      </c>
      <c r="CA261" s="119"/>
    </row>
    <row r="262" spans="1:79" ht="15.75">
      <c r="A262" s="69" t="s">
        <v>186</v>
      </c>
      <c r="B262" s="72" t="s">
        <v>996</v>
      </c>
      <c r="C262" s="418">
        <v>7.5167100000000007</v>
      </c>
      <c r="D262" s="419">
        <f t="shared" si="17"/>
        <v>35.793857142857142</v>
      </c>
      <c r="E262" s="420">
        <v>9015</v>
      </c>
      <c r="F262" s="419">
        <f t="shared" si="18"/>
        <v>112.6875</v>
      </c>
      <c r="G262" s="419"/>
      <c r="H262" s="419"/>
      <c r="I262" s="419"/>
      <c r="J262" s="75">
        <v>1</v>
      </c>
      <c r="CA262" s="119"/>
    </row>
    <row r="263" spans="1:79" ht="15.75">
      <c r="A263" s="69" t="s">
        <v>188</v>
      </c>
      <c r="B263" s="72" t="s">
        <v>997</v>
      </c>
      <c r="C263" s="418">
        <v>5.4198699999999995</v>
      </c>
      <c r="D263" s="419">
        <f t="shared" si="17"/>
        <v>25.80890476190476</v>
      </c>
      <c r="E263" s="420">
        <v>8776</v>
      </c>
      <c r="F263" s="419">
        <f t="shared" si="18"/>
        <v>109.7</v>
      </c>
      <c r="G263" s="419"/>
      <c r="H263" s="419"/>
      <c r="I263" s="419"/>
      <c r="J263" s="75">
        <v>1</v>
      </c>
      <c r="CA263" s="119"/>
    </row>
    <row r="264" spans="1:79" ht="15.75">
      <c r="A264" s="69" t="s">
        <v>190</v>
      </c>
      <c r="B264" s="72" t="s">
        <v>924</v>
      </c>
      <c r="C264" s="418">
        <v>6.4429400000000001</v>
      </c>
      <c r="D264" s="419">
        <f t="shared" si="17"/>
        <v>30.680666666666667</v>
      </c>
      <c r="E264" s="420">
        <v>7521</v>
      </c>
      <c r="F264" s="419">
        <f t="shared" si="18"/>
        <v>94.012500000000003</v>
      </c>
      <c r="G264" s="419"/>
      <c r="H264" s="419"/>
      <c r="I264" s="419"/>
      <c r="J264" s="75">
        <v>1</v>
      </c>
      <c r="CA264" s="119"/>
    </row>
    <row r="265" spans="1:79" ht="15.75">
      <c r="A265" s="69" t="s">
        <v>192</v>
      </c>
      <c r="B265" s="74" t="s">
        <v>998</v>
      </c>
      <c r="C265" s="418">
        <v>8.8444400000000005</v>
      </c>
      <c r="D265" s="419">
        <f t="shared" si="17"/>
        <v>42.116380952380958</v>
      </c>
      <c r="E265" s="420">
        <v>12177</v>
      </c>
      <c r="F265" s="419">
        <f t="shared" si="18"/>
        <v>152.21250000000001</v>
      </c>
      <c r="G265" s="419"/>
      <c r="H265" s="419"/>
      <c r="I265" s="419"/>
      <c r="J265" s="75">
        <v>1</v>
      </c>
      <c r="CA265" s="119"/>
    </row>
    <row r="266" spans="1:79" ht="15.75">
      <c r="A266" s="69" t="s">
        <v>194</v>
      </c>
      <c r="B266" s="72" t="s">
        <v>999</v>
      </c>
      <c r="C266" s="418">
        <v>5.6102200000000009</v>
      </c>
      <c r="D266" s="419">
        <f t="shared" si="17"/>
        <v>26.715333333333334</v>
      </c>
      <c r="E266" s="420">
        <v>6576</v>
      </c>
      <c r="F266" s="419">
        <f t="shared" si="18"/>
        <v>82.199999999999989</v>
      </c>
      <c r="G266" s="419"/>
      <c r="H266" s="419"/>
      <c r="I266" s="419"/>
      <c r="J266" s="75">
        <v>1</v>
      </c>
      <c r="CA266" s="119"/>
    </row>
    <row r="267" spans="1:79" ht="15.75">
      <c r="A267" s="69" t="s">
        <v>196</v>
      </c>
      <c r="B267" s="74" t="s">
        <v>1000</v>
      </c>
      <c r="C267" s="418">
        <v>9.5313400000000001</v>
      </c>
      <c r="D267" s="419">
        <f t="shared" si="17"/>
        <v>45.387333333333338</v>
      </c>
      <c r="E267" s="420">
        <v>12983</v>
      </c>
      <c r="F267" s="419">
        <f t="shared" si="18"/>
        <v>162.28749999999999</v>
      </c>
      <c r="G267" s="419"/>
      <c r="H267" s="419"/>
      <c r="I267" s="419"/>
      <c r="J267" s="75">
        <v>1</v>
      </c>
      <c r="CA267" s="119"/>
    </row>
    <row r="268" spans="1:79" ht="15.75">
      <c r="A268" s="69" t="s">
        <v>198</v>
      </c>
      <c r="B268" s="72" t="s">
        <v>1001</v>
      </c>
      <c r="C268" s="418">
        <v>6.0815599999999996</v>
      </c>
      <c r="D268" s="419">
        <f t="shared" si="17"/>
        <v>28.959809523809522</v>
      </c>
      <c r="E268" s="420">
        <v>7784</v>
      </c>
      <c r="F268" s="419">
        <f t="shared" si="18"/>
        <v>97.3</v>
      </c>
      <c r="G268" s="419"/>
      <c r="H268" s="419"/>
      <c r="I268" s="419"/>
      <c r="J268" s="75">
        <v>1</v>
      </c>
      <c r="CA268" s="119"/>
    </row>
    <row r="269" spans="1:79" ht="15.75">
      <c r="A269" s="69" t="s">
        <v>1091</v>
      </c>
      <c r="B269" s="72" t="s">
        <v>1002</v>
      </c>
      <c r="C269" s="418">
        <v>6.1284600000000005</v>
      </c>
      <c r="D269" s="419">
        <f t="shared" si="17"/>
        <v>29.183142857142858</v>
      </c>
      <c r="E269" s="420">
        <v>10250</v>
      </c>
      <c r="F269" s="419">
        <f t="shared" si="18"/>
        <v>128.125</v>
      </c>
      <c r="G269" s="419"/>
      <c r="H269" s="419"/>
      <c r="I269" s="419"/>
      <c r="J269" s="75">
        <v>1</v>
      </c>
      <c r="CA269" s="119"/>
    </row>
    <row r="270" spans="1:79" ht="15.75">
      <c r="A270" s="69" t="s">
        <v>1092</v>
      </c>
      <c r="B270" s="72" t="s">
        <v>1003</v>
      </c>
      <c r="C270" s="418">
        <v>5.0496100000000004</v>
      </c>
      <c r="D270" s="419">
        <f t="shared" si="17"/>
        <v>24.045761904761907</v>
      </c>
      <c r="E270" s="420">
        <v>7741</v>
      </c>
      <c r="F270" s="419">
        <f t="shared" si="18"/>
        <v>96.762499999999989</v>
      </c>
      <c r="G270" s="419"/>
      <c r="H270" s="419"/>
      <c r="I270" s="419"/>
      <c r="J270" s="75">
        <v>1</v>
      </c>
      <c r="CA270" s="119"/>
    </row>
    <row r="271" spans="1:79" ht="15.75">
      <c r="A271" s="69" t="s">
        <v>1093</v>
      </c>
      <c r="B271" s="72" t="s">
        <v>883</v>
      </c>
      <c r="C271" s="418">
        <v>11.53045</v>
      </c>
      <c r="D271" s="419">
        <f t="shared" si="17"/>
        <v>54.906904761904762</v>
      </c>
      <c r="E271" s="420">
        <v>17828</v>
      </c>
      <c r="F271" s="419">
        <f t="shared" si="18"/>
        <v>222.85</v>
      </c>
      <c r="G271" s="419"/>
      <c r="H271" s="419"/>
      <c r="I271" s="419"/>
      <c r="J271" s="75">
        <v>1</v>
      </c>
      <c r="CA271" s="119"/>
    </row>
    <row r="272" spans="1:79" ht="15.75">
      <c r="A272" s="66" t="s">
        <v>270</v>
      </c>
      <c r="B272" s="417" t="s">
        <v>1005</v>
      </c>
      <c r="C272" s="414">
        <f>SUM(C273:C285)</f>
        <v>108.57572</v>
      </c>
      <c r="D272" s="66"/>
      <c r="E272" s="415">
        <f>SUM(E273:E285)</f>
        <v>146851</v>
      </c>
      <c r="F272" s="67"/>
      <c r="G272" s="67"/>
      <c r="H272" s="67"/>
      <c r="I272" s="67"/>
      <c r="J272" s="67"/>
      <c r="CA272" s="119"/>
    </row>
    <row r="273" spans="1:79" ht="15.75">
      <c r="A273" s="69" t="s">
        <v>272</v>
      </c>
      <c r="B273" s="74" t="s">
        <v>903</v>
      </c>
      <c r="C273" s="424">
        <v>8.883189999999999</v>
      </c>
      <c r="D273" s="419">
        <f t="shared" si="17"/>
        <v>42.300904761904754</v>
      </c>
      <c r="E273" s="420">
        <v>13200</v>
      </c>
      <c r="F273" s="419">
        <f t="shared" si="18"/>
        <v>165</v>
      </c>
      <c r="G273" s="419"/>
      <c r="H273" s="419"/>
      <c r="I273" s="419"/>
      <c r="J273" s="75">
        <v>1</v>
      </c>
      <c r="CA273" s="119"/>
    </row>
    <row r="274" spans="1:79" ht="15.75">
      <c r="A274" s="69" t="s">
        <v>274</v>
      </c>
      <c r="B274" s="74" t="s">
        <v>1006</v>
      </c>
      <c r="C274" s="424">
        <v>9.4622200000000003</v>
      </c>
      <c r="D274" s="419">
        <f t="shared" si="17"/>
        <v>45.058190476190482</v>
      </c>
      <c r="E274" s="420">
        <v>15663</v>
      </c>
      <c r="F274" s="419">
        <f t="shared" si="18"/>
        <v>195.78749999999999</v>
      </c>
      <c r="G274" s="419"/>
      <c r="H274" s="419"/>
      <c r="I274" s="419"/>
      <c r="J274" s="75">
        <v>1</v>
      </c>
      <c r="CA274" s="119"/>
    </row>
    <row r="275" spans="1:79" ht="15.75">
      <c r="A275" s="69" t="s">
        <v>276</v>
      </c>
      <c r="B275" s="74" t="s">
        <v>1007</v>
      </c>
      <c r="C275" s="424">
        <v>11.196700000000002</v>
      </c>
      <c r="D275" s="419">
        <f t="shared" si="17"/>
        <v>53.317619047619061</v>
      </c>
      <c r="E275" s="420">
        <v>14180</v>
      </c>
      <c r="F275" s="419">
        <f t="shared" si="18"/>
        <v>177.25</v>
      </c>
      <c r="G275" s="419"/>
      <c r="H275" s="419"/>
      <c r="I275" s="419"/>
      <c r="J275" s="75">
        <v>1</v>
      </c>
      <c r="CA275" s="119"/>
    </row>
    <row r="276" spans="1:79" ht="15.75">
      <c r="A276" s="69" t="s">
        <v>278</v>
      </c>
      <c r="B276" s="74" t="s">
        <v>1008</v>
      </c>
      <c r="C276" s="424">
        <v>8.1926000000000005</v>
      </c>
      <c r="D276" s="419">
        <f t="shared" si="17"/>
        <v>39.012380952380951</v>
      </c>
      <c r="E276" s="420">
        <v>10266</v>
      </c>
      <c r="F276" s="419">
        <f t="shared" si="18"/>
        <v>128.32499999999999</v>
      </c>
      <c r="G276" s="419"/>
      <c r="H276" s="419"/>
      <c r="I276" s="419"/>
      <c r="J276" s="75">
        <v>1</v>
      </c>
      <c r="CA276" s="119"/>
    </row>
    <row r="277" spans="1:79" ht="15.75">
      <c r="A277" s="69" t="s">
        <v>280</v>
      </c>
      <c r="B277" s="74" t="s">
        <v>1009</v>
      </c>
      <c r="C277" s="424">
        <v>8.3910099999999996</v>
      </c>
      <c r="D277" s="419">
        <f t="shared" si="17"/>
        <v>39.957190476190476</v>
      </c>
      <c r="E277" s="420">
        <v>13541</v>
      </c>
      <c r="F277" s="419">
        <f t="shared" si="18"/>
        <v>169.26250000000002</v>
      </c>
      <c r="G277" s="419"/>
      <c r="H277" s="419"/>
      <c r="I277" s="419"/>
      <c r="J277" s="75">
        <v>1</v>
      </c>
      <c r="CA277" s="119"/>
    </row>
    <row r="278" spans="1:79" ht="15.75">
      <c r="A278" s="69" t="s">
        <v>282</v>
      </c>
      <c r="B278" s="74" t="s">
        <v>1010</v>
      </c>
      <c r="C278" s="424">
        <v>4.7517300000000002</v>
      </c>
      <c r="D278" s="419">
        <f t="shared" si="17"/>
        <v>22.627285714285716</v>
      </c>
      <c r="E278" s="420">
        <v>8301</v>
      </c>
      <c r="F278" s="419">
        <f t="shared" si="18"/>
        <v>103.7625</v>
      </c>
      <c r="G278" s="419"/>
      <c r="H278" s="419"/>
      <c r="I278" s="419"/>
      <c r="J278" s="75">
        <v>1</v>
      </c>
      <c r="CA278" s="119"/>
    </row>
    <row r="279" spans="1:79" ht="15.75">
      <c r="A279" s="69" t="s">
        <v>1094</v>
      </c>
      <c r="B279" s="74" t="s">
        <v>1011</v>
      </c>
      <c r="C279" s="424">
        <v>7.9172500000000001</v>
      </c>
      <c r="D279" s="419">
        <f t="shared" si="17"/>
        <v>37.701190476190476</v>
      </c>
      <c r="E279" s="420">
        <v>9113</v>
      </c>
      <c r="F279" s="419">
        <f t="shared" si="18"/>
        <v>113.91249999999999</v>
      </c>
      <c r="G279" s="419"/>
      <c r="H279" s="419"/>
      <c r="I279" s="419"/>
      <c r="J279" s="75">
        <v>1</v>
      </c>
      <c r="CA279" s="119"/>
    </row>
    <row r="280" spans="1:79" ht="15.75">
      <c r="A280" s="69" t="s">
        <v>1095</v>
      </c>
      <c r="B280" s="74" t="s">
        <v>1012</v>
      </c>
      <c r="C280" s="424">
        <v>7.2991099999999998</v>
      </c>
      <c r="D280" s="419">
        <f t="shared" si="17"/>
        <v>34.757666666666665</v>
      </c>
      <c r="E280" s="420">
        <v>8801</v>
      </c>
      <c r="F280" s="419">
        <f t="shared" si="18"/>
        <v>110.0125</v>
      </c>
      <c r="G280" s="419"/>
      <c r="H280" s="419"/>
      <c r="I280" s="419"/>
      <c r="J280" s="75">
        <v>1</v>
      </c>
      <c r="CA280" s="119"/>
    </row>
    <row r="281" spans="1:79" ht="15.75">
      <c r="A281" s="69" t="s">
        <v>1096</v>
      </c>
      <c r="B281" s="74" t="s">
        <v>1013</v>
      </c>
      <c r="C281" s="424">
        <v>8.4479100000000003</v>
      </c>
      <c r="D281" s="419">
        <f t="shared" si="17"/>
        <v>40.228142857142856</v>
      </c>
      <c r="E281" s="420">
        <v>10871</v>
      </c>
      <c r="F281" s="419">
        <f t="shared" si="18"/>
        <v>135.88750000000002</v>
      </c>
      <c r="G281" s="419"/>
      <c r="H281" s="419"/>
      <c r="I281" s="419"/>
      <c r="J281" s="75">
        <v>1</v>
      </c>
      <c r="CA281" s="119"/>
    </row>
    <row r="282" spans="1:79" ht="15.75">
      <c r="A282" s="69" t="s">
        <v>1097</v>
      </c>
      <c r="B282" s="74" t="s">
        <v>1014</v>
      </c>
      <c r="C282" s="424">
        <v>11.790760000000001</v>
      </c>
      <c r="D282" s="419">
        <f t="shared" si="17"/>
        <v>56.146476190476193</v>
      </c>
      <c r="E282" s="420">
        <v>13472</v>
      </c>
      <c r="F282" s="419">
        <f t="shared" si="18"/>
        <v>168.4</v>
      </c>
      <c r="G282" s="419"/>
      <c r="H282" s="419"/>
      <c r="I282" s="419"/>
      <c r="J282" s="75">
        <v>1</v>
      </c>
      <c r="CA282" s="119"/>
    </row>
    <row r="283" spans="1:79" ht="15.75">
      <c r="A283" s="69" t="s">
        <v>1098</v>
      </c>
      <c r="B283" s="74" t="s">
        <v>1015</v>
      </c>
      <c r="C283" s="424">
        <v>6.9933900000000007</v>
      </c>
      <c r="D283" s="419">
        <f t="shared" si="17"/>
        <v>33.301857142857145</v>
      </c>
      <c r="E283" s="420">
        <v>11797</v>
      </c>
      <c r="F283" s="419">
        <f t="shared" si="18"/>
        <v>147.46250000000001</v>
      </c>
      <c r="G283" s="419"/>
      <c r="H283" s="419"/>
      <c r="I283" s="419"/>
      <c r="J283" s="75">
        <v>1</v>
      </c>
      <c r="CA283" s="119"/>
    </row>
    <row r="284" spans="1:79" ht="15.75">
      <c r="A284" s="69" t="s">
        <v>1099</v>
      </c>
      <c r="B284" s="74" t="s">
        <v>1016</v>
      </c>
      <c r="C284" s="424">
        <v>5.6910699999999999</v>
      </c>
      <c r="D284" s="419">
        <f t="shared" si="17"/>
        <v>27.100333333333332</v>
      </c>
      <c r="E284" s="420">
        <v>7125</v>
      </c>
      <c r="F284" s="419">
        <f t="shared" si="18"/>
        <v>89.0625</v>
      </c>
      <c r="G284" s="419"/>
      <c r="H284" s="419"/>
      <c r="I284" s="419"/>
      <c r="J284" s="75">
        <v>1</v>
      </c>
      <c r="CA284" s="119"/>
    </row>
    <row r="285" spans="1:79" ht="15.75">
      <c r="A285" s="69" t="s">
        <v>1100</v>
      </c>
      <c r="B285" s="74" t="s">
        <v>1017</v>
      </c>
      <c r="C285" s="424">
        <v>9.5587800000000005</v>
      </c>
      <c r="D285" s="419">
        <f t="shared" si="17"/>
        <v>45.518000000000001</v>
      </c>
      <c r="E285" s="420">
        <v>10521</v>
      </c>
      <c r="F285" s="419">
        <f t="shared" si="18"/>
        <v>131.51250000000002</v>
      </c>
      <c r="G285" s="419"/>
      <c r="H285" s="419"/>
      <c r="I285" s="419"/>
      <c r="J285" s="75">
        <v>1</v>
      </c>
      <c r="CA285" s="119"/>
    </row>
    <row r="286" spans="1:79" ht="15.75">
      <c r="A286" s="66" t="s">
        <v>284</v>
      </c>
      <c r="B286" s="417" t="s">
        <v>1019</v>
      </c>
      <c r="C286" s="414">
        <f>SUM(C287:C300)</f>
        <v>102.73435000000001</v>
      </c>
      <c r="D286" s="66"/>
      <c r="E286" s="415">
        <f>SUM(E287:E300)</f>
        <v>128680</v>
      </c>
      <c r="F286" s="67"/>
      <c r="G286" s="67"/>
      <c r="H286" s="67"/>
      <c r="I286" s="67"/>
      <c r="J286" s="67"/>
      <c r="CA286" s="119"/>
    </row>
    <row r="287" spans="1:79" ht="15.75">
      <c r="A287" s="69" t="s">
        <v>286</v>
      </c>
      <c r="B287" s="72" t="s">
        <v>1020</v>
      </c>
      <c r="C287" s="418">
        <v>4.9491500000000004</v>
      </c>
      <c r="D287" s="419">
        <f t="shared" si="17"/>
        <v>23.567380952380955</v>
      </c>
      <c r="E287" s="420">
        <v>6324</v>
      </c>
      <c r="F287" s="419">
        <f t="shared" si="18"/>
        <v>79.05</v>
      </c>
      <c r="G287" s="419"/>
      <c r="H287" s="419"/>
      <c r="I287" s="419"/>
      <c r="J287" s="75">
        <v>1</v>
      </c>
      <c r="CA287" s="119"/>
    </row>
    <row r="288" spans="1:79" ht="15.75">
      <c r="A288" s="69" t="s">
        <v>288</v>
      </c>
      <c r="B288" s="72" t="s">
        <v>1021</v>
      </c>
      <c r="C288" s="418">
        <v>6.0784500000000001</v>
      </c>
      <c r="D288" s="419">
        <f t="shared" si="17"/>
        <v>28.945</v>
      </c>
      <c r="E288" s="420">
        <v>5789</v>
      </c>
      <c r="F288" s="419">
        <f t="shared" si="18"/>
        <v>72.362499999999997</v>
      </c>
      <c r="G288" s="419"/>
      <c r="H288" s="419"/>
      <c r="I288" s="419"/>
      <c r="J288" s="75">
        <v>1</v>
      </c>
      <c r="CA288" s="119"/>
    </row>
    <row r="289" spans="1:79" ht="15.75">
      <c r="A289" s="69" t="s">
        <v>290</v>
      </c>
      <c r="B289" s="72" t="s">
        <v>866</v>
      </c>
      <c r="C289" s="424">
        <v>6.4705200000000005</v>
      </c>
      <c r="D289" s="419">
        <f t="shared" si="17"/>
        <v>30.812000000000001</v>
      </c>
      <c r="E289" s="420">
        <v>8627</v>
      </c>
      <c r="F289" s="419">
        <f t="shared" si="18"/>
        <v>107.83750000000001</v>
      </c>
      <c r="G289" s="419"/>
      <c r="H289" s="419"/>
      <c r="I289" s="419"/>
      <c r="J289" s="75">
        <v>1</v>
      </c>
      <c r="CA289" s="119"/>
    </row>
    <row r="290" spans="1:79" ht="15.75">
      <c r="A290" s="69" t="s">
        <v>292</v>
      </c>
      <c r="B290" s="72" t="s">
        <v>411</v>
      </c>
      <c r="C290" s="418">
        <v>9.9457399999999989</v>
      </c>
      <c r="D290" s="419">
        <f t="shared" si="17"/>
        <v>47.36066666666666</v>
      </c>
      <c r="E290" s="420">
        <v>15769</v>
      </c>
      <c r="F290" s="419">
        <f t="shared" si="18"/>
        <v>197.11250000000001</v>
      </c>
      <c r="G290" s="419"/>
      <c r="H290" s="419"/>
      <c r="I290" s="419"/>
      <c r="J290" s="75">
        <v>1</v>
      </c>
      <c r="CA290" s="119"/>
    </row>
    <row r="291" spans="1:79" ht="15.75">
      <c r="A291" s="69" t="s">
        <v>294</v>
      </c>
      <c r="B291" s="72" t="s">
        <v>1022</v>
      </c>
      <c r="C291" s="424">
        <v>6.79399</v>
      </c>
      <c r="D291" s="419">
        <f t="shared" si="17"/>
        <v>32.352333333333334</v>
      </c>
      <c r="E291" s="420">
        <v>8137</v>
      </c>
      <c r="F291" s="419">
        <f t="shared" si="18"/>
        <v>101.71250000000001</v>
      </c>
      <c r="G291" s="419"/>
      <c r="H291" s="419"/>
      <c r="I291" s="419"/>
      <c r="J291" s="75">
        <v>1</v>
      </c>
      <c r="CA291" s="119"/>
    </row>
    <row r="292" spans="1:79" ht="15.75">
      <c r="A292" s="69" t="s">
        <v>296</v>
      </c>
      <c r="B292" s="72" t="s">
        <v>867</v>
      </c>
      <c r="C292" s="424">
        <v>8.24986</v>
      </c>
      <c r="D292" s="419">
        <f t="shared" si="17"/>
        <v>39.285047619047617</v>
      </c>
      <c r="E292" s="420">
        <v>12031</v>
      </c>
      <c r="F292" s="419">
        <f t="shared" si="18"/>
        <v>150.38750000000002</v>
      </c>
      <c r="G292" s="419"/>
      <c r="H292" s="419"/>
      <c r="I292" s="419"/>
      <c r="J292" s="75">
        <v>1</v>
      </c>
      <c r="CA292" s="119"/>
    </row>
    <row r="293" spans="1:79" ht="15.75">
      <c r="A293" s="69" t="s">
        <v>298</v>
      </c>
      <c r="B293" s="72" t="s">
        <v>409</v>
      </c>
      <c r="C293" s="424">
        <v>5.5475699999999994</v>
      </c>
      <c r="D293" s="419">
        <f t="shared" si="17"/>
        <v>26.416999999999994</v>
      </c>
      <c r="E293" s="420">
        <v>7026</v>
      </c>
      <c r="F293" s="419">
        <f t="shared" si="18"/>
        <v>87.825000000000003</v>
      </c>
      <c r="G293" s="419"/>
      <c r="H293" s="419"/>
      <c r="I293" s="419"/>
      <c r="J293" s="75">
        <v>1</v>
      </c>
      <c r="CA293" s="119"/>
    </row>
    <row r="294" spans="1:79" ht="15.75">
      <c r="A294" s="69" t="s">
        <v>300</v>
      </c>
      <c r="B294" s="72" t="s">
        <v>865</v>
      </c>
      <c r="C294" s="424">
        <v>8.4943899999999992</v>
      </c>
      <c r="D294" s="419">
        <f t="shared" si="17"/>
        <v>40.449476190476183</v>
      </c>
      <c r="E294" s="420">
        <v>7505</v>
      </c>
      <c r="F294" s="419">
        <f t="shared" si="18"/>
        <v>93.8125</v>
      </c>
      <c r="G294" s="419"/>
      <c r="H294" s="419"/>
      <c r="I294" s="419"/>
      <c r="J294" s="75">
        <v>1</v>
      </c>
      <c r="CA294" s="119"/>
    </row>
    <row r="295" spans="1:79" ht="15.75">
      <c r="A295" s="69" t="s">
        <v>302</v>
      </c>
      <c r="B295" s="72" t="s">
        <v>406</v>
      </c>
      <c r="C295" s="424">
        <v>6.6886400000000004</v>
      </c>
      <c r="D295" s="419">
        <f t="shared" si="17"/>
        <v>31.850666666666665</v>
      </c>
      <c r="E295" s="420">
        <v>5803</v>
      </c>
      <c r="F295" s="419">
        <f t="shared" si="18"/>
        <v>72.537499999999994</v>
      </c>
      <c r="G295" s="419"/>
      <c r="H295" s="419"/>
      <c r="I295" s="419"/>
      <c r="J295" s="75">
        <v>1</v>
      </c>
      <c r="CA295" s="119"/>
    </row>
    <row r="296" spans="1:79" ht="15.75">
      <c r="A296" s="69" t="s">
        <v>303</v>
      </c>
      <c r="B296" s="425" t="s">
        <v>1023</v>
      </c>
      <c r="C296" s="424">
        <v>4.6061800000000002</v>
      </c>
      <c r="D296" s="419">
        <f t="shared" si="17"/>
        <v>21.934190476190476</v>
      </c>
      <c r="E296" s="420">
        <v>6686</v>
      </c>
      <c r="F296" s="419">
        <f t="shared" si="18"/>
        <v>83.575000000000003</v>
      </c>
      <c r="G296" s="419"/>
      <c r="H296" s="419"/>
      <c r="I296" s="419"/>
      <c r="J296" s="75">
        <v>1</v>
      </c>
      <c r="CA296" s="119"/>
    </row>
    <row r="297" spans="1:79" ht="15.75">
      <c r="A297" s="69" t="s">
        <v>1101</v>
      </c>
      <c r="B297" s="72" t="s">
        <v>1024</v>
      </c>
      <c r="C297" s="418">
        <v>6.8731500000000008</v>
      </c>
      <c r="D297" s="419">
        <f t="shared" si="17"/>
        <v>32.729285714285716</v>
      </c>
      <c r="E297" s="420">
        <v>9862</v>
      </c>
      <c r="F297" s="419">
        <f t="shared" si="18"/>
        <v>123.27500000000001</v>
      </c>
      <c r="G297" s="419"/>
      <c r="H297" s="419"/>
      <c r="I297" s="419"/>
      <c r="J297" s="75">
        <v>1</v>
      </c>
      <c r="CA297" s="119"/>
    </row>
    <row r="298" spans="1:79" ht="15.75">
      <c r="A298" s="69" t="s">
        <v>1102</v>
      </c>
      <c r="B298" s="72" t="s">
        <v>1025</v>
      </c>
      <c r="C298" s="418">
        <v>6.4402900000000001</v>
      </c>
      <c r="D298" s="419">
        <f t="shared" si="17"/>
        <v>30.668047619047616</v>
      </c>
      <c r="E298" s="420">
        <v>9477</v>
      </c>
      <c r="F298" s="419">
        <f t="shared" si="18"/>
        <v>118.46250000000001</v>
      </c>
      <c r="G298" s="419"/>
      <c r="H298" s="419"/>
      <c r="I298" s="419"/>
      <c r="J298" s="75">
        <v>1</v>
      </c>
      <c r="CA298" s="119"/>
    </row>
    <row r="299" spans="1:79" ht="15.75">
      <c r="A299" s="69" t="s">
        <v>1103</v>
      </c>
      <c r="B299" s="72" t="s">
        <v>1026</v>
      </c>
      <c r="C299" s="418">
        <v>11.28694</v>
      </c>
      <c r="D299" s="419">
        <f t="shared" si="17"/>
        <v>53.747333333333337</v>
      </c>
      <c r="E299" s="420">
        <v>12059</v>
      </c>
      <c r="F299" s="419">
        <f t="shared" si="18"/>
        <v>150.73749999999998</v>
      </c>
      <c r="G299" s="419"/>
      <c r="H299" s="419"/>
      <c r="I299" s="419"/>
      <c r="J299" s="75">
        <v>1</v>
      </c>
      <c r="CA299" s="119"/>
    </row>
    <row r="300" spans="1:79" ht="15.75">
      <c r="A300" s="69" t="s">
        <v>1104</v>
      </c>
      <c r="B300" s="72" t="s">
        <v>868</v>
      </c>
      <c r="C300" s="418">
        <v>10.309480000000001</v>
      </c>
      <c r="D300" s="419">
        <f t="shared" si="17"/>
        <v>49.092761904761907</v>
      </c>
      <c r="E300" s="420">
        <v>13585</v>
      </c>
      <c r="F300" s="419">
        <f t="shared" si="18"/>
        <v>169.8125</v>
      </c>
      <c r="G300" s="419"/>
      <c r="H300" s="419"/>
      <c r="I300" s="419"/>
      <c r="J300" s="75">
        <v>1</v>
      </c>
      <c r="CA300" s="119"/>
    </row>
    <row r="301" spans="1:79" ht="15.75">
      <c r="A301" s="66" t="s">
        <v>338</v>
      </c>
      <c r="B301" s="417" t="s">
        <v>1028</v>
      </c>
      <c r="C301" s="414">
        <f>SUM(C302:C316)</f>
        <v>130.0658</v>
      </c>
      <c r="D301" s="414"/>
      <c r="E301" s="415">
        <f>SUM(E302:E316)</f>
        <v>157426</v>
      </c>
      <c r="F301" s="414"/>
      <c r="G301" s="414"/>
      <c r="H301" s="414"/>
      <c r="I301" s="414"/>
      <c r="J301" s="77"/>
      <c r="CA301" s="119"/>
    </row>
    <row r="302" spans="1:79" ht="15.75">
      <c r="A302" s="69" t="s">
        <v>306</v>
      </c>
      <c r="B302" s="426" t="s">
        <v>1029</v>
      </c>
      <c r="C302" s="424">
        <v>5.3699199999999996</v>
      </c>
      <c r="D302" s="419">
        <f t="shared" ref="D302:D365" si="19">C302/$F$6*100</f>
        <v>25.571047619047615</v>
      </c>
      <c r="E302" s="420">
        <v>5734</v>
      </c>
      <c r="F302" s="419">
        <f t="shared" si="18"/>
        <v>71.674999999999997</v>
      </c>
      <c r="G302" s="419"/>
      <c r="H302" s="419"/>
      <c r="I302" s="419"/>
      <c r="J302" s="75">
        <v>1</v>
      </c>
      <c r="CA302" s="119"/>
    </row>
    <row r="303" spans="1:79" ht="15.75">
      <c r="A303" s="69" t="s">
        <v>307</v>
      </c>
      <c r="B303" s="427" t="s">
        <v>1030</v>
      </c>
      <c r="C303" s="424">
        <v>5.4036999999999997</v>
      </c>
      <c r="D303" s="419">
        <f t="shared" si="19"/>
        <v>25.731904761904762</v>
      </c>
      <c r="E303" s="420">
        <v>6995</v>
      </c>
      <c r="F303" s="419">
        <f t="shared" si="18"/>
        <v>87.4375</v>
      </c>
      <c r="G303" s="419"/>
      <c r="H303" s="419"/>
      <c r="I303" s="419"/>
      <c r="J303" s="75">
        <v>1</v>
      </c>
      <c r="CA303" s="119"/>
    </row>
    <row r="304" spans="1:79" ht="15.75">
      <c r="A304" s="69" t="s">
        <v>309</v>
      </c>
      <c r="B304" s="427" t="s">
        <v>1031</v>
      </c>
      <c r="C304" s="424">
        <v>11.1447</v>
      </c>
      <c r="D304" s="419">
        <f t="shared" si="19"/>
        <v>53.070000000000007</v>
      </c>
      <c r="E304" s="420">
        <v>12492</v>
      </c>
      <c r="F304" s="419">
        <f t="shared" si="18"/>
        <v>156.15</v>
      </c>
      <c r="G304" s="419"/>
      <c r="H304" s="419"/>
      <c r="I304" s="419"/>
      <c r="J304" s="75">
        <v>1</v>
      </c>
      <c r="CA304" s="119"/>
    </row>
    <row r="305" spans="1:79" ht="15.75">
      <c r="A305" s="69" t="s">
        <v>311</v>
      </c>
      <c r="B305" s="427" t="s">
        <v>967</v>
      </c>
      <c r="C305" s="424">
        <v>11.459200000000001</v>
      </c>
      <c r="D305" s="419">
        <f t="shared" si="19"/>
        <v>54.567619047619054</v>
      </c>
      <c r="E305" s="420">
        <v>12839</v>
      </c>
      <c r="F305" s="419">
        <f t="shared" si="18"/>
        <v>160.48750000000001</v>
      </c>
      <c r="G305" s="419"/>
      <c r="H305" s="419"/>
      <c r="I305" s="419"/>
      <c r="J305" s="75">
        <v>1</v>
      </c>
      <c r="CA305" s="119"/>
    </row>
    <row r="306" spans="1:79" ht="15.75">
      <c r="A306" s="69" t="s">
        <v>313</v>
      </c>
      <c r="B306" s="427" t="s">
        <v>1023</v>
      </c>
      <c r="C306" s="424">
        <v>6.7449000000000003</v>
      </c>
      <c r="D306" s="419">
        <f t="shared" si="19"/>
        <v>32.118571428571428</v>
      </c>
      <c r="E306" s="420">
        <v>7745</v>
      </c>
      <c r="F306" s="419">
        <f t="shared" si="18"/>
        <v>96.8125</v>
      </c>
      <c r="G306" s="419"/>
      <c r="H306" s="419"/>
      <c r="I306" s="419"/>
      <c r="J306" s="75">
        <v>1</v>
      </c>
      <c r="CA306" s="119"/>
    </row>
    <row r="307" spans="1:79" ht="15.75">
      <c r="A307" s="69" t="s">
        <v>1105</v>
      </c>
      <c r="B307" s="427" t="s">
        <v>1032</v>
      </c>
      <c r="C307" s="424">
        <v>10.5822</v>
      </c>
      <c r="D307" s="419">
        <f t="shared" si="19"/>
        <v>50.391428571428577</v>
      </c>
      <c r="E307" s="420">
        <v>13200</v>
      </c>
      <c r="F307" s="419">
        <f t="shared" si="18"/>
        <v>165</v>
      </c>
      <c r="G307" s="419"/>
      <c r="H307" s="419"/>
      <c r="I307" s="419"/>
      <c r="J307" s="75">
        <v>1</v>
      </c>
      <c r="CA307" s="119"/>
    </row>
    <row r="308" spans="1:79" ht="15.75">
      <c r="A308" s="69" t="s">
        <v>316</v>
      </c>
      <c r="B308" s="427" t="s">
        <v>429</v>
      </c>
      <c r="C308" s="424">
        <v>7.4560199999999996</v>
      </c>
      <c r="D308" s="419">
        <f t="shared" si="19"/>
        <v>35.504857142857141</v>
      </c>
      <c r="E308" s="420">
        <v>8559</v>
      </c>
      <c r="F308" s="419">
        <f t="shared" si="18"/>
        <v>106.9875</v>
      </c>
      <c r="G308" s="419"/>
      <c r="H308" s="419"/>
      <c r="I308" s="419"/>
      <c r="J308" s="75">
        <v>1</v>
      </c>
      <c r="CA308" s="119"/>
    </row>
    <row r="309" spans="1:79" ht="15.75">
      <c r="A309" s="69" t="s">
        <v>318</v>
      </c>
      <c r="B309" s="426" t="s">
        <v>1033</v>
      </c>
      <c r="C309" s="424">
        <v>7.7797400000000003</v>
      </c>
      <c r="D309" s="419">
        <f t="shared" si="19"/>
        <v>37.04638095238095</v>
      </c>
      <c r="E309" s="420">
        <v>8820</v>
      </c>
      <c r="F309" s="419">
        <f t="shared" ref="F309:F369" si="20">E309/$G$6*100</f>
        <v>110.25</v>
      </c>
      <c r="G309" s="419"/>
      <c r="H309" s="419"/>
      <c r="I309" s="419"/>
      <c r="J309" s="75">
        <v>1</v>
      </c>
      <c r="CA309" s="119"/>
    </row>
    <row r="310" spans="1:79" ht="15.75">
      <c r="A310" s="69" t="s">
        <v>320</v>
      </c>
      <c r="B310" s="426" t="s">
        <v>1034</v>
      </c>
      <c r="C310" s="424">
        <v>8.3842499999999998</v>
      </c>
      <c r="D310" s="419">
        <f t="shared" si="19"/>
        <v>39.924999999999997</v>
      </c>
      <c r="E310" s="420">
        <v>9337</v>
      </c>
      <c r="F310" s="419">
        <f t="shared" si="20"/>
        <v>116.71249999999999</v>
      </c>
      <c r="G310" s="419"/>
      <c r="H310" s="419"/>
      <c r="I310" s="419"/>
      <c r="J310" s="75">
        <v>1</v>
      </c>
      <c r="CA310" s="119"/>
    </row>
    <row r="311" spans="1:79" ht="15.75">
      <c r="A311" s="69" t="s">
        <v>322</v>
      </c>
      <c r="B311" s="426" t="s">
        <v>1035</v>
      </c>
      <c r="C311" s="424">
        <v>8.5122400000000003</v>
      </c>
      <c r="D311" s="419">
        <f t="shared" si="19"/>
        <v>40.534476190476191</v>
      </c>
      <c r="E311" s="420">
        <v>10007</v>
      </c>
      <c r="F311" s="419">
        <f t="shared" si="20"/>
        <v>125.08749999999999</v>
      </c>
      <c r="G311" s="419"/>
      <c r="H311" s="419"/>
      <c r="I311" s="419"/>
      <c r="J311" s="75">
        <v>1</v>
      </c>
      <c r="CA311" s="119"/>
    </row>
    <row r="312" spans="1:79" ht="15.75">
      <c r="A312" s="69" t="s">
        <v>324</v>
      </c>
      <c r="B312" s="426" t="s">
        <v>1036</v>
      </c>
      <c r="C312" s="424">
        <v>8.7195900000000002</v>
      </c>
      <c r="D312" s="419">
        <f t="shared" si="19"/>
        <v>41.521857142857144</v>
      </c>
      <c r="E312" s="420">
        <v>10089</v>
      </c>
      <c r="F312" s="419">
        <f t="shared" si="20"/>
        <v>126.11250000000001</v>
      </c>
      <c r="G312" s="419"/>
      <c r="H312" s="419"/>
      <c r="I312" s="419"/>
      <c r="J312" s="75">
        <v>1</v>
      </c>
      <c r="CA312" s="119"/>
    </row>
    <row r="313" spans="1:79" ht="15.75">
      <c r="A313" s="69" t="s">
        <v>326</v>
      </c>
      <c r="B313" s="426" t="s">
        <v>1037</v>
      </c>
      <c r="C313" s="424">
        <v>7.592480000000001</v>
      </c>
      <c r="D313" s="419">
        <f t="shared" si="19"/>
        <v>36.154666666666671</v>
      </c>
      <c r="E313" s="420">
        <v>11379</v>
      </c>
      <c r="F313" s="419">
        <f t="shared" si="20"/>
        <v>142.23749999999998</v>
      </c>
      <c r="G313" s="419"/>
      <c r="H313" s="419"/>
      <c r="I313" s="419"/>
      <c r="J313" s="75">
        <v>1</v>
      </c>
      <c r="CA313" s="119"/>
    </row>
    <row r="314" spans="1:79" ht="15.75">
      <c r="A314" s="69" t="s">
        <v>328</v>
      </c>
      <c r="B314" s="426" t="s">
        <v>1038</v>
      </c>
      <c r="C314" s="424">
        <v>12.36182</v>
      </c>
      <c r="D314" s="419">
        <f t="shared" si="19"/>
        <v>58.865809523809517</v>
      </c>
      <c r="E314" s="420">
        <v>12646</v>
      </c>
      <c r="F314" s="419">
        <f t="shared" si="20"/>
        <v>158.07500000000002</v>
      </c>
      <c r="G314" s="419"/>
      <c r="H314" s="419"/>
      <c r="I314" s="419"/>
      <c r="J314" s="75">
        <v>1</v>
      </c>
      <c r="CA314" s="119"/>
    </row>
    <row r="315" spans="1:79" ht="15.75">
      <c r="A315" s="69" t="s">
        <v>330</v>
      </c>
      <c r="B315" s="426" t="s">
        <v>1039</v>
      </c>
      <c r="C315" s="424">
        <v>7.8857200000000001</v>
      </c>
      <c r="D315" s="419">
        <f t="shared" si="19"/>
        <v>37.551047619047615</v>
      </c>
      <c r="E315" s="420">
        <v>13567</v>
      </c>
      <c r="F315" s="419">
        <f t="shared" si="20"/>
        <v>169.58750000000001</v>
      </c>
      <c r="G315" s="419"/>
      <c r="H315" s="419"/>
      <c r="I315" s="419"/>
      <c r="J315" s="75">
        <v>1</v>
      </c>
      <c r="CA315" s="119"/>
    </row>
    <row r="316" spans="1:79" ht="15.75">
      <c r="A316" s="69" t="s">
        <v>332</v>
      </c>
      <c r="B316" s="426" t="s">
        <v>1040</v>
      </c>
      <c r="C316" s="424">
        <v>10.669320000000001</v>
      </c>
      <c r="D316" s="419">
        <f t="shared" si="19"/>
        <v>50.806285714285714</v>
      </c>
      <c r="E316" s="420">
        <v>14017</v>
      </c>
      <c r="F316" s="419">
        <f t="shared" si="20"/>
        <v>175.21250000000001</v>
      </c>
      <c r="G316" s="419"/>
      <c r="H316" s="419"/>
      <c r="I316" s="419"/>
      <c r="J316" s="75">
        <v>1</v>
      </c>
      <c r="CA316" s="119"/>
    </row>
    <row r="317" spans="1:79" ht="15.75">
      <c r="A317" s="66" t="s">
        <v>382</v>
      </c>
      <c r="B317" s="417" t="s">
        <v>1042</v>
      </c>
      <c r="C317" s="414">
        <f>SUM(C318:C332)</f>
        <v>131.68743000000001</v>
      </c>
      <c r="D317" s="414"/>
      <c r="E317" s="415">
        <f>SUM(E318:E332)</f>
        <v>151175</v>
      </c>
      <c r="F317" s="414"/>
      <c r="G317" s="414"/>
      <c r="H317" s="414"/>
      <c r="I317" s="414"/>
      <c r="J317" s="77"/>
      <c r="CA317" s="119"/>
    </row>
    <row r="318" spans="1:79" ht="15.75">
      <c r="A318" s="69" t="s">
        <v>1106</v>
      </c>
      <c r="B318" s="72" t="s">
        <v>1043</v>
      </c>
      <c r="C318" s="418">
        <v>8.5479599999999998</v>
      </c>
      <c r="D318" s="419">
        <f t="shared" si="19"/>
        <v>40.704571428571427</v>
      </c>
      <c r="E318" s="420">
        <v>11141</v>
      </c>
      <c r="F318" s="419">
        <f t="shared" si="20"/>
        <v>139.26249999999999</v>
      </c>
      <c r="G318" s="419"/>
      <c r="H318" s="419"/>
      <c r="I318" s="419"/>
      <c r="J318" s="75">
        <v>1</v>
      </c>
      <c r="CA318" s="119"/>
    </row>
    <row r="319" spans="1:79" ht="15.75">
      <c r="A319" s="69" t="s">
        <v>1107</v>
      </c>
      <c r="B319" s="425" t="s">
        <v>965</v>
      </c>
      <c r="C319" s="418">
        <v>7.2048299999999994</v>
      </c>
      <c r="D319" s="419">
        <f t="shared" si="19"/>
        <v>34.308714285714281</v>
      </c>
      <c r="E319" s="420">
        <v>11049</v>
      </c>
      <c r="F319" s="419">
        <f t="shared" si="20"/>
        <v>138.11249999999998</v>
      </c>
      <c r="G319" s="419"/>
      <c r="H319" s="419"/>
      <c r="I319" s="419"/>
      <c r="J319" s="75">
        <v>1</v>
      </c>
      <c r="CA319" s="119"/>
    </row>
    <row r="320" spans="1:79" ht="15.75">
      <c r="A320" s="69" t="s">
        <v>1108</v>
      </c>
      <c r="B320" s="72" t="s">
        <v>1044</v>
      </c>
      <c r="C320" s="418">
        <v>12.040180000000001</v>
      </c>
      <c r="D320" s="419">
        <f t="shared" si="19"/>
        <v>57.334190476190486</v>
      </c>
      <c r="E320" s="420">
        <v>14239</v>
      </c>
      <c r="F320" s="419">
        <f t="shared" si="20"/>
        <v>177.98750000000001</v>
      </c>
      <c r="G320" s="419"/>
      <c r="H320" s="419"/>
      <c r="I320" s="419"/>
      <c r="J320" s="75">
        <v>1</v>
      </c>
      <c r="CA320" s="119"/>
    </row>
    <row r="321" spans="1:79" ht="15.75">
      <c r="A321" s="69" t="s">
        <v>1109</v>
      </c>
      <c r="B321" s="72" t="s">
        <v>1045</v>
      </c>
      <c r="C321" s="418">
        <v>5.0257700000000005</v>
      </c>
      <c r="D321" s="419">
        <f t="shared" si="19"/>
        <v>23.932238095238098</v>
      </c>
      <c r="E321" s="420">
        <v>6094</v>
      </c>
      <c r="F321" s="419">
        <f t="shared" si="20"/>
        <v>76.174999999999997</v>
      </c>
      <c r="G321" s="419"/>
      <c r="H321" s="419"/>
      <c r="I321" s="419"/>
      <c r="J321" s="75">
        <v>1</v>
      </c>
      <c r="CA321" s="119"/>
    </row>
    <row r="322" spans="1:79" ht="15.75">
      <c r="A322" s="69" t="s">
        <v>1110</v>
      </c>
      <c r="B322" s="72" t="s">
        <v>1046</v>
      </c>
      <c r="C322" s="418">
        <v>8.1784499999999998</v>
      </c>
      <c r="D322" s="419">
        <f t="shared" si="19"/>
        <v>38.944999999999993</v>
      </c>
      <c r="E322" s="420">
        <v>7300</v>
      </c>
      <c r="F322" s="419">
        <f t="shared" si="20"/>
        <v>91.25</v>
      </c>
      <c r="G322" s="419"/>
      <c r="H322" s="419"/>
      <c r="I322" s="419"/>
      <c r="J322" s="75">
        <v>1</v>
      </c>
      <c r="CA322" s="119"/>
    </row>
    <row r="323" spans="1:79" ht="15.75">
      <c r="A323" s="69" t="s">
        <v>1111</v>
      </c>
      <c r="B323" s="72" t="s">
        <v>895</v>
      </c>
      <c r="C323" s="424">
        <v>6.2731700000000004</v>
      </c>
      <c r="D323" s="419">
        <f t="shared" si="19"/>
        <v>29.872238095238096</v>
      </c>
      <c r="E323" s="420">
        <v>7746</v>
      </c>
      <c r="F323" s="419">
        <f t="shared" si="20"/>
        <v>96.825000000000003</v>
      </c>
      <c r="G323" s="419"/>
      <c r="H323" s="419"/>
      <c r="I323" s="419"/>
      <c r="J323" s="75">
        <v>1</v>
      </c>
      <c r="CA323" s="119"/>
    </row>
    <row r="324" spans="1:79" ht="15.75">
      <c r="A324" s="69" t="s">
        <v>1112</v>
      </c>
      <c r="B324" s="72" t="s">
        <v>1047</v>
      </c>
      <c r="C324" s="418">
        <v>7.26776</v>
      </c>
      <c r="D324" s="419">
        <f t="shared" si="19"/>
        <v>34.608380952380955</v>
      </c>
      <c r="E324" s="420">
        <v>8315</v>
      </c>
      <c r="F324" s="419">
        <f t="shared" si="20"/>
        <v>103.9375</v>
      </c>
      <c r="G324" s="419"/>
      <c r="H324" s="419"/>
      <c r="I324" s="419"/>
      <c r="J324" s="75">
        <v>1</v>
      </c>
      <c r="CA324" s="119"/>
    </row>
    <row r="325" spans="1:79" ht="15.75">
      <c r="A325" s="69" t="s">
        <v>1113</v>
      </c>
      <c r="B325" s="72" t="s">
        <v>1048</v>
      </c>
      <c r="C325" s="424">
        <v>9.1414299999999997</v>
      </c>
      <c r="D325" s="419">
        <f t="shared" si="19"/>
        <v>43.530619047619048</v>
      </c>
      <c r="E325" s="420">
        <v>14349</v>
      </c>
      <c r="F325" s="419">
        <f t="shared" si="20"/>
        <v>179.36250000000001</v>
      </c>
      <c r="G325" s="419"/>
      <c r="H325" s="419"/>
      <c r="I325" s="419"/>
      <c r="J325" s="75">
        <v>1</v>
      </c>
      <c r="CA325" s="119"/>
    </row>
    <row r="326" spans="1:79" ht="15.75">
      <c r="A326" s="69" t="s">
        <v>1114</v>
      </c>
      <c r="B326" s="72" t="s">
        <v>1049</v>
      </c>
      <c r="C326" s="418">
        <v>10.263489999999999</v>
      </c>
      <c r="D326" s="419">
        <f t="shared" si="19"/>
        <v>48.873761904761906</v>
      </c>
      <c r="E326" s="420">
        <v>10358</v>
      </c>
      <c r="F326" s="419">
        <f t="shared" si="20"/>
        <v>129.47499999999999</v>
      </c>
      <c r="G326" s="419"/>
      <c r="H326" s="419"/>
      <c r="I326" s="419"/>
      <c r="J326" s="75">
        <v>1</v>
      </c>
      <c r="CA326" s="119"/>
    </row>
    <row r="327" spans="1:79" ht="15.75">
      <c r="A327" s="69" t="s">
        <v>1115</v>
      </c>
      <c r="B327" s="72" t="s">
        <v>1050</v>
      </c>
      <c r="C327" s="418">
        <v>7.1524999999999999</v>
      </c>
      <c r="D327" s="419">
        <f t="shared" si="19"/>
        <v>34.059523809523803</v>
      </c>
      <c r="E327" s="420">
        <v>6102</v>
      </c>
      <c r="F327" s="419">
        <f t="shared" si="20"/>
        <v>76.275000000000006</v>
      </c>
      <c r="G327" s="419"/>
      <c r="H327" s="419"/>
      <c r="I327" s="419"/>
      <c r="J327" s="75">
        <v>1</v>
      </c>
      <c r="CA327" s="119"/>
    </row>
    <row r="328" spans="1:79" ht="15.75">
      <c r="A328" s="69" t="s">
        <v>1116</v>
      </c>
      <c r="B328" s="72" t="s">
        <v>1051</v>
      </c>
      <c r="C328" s="424">
        <v>10.83451</v>
      </c>
      <c r="D328" s="419">
        <f t="shared" si="19"/>
        <v>51.592904761904755</v>
      </c>
      <c r="E328" s="420">
        <v>12092</v>
      </c>
      <c r="F328" s="419">
        <f t="shared" si="20"/>
        <v>151.15</v>
      </c>
      <c r="G328" s="419"/>
      <c r="H328" s="419"/>
      <c r="I328" s="419"/>
      <c r="J328" s="75">
        <v>1</v>
      </c>
      <c r="CA328" s="119"/>
    </row>
    <row r="329" spans="1:79" ht="15.75">
      <c r="A329" s="69" t="s">
        <v>1117</v>
      </c>
      <c r="B329" s="72" t="s">
        <v>1052</v>
      </c>
      <c r="C329" s="418">
        <v>6.6072600000000001</v>
      </c>
      <c r="D329" s="419">
        <f t="shared" si="19"/>
        <v>31.463142857142856</v>
      </c>
      <c r="E329" s="420">
        <v>8891</v>
      </c>
      <c r="F329" s="419">
        <f t="shared" si="20"/>
        <v>111.1375</v>
      </c>
      <c r="G329" s="419"/>
      <c r="H329" s="419"/>
      <c r="I329" s="419"/>
      <c r="J329" s="75">
        <v>1</v>
      </c>
      <c r="CA329" s="119"/>
    </row>
    <row r="330" spans="1:79" ht="15.75">
      <c r="A330" s="69" t="s">
        <v>1118</v>
      </c>
      <c r="B330" s="72" t="s">
        <v>1053</v>
      </c>
      <c r="C330" s="418">
        <v>12.78224</v>
      </c>
      <c r="D330" s="419">
        <f t="shared" si="19"/>
        <v>60.867809523809527</v>
      </c>
      <c r="E330" s="420">
        <v>13057</v>
      </c>
      <c r="F330" s="419">
        <f t="shared" si="20"/>
        <v>163.21250000000001</v>
      </c>
      <c r="G330" s="419"/>
      <c r="H330" s="419"/>
      <c r="I330" s="419"/>
      <c r="J330" s="75">
        <v>1</v>
      </c>
      <c r="CA330" s="119"/>
    </row>
    <row r="331" spans="1:79" ht="15.75">
      <c r="A331" s="69" t="s">
        <v>1119</v>
      </c>
      <c r="B331" s="72" t="s">
        <v>1054</v>
      </c>
      <c r="C331" s="418">
        <v>8.1644199999999998</v>
      </c>
      <c r="D331" s="419">
        <f t="shared" si="19"/>
        <v>38.878190476190476</v>
      </c>
      <c r="E331" s="420">
        <v>8527</v>
      </c>
      <c r="F331" s="419">
        <f t="shared" si="20"/>
        <v>106.58749999999999</v>
      </c>
      <c r="G331" s="419"/>
      <c r="H331" s="419"/>
      <c r="I331" s="419"/>
      <c r="J331" s="75">
        <v>1</v>
      </c>
      <c r="CA331" s="119"/>
    </row>
    <row r="332" spans="1:79" ht="15.75">
      <c r="A332" s="69" t="s">
        <v>1120</v>
      </c>
      <c r="B332" s="72" t="s">
        <v>1055</v>
      </c>
      <c r="C332" s="418">
        <v>12.20346</v>
      </c>
      <c r="D332" s="419">
        <f t="shared" si="19"/>
        <v>58.111714285714285</v>
      </c>
      <c r="E332" s="420">
        <v>11915</v>
      </c>
      <c r="F332" s="419">
        <f t="shared" si="20"/>
        <v>148.9375</v>
      </c>
      <c r="G332" s="419"/>
      <c r="H332" s="419"/>
      <c r="I332" s="419"/>
      <c r="J332" s="75">
        <v>1</v>
      </c>
      <c r="CA332" s="119"/>
    </row>
    <row r="333" spans="1:79" ht="15.75">
      <c r="A333" s="66" t="s">
        <v>385</v>
      </c>
      <c r="B333" s="417" t="s">
        <v>1057</v>
      </c>
      <c r="C333" s="414">
        <f>SUM(C334:C349)</f>
        <v>113.85743999999998</v>
      </c>
      <c r="D333" s="414"/>
      <c r="E333" s="415">
        <f>SUM(E334:E349)</f>
        <v>142410</v>
      </c>
      <c r="F333" s="414"/>
      <c r="G333" s="414"/>
      <c r="H333" s="414"/>
      <c r="I333" s="414"/>
      <c r="J333" s="77"/>
      <c r="CA333" s="119"/>
    </row>
    <row r="334" spans="1:79" ht="15.75">
      <c r="A334" s="69" t="s">
        <v>1121</v>
      </c>
      <c r="B334" s="73" t="s">
        <v>1023</v>
      </c>
      <c r="C334" s="424">
        <v>6.6695799999999998</v>
      </c>
      <c r="D334" s="419">
        <f t="shared" si="19"/>
        <v>31.75990476190476</v>
      </c>
      <c r="E334" s="420">
        <v>8507</v>
      </c>
      <c r="F334" s="419">
        <f t="shared" si="20"/>
        <v>106.33749999999999</v>
      </c>
      <c r="G334" s="419"/>
      <c r="H334" s="419"/>
      <c r="I334" s="419"/>
      <c r="J334" s="75">
        <v>1</v>
      </c>
      <c r="CA334" s="119"/>
    </row>
    <row r="335" spans="1:79" ht="15.75">
      <c r="A335" s="69" t="s">
        <v>1122</v>
      </c>
      <c r="B335" s="73" t="s">
        <v>1058</v>
      </c>
      <c r="C335" s="424">
        <v>5.1440999999999999</v>
      </c>
      <c r="D335" s="419">
        <f t="shared" si="19"/>
        <v>24.495714285714286</v>
      </c>
      <c r="E335" s="420">
        <v>6156</v>
      </c>
      <c r="F335" s="419">
        <f t="shared" si="20"/>
        <v>76.95</v>
      </c>
      <c r="G335" s="419"/>
      <c r="H335" s="419"/>
      <c r="I335" s="419"/>
      <c r="J335" s="75">
        <v>1</v>
      </c>
      <c r="CA335" s="119"/>
    </row>
    <row r="336" spans="1:79" ht="15.75">
      <c r="A336" s="69" t="s">
        <v>1123</v>
      </c>
      <c r="B336" s="73" t="s">
        <v>1059</v>
      </c>
      <c r="C336" s="424">
        <v>5.5051199999999998</v>
      </c>
      <c r="D336" s="419">
        <f t="shared" si="19"/>
        <v>26.214857142857142</v>
      </c>
      <c r="E336" s="420">
        <v>8911</v>
      </c>
      <c r="F336" s="419">
        <f t="shared" si="20"/>
        <v>111.38749999999999</v>
      </c>
      <c r="G336" s="419"/>
      <c r="H336" s="419"/>
      <c r="I336" s="419"/>
      <c r="J336" s="75">
        <v>1</v>
      </c>
      <c r="CA336" s="119"/>
    </row>
    <row r="337" spans="1:79" ht="15.75">
      <c r="A337" s="69" t="s">
        <v>1124</v>
      </c>
      <c r="B337" s="73" t="s">
        <v>1060</v>
      </c>
      <c r="C337" s="424">
        <v>6.6688700000000001</v>
      </c>
      <c r="D337" s="419">
        <f t="shared" si="19"/>
        <v>31.756523809523813</v>
      </c>
      <c r="E337" s="420">
        <v>9656</v>
      </c>
      <c r="F337" s="419">
        <f t="shared" si="20"/>
        <v>120.7</v>
      </c>
      <c r="G337" s="419"/>
      <c r="H337" s="419"/>
      <c r="I337" s="419"/>
      <c r="J337" s="75">
        <v>1</v>
      </c>
      <c r="CA337" s="119"/>
    </row>
    <row r="338" spans="1:79" ht="15.75">
      <c r="A338" s="69" t="s">
        <v>1125</v>
      </c>
      <c r="B338" s="73" t="s">
        <v>1061</v>
      </c>
      <c r="C338" s="424">
        <v>8.6897800000000007</v>
      </c>
      <c r="D338" s="419">
        <f t="shared" si="19"/>
        <v>41.379904761904768</v>
      </c>
      <c r="E338" s="420">
        <v>9823</v>
      </c>
      <c r="F338" s="419">
        <f t="shared" si="20"/>
        <v>122.78750000000001</v>
      </c>
      <c r="G338" s="419"/>
      <c r="H338" s="419"/>
      <c r="I338" s="419"/>
      <c r="J338" s="75">
        <v>1</v>
      </c>
      <c r="CA338" s="119"/>
    </row>
    <row r="339" spans="1:79" ht="15.75">
      <c r="A339" s="69" t="s">
        <v>1126</v>
      </c>
      <c r="B339" s="73" t="s">
        <v>1062</v>
      </c>
      <c r="C339" s="424">
        <v>9.2546300000000006</v>
      </c>
      <c r="D339" s="419">
        <f t="shared" si="19"/>
        <v>44.06966666666667</v>
      </c>
      <c r="E339" s="420">
        <v>12511</v>
      </c>
      <c r="F339" s="419">
        <f t="shared" si="20"/>
        <v>156.38749999999999</v>
      </c>
      <c r="G339" s="419"/>
      <c r="H339" s="419"/>
      <c r="I339" s="419"/>
      <c r="J339" s="75">
        <v>1</v>
      </c>
      <c r="CA339" s="119"/>
    </row>
    <row r="340" spans="1:79" ht="15.75">
      <c r="A340" s="69" t="s">
        <v>1127</v>
      </c>
      <c r="B340" s="73" t="s">
        <v>1063</v>
      </c>
      <c r="C340" s="424">
        <v>5.9469599999999998</v>
      </c>
      <c r="D340" s="419">
        <f t="shared" si="19"/>
        <v>28.318857142857141</v>
      </c>
      <c r="E340" s="420">
        <v>6791</v>
      </c>
      <c r="F340" s="419">
        <f t="shared" si="20"/>
        <v>84.887500000000003</v>
      </c>
      <c r="G340" s="419"/>
      <c r="H340" s="419"/>
      <c r="I340" s="419"/>
      <c r="J340" s="75">
        <v>1</v>
      </c>
      <c r="CA340" s="119"/>
    </row>
    <row r="341" spans="1:79" ht="15.75">
      <c r="A341" s="69" t="s">
        <v>1128</v>
      </c>
      <c r="B341" s="73" t="s">
        <v>1064</v>
      </c>
      <c r="C341" s="424">
        <v>6.9015500000000003</v>
      </c>
      <c r="D341" s="419">
        <f t="shared" si="19"/>
        <v>32.86452380952381</v>
      </c>
      <c r="E341" s="420">
        <v>8199</v>
      </c>
      <c r="F341" s="419">
        <f t="shared" si="20"/>
        <v>102.4875</v>
      </c>
      <c r="G341" s="419"/>
      <c r="H341" s="419"/>
      <c r="I341" s="419"/>
      <c r="J341" s="75">
        <v>1</v>
      </c>
      <c r="CA341" s="119"/>
    </row>
    <row r="342" spans="1:79" ht="15.75">
      <c r="A342" s="69" t="s">
        <v>1129</v>
      </c>
      <c r="B342" s="73" t="s">
        <v>1065</v>
      </c>
      <c r="C342" s="424">
        <v>5.0785099999999996</v>
      </c>
      <c r="D342" s="419">
        <f t="shared" si="19"/>
        <v>24.183380952380951</v>
      </c>
      <c r="E342" s="420">
        <v>8972</v>
      </c>
      <c r="F342" s="419">
        <f t="shared" si="20"/>
        <v>112.14999999999999</v>
      </c>
      <c r="G342" s="419"/>
      <c r="H342" s="419"/>
      <c r="I342" s="419"/>
      <c r="J342" s="75">
        <v>1</v>
      </c>
      <c r="CA342" s="119"/>
    </row>
    <row r="343" spans="1:79" ht="15.75">
      <c r="A343" s="69" t="s">
        <v>1130</v>
      </c>
      <c r="B343" s="73" t="s">
        <v>1066</v>
      </c>
      <c r="C343" s="424">
        <v>4.9935900000000002</v>
      </c>
      <c r="D343" s="419">
        <f t="shared" si="19"/>
        <v>23.779</v>
      </c>
      <c r="E343" s="420">
        <v>6846</v>
      </c>
      <c r="F343" s="419">
        <f t="shared" si="20"/>
        <v>85.575000000000003</v>
      </c>
      <c r="G343" s="419"/>
      <c r="H343" s="419"/>
      <c r="I343" s="419"/>
      <c r="J343" s="75">
        <v>1</v>
      </c>
      <c r="CA343" s="119"/>
    </row>
    <row r="344" spans="1:79" ht="15.75">
      <c r="A344" s="69" t="s">
        <v>1131</v>
      </c>
      <c r="B344" s="73" t="s">
        <v>1067</v>
      </c>
      <c r="C344" s="424">
        <v>5.7821699999999998</v>
      </c>
      <c r="D344" s="419">
        <f t="shared" si="19"/>
        <v>27.534142857142857</v>
      </c>
      <c r="E344" s="420">
        <v>9696</v>
      </c>
      <c r="F344" s="419">
        <f t="shared" si="20"/>
        <v>121.2</v>
      </c>
      <c r="G344" s="419"/>
      <c r="H344" s="419"/>
      <c r="I344" s="419"/>
      <c r="J344" s="75">
        <v>1</v>
      </c>
      <c r="CA344" s="119"/>
    </row>
    <row r="345" spans="1:79" ht="15.75">
      <c r="A345" s="69" t="s">
        <v>1132</v>
      </c>
      <c r="B345" s="73" t="s">
        <v>1068</v>
      </c>
      <c r="C345" s="424">
        <v>9.1432000000000002</v>
      </c>
      <c r="D345" s="419">
        <f t="shared" si="19"/>
        <v>43.539047619047622</v>
      </c>
      <c r="E345" s="420">
        <v>10381</v>
      </c>
      <c r="F345" s="419">
        <f t="shared" si="20"/>
        <v>129.76249999999999</v>
      </c>
      <c r="G345" s="419"/>
      <c r="H345" s="419"/>
      <c r="I345" s="419"/>
      <c r="J345" s="75">
        <v>1</v>
      </c>
      <c r="CA345" s="119"/>
    </row>
    <row r="346" spans="1:79" ht="15.75">
      <c r="A346" s="69" t="s">
        <v>1133</v>
      </c>
      <c r="B346" s="73" t="s">
        <v>1069</v>
      </c>
      <c r="C346" s="424">
        <v>7.5081899999999999</v>
      </c>
      <c r="D346" s="419">
        <f t="shared" si="19"/>
        <v>35.753285714285717</v>
      </c>
      <c r="E346" s="420">
        <v>8607</v>
      </c>
      <c r="F346" s="419">
        <f t="shared" si="20"/>
        <v>107.58749999999999</v>
      </c>
      <c r="G346" s="419"/>
      <c r="H346" s="419"/>
      <c r="I346" s="419"/>
      <c r="J346" s="75">
        <v>1</v>
      </c>
      <c r="CA346" s="119"/>
    </row>
    <row r="347" spans="1:79" ht="15.75">
      <c r="A347" s="69" t="s">
        <v>1134</v>
      </c>
      <c r="B347" s="73" t="s">
        <v>1070</v>
      </c>
      <c r="C347" s="424">
        <v>9.7152100000000008</v>
      </c>
      <c r="D347" s="419">
        <f t="shared" si="19"/>
        <v>46.262904761904764</v>
      </c>
      <c r="E347" s="420">
        <v>9605</v>
      </c>
      <c r="F347" s="419">
        <f t="shared" si="20"/>
        <v>120.0625</v>
      </c>
      <c r="G347" s="419"/>
      <c r="H347" s="419"/>
      <c r="I347" s="419"/>
      <c r="J347" s="75">
        <v>1</v>
      </c>
      <c r="CA347" s="119"/>
    </row>
    <row r="348" spans="1:79" ht="15.75">
      <c r="A348" s="69" t="s">
        <v>1135</v>
      </c>
      <c r="B348" s="73" t="s">
        <v>1071</v>
      </c>
      <c r="C348" s="424">
        <v>7.6297199999999998</v>
      </c>
      <c r="D348" s="419">
        <f t="shared" si="19"/>
        <v>36.332000000000001</v>
      </c>
      <c r="E348" s="420">
        <v>9102</v>
      </c>
      <c r="F348" s="419">
        <f t="shared" si="20"/>
        <v>113.77500000000001</v>
      </c>
      <c r="G348" s="419"/>
      <c r="H348" s="419"/>
      <c r="I348" s="419"/>
      <c r="J348" s="75">
        <v>1</v>
      </c>
      <c r="CA348" s="119"/>
    </row>
    <row r="349" spans="1:79" ht="15.75">
      <c r="A349" s="69" t="s">
        <v>1136</v>
      </c>
      <c r="B349" s="73" t="s">
        <v>1072</v>
      </c>
      <c r="C349" s="424">
        <v>9.2262599999999999</v>
      </c>
      <c r="D349" s="419">
        <f t="shared" si="19"/>
        <v>43.934571428571431</v>
      </c>
      <c r="E349" s="420">
        <v>8647</v>
      </c>
      <c r="F349" s="419">
        <f t="shared" si="20"/>
        <v>108.08750000000001</v>
      </c>
      <c r="G349" s="419"/>
      <c r="H349" s="419"/>
      <c r="I349" s="419"/>
      <c r="J349" s="75">
        <v>1</v>
      </c>
      <c r="CA349" s="119"/>
    </row>
    <row r="350" spans="1:79" ht="15.75">
      <c r="A350" s="66" t="s">
        <v>387</v>
      </c>
      <c r="B350" s="417" t="s">
        <v>1074</v>
      </c>
      <c r="C350" s="414">
        <f>SUM(C351:C369)</f>
        <v>160.44966000000002</v>
      </c>
      <c r="D350" s="414"/>
      <c r="E350" s="415">
        <f>SUM(E351:E369)</f>
        <v>186832</v>
      </c>
      <c r="F350" s="414"/>
      <c r="G350" s="414"/>
      <c r="H350" s="414"/>
      <c r="I350" s="414"/>
      <c r="J350" s="77"/>
      <c r="CA350" s="119"/>
    </row>
    <row r="351" spans="1:79" ht="15.75">
      <c r="A351" s="69" t="s">
        <v>1137</v>
      </c>
      <c r="B351" s="74" t="s">
        <v>888</v>
      </c>
      <c r="C351" s="424">
        <v>9.7307199999999998</v>
      </c>
      <c r="D351" s="419">
        <f t="shared" si="19"/>
        <v>46.3367619047619</v>
      </c>
      <c r="E351" s="420">
        <v>11858</v>
      </c>
      <c r="F351" s="419">
        <f t="shared" si="20"/>
        <v>148.22499999999999</v>
      </c>
      <c r="G351" s="419"/>
      <c r="H351" s="419"/>
      <c r="I351" s="419"/>
      <c r="J351" s="75">
        <v>1</v>
      </c>
      <c r="CA351" s="119"/>
    </row>
    <row r="352" spans="1:79" ht="15.75">
      <c r="A352" s="69" t="s">
        <v>1138</v>
      </c>
      <c r="B352" s="428" t="s">
        <v>923</v>
      </c>
      <c r="C352" s="424">
        <v>7.2479899999999997</v>
      </c>
      <c r="D352" s="419">
        <f t="shared" si="19"/>
        <v>34.514238095238092</v>
      </c>
      <c r="E352" s="420">
        <v>12418</v>
      </c>
      <c r="F352" s="419">
        <f t="shared" si="20"/>
        <v>155.22499999999999</v>
      </c>
      <c r="G352" s="419"/>
      <c r="H352" s="419"/>
      <c r="I352" s="419"/>
      <c r="J352" s="75">
        <v>1</v>
      </c>
      <c r="CA352" s="119"/>
    </row>
    <row r="353" spans="1:79" ht="15.75">
      <c r="A353" s="69" t="s">
        <v>1139</v>
      </c>
      <c r="B353" s="74" t="s">
        <v>1075</v>
      </c>
      <c r="C353" s="424">
        <v>7.0587999999999997</v>
      </c>
      <c r="D353" s="419">
        <f t="shared" si="19"/>
        <v>33.613333333333337</v>
      </c>
      <c r="E353" s="420">
        <v>9272</v>
      </c>
      <c r="F353" s="419">
        <f t="shared" si="20"/>
        <v>115.9</v>
      </c>
      <c r="G353" s="419"/>
      <c r="H353" s="419"/>
      <c r="I353" s="419"/>
      <c r="J353" s="75">
        <v>1</v>
      </c>
      <c r="CA353" s="119"/>
    </row>
    <row r="354" spans="1:79" ht="15.75">
      <c r="A354" s="69" t="s">
        <v>1140</v>
      </c>
      <c r="B354" s="74" t="s">
        <v>1076</v>
      </c>
      <c r="C354" s="424">
        <v>4.60114</v>
      </c>
      <c r="D354" s="419">
        <f t="shared" si="19"/>
        <v>21.910190476190479</v>
      </c>
      <c r="E354" s="420">
        <v>6340</v>
      </c>
      <c r="F354" s="419">
        <f t="shared" si="20"/>
        <v>79.25</v>
      </c>
      <c r="G354" s="419"/>
      <c r="H354" s="419"/>
      <c r="I354" s="419"/>
      <c r="J354" s="75">
        <v>1</v>
      </c>
      <c r="CA354" s="119"/>
    </row>
    <row r="355" spans="1:79" ht="15.75">
      <c r="A355" s="69" t="s">
        <v>1141</v>
      </c>
      <c r="B355" s="74" t="s">
        <v>889</v>
      </c>
      <c r="C355" s="424">
        <v>14.636369999999999</v>
      </c>
      <c r="D355" s="419">
        <f t="shared" si="19"/>
        <v>69.697000000000003</v>
      </c>
      <c r="E355" s="420">
        <v>12772</v>
      </c>
      <c r="F355" s="419">
        <f t="shared" si="20"/>
        <v>159.65</v>
      </c>
      <c r="G355" s="419"/>
      <c r="H355" s="419"/>
      <c r="I355" s="419"/>
      <c r="J355" s="75">
        <v>1</v>
      </c>
      <c r="CA355" s="119"/>
    </row>
    <row r="356" spans="1:79" ht="15.75">
      <c r="A356" s="69" t="s">
        <v>1142</v>
      </c>
      <c r="B356" s="74" t="s">
        <v>1077</v>
      </c>
      <c r="C356" s="424">
        <v>6.8575900000000001</v>
      </c>
      <c r="D356" s="419">
        <f t="shared" si="19"/>
        <v>32.655190476190477</v>
      </c>
      <c r="E356" s="420">
        <v>8230</v>
      </c>
      <c r="F356" s="419">
        <f t="shared" si="20"/>
        <v>102.875</v>
      </c>
      <c r="G356" s="419"/>
      <c r="H356" s="419"/>
      <c r="I356" s="419"/>
      <c r="J356" s="75">
        <v>1</v>
      </c>
      <c r="CA356" s="119"/>
    </row>
    <row r="357" spans="1:79" ht="15.75">
      <c r="A357" s="69" t="s">
        <v>1143</v>
      </c>
      <c r="B357" s="74" t="s">
        <v>1078</v>
      </c>
      <c r="C357" s="424">
        <v>8.8397100000000002</v>
      </c>
      <c r="D357" s="419">
        <f t="shared" si="19"/>
        <v>42.093857142857146</v>
      </c>
      <c r="E357" s="420">
        <v>11128</v>
      </c>
      <c r="F357" s="419">
        <f t="shared" si="20"/>
        <v>139.1</v>
      </c>
      <c r="G357" s="419"/>
      <c r="H357" s="419"/>
      <c r="I357" s="419"/>
      <c r="J357" s="75">
        <v>1</v>
      </c>
      <c r="CA357" s="119"/>
    </row>
    <row r="358" spans="1:79" ht="15.75">
      <c r="A358" s="69" t="s">
        <v>1144</v>
      </c>
      <c r="B358" s="74" t="s">
        <v>887</v>
      </c>
      <c r="C358" s="424">
        <v>7.1350300000000004</v>
      </c>
      <c r="D358" s="419">
        <f t="shared" si="19"/>
        <v>33.976333333333336</v>
      </c>
      <c r="E358" s="420">
        <v>10020</v>
      </c>
      <c r="F358" s="419">
        <f t="shared" si="20"/>
        <v>125.25</v>
      </c>
      <c r="G358" s="419"/>
      <c r="H358" s="419"/>
      <c r="I358" s="419"/>
      <c r="J358" s="75">
        <v>1</v>
      </c>
      <c r="CA358" s="119"/>
    </row>
    <row r="359" spans="1:79" ht="15.75">
      <c r="A359" s="69" t="s">
        <v>1145</v>
      </c>
      <c r="B359" s="74" t="s">
        <v>1079</v>
      </c>
      <c r="C359" s="424">
        <v>4.3000400000000001</v>
      </c>
      <c r="D359" s="419">
        <f t="shared" si="19"/>
        <v>20.47638095238095</v>
      </c>
      <c r="E359" s="420">
        <v>7752</v>
      </c>
      <c r="F359" s="419">
        <f t="shared" si="20"/>
        <v>96.899999999999991</v>
      </c>
      <c r="G359" s="419"/>
      <c r="H359" s="419"/>
      <c r="I359" s="419"/>
      <c r="J359" s="75">
        <v>1</v>
      </c>
      <c r="CA359" s="119"/>
    </row>
    <row r="360" spans="1:79" ht="15.75">
      <c r="A360" s="69" t="s">
        <v>1146</v>
      </c>
      <c r="B360" s="74" t="s">
        <v>1080</v>
      </c>
      <c r="C360" s="424">
        <v>10.049950000000001</v>
      </c>
      <c r="D360" s="419">
        <f t="shared" si="19"/>
        <v>47.856904761904765</v>
      </c>
      <c r="E360" s="420">
        <v>9948</v>
      </c>
      <c r="F360" s="419">
        <f t="shared" si="20"/>
        <v>124.35000000000001</v>
      </c>
      <c r="G360" s="419"/>
      <c r="H360" s="419"/>
      <c r="I360" s="419"/>
      <c r="J360" s="75">
        <v>1</v>
      </c>
      <c r="CA360" s="119"/>
    </row>
    <row r="361" spans="1:79" ht="15.75">
      <c r="A361" s="69" t="s">
        <v>1147</v>
      </c>
      <c r="B361" s="74" t="s">
        <v>1081</v>
      </c>
      <c r="C361" s="424">
        <v>6.5735700000000001</v>
      </c>
      <c r="D361" s="419">
        <f t="shared" si="19"/>
        <v>31.302714285714284</v>
      </c>
      <c r="E361" s="420">
        <v>7001</v>
      </c>
      <c r="F361" s="419">
        <f t="shared" si="20"/>
        <v>87.512500000000003</v>
      </c>
      <c r="G361" s="419"/>
      <c r="H361" s="419"/>
      <c r="I361" s="419"/>
      <c r="J361" s="75">
        <v>1</v>
      </c>
      <c r="CA361" s="119"/>
    </row>
    <row r="362" spans="1:79" ht="15.75">
      <c r="A362" s="69" t="s">
        <v>1148</v>
      </c>
      <c r="B362" s="74" t="s">
        <v>1082</v>
      </c>
      <c r="C362" s="424">
        <v>12.604590000000002</v>
      </c>
      <c r="D362" s="419">
        <f t="shared" si="19"/>
        <v>60.021857142857151</v>
      </c>
      <c r="E362" s="420">
        <v>13437</v>
      </c>
      <c r="F362" s="419">
        <f t="shared" si="20"/>
        <v>167.96250000000001</v>
      </c>
      <c r="G362" s="419"/>
      <c r="H362" s="419"/>
      <c r="I362" s="419"/>
      <c r="J362" s="75">
        <v>1</v>
      </c>
      <c r="CA362" s="119"/>
    </row>
    <row r="363" spans="1:79" ht="15.75">
      <c r="A363" s="69" t="s">
        <v>1149</v>
      </c>
      <c r="B363" s="74" t="s">
        <v>1083</v>
      </c>
      <c r="C363" s="424">
        <v>8.8933800000000005</v>
      </c>
      <c r="D363" s="419">
        <f t="shared" si="19"/>
        <v>42.349428571428568</v>
      </c>
      <c r="E363" s="420">
        <v>9916</v>
      </c>
      <c r="F363" s="419">
        <f t="shared" si="20"/>
        <v>123.95</v>
      </c>
      <c r="G363" s="419"/>
      <c r="H363" s="419"/>
      <c r="I363" s="419"/>
      <c r="J363" s="75">
        <v>1</v>
      </c>
      <c r="CA363" s="119"/>
    </row>
    <row r="364" spans="1:79" ht="15.75">
      <c r="A364" s="69" t="s">
        <v>1150</v>
      </c>
      <c r="B364" s="74" t="s">
        <v>410</v>
      </c>
      <c r="C364" s="424">
        <v>7.0543700000000005</v>
      </c>
      <c r="D364" s="419">
        <f t="shared" si="19"/>
        <v>33.592238095238095</v>
      </c>
      <c r="E364" s="420">
        <v>9365</v>
      </c>
      <c r="F364" s="419">
        <f t="shared" si="20"/>
        <v>117.0625</v>
      </c>
      <c r="G364" s="419"/>
      <c r="H364" s="419"/>
      <c r="I364" s="419"/>
      <c r="J364" s="75">
        <v>1</v>
      </c>
      <c r="CA364" s="119"/>
    </row>
    <row r="365" spans="1:79" ht="15.75">
      <c r="A365" s="69" t="s">
        <v>1151</v>
      </c>
      <c r="B365" s="74" t="s">
        <v>890</v>
      </c>
      <c r="C365" s="424">
        <v>10.450100000000001</v>
      </c>
      <c r="D365" s="419">
        <f t="shared" si="19"/>
        <v>49.762380952380958</v>
      </c>
      <c r="E365" s="420">
        <v>11208</v>
      </c>
      <c r="F365" s="419">
        <f t="shared" si="20"/>
        <v>140.1</v>
      </c>
      <c r="G365" s="419"/>
      <c r="H365" s="419"/>
      <c r="I365" s="419"/>
      <c r="J365" s="75">
        <v>1</v>
      </c>
      <c r="CA365" s="119"/>
    </row>
    <row r="366" spans="1:79" ht="15.75">
      <c r="A366" s="69" t="s">
        <v>1152</v>
      </c>
      <c r="B366" s="74" t="s">
        <v>1084</v>
      </c>
      <c r="C366" s="424">
        <v>7.4864800000000002</v>
      </c>
      <c r="D366" s="419">
        <f>C366/$F$6*100</f>
        <v>35.649904761904757</v>
      </c>
      <c r="E366" s="420">
        <v>8129</v>
      </c>
      <c r="F366" s="419">
        <f t="shared" si="20"/>
        <v>101.6125</v>
      </c>
      <c r="G366" s="419"/>
      <c r="H366" s="419"/>
      <c r="I366" s="419"/>
      <c r="J366" s="75">
        <v>1</v>
      </c>
      <c r="CA366" s="119"/>
    </row>
    <row r="367" spans="1:79" ht="15.75">
      <c r="A367" s="69" t="s">
        <v>1153</v>
      </c>
      <c r="B367" s="74" t="s">
        <v>891</v>
      </c>
      <c r="C367" s="424">
        <v>8.8841600000000014</v>
      </c>
      <c r="D367" s="419">
        <f>C367/$F$6*100</f>
        <v>42.305523809523812</v>
      </c>
      <c r="E367" s="420">
        <v>12076</v>
      </c>
      <c r="F367" s="419">
        <f t="shared" si="20"/>
        <v>150.95000000000002</v>
      </c>
      <c r="G367" s="419"/>
      <c r="H367" s="419"/>
      <c r="I367" s="419"/>
      <c r="J367" s="75">
        <v>1</v>
      </c>
      <c r="CA367" s="119"/>
    </row>
    <row r="368" spans="1:79" ht="15.75">
      <c r="A368" s="69" t="s">
        <v>1154</v>
      </c>
      <c r="B368" s="74" t="s">
        <v>1085</v>
      </c>
      <c r="C368" s="424">
        <v>9.0830700000000011</v>
      </c>
      <c r="D368" s="419">
        <f>C368/$F$6*100</f>
        <v>43.252714285714291</v>
      </c>
      <c r="E368" s="420">
        <v>9286</v>
      </c>
      <c r="F368" s="419">
        <f t="shared" si="20"/>
        <v>116.07499999999999</v>
      </c>
      <c r="G368" s="419"/>
      <c r="H368" s="419"/>
      <c r="I368" s="419"/>
      <c r="J368" s="75">
        <v>1</v>
      </c>
      <c r="CA368" s="119"/>
    </row>
    <row r="369" spans="1:79" ht="15.75">
      <c r="A369" s="69" t="s">
        <v>1155</v>
      </c>
      <c r="B369" s="74" t="s">
        <v>1086</v>
      </c>
      <c r="C369" s="424">
        <v>8.9626000000000001</v>
      </c>
      <c r="D369" s="419">
        <f>C369/$F$6*100</f>
        <v>42.679047619047623</v>
      </c>
      <c r="E369" s="420">
        <v>6676</v>
      </c>
      <c r="F369" s="419">
        <f t="shared" si="20"/>
        <v>83.45</v>
      </c>
      <c r="G369" s="419"/>
      <c r="H369" s="419"/>
      <c r="I369" s="419"/>
      <c r="J369" s="75">
        <v>1</v>
      </c>
      <c r="CA369" s="119"/>
    </row>
    <row r="370" spans="1:79" ht="15.75">
      <c r="A370" s="66" t="s">
        <v>200</v>
      </c>
      <c r="B370" s="68" t="s">
        <v>201</v>
      </c>
      <c r="C370" s="414"/>
      <c r="D370" s="75"/>
      <c r="E370" s="415"/>
      <c r="F370" s="75"/>
      <c r="G370" s="67">
        <f>SUM(G372:G372)</f>
        <v>0</v>
      </c>
      <c r="H370" s="75"/>
      <c r="I370" s="75"/>
      <c r="J370" s="67"/>
      <c r="CA370" s="119"/>
    </row>
    <row r="371" spans="1:79" ht="15.75">
      <c r="A371" s="66" t="s">
        <v>23</v>
      </c>
      <c r="B371" s="68" t="s">
        <v>963</v>
      </c>
      <c r="C371" s="429">
        <v>3.0197800000000004</v>
      </c>
      <c r="D371" s="75"/>
      <c r="E371" s="415">
        <v>13547</v>
      </c>
      <c r="F371" s="75"/>
      <c r="G371" s="67"/>
      <c r="H371" s="75"/>
      <c r="I371" s="75"/>
      <c r="J371" s="67"/>
      <c r="CA371" s="119"/>
    </row>
    <row r="372" spans="1:79" ht="15.75">
      <c r="A372" s="69" t="s">
        <v>36</v>
      </c>
      <c r="B372" s="71" t="s">
        <v>976</v>
      </c>
      <c r="C372" s="424">
        <v>3.0197800000000004</v>
      </c>
      <c r="D372" s="419">
        <f>C372/$F$7*100</f>
        <v>21.569857142857146</v>
      </c>
      <c r="E372" s="420">
        <v>13547</v>
      </c>
      <c r="F372" s="419">
        <f>E372/$G$7*100</f>
        <v>169.33750000000001</v>
      </c>
      <c r="G372" s="419"/>
      <c r="H372" s="419"/>
      <c r="I372" s="419"/>
      <c r="J372" s="75">
        <v>1</v>
      </c>
      <c r="CA372" s="119"/>
    </row>
    <row r="373" spans="1:79" ht="15.75">
      <c r="A373" s="66" t="s">
        <v>34</v>
      </c>
      <c r="B373" s="68" t="s">
        <v>977</v>
      </c>
      <c r="C373" s="414">
        <f>SUM(C374:C375)</f>
        <v>18.038679999999999</v>
      </c>
      <c r="D373" s="419"/>
      <c r="E373" s="415">
        <v>30864</v>
      </c>
      <c r="F373" s="75"/>
      <c r="G373" s="67">
        <f>SUM(G374:G375)</f>
        <v>0</v>
      </c>
      <c r="H373" s="75"/>
      <c r="I373" s="75"/>
      <c r="J373" s="67"/>
      <c r="CA373" s="119"/>
    </row>
    <row r="374" spans="1:79" ht="15.75">
      <c r="A374" s="69" t="s">
        <v>36</v>
      </c>
      <c r="B374" s="72" t="s">
        <v>991</v>
      </c>
      <c r="C374" s="424">
        <v>7.5076099999999997</v>
      </c>
      <c r="D374" s="419">
        <f t="shared" ref="D374:D389" si="21">C374/$F$7*100</f>
        <v>53.625785714285712</v>
      </c>
      <c r="E374" s="420">
        <v>16998</v>
      </c>
      <c r="F374" s="419">
        <f>E374/$G$7*100</f>
        <v>212.47500000000002</v>
      </c>
      <c r="G374" s="419"/>
      <c r="H374" s="419"/>
      <c r="I374" s="419"/>
      <c r="J374" s="75">
        <v>1</v>
      </c>
      <c r="CA374" s="119"/>
    </row>
    <row r="375" spans="1:79" ht="15.75">
      <c r="A375" s="69" t="s">
        <v>38</v>
      </c>
      <c r="B375" s="72" t="s">
        <v>992</v>
      </c>
      <c r="C375" s="424">
        <v>10.53107</v>
      </c>
      <c r="D375" s="419">
        <f t="shared" si="21"/>
        <v>75.221928571428563</v>
      </c>
      <c r="E375" s="420">
        <v>13866</v>
      </c>
      <c r="F375" s="419">
        <f t="shared" ref="F375:F389" si="22">E375/$G$7*100</f>
        <v>173.32499999999999</v>
      </c>
      <c r="G375" s="419"/>
      <c r="H375" s="419"/>
      <c r="I375" s="419"/>
      <c r="J375" s="75">
        <v>1</v>
      </c>
      <c r="CA375" s="119"/>
    </row>
    <row r="376" spans="1:79" ht="15.75">
      <c r="A376" s="66" t="s">
        <v>65</v>
      </c>
      <c r="B376" s="68" t="s">
        <v>993</v>
      </c>
      <c r="C376" s="414">
        <f>SUM(C377:C377)</f>
        <v>7.67014</v>
      </c>
      <c r="D376" s="419"/>
      <c r="E376" s="415">
        <v>21337</v>
      </c>
      <c r="F376" s="419"/>
      <c r="G376" s="67">
        <f>SUM(G377:G377)</f>
        <v>0</v>
      </c>
      <c r="H376" s="75"/>
      <c r="I376" s="75"/>
      <c r="J376" s="67"/>
      <c r="CA376" s="119"/>
    </row>
    <row r="377" spans="1:79" ht="15.75">
      <c r="A377" s="69" t="s">
        <v>67</v>
      </c>
      <c r="B377" s="72" t="s">
        <v>1004</v>
      </c>
      <c r="C377" s="418">
        <v>7.67014</v>
      </c>
      <c r="D377" s="419">
        <f t="shared" si="21"/>
        <v>54.786714285714289</v>
      </c>
      <c r="E377" s="420">
        <v>21337</v>
      </c>
      <c r="F377" s="419">
        <f t="shared" si="22"/>
        <v>266.71249999999998</v>
      </c>
      <c r="G377" s="419"/>
      <c r="H377" s="419"/>
      <c r="I377" s="419"/>
      <c r="J377" s="75">
        <v>1</v>
      </c>
      <c r="CA377" s="119"/>
    </row>
    <row r="378" spans="1:79" ht="15.75">
      <c r="A378" s="66" t="s">
        <v>98</v>
      </c>
      <c r="B378" s="68" t="s">
        <v>1005</v>
      </c>
      <c r="C378" s="414">
        <f>SUM(C379:C379)</f>
        <v>6.4938000000000002</v>
      </c>
      <c r="D378" s="419"/>
      <c r="E378" s="415">
        <v>12696</v>
      </c>
      <c r="F378" s="419"/>
      <c r="G378" s="67">
        <f>SUM(G379:G379)</f>
        <v>0</v>
      </c>
      <c r="H378" s="75"/>
      <c r="I378" s="75"/>
      <c r="J378" s="67"/>
      <c r="CA378" s="119"/>
    </row>
    <row r="379" spans="1:79" ht="15.75">
      <c r="A379" s="69" t="s">
        <v>100</v>
      </c>
      <c r="B379" s="74" t="s">
        <v>1018</v>
      </c>
      <c r="C379" s="424">
        <v>6.4938000000000002</v>
      </c>
      <c r="D379" s="419">
        <f t="shared" si="21"/>
        <v>46.384285714285717</v>
      </c>
      <c r="E379" s="420">
        <v>12696</v>
      </c>
      <c r="F379" s="419">
        <f t="shared" si="22"/>
        <v>158.69999999999999</v>
      </c>
      <c r="G379" s="419"/>
      <c r="H379" s="419"/>
      <c r="I379" s="419"/>
      <c r="J379" s="75">
        <v>1</v>
      </c>
      <c r="CA379" s="119"/>
    </row>
    <row r="380" spans="1:79" ht="15.75">
      <c r="A380" s="66" t="s">
        <v>136</v>
      </c>
      <c r="B380" s="68" t="s">
        <v>1019</v>
      </c>
      <c r="C380" s="414">
        <f>SUM(C381:C381)</f>
        <v>8.2711300000000012</v>
      </c>
      <c r="D380" s="419"/>
      <c r="E380" s="415">
        <v>20210</v>
      </c>
      <c r="F380" s="419"/>
      <c r="G380" s="67">
        <f>SUM(G381:G381)</f>
        <v>0</v>
      </c>
      <c r="H380" s="75"/>
      <c r="I380" s="75"/>
      <c r="J380" s="67"/>
      <c r="CA380" s="119"/>
    </row>
    <row r="381" spans="1:79" ht="15.75">
      <c r="A381" s="69" t="s">
        <v>138</v>
      </c>
      <c r="B381" s="72" t="s">
        <v>1027</v>
      </c>
      <c r="C381" s="424">
        <v>8.2711300000000012</v>
      </c>
      <c r="D381" s="419">
        <f t="shared" si="21"/>
        <v>59.07950000000001</v>
      </c>
      <c r="E381" s="420">
        <v>20210</v>
      </c>
      <c r="F381" s="419">
        <f t="shared" si="22"/>
        <v>252.625</v>
      </c>
      <c r="G381" s="419"/>
      <c r="H381" s="419"/>
      <c r="I381" s="419"/>
      <c r="J381" s="75">
        <v>1</v>
      </c>
      <c r="CA381" s="119"/>
    </row>
    <row r="382" spans="1:79" ht="15.75">
      <c r="A382" s="66" t="s">
        <v>176</v>
      </c>
      <c r="B382" s="68" t="s">
        <v>1028</v>
      </c>
      <c r="C382" s="414">
        <f>SUM(C383:C383)</f>
        <v>6.7661500000000006</v>
      </c>
      <c r="D382" s="419"/>
      <c r="E382" s="415">
        <v>15161</v>
      </c>
      <c r="F382" s="419"/>
      <c r="G382" s="67">
        <f>SUM(G383:G383)</f>
        <v>0</v>
      </c>
      <c r="H382" s="75"/>
      <c r="I382" s="75"/>
      <c r="J382" s="67"/>
      <c r="CA382" s="119"/>
    </row>
    <row r="383" spans="1:79" ht="15.75">
      <c r="A383" s="69" t="s">
        <v>178</v>
      </c>
      <c r="B383" s="426" t="s">
        <v>1041</v>
      </c>
      <c r="C383" s="424">
        <v>6.7661500000000006</v>
      </c>
      <c r="D383" s="419">
        <f t="shared" si="21"/>
        <v>48.329642857142865</v>
      </c>
      <c r="E383" s="420">
        <v>15161</v>
      </c>
      <c r="F383" s="419">
        <f t="shared" si="22"/>
        <v>189.51249999999999</v>
      </c>
      <c r="G383" s="419"/>
      <c r="H383" s="419"/>
      <c r="I383" s="419"/>
      <c r="J383" s="75">
        <v>1</v>
      </c>
      <c r="CA383" s="119"/>
    </row>
    <row r="384" spans="1:79" ht="15.75">
      <c r="A384" s="66" t="s">
        <v>270</v>
      </c>
      <c r="B384" s="68" t="s">
        <v>1042</v>
      </c>
      <c r="C384" s="414">
        <f>SUM(C385:C385)</f>
        <v>9.0306700000000006</v>
      </c>
      <c r="D384" s="419"/>
      <c r="E384" s="415">
        <v>16924</v>
      </c>
      <c r="F384" s="419"/>
      <c r="G384" s="67">
        <f>SUM(G385:G385)</f>
        <v>0</v>
      </c>
      <c r="H384" s="75"/>
      <c r="I384" s="75"/>
      <c r="J384" s="67"/>
      <c r="CA384" s="119"/>
    </row>
    <row r="385" spans="1:79" ht="15.75">
      <c r="A385" s="69" t="s">
        <v>272</v>
      </c>
      <c r="B385" s="72" t="s">
        <v>1056</v>
      </c>
      <c r="C385" s="424">
        <v>9.0306700000000006</v>
      </c>
      <c r="D385" s="419">
        <f t="shared" si="21"/>
        <v>64.504785714285717</v>
      </c>
      <c r="E385" s="420">
        <v>16924</v>
      </c>
      <c r="F385" s="419">
        <f t="shared" si="22"/>
        <v>211.54999999999998</v>
      </c>
      <c r="G385" s="419"/>
      <c r="H385" s="419"/>
      <c r="I385" s="419"/>
      <c r="J385" s="75">
        <v>1</v>
      </c>
      <c r="CA385" s="119"/>
    </row>
    <row r="386" spans="1:79" ht="15.75">
      <c r="A386" s="66" t="s">
        <v>284</v>
      </c>
      <c r="B386" s="68" t="s">
        <v>1057</v>
      </c>
      <c r="C386" s="414">
        <f>SUM(C387:C387)</f>
        <v>9.5974699999999995</v>
      </c>
      <c r="D386" s="419"/>
      <c r="E386" s="415">
        <v>16263</v>
      </c>
      <c r="F386" s="419"/>
      <c r="G386" s="67">
        <f>SUM(G387:G387)</f>
        <v>0</v>
      </c>
      <c r="H386" s="75"/>
      <c r="I386" s="75"/>
      <c r="J386" s="67"/>
      <c r="CA386" s="119"/>
    </row>
    <row r="387" spans="1:79" ht="15.75">
      <c r="A387" s="69" t="s">
        <v>286</v>
      </c>
      <c r="B387" s="71" t="s">
        <v>1073</v>
      </c>
      <c r="C387" s="424">
        <v>9.5974699999999995</v>
      </c>
      <c r="D387" s="419">
        <f t="shared" si="21"/>
        <v>68.553357142857138</v>
      </c>
      <c r="E387" s="420">
        <v>16263</v>
      </c>
      <c r="F387" s="419">
        <f t="shared" si="22"/>
        <v>203.28750000000002</v>
      </c>
      <c r="G387" s="419"/>
      <c r="H387" s="419"/>
      <c r="I387" s="419"/>
      <c r="J387" s="75">
        <v>1</v>
      </c>
      <c r="CA387" s="119"/>
    </row>
    <row r="388" spans="1:79" ht="15.75">
      <c r="A388" s="66" t="s">
        <v>338</v>
      </c>
      <c r="B388" s="68" t="s">
        <v>1074</v>
      </c>
      <c r="C388" s="414">
        <f>SUM(C389:C389)</f>
        <v>4.8287100000000001</v>
      </c>
      <c r="D388" s="419"/>
      <c r="E388" s="415">
        <v>9124</v>
      </c>
      <c r="F388" s="419"/>
      <c r="G388" s="67">
        <f>SUM(G389:G389)</f>
        <v>0</v>
      </c>
      <c r="H388" s="75"/>
      <c r="I388" s="75"/>
      <c r="J388" s="67"/>
      <c r="CA388" s="119"/>
    </row>
    <row r="389" spans="1:79" ht="15.75">
      <c r="A389" s="69" t="s">
        <v>306</v>
      </c>
      <c r="B389" s="74" t="s">
        <v>1087</v>
      </c>
      <c r="C389" s="424">
        <v>4.8287100000000001</v>
      </c>
      <c r="D389" s="419">
        <f t="shared" si="21"/>
        <v>34.490785714285714</v>
      </c>
      <c r="E389" s="420">
        <v>9124</v>
      </c>
      <c r="F389" s="419">
        <f t="shared" si="22"/>
        <v>114.05000000000001</v>
      </c>
      <c r="G389" s="419"/>
      <c r="H389" s="419"/>
      <c r="I389" s="419"/>
      <c r="J389" s="75">
        <v>1</v>
      </c>
      <c r="CA389" s="119"/>
    </row>
    <row r="390" spans="1:79" ht="15.75">
      <c r="A390" s="66" t="s">
        <v>210</v>
      </c>
      <c r="B390" s="68" t="s">
        <v>211</v>
      </c>
      <c r="C390" s="414"/>
      <c r="D390" s="69"/>
      <c r="E390" s="415">
        <v>270532</v>
      </c>
      <c r="F390" s="75"/>
      <c r="G390" s="67">
        <f>SUM(G392:G409)</f>
        <v>0</v>
      </c>
      <c r="H390" s="75"/>
      <c r="I390" s="75"/>
      <c r="J390" s="67"/>
      <c r="CA390" s="119"/>
    </row>
    <row r="391" spans="1:79" ht="31.5">
      <c r="A391" s="66" t="s">
        <v>23</v>
      </c>
      <c r="B391" s="68" t="s">
        <v>906</v>
      </c>
      <c r="C391" s="414">
        <f>SUM(C392:C409)</f>
        <v>66.015149999999991</v>
      </c>
      <c r="D391" s="414"/>
      <c r="E391" s="415">
        <f>SUM(E392:E409)</f>
        <v>270532</v>
      </c>
      <c r="F391" s="75"/>
      <c r="G391" s="67"/>
      <c r="H391" s="75"/>
      <c r="I391" s="75"/>
      <c r="J391" s="67"/>
      <c r="CA391" s="119"/>
    </row>
    <row r="392" spans="1:79" ht="15.75">
      <c r="A392" s="69" t="s">
        <v>67</v>
      </c>
      <c r="B392" s="421" t="s">
        <v>408</v>
      </c>
      <c r="C392" s="418">
        <v>0.35665999999999998</v>
      </c>
      <c r="D392" s="419">
        <f>C392/$F$5*100</f>
        <v>6.4847272727272722</v>
      </c>
      <c r="E392" s="420">
        <v>5386</v>
      </c>
      <c r="F392" s="419">
        <f>E392/$G$5*100</f>
        <v>76.94285714285715</v>
      </c>
      <c r="G392" s="419"/>
      <c r="H392" s="419"/>
      <c r="I392" s="419"/>
      <c r="J392" s="75">
        <v>1</v>
      </c>
      <c r="CA392" s="119"/>
    </row>
    <row r="393" spans="1:79" ht="15.75">
      <c r="A393" s="69" t="s">
        <v>69</v>
      </c>
      <c r="B393" s="421" t="s">
        <v>913</v>
      </c>
      <c r="C393" s="418">
        <v>1.0430699999999999</v>
      </c>
      <c r="D393" s="419">
        <f t="shared" ref="D393:D424" si="23">C393/$F$5*100</f>
        <v>18.964909090909092</v>
      </c>
      <c r="E393" s="420">
        <v>16997</v>
      </c>
      <c r="F393" s="419">
        <f t="shared" ref="F393:F424" si="24">E393/$G$5*100</f>
        <v>242.81428571428569</v>
      </c>
      <c r="G393" s="419"/>
      <c r="H393" s="419"/>
      <c r="I393" s="419"/>
      <c r="J393" s="75">
        <v>1</v>
      </c>
      <c r="CA393" s="119"/>
    </row>
    <row r="394" spans="1:79" ht="15.75">
      <c r="A394" s="69" t="s">
        <v>71</v>
      </c>
      <c r="B394" s="421" t="s">
        <v>854</v>
      </c>
      <c r="C394" s="418">
        <v>0.55901000000000001</v>
      </c>
      <c r="D394" s="419">
        <f t="shared" si="23"/>
        <v>10.163818181818183</v>
      </c>
      <c r="E394" s="420">
        <v>10351</v>
      </c>
      <c r="F394" s="419">
        <f t="shared" si="24"/>
        <v>147.87142857142857</v>
      </c>
      <c r="G394" s="419"/>
      <c r="H394" s="419"/>
      <c r="I394" s="419"/>
      <c r="J394" s="75">
        <v>1</v>
      </c>
      <c r="CA394" s="119"/>
    </row>
    <row r="395" spans="1:79" ht="15.75">
      <c r="A395" s="69" t="s">
        <v>73</v>
      </c>
      <c r="B395" s="421" t="s">
        <v>914</v>
      </c>
      <c r="C395" s="418">
        <v>0.70995000000000008</v>
      </c>
      <c r="D395" s="419">
        <f t="shared" si="23"/>
        <v>12.908181818181818</v>
      </c>
      <c r="E395" s="420">
        <v>8939</v>
      </c>
      <c r="F395" s="419">
        <f t="shared" si="24"/>
        <v>127.69999999999999</v>
      </c>
      <c r="G395" s="419"/>
      <c r="H395" s="419"/>
      <c r="I395" s="419"/>
      <c r="J395" s="75">
        <v>1</v>
      </c>
      <c r="CA395" s="119"/>
    </row>
    <row r="396" spans="1:79" ht="15.75">
      <c r="A396" s="69" t="s">
        <v>75</v>
      </c>
      <c r="B396" s="70" t="s">
        <v>844</v>
      </c>
      <c r="C396" s="418">
        <v>2.1017800000000002</v>
      </c>
      <c r="D396" s="419">
        <f t="shared" si="23"/>
        <v>38.214181818181821</v>
      </c>
      <c r="E396" s="420">
        <v>28518</v>
      </c>
      <c r="F396" s="419">
        <f t="shared" si="24"/>
        <v>407.4</v>
      </c>
      <c r="G396" s="419"/>
      <c r="H396" s="419"/>
      <c r="I396" s="419"/>
      <c r="J396" s="75">
        <v>1</v>
      </c>
      <c r="CA396" s="119"/>
    </row>
    <row r="397" spans="1:79" ht="15.75">
      <c r="A397" s="69" t="s">
        <v>77</v>
      </c>
      <c r="B397" s="73" t="s">
        <v>851</v>
      </c>
      <c r="C397" s="418">
        <v>8.3362199999999991</v>
      </c>
      <c r="D397" s="419">
        <f t="shared" si="23"/>
        <v>151.56763636363635</v>
      </c>
      <c r="E397" s="420">
        <v>13336</v>
      </c>
      <c r="F397" s="419">
        <f t="shared" si="24"/>
        <v>190.51428571428573</v>
      </c>
      <c r="G397" s="419"/>
      <c r="H397" s="419"/>
      <c r="I397" s="419"/>
      <c r="J397" s="75"/>
      <c r="CA397" s="119"/>
    </row>
    <row r="398" spans="1:79" ht="15.75">
      <c r="A398" s="69" t="s">
        <v>80</v>
      </c>
      <c r="B398" s="73" t="s">
        <v>915</v>
      </c>
      <c r="C398" s="418">
        <v>4.1153500000000003</v>
      </c>
      <c r="D398" s="419">
        <f t="shared" si="23"/>
        <v>74.824545454545458</v>
      </c>
      <c r="E398" s="420">
        <v>19696</v>
      </c>
      <c r="F398" s="419">
        <f t="shared" si="24"/>
        <v>281.37142857142857</v>
      </c>
      <c r="G398" s="419"/>
      <c r="H398" s="419"/>
      <c r="I398" s="419"/>
      <c r="J398" s="75">
        <v>1</v>
      </c>
      <c r="CA398" s="119"/>
    </row>
    <row r="399" spans="1:79" ht="15.75">
      <c r="A399" s="69" t="s">
        <v>82</v>
      </c>
      <c r="B399" s="73" t="s">
        <v>847</v>
      </c>
      <c r="C399" s="418">
        <v>8.8948499999999999</v>
      </c>
      <c r="D399" s="419">
        <f t="shared" si="23"/>
        <v>161.72454545454545</v>
      </c>
      <c r="E399" s="420">
        <v>11061</v>
      </c>
      <c r="F399" s="419">
        <f t="shared" si="24"/>
        <v>158.01428571428571</v>
      </c>
      <c r="G399" s="419"/>
      <c r="H399" s="419"/>
      <c r="I399" s="419"/>
      <c r="J399" s="75"/>
      <c r="CA399" s="119"/>
    </row>
    <row r="400" spans="1:79" ht="15.75">
      <c r="A400" s="69" t="s">
        <v>84</v>
      </c>
      <c r="B400" s="73" t="s">
        <v>916</v>
      </c>
      <c r="C400" s="418">
        <v>2.7737000000000003</v>
      </c>
      <c r="D400" s="419">
        <f t="shared" si="23"/>
        <v>50.43090909090909</v>
      </c>
      <c r="E400" s="420">
        <v>21294</v>
      </c>
      <c r="F400" s="419">
        <f t="shared" si="24"/>
        <v>304.2</v>
      </c>
      <c r="G400" s="419"/>
      <c r="H400" s="419"/>
      <c r="I400" s="419"/>
      <c r="J400" s="75">
        <v>1</v>
      </c>
      <c r="CA400" s="119"/>
    </row>
    <row r="401" spans="1:79" ht="15.75">
      <c r="A401" s="69" t="s">
        <v>86</v>
      </c>
      <c r="B401" s="73" t="s">
        <v>849</v>
      </c>
      <c r="C401" s="418">
        <v>5.4571699999999996</v>
      </c>
      <c r="D401" s="419">
        <f t="shared" si="23"/>
        <v>99.221272727272719</v>
      </c>
      <c r="E401" s="420">
        <v>12205</v>
      </c>
      <c r="F401" s="419">
        <f t="shared" si="24"/>
        <v>174.35714285714286</v>
      </c>
      <c r="G401" s="419"/>
      <c r="H401" s="419"/>
      <c r="I401" s="419"/>
      <c r="J401" s="75">
        <v>1</v>
      </c>
      <c r="CA401" s="119"/>
    </row>
    <row r="402" spans="1:79" ht="15.75">
      <c r="A402" s="69" t="s">
        <v>88</v>
      </c>
      <c r="B402" s="73" t="s">
        <v>917</v>
      </c>
      <c r="C402" s="418">
        <v>2.6281500000000002</v>
      </c>
      <c r="D402" s="419">
        <f t="shared" si="23"/>
        <v>47.784545454545459</v>
      </c>
      <c r="E402" s="420">
        <v>24262</v>
      </c>
      <c r="F402" s="419">
        <f t="shared" si="24"/>
        <v>346.6</v>
      </c>
      <c r="G402" s="419"/>
      <c r="H402" s="419"/>
      <c r="I402" s="419"/>
      <c r="J402" s="75">
        <v>1</v>
      </c>
      <c r="CA402" s="119"/>
    </row>
    <row r="403" spans="1:79" ht="15.75">
      <c r="A403" s="69" t="s">
        <v>90</v>
      </c>
      <c r="B403" s="73" t="s">
        <v>850</v>
      </c>
      <c r="C403" s="418">
        <v>7.3795799999999998</v>
      </c>
      <c r="D403" s="419">
        <f t="shared" si="23"/>
        <v>134.17418181818181</v>
      </c>
      <c r="E403" s="420">
        <v>17460</v>
      </c>
      <c r="F403" s="419">
        <f t="shared" si="24"/>
        <v>249.42857142857142</v>
      </c>
      <c r="G403" s="419"/>
      <c r="H403" s="419"/>
      <c r="I403" s="419"/>
      <c r="J403" s="75"/>
      <c r="CA403" s="119"/>
    </row>
    <row r="404" spans="1:79" ht="15.75">
      <c r="A404" s="69" t="s">
        <v>92</v>
      </c>
      <c r="B404" s="73" t="s">
        <v>845</v>
      </c>
      <c r="C404" s="418">
        <v>6.5110700000000001</v>
      </c>
      <c r="D404" s="419">
        <f t="shared" si="23"/>
        <v>118.38309090909091</v>
      </c>
      <c r="E404" s="420">
        <v>10973</v>
      </c>
      <c r="F404" s="419">
        <f t="shared" si="24"/>
        <v>156.75714285714287</v>
      </c>
      <c r="G404" s="419"/>
      <c r="H404" s="419"/>
      <c r="I404" s="419"/>
      <c r="J404" s="75"/>
      <c r="CA404" s="119"/>
    </row>
    <row r="405" spans="1:79" ht="15.75">
      <c r="A405" s="69" t="s">
        <v>94</v>
      </c>
      <c r="B405" s="73" t="s">
        <v>918</v>
      </c>
      <c r="C405" s="418">
        <v>2.38104</v>
      </c>
      <c r="D405" s="419">
        <f t="shared" si="23"/>
        <v>43.291636363636364</v>
      </c>
      <c r="E405" s="420">
        <v>21178</v>
      </c>
      <c r="F405" s="419">
        <f t="shared" si="24"/>
        <v>302.54285714285714</v>
      </c>
      <c r="G405" s="419"/>
      <c r="H405" s="419"/>
      <c r="I405" s="419"/>
      <c r="J405" s="75">
        <v>1</v>
      </c>
      <c r="CA405" s="119"/>
    </row>
    <row r="406" spans="1:79" ht="15.75">
      <c r="A406" s="69" t="s">
        <v>96</v>
      </c>
      <c r="B406" s="73" t="s">
        <v>919</v>
      </c>
      <c r="C406" s="418">
        <v>2.6354099999999998</v>
      </c>
      <c r="D406" s="419">
        <f t="shared" si="23"/>
        <v>47.916545454545449</v>
      </c>
      <c r="E406" s="420">
        <v>10599</v>
      </c>
      <c r="F406" s="419">
        <f t="shared" si="24"/>
        <v>151.41428571428571</v>
      </c>
      <c r="G406" s="419"/>
      <c r="H406" s="419"/>
      <c r="I406" s="419"/>
      <c r="J406" s="75">
        <v>1</v>
      </c>
      <c r="CA406" s="119"/>
    </row>
    <row r="407" spans="1:79" ht="15.75">
      <c r="A407" s="69" t="s">
        <v>1333</v>
      </c>
      <c r="B407" s="73" t="s">
        <v>920</v>
      </c>
      <c r="C407" s="418">
        <v>1.9424300000000001</v>
      </c>
      <c r="D407" s="419">
        <f t="shared" si="23"/>
        <v>35.316909090909093</v>
      </c>
      <c r="E407" s="420">
        <v>20371</v>
      </c>
      <c r="F407" s="419">
        <f t="shared" si="24"/>
        <v>291.01428571428573</v>
      </c>
      <c r="G407" s="419"/>
      <c r="H407" s="419"/>
      <c r="I407" s="419"/>
      <c r="J407" s="75">
        <v>1</v>
      </c>
      <c r="CA407" s="119"/>
    </row>
    <row r="408" spans="1:79" ht="15.75">
      <c r="A408" s="69" t="s">
        <v>1334</v>
      </c>
      <c r="B408" s="71" t="s">
        <v>921</v>
      </c>
      <c r="C408" s="418">
        <v>3.1675400000000002</v>
      </c>
      <c r="D408" s="419">
        <f t="shared" si="23"/>
        <v>57.591636363636368</v>
      </c>
      <c r="E408" s="420">
        <v>8768</v>
      </c>
      <c r="F408" s="419">
        <f t="shared" si="24"/>
        <v>125.25714285714287</v>
      </c>
      <c r="G408" s="419"/>
      <c r="H408" s="419"/>
      <c r="I408" s="419"/>
      <c r="J408" s="75">
        <v>1</v>
      </c>
      <c r="CA408" s="119"/>
    </row>
    <row r="409" spans="1:79" ht="15.75">
      <c r="A409" s="69" t="s">
        <v>1335</v>
      </c>
      <c r="B409" s="71" t="s">
        <v>848</v>
      </c>
      <c r="C409" s="418">
        <v>5.02217</v>
      </c>
      <c r="D409" s="419">
        <f t="shared" si="23"/>
        <v>91.312181818181813</v>
      </c>
      <c r="E409" s="420">
        <v>9138</v>
      </c>
      <c r="F409" s="419">
        <f t="shared" si="24"/>
        <v>130.54285714285714</v>
      </c>
      <c r="G409" s="419"/>
      <c r="H409" s="419"/>
      <c r="I409" s="419"/>
      <c r="J409" s="75">
        <v>1</v>
      </c>
      <c r="CA409" s="119"/>
    </row>
    <row r="410" spans="1:79" ht="15.75">
      <c r="A410" s="66">
        <v>3</v>
      </c>
      <c r="B410" s="68" t="s">
        <v>922</v>
      </c>
      <c r="C410" s="414">
        <f>SUM(C411:C424)</f>
        <v>182.87127000000001</v>
      </c>
      <c r="D410" s="414"/>
      <c r="E410" s="415">
        <f>SUM(E411:E424)</f>
        <v>159978</v>
      </c>
      <c r="F410" s="75"/>
      <c r="G410" s="67">
        <f>SUM(G411:G424)</f>
        <v>0</v>
      </c>
      <c r="H410" s="75"/>
      <c r="I410" s="75"/>
      <c r="J410" s="67"/>
      <c r="CA410" s="119"/>
    </row>
    <row r="411" spans="1:79" ht="15.75">
      <c r="A411" s="69" t="s">
        <v>67</v>
      </c>
      <c r="B411" s="71" t="s">
        <v>928</v>
      </c>
      <c r="C411" s="424">
        <v>4.9170100000000003</v>
      </c>
      <c r="D411" s="419">
        <f t="shared" si="23"/>
        <v>89.400181818181821</v>
      </c>
      <c r="E411" s="420">
        <v>25530</v>
      </c>
      <c r="F411" s="419">
        <f t="shared" si="24"/>
        <v>364.71428571428572</v>
      </c>
      <c r="G411" s="419"/>
      <c r="H411" s="419"/>
      <c r="I411" s="419"/>
      <c r="J411" s="75">
        <v>1</v>
      </c>
      <c r="CA411" s="119"/>
    </row>
    <row r="412" spans="1:79" ht="15.75">
      <c r="A412" s="69" t="s">
        <v>69</v>
      </c>
      <c r="B412" s="71" t="s">
        <v>929</v>
      </c>
      <c r="C412" s="424">
        <v>13.410319999999999</v>
      </c>
      <c r="D412" s="419">
        <f t="shared" si="23"/>
        <v>243.82399999999998</v>
      </c>
      <c r="E412" s="420">
        <v>19657</v>
      </c>
      <c r="F412" s="419">
        <f t="shared" si="24"/>
        <v>280.81428571428575</v>
      </c>
      <c r="G412" s="419"/>
      <c r="H412" s="419"/>
      <c r="I412" s="419"/>
      <c r="J412" s="75"/>
      <c r="CA412" s="119"/>
    </row>
    <row r="413" spans="1:79" ht="15.75">
      <c r="A413" s="69" t="s">
        <v>71</v>
      </c>
      <c r="B413" s="71" t="s">
        <v>930</v>
      </c>
      <c r="C413" s="424">
        <v>28.127869999999998</v>
      </c>
      <c r="D413" s="419">
        <f t="shared" si="23"/>
        <v>511.41581818181817</v>
      </c>
      <c r="E413" s="420">
        <v>18669</v>
      </c>
      <c r="F413" s="419">
        <f t="shared" si="24"/>
        <v>266.7</v>
      </c>
      <c r="G413" s="419"/>
      <c r="H413" s="419"/>
      <c r="I413" s="419"/>
      <c r="J413" s="75"/>
      <c r="CA413" s="119"/>
    </row>
    <row r="414" spans="1:79" ht="15.75">
      <c r="A414" s="69" t="s">
        <v>73</v>
      </c>
      <c r="B414" s="71" t="s">
        <v>931</v>
      </c>
      <c r="C414" s="424">
        <v>11.66009</v>
      </c>
      <c r="D414" s="419">
        <f t="shared" si="23"/>
        <v>212.00163636363638</v>
      </c>
      <c r="E414" s="420">
        <v>12796</v>
      </c>
      <c r="F414" s="419">
        <f t="shared" si="24"/>
        <v>182.8</v>
      </c>
      <c r="G414" s="419"/>
      <c r="H414" s="419"/>
      <c r="I414" s="419"/>
      <c r="J414" s="75"/>
      <c r="CA414" s="119"/>
    </row>
    <row r="415" spans="1:79" ht="15.75">
      <c r="A415" s="69" t="s">
        <v>75</v>
      </c>
      <c r="B415" s="71" t="s">
        <v>932</v>
      </c>
      <c r="C415" s="424">
        <v>15.02849</v>
      </c>
      <c r="D415" s="419">
        <f t="shared" si="23"/>
        <v>273.24527272727272</v>
      </c>
      <c r="E415" s="420">
        <v>11398</v>
      </c>
      <c r="F415" s="419">
        <f t="shared" si="24"/>
        <v>162.82857142857142</v>
      </c>
      <c r="G415" s="419"/>
      <c r="H415" s="419"/>
      <c r="I415" s="419"/>
      <c r="J415" s="75"/>
      <c r="CA415" s="119"/>
    </row>
    <row r="416" spans="1:79" ht="15.75">
      <c r="A416" s="69" t="s">
        <v>77</v>
      </c>
      <c r="B416" s="71" t="s">
        <v>933</v>
      </c>
      <c r="C416" s="424">
        <v>15.42482</v>
      </c>
      <c r="D416" s="419">
        <f t="shared" si="23"/>
        <v>280.45127272727274</v>
      </c>
      <c r="E416" s="420">
        <v>10565</v>
      </c>
      <c r="F416" s="419">
        <f t="shared" si="24"/>
        <v>150.92857142857144</v>
      </c>
      <c r="G416" s="419"/>
      <c r="H416" s="419"/>
      <c r="I416" s="419"/>
      <c r="J416" s="75"/>
      <c r="CA416" s="119"/>
    </row>
    <row r="417" spans="1:79" ht="15.75">
      <c r="A417" s="69" t="s">
        <v>80</v>
      </c>
      <c r="B417" s="71" t="s">
        <v>934</v>
      </c>
      <c r="C417" s="424">
        <v>10.697850000000001</v>
      </c>
      <c r="D417" s="419">
        <f t="shared" si="23"/>
        <v>194.50636363636363</v>
      </c>
      <c r="E417" s="420">
        <v>6479</v>
      </c>
      <c r="F417" s="419">
        <f t="shared" si="24"/>
        <v>92.557142857142864</v>
      </c>
      <c r="G417" s="419"/>
      <c r="H417" s="419"/>
      <c r="I417" s="419"/>
      <c r="J417" s="75">
        <v>1</v>
      </c>
      <c r="CA417" s="119"/>
    </row>
    <row r="418" spans="1:79" ht="15.75">
      <c r="A418" s="69" t="s">
        <v>82</v>
      </c>
      <c r="B418" s="71" t="s">
        <v>935</v>
      </c>
      <c r="C418" s="424">
        <v>7.9124400000000001</v>
      </c>
      <c r="D418" s="419">
        <f t="shared" si="23"/>
        <v>143.86254545454545</v>
      </c>
      <c r="E418" s="420">
        <v>5727</v>
      </c>
      <c r="F418" s="419">
        <f t="shared" si="24"/>
        <v>81.814285714285717</v>
      </c>
      <c r="G418" s="419"/>
      <c r="H418" s="419"/>
      <c r="I418" s="419"/>
      <c r="J418" s="75">
        <v>1</v>
      </c>
      <c r="CA418" s="119"/>
    </row>
    <row r="419" spans="1:79" ht="15.75">
      <c r="A419" s="69" t="s">
        <v>84</v>
      </c>
      <c r="B419" s="71" t="s">
        <v>936</v>
      </c>
      <c r="C419" s="424">
        <v>11.537049999999999</v>
      </c>
      <c r="D419" s="419">
        <f t="shared" si="23"/>
        <v>209.76454545454541</v>
      </c>
      <c r="E419" s="420">
        <v>8619</v>
      </c>
      <c r="F419" s="419">
        <f t="shared" si="24"/>
        <v>123.12857142857143</v>
      </c>
      <c r="G419" s="419"/>
      <c r="H419" s="419"/>
      <c r="I419" s="419"/>
      <c r="J419" s="75"/>
      <c r="CA419" s="119"/>
    </row>
    <row r="420" spans="1:79" ht="15.75">
      <c r="A420" s="69" t="s">
        <v>86</v>
      </c>
      <c r="B420" s="71" t="s">
        <v>937</v>
      </c>
      <c r="C420" s="424">
        <v>9.385530000000001</v>
      </c>
      <c r="D420" s="419">
        <f t="shared" si="23"/>
        <v>170.64600000000002</v>
      </c>
      <c r="E420" s="420">
        <v>9540</v>
      </c>
      <c r="F420" s="419">
        <f t="shared" si="24"/>
        <v>136.28571428571428</v>
      </c>
      <c r="G420" s="419"/>
      <c r="H420" s="419"/>
      <c r="I420" s="419"/>
      <c r="J420" s="75"/>
      <c r="CA420" s="119"/>
    </row>
    <row r="421" spans="1:79" ht="15.75">
      <c r="A421" s="69" t="s">
        <v>88</v>
      </c>
      <c r="B421" s="71" t="s">
        <v>938</v>
      </c>
      <c r="C421" s="424">
        <v>10.51</v>
      </c>
      <c r="D421" s="419">
        <f t="shared" si="23"/>
        <v>191.09090909090909</v>
      </c>
      <c r="E421" s="420">
        <v>8812</v>
      </c>
      <c r="F421" s="419">
        <f t="shared" si="24"/>
        <v>125.88571428571429</v>
      </c>
      <c r="G421" s="419"/>
      <c r="H421" s="419"/>
      <c r="I421" s="419"/>
      <c r="J421" s="75"/>
      <c r="CA421" s="119"/>
    </row>
    <row r="422" spans="1:79" ht="15.75">
      <c r="A422" s="69" t="s">
        <v>90</v>
      </c>
      <c r="B422" s="71" t="s">
        <v>939</v>
      </c>
      <c r="C422" s="424">
        <v>15.711180000000001</v>
      </c>
      <c r="D422" s="419">
        <f t="shared" si="23"/>
        <v>285.65781818181819</v>
      </c>
      <c r="E422" s="420">
        <v>7747</v>
      </c>
      <c r="F422" s="419">
        <f t="shared" si="24"/>
        <v>110.67142857142858</v>
      </c>
      <c r="G422" s="419"/>
      <c r="H422" s="419"/>
      <c r="I422" s="419"/>
      <c r="J422" s="75"/>
      <c r="CA422" s="119"/>
    </row>
    <row r="423" spans="1:79" ht="15.75">
      <c r="A423" s="69" t="s">
        <v>92</v>
      </c>
      <c r="B423" s="71" t="s">
        <v>940</v>
      </c>
      <c r="C423" s="424">
        <v>20.387699999999999</v>
      </c>
      <c r="D423" s="419">
        <f t="shared" si="23"/>
        <v>370.68545454545455</v>
      </c>
      <c r="E423" s="420">
        <v>6425</v>
      </c>
      <c r="F423" s="419">
        <f t="shared" si="24"/>
        <v>91.785714285714278</v>
      </c>
      <c r="G423" s="419"/>
      <c r="H423" s="419"/>
      <c r="I423" s="419"/>
      <c r="J423" s="75">
        <v>1</v>
      </c>
      <c r="CA423" s="119"/>
    </row>
    <row r="424" spans="1:79" ht="15.75">
      <c r="A424" s="69" t="s">
        <v>94</v>
      </c>
      <c r="B424" s="71" t="s">
        <v>941</v>
      </c>
      <c r="C424" s="424">
        <v>8.1609200000000008</v>
      </c>
      <c r="D424" s="419">
        <f t="shared" si="23"/>
        <v>148.38036363636365</v>
      </c>
      <c r="E424" s="420">
        <v>8014</v>
      </c>
      <c r="F424" s="419">
        <f t="shared" si="24"/>
        <v>114.48571428571428</v>
      </c>
      <c r="G424" s="419"/>
      <c r="H424" s="419"/>
      <c r="I424" s="419"/>
      <c r="J424" s="75"/>
      <c r="CA424" s="119"/>
    </row>
    <row r="425" spans="1:79" ht="21" customHeight="1">
      <c r="A425" s="66" t="s">
        <v>65</v>
      </c>
      <c r="B425" s="68" t="s">
        <v>942</v>
      </c>
      <c r="C425" s="414">
        <f>SUM(C426:C439)</f>
        <v>98.994100000000003</v>
      </c>
      <c r="D425" s="414"/>
      <c r="E425" s="415">
        <f>SUM(E426:E439)</f>
        <v>132498</v>
      </c>
      <c r="F425" s="75"/>
      <c r="G425" s="67">
        <f>SUM(G426:G439)</f>
        <v>0</v>
      </c>
      <c r="H425" s="75"/>
      <c r="I425" s="75"/>
      <c r="J425" s="67"/>
      <c r="CA425" s="119"/>
    </row>
    <row r="426" spans="1:79" ht="19.149999999999999" customHeight="1">
      <c r="A426" s="69" t="s">
        <v>67</v>
      </c>
      <c r="B426" s="74" t="s">
        <v>950</v>
      </c>
      <c r="C426" s="424">
        <v>3.7220800000000001</v>
      </c>
      <c r="D426" s="419">
        <f>C426/$F$4*100</f>
        <v>67.674181818181822</v>
      </c>
      <c r="E426" s="420">
        <v>10033</v>
      </c>
      <c r="F426" s="419">
        <f>E426/$G$4*100</f>
        <v>200.66000000000003</v>
      </c>
      <c r="G426" s="419"/>
      <c r="H426" s="419"/>
      <c r="I426" s="419"/>
      <c r="J426" s="75">
        <v>1</v>
      </c>
      <c r="CA426" s="119"/>
    </row>
    <row r="427" spans="1:79" ht="15.75">
      <c r="A427" s="69" t="s">
        <v>69</v>
      </c>
      <c r="B427" s="74" t="s">
        <v>951</v>
      </c>
      <c r="C427" s="424">
        <v>3.2587799999999998</v>
      </c>
      <c r="D427" s="419">
        <f>C427/$F$4*100</f>
        <v>59.250545454545453</v>
      </c>
      <c r="E427" s="420">
        <v>8626</v>
      </c>
      <c r="F427" s="419">
        <f>E427/$G$4*100</f>
        <v>172.52</v>
      </c>
      <c r="G427" s="419"/>
      <c r="H427" s="419"/>
      <c r="I427" s="419"/>
      <c r="J427" s="75">
        <v>1</v>
      </c>
      <c r="CA427" s="119"/>
    </row>
    <row r="428" spans="1:79" ht="15.75">
      <c r="A428" s="69" t="s">
        <v>71</v>
      </c>
      <c r="B428" s="74" t="s">
        <v>952</v>
      </c>
      <c r="C428" s="424">
        <v>4.4857800000000001</v>
      </c>
      <c r="D428" s="419">
        <f t="shared" ref="D428:D439" si="25">C428/$F$4*100</f>
        <v>81.559636363636372</v>
      </c>
      <c r="E428" s="420">
        <v>6289</v>
      </c>
      <c r="F428" s="419">
        <f t="shared" ref="F428:F439" si="26">E428/$G$4*100</f>
        <v>125.78</v>
      </c>
      <c r="G428" s="419"/>
      <c r="H428" s="419"/>
      <c r="I428" s="419"/>
      <c r="J428" s="75">
        <v>1</v>
      </c>
      <c r="CA428" s="119"/>
    </row>
    <row r="429" spans="1:79" ht="15.75">
      <c r="A429" s="69" t="s">
        <v>73</v>
      </c>
      <c r="B429" s="74" t="s">
        <v>953</v>
      </c>
      <c r="C429" s="424">
        <v>6.2968100000000007</v>
      </c>
      <c r="D429" s="419">
        <f t="shared" si="25"/>
        <v>114.48745454545455</v>
      </c>
      <c r="E429" s="420">
        <v>10836</v>
      </c>
      <c r="F429" s="419">
        <f t="shared" si="26"/>
        <v>216.71999999999997</v>
      </c>
      <c r="G429" s="419"/>
      <c r="H429" s="419"/>
      <c r="I429" s="419"/>
      <c r="J429" s="75"/>
      <c r="CA429" s="119"/>
    </row>
    <row r="430" spans="1:79" ht="15.75">
      <c r="A430" s="69" t="s">
        <v>75</v>
      </c>
      <c r="B430" s="74" t="s">
        <v>954</v>
      </c>
      <c r="C430" s="424">
        <v>4.0545299999999997</v>
      </c>
      <c r="D430" s="419">
        <f t="shared" si="25"/>
        <v>73.718727272727264</v>
      </c>
      <c r="E430" s="420">
        <v>8297</v>
      </c>
      <c r="F430" s="419">
        <f t="shared" si="26"/>
        <v>165.94</v>
      </c>
      <c r="G430" s="419"/>
      <c r="H430" s="419"/>
      <c r="I430" s="419"/>
      <c r="J430" s="75">
        <v>1</v>
      </c>
      <c r="CA430" s="119"/>
    </row>
    <row r="431" spans="1:79" ht="15.75">
      <c r="A431" s="69" t="s">
        <v>77</v>
      </c>
      <c r="B431" s="74" t="s">
        <v>955</v>
      </c>
      <c r="C431" s="424">
        <v>8.1096299999999992</v>
      </c>
      <c r="D431" s="419">
        <f t="shared" si="25"/>
        <v>147.44781818181815</v>
      </c>
      <c r="E431" s="420">
        <v>11406</v>
      </c>
      <c r="F431" s="419">
        <f t="shared" si="26"/>
        <v>228.12</v>
      </c>
      <c r="G431" s="419"/>
      <c r="H431" s="419"/>
      <c r="I431" s="419"/>
      <c r="J431" s="75"/>
      <c r="CA431" s="119"/>
    </row>
    <row r="432" spans="1:79" ht="15.75">
      <c r="A432" s="69" t="s">
        <v>80</v>
      </c>
      <c r="B432" s="74" t="s">
        <v>956</v>
      </c>
      <c r="C432" s="424">
        <v>7.4548000000000005</v>
      </c>
      <c r="D432" s="419">
        <f t="shared" si="25"/>
        <v>135.54181818181817</v>
      </c>
      <c r="E432" s="420">
        <v>8293</v>
      </c>
      <c r="F432" s="419">
        <f t="shared" si="26"/>
        <v>165.86</v>
      </c>
      <c r="G432" s="419"/>
      <c r="H432" s="419"/>
      <c r="I432" s="419"/>
      <c r="J432" s="75"/>
      <c r="CA432" s="119"/>
    </row>
    <row r="433" spans="1:79" ht="15.75">
      <c r="A433" s="69" t="s">
        <v>82</v>
      </c>
      <c r="B433" s="74" t="s">
        <v>957</v>
      </c>
      <c r="C433" s="424">
        <v>5.40794</v>
      </c>
      <c r="D433" s="419">
        <f t="shared" si="25"/>
        <v>98.326181818181809</v>
      </c>
      <c r="E433" s="420">
        <v>6155</v>
      </c>
      <c r="F433" s="419">
        <f t="shared" si="26"/>
        <v>123.10000000000001</v>
      </c>
      <c r="G433" s="419"/>
      <c r="H433" s="419"/>
      <c r="I433" s="419"/>
      <c r="J433" s="75">
        <v>1</v>
      </c>
      <c r="CA433" s="119"/>
    </row>
    <row r="434" spans="1:79" ht="15.75">
      <c r="A434" s="69" t="s">
        <v>84</v>
      </c>
      <c r="B434" s="74" t="s">
        <v>958</v>
      </c>
      <c r="C434" s="424">
        <v>9.7652699999999992</v>
      </c>
      <c r="D434" s="419">
        <f t="shared" si="25"/>
        <v>177.55036363636364</v>
      </c>
      <c r="E434" s="420">
        <v>9554</v>
      </c>
      <c r="F434" s="419">
        <f t="shared" si="26"/>
        <v>191.08</v>
      </c>
      <c r="G434" s="419"/>
      <c r="H434" s="419"/>
      <c r="I434" s="419"/>
      <c r="J434" s="75"/>
      <c r="CA434" s="119"/>
    </row>
    <row r="435" spans="1:79" ht="15.75">
      <c r="A435" s="69" t="s">
        <v>86</v>
      </c>
      <c r="B435" s="74" t="s">
        <v>959</v>
      </c>
      <c r="C435" s="424">
        <v>7.1634700000000002</v>
      </c>
      <c r="D435" s="419">
        <f t="shared" si="25"/>
        <v>130.24490909090909</v>
      </c>
      <c r="E435" s="420">
        <v>9210</v>
      </c>
      <c r="F435" s="419">
        <f t="shared" si="26"/>
        <v>184.20000000000002</v>
      </c>
      <c r="G435" s="419"/>
      <c r="H435" s="419"/>
      <c r="I435" s="419"/>
      <c r="J435" s="75"/>
      <c r="CA435" s="119"/>
    </row>
    <row r="436" spans="1:79" ht="15.75">
      <c r="A436" s="69" t="s">
        <v>88</v>
      </c>
      <c r="B436" s="74" t="s">
        <v>960</v>
      </c>
      <c r="C436" s="424">
        <v>13.575429999999999</v>
      </c>
      <c r="D436" s="419">
        <f t="shared" si="25"/>
        <v>246.82599999999999</v>
      </c>
      <c r="E436" s="420">
        <v>15524</v>
      </c>
      <c r="F436" s="419">
        <f t="shared" si="26"/>
        <v>310.48</v>
      </c>
      <c r="G436" s="419"/>
      <c r="H436" s="419"/>
      <c r="I436" s="419"/>
      <c r="J436" s="75"/>
      <c r="CA436" s="119"/>
    </row>
    <row r="437" spans="1:79" ht="15.75">
      <c r="A437" s="69" t="s">
        <v>90</v>
      </c>
      <c r="B437" s="74" t="s">
        <v>961</v>
      </c>
      <c r="C437" s="424">
        <v>8.8464399999999994</v>
      </c>
      <c r="D437" s="419">
        <f t="shared" si="25"/>
        <v>160.84436363636362</v>
      </c>
      <c r="E437" s="420">
        <v>11425</v>
      </c>
      <c r="F437" s="419">
        <f t="shared" si="26"/>
        <v>228.5</v>
      </c>
      <c r="G437" s="419"/>
      <c r="H437" s="419"/>
      <c r="I437" s="419"/>
      <c r="J437" s="75"/>
      <c r="CA437" s="119"/>
    </row>
    <row r="438" spans="1:79" ht="15.75">
      <c r="A438" s="69" t="s">
        <v>92</v>
      </c>
      <c r="B438" s="74" t="s">
        <v>962</v>
      </c>
      <c r="C438" s="424">
        <v>11.87445</v>
      </c>
      <c r="D438" s="419">
        <f t="shared" si="25"/>
        <v>215.89909090909089</v>
      </c>
      <c r="E438" s="420">
        <v>11889</v>
      </c>
      <c r="F438" s="419">
        <f t="shared" si="26"/>
        <v>237.78</v>
      </c>
      <c r="G438" s="419"/>
      <c r="H438" s="419"/>
      <c r="I438" s="419"/>
      <c r="J438" s="75"/>
      <c r="CA438" s="119"/>
    </row>
    <row r="439" spans="1:79" ht="15.75">
      <c r="A439" s="69" t="s">
        <v>94</v>
      </c>
      <c r="B439" s="428" t="s">
        <v>937</v>
      </c>
      <c r="C439" s="424">
        <v>4.9786900000000003</v>
      </c>
      <c r="D439" s="419">
        <f t="shared" si="25"/>
        <v>90.521636363636375</v>
      </c>
      <c r="E439" s="420">
        <v>4961</v>
      </c>
      <c r="F439" s="419">
        <f t="shared" si="26"/>
        <v>99.22</v>
      </c>
      <c r="G439" s="419"/>
      <c r="H439" s="419"/>
      <c r="I439" s="419"/>
      <c r="J439" s="75">
        <v>1</v>
      </c>
      <c r="CA439" s="119"/>
    </row>
    <row r="440" spans="1:79" ht="16.5">
      <c r="A440" s="430"/>
      <c r="B440" s="430" t="s">
        <v>1336</v>
      </c>
      <c r="C440" s="431">
        <f>C207+C214+C220+C229+C244+C258+C272+C286+C301+C317+C333+C350+C372+C373+C376+C378+C380+C382+C384+C386+C388+C391+C410+C425</f>
        <v>1668.2779200000004</v>
      </c>
      <c r="D440" s="432"/>
      <c r="E440" s="433">
        <v>2196095</v>
      </c>
      <c r="F440" s="432"/>
      <c r="G440" s="434">
        <v>2</v>
      </c>
      <c r="H440" s="432"/>
      <c r="I440" s="432"/>
      <c r="J440" s="434">
        <f>SUM(J206:J439)</f>
        <v>184</v>
      </c>
      <c r="CA440" s="119"/>
    </row>
    <row r="441" spans="1:79">
      <c r="A441" s="118"/>
      <c r="B441" s="118"/>
      <c r="C441" s="123"/>
      <c r="D441" s="123"/>
      <c r="E441" s="160"/>
      <c r="CA441" s="119"/>
    </row>
    <row r="442" spans="1:79">
      <c r="A442" s="118"/>
      <c r="B442" s="118"/>
      <c r="C442" s="123"/>
      <c r="D442" s="123"/>
      <c r="E442" s="160"/>
      <c r="CA442" s="119"/>
    </row>
    <row r="443" spans="1:79">
      <c r="A443" s="118"/>
      <c r="B443" s="118"/>
      <c r="C443" s="123"/>
      <c r="D443" s="123"/>
      <c r="E443" s="160"/>
      <c r="CA443" s="119"/>
    </row>
    <row r="444" spans="1:79">
      <c r="A444" s="118"/>
      <c r="B444" s="118"/>
      <c r="C444" s="123"/>
      <c r="D444" s="123"/>
      <c r="E444" s="160"/>
      <c r="CA444" s="119"/>
    </row>
    <row r="445" spans="1:79">
      <c r="A445" s="118"/>
      <c r="B445" s="118"/>
      <c r="C445" s="123"/>
      <c r="D445" s="123"/>
      <c r="E445" s="160"/>
      <c r="CA445" s="119"/>
    </row>
    <row r="446" spans="1:79">
      <c r="A446" s="118"/>
      <c r="B446" s="118"/>
      <c r="C446" s="123"/>
      <c r="D446" s="123"/>
      <c r="E446" s="160"/>
      <c r="CA446" s="119"/>
    </row>
    <row r="447" spans="1:79">
      <c r="A447" s="118"/>
      <c r="B447" s="118"/>
      <c r="C447" s="123"/>
      <c r="D447" s="123"/>
      <c r="E447" s="160"/>
      <c r="CA447" s="119"/>
    </row>
    <row r="448" spans="1:79">
      <c r="A448" s="118"/>
      <c r="B448" s="118"/>
      <c r="C448" s="123"/>
      <c r="D448" s="123"/>
      <c r="E448" s="160"/>
      <c r="CA448" s="119"/>
    </row>
    <row r="449" spans="1:79">
      <c r="A449" s="118"/>
      <c r="B449" s="118"/>
      <c r="C449" s="123"/>
      <c r="D449" s="123"/>
      <c r="E449" s="160"/>
      <c r="CA449" s="119"/>
    </row>
    <row r="450" spans="1:79">
      <c r="A450" s="118"/>
      <c r="B450" s="118"/>
      <c r="C450" s="123"/>
      <c r="D450" s="123"/>
      <c r="E450" s="160"/>
      <c r="CA450" s="119"/>
    </row>
    <row r="451" spans="1:79">
      <c r="A451" s="118"/>
      <c r="B451" s="118"/>
      <c r="C451" s="123"/>
      <c r="D451" s="123"/>
      <c r="E451" s="160"/>
      <c r="CA451" s="119"/>
    </row>
    <row r="452" spans="1:79">
      <c r="A452" s="118"/>
      <c r="B452" s="118"/>
      <c r="C452" s="123"/>
      <c r="D452" s="123"/>
      <c r="E452" s="160"/>
      <c r="CA452" s="119"/>
    </row>
    <row r="453" spans="1:79">
      <c r="A453" s="118"/>
      <c r="B453" s="118"/>
      <c r="C453" s="123"/>
      <c r="D453" s="123"/>
      <c r="E453" s="160"/>
      <c r="CA453" s="119"/>
    </row>
    <row r="454" spans="1:79">
      <c r="A454" s="118"/>
      <c r="B454" s="118"/>
      <c r="C454" s="123"/>
      <c r="D454" s="123"/>
      <c r="E454" s="160"/>
      <c r="CA454" s="119"/>
    </row>
    <row r="455" spans="1:79">
      <c r="A455" s="118"/>
      <c r="B455" s="118"/>
      <c r="C455" s="123"/>
      <c r="D455" s="123"/>
      <c r="E455" s="160"/>
      <c r="CA455" s="119"/>
    </row>
    <row r="456" spans="1:79">
      <c r="A456" s="118"/>
      <c r="B456" s="118"/>
      <c r="C456" s="123"/>
      <c r="D456" s="123"/>
      <c r="E456" s="160"/>
      <c r="CA456" s="119"/>
    </row>
    <row r="457" spans="1:79">
      <c r="A457" s="118"/>
      <c r="B457" s="118"/>
      <c r="C457" s="123"/>
      <c r="D457" s="123"/>
      <c r="E457" s="160"/>
      <c r="CA457" s="119"/>
    </row>
    <row r="458" spans="1:79">
      <c r="A458" s="118"/>
      <c r="B458" s="118"/>
      <c r="C458" s="123"/>
      <c r="D458" s="123"/>
      <c r="E458" s="160"/>
      <c r="CA458" s="119"/>
    </row>
    <row r="459" spans="1:79">
      <c r="A459" s="118"/>
      <c r="B459" s="118"/>
      <c r="C459" s="123"/>
      <c r="D459" s="123"/>
      <c r="E459" s="160"/>
      <c r="CA459" s="119"/>
    </row>
    <row r="460" spans="1:79">
      <c r="A460" s="118"/>
      <c r="B460" s="118"/>
      <c r="C460" s="123"/>
      <c r="D460" s="123"/>
      <c r="E460" s="160"/>
      <c r="CA460" s="119"/>
    </row>
    <row r="461" spans="1:79">
      <c r="A461" s="118"/>
      <c r="B461" s="118"/>
      <c r="C461" s="123"/>
      <c r="D461" s="123"/>
      <c r="E461" s="160"/>
      <c r="CA461" s="119"/>
    </row>
    <row r="462" spans="1:79">
      <c r="A462" s="118"/>
      <c r="B462" s="118"/>
      <c r="C462" s="123"/>
      <c r="D462" s="123"/>
      <c r="E462" s="160"/>
      <c r="CA462" s="119"/>
    </row>
    <row r="463" spans="1:79">
      <c r="A463" s="118"/>
      <c r="B463" s="118"/>
      <c r="C463" s="123"/>
      <c r="D463" s="123"/>
      <c r="E463" s="160"/>
      <c r="CA463" s="119"/>
    </row>
    <row r="464" spans="1:79">
      <c r="A464" s="118"/>
      <c r="B464" s="118"/>
      <c r="C464" s="123"/>
      <c r="D464" s="123"/>
      <c r="E464" s="160"/>
      <c r="CA464" s="119"/>
    </row>
    <row r="465" spans="1:79">
      <c r="A465" s="118"/>
      <c r="B465" s="118"/>
      <c r="C465" s="123"/>
      <c r="D465" s="123"/>
      <c r="E465" s="160"/>
      <c r="CA465" s="119"/>
    </row>
    <row r="466" spans="1:79">
      <c r="A466" s="118"/>
      <c r="B466" s="118"/>
      <c r="C466" s="123"/>
      <c r="D466" s="123"/>
      <c r="E466" s="160"/>
      <c r="CA466" s="119"/>
    </row>
    <row r="467" spans="1:79">
      <c r="A467" s="118"/>
      <c r="B467" s="118"/>
      <c r="C467" s="123"/>
      <c r="D467" s="123"/>
      <c r="E467" s="160"/>
      <c r="CA467" s="119"/>
    </row>
    <row r="468" spans="1:79">
      <c r="A468" s="118"/>
      <c r="B468" s="118"/>
      <c r="C468" s="123"/>
      <c r="D468" s="123"/>
      <c r="E468" s="160"/>
      <c r="CA468" s="119"/>
    </row>
    <row r="469" spans="1:79">
      <c r="A469" s="118"/>
      <c r="B469" s="118"/>
      <c r="C469" s="123"/>
      <c r="D469" s="123"/>
      <c r="E469" s="160"/>
      <c r="CA469" s="119"/>
    </row>
    <row r="470" spans="1:79">
      <c r="A470" s="118"/>
      <c r="B470" s="118"/>
      <c r="C470" s="123"/>
      <c r="D470" s="123"/>
      <c r="E470" s="160"/>
      <c r="CA470" s="119"/>
    </row>
    <row r="471" spans="1:79">
      <c r="A471" s="118"/>
      <c r="B471" s="118"/>
      <c r="C471" s="123"/>
      <c r="D471" s="123"/>
      <c r="E471" s="160"/>
      <c r="CA471" s="119"/>
    </row>
    <row r="472" spans="1:79">
      <c r="A472" s="118"/>
      <c r="B472" s="118"/>
      <c r="C472" s="123"/>
      <c r="D472" s="123"/>
      <c r="E472" s="160"/>
      <c r="CA472" s="119"/>
    </row>
    <row r="473" spans="1:79">
      <c r="A473" s="118"/>
      <c r="B473" s="118"/>
      <c r="C473" s="123"/>
      <c r="D473" s="123"/>
      <c r="E473" s="160"/>
      <c r="CA473" s="119"/>
    </row>
    <row r="474" spans="1:79">
      <c r="A474" s="118"/>
      <c r="B474" s="118"/>
      <c r="C474" s="123"/>
      <c r="D474" s="123"/>
      <c r="E474" s="160"/>
      <c r="CA474" s="119"/>
    </row>
    <row r="475" spans="1:79">
      <c r="A475" s="118"/>
      <c r="B475" s="118"/>
      <c r="C475" s="123"/>
      <c r="D475" s="123"/>
      <c r="E475" s="160"/>
      <c r="CA475" s="119"/>
    </row>
    <row r="476" spans="1:79">
      <c r="A476" s="118"/>
      <c r="B476" s="118"/>
      <c r="C476" s="123"/>
      <c r="D476" s="123"/>
      <c r="E476" s="160"/>
      <c r="CA476" s="119"/>
    </row>
    <row r="477" spans="1:79">
      <c r="A477" s="118"/>
      <c r="B477" s="118"/>
      <c r="C477" s="123"/>
      <c r="D477" s="123"/>
      <c r="E477" s="160"/>
      <c r="CA477" s="119"/>
    </row>
    <row r="478" spans="1:79">
      <c r="A478" s="118"/>
      <c r="B478" s="118"/>
      <c r="C478" s="123"/>
      <c r="D478" s="123"/>
      <c r="E478" s="160"/>
      <c r="CA478" s="119"/>
    </row>
    <row r="479" spans="1:79">
      <c r="A479" s="118"/>
      <c r="B479" s="118"/>
      <c r="C479" s="123"/>
      <c r="D479" s="123"/>
      <c r="E479" s="160"/>
      <c r="CA479" s="119"/>
    </row>
    <row r="480" spans="1:79">
      <c r="A480" s="118"/>
      <c r="B480" s="118"/>
      <c r="C480" s="123"/>
      <c r="D480" s="123"/>
      <c r="E480" s="160"/>
      <c r="CA480" s="119"/>
    </row>
    <row r="481" spans="1:79">
      <c r="A481" s="118"/>
      <c r="B481" s="118"/>
      <c r="C481" s="123"/>
      <c r="D481" s="123"/>
      <c r="E481" s="160"/>
      <c r="CA481" s="119"/>
    </row>
    <row r="482" spans="1:79">
      <c r="A482" s="118"/>
      <c r="B482" s="118"/>
      <c r="C482" s="123"/>
      <c r="D482" s="123"/>
      <c r="E482" s="160"/>
      <c r="CA482" s="119"/>
    </row>
    <row r="483" spans="1:79">
      <c r="A483" s="118"/>
      <c r="B483" s="118"/>
      <c r="C483" s="123"/>
      <c r="D483" s="123"/>
      <c r="E483" s="160"/>
      <c r="CA483" s="119"/>
    </row>
    <row r="484" spans="1:79">
      <c r="A484" s="118"/>
      <c r="B484" s="118"/>
      <c r="C484" s="123"/>
      <c r="D484" s="123"/>
      <c r="E484" s="160"/>
      <c r="CA484" s="119"/>
    </row>
    <row r="485" spans="1:79">
      <c r="A485" s="118"/>
      <c r="B485" s="118"/>
      <c r="C485" s="123"/>
      <c r="D485" s="123"/>
      <c r="E485" s="160"/>
      <c r="CA485" s="119"/>
    </row>
    <row r="486" spans="1:79">
      <c r="A486" s="118"/>
      <c r="B486" s="118"/>
      <c r="C486" s="123"/>
      <c r="D486" s="123"/>
      <c r="E486" s="160"/>
      <c r="CA486" s="119"/>
    </row>
    <row r="487" spans="1:79">
      <c r="A487" s="118"/>
      <c r="B487" s="118"/>
      <c r="C487" s="123"/>
      <c r="D487" s="123"/>
      <c r="E487" s="160"/>
      <c r="CA487" s="119"/>
    </row>
    <row r="488" spans="1:79">
      <c r="A488" s="118"/>
      <c r="B488" s="118"/>
      <c r="C488" s="123"/>
      <c r="D488" s="123"/>
      <c r="E488" s="160"/>
      <c r="CA488" s="119"/>
    </row>
    <row r="489" spans="1:79">
      <c r="A489" s="118"/>
      <c r="B489" s="118"/>
      <c r="C489" s="123"/>
      <c r="D489" s="123"/>
      <c r="E489" s="160"/>
      <c r="CA489" s="119"/>
    </row>
    <row r="490" spans="1:79">
      <c r="A490" s="118"/>
      <c r="B490" s="118"/>
      <c r="C490" s="123"/>
      <c r="D490" s="123"/>
      <c r="E490" s="160"/>
      <c r="CA490" s="119"/>
    </row>
    <row r="491" spans="1:79">
      <c r="A491" s="118"/>
      <c r="B491" s="118"/>
      <c r="C491" s="123"/>
      <c r="D491" s="123"/>
      <c r="E491" s="160"/>
      <c r="CA491" s="119"/>
    </row>
    <row r="492" spans="1:79">
      <c r="A492" s="118"/>
      <c r="B492" s="118"/>
      <c r="C492" s="123"/>
      <c r="D492" s="123"/>
      <c r="E492" s="160"/>
      <c r="CA492" s="119"/>
    </row>
    <row r="493" spans="1:79">
      <c r="A493" s="118"/>
      <c r="B493" s="118"/>
      <c r="C493" s="123"/>
      <c r="D493" s="123"/>
      <c r="E493" s="160"/>
      <c r="CA493" s="119"/>
    </row>
    <row r="494" spans="1:79">
      <c r="A494" s="118"/>
      <c r="B494" s="118"/>
      <c r="C494" s="123"/>
      <c r="D494" s="123"/>
      <c r="E494" s="160"/>
      <c r="CA494" s="119"/>
    </row>
    <row r="495" spans="1:79">
      <c r="A495" s="118"/>
      <c r="B495" s="118"/>
      <c r="C495" s="123"/>
      <c r="D495" s="123"/>
      <c r="E495" s="160"/>
      <c r="CA495" s="119"/>
    </row>
    <row r="496" spans="1:79">
      <c r="A496" s="118"/>
      <c r="B496" s="118"/>
      <c r="C496" s="123"/>
      <c r="D496" s="123"/>
      <c r="E496" s="160"/>
      <c r="CA496" s="119"/>
    </row>
    <row r="497" spans="1:79">
      <c r="A497" s="118"/>
      <c r="B497" s="118"/>
      <c r="C497" s="123"/>
      <c r="D497" s="123"/>
      <c r="E497" s="160"/>
      <c r="CA497" s="119"/>
    </row>
    <row r="498" spans="1:79">
      <c r="A498" s="118"/>
      <c r="B498" s="118"/>
      <c r="C498" s="123"/>
      <c r="D498" s="123"/>
      <c r="E498" s="160"/>
      <c r="CA498" s="119"/>
    </row>
    <row r="499" spans="1:79">
      <c r="A499" s="118"/>
      <c r="B499" s="118"/>
      <c r="C499" s="123"/>
      <c r="D499" s="123"/>
      <c r="E499" s="160"/>
      <c r="CA499" s="119"/>
    </row>
    <row r="500" spans="1:79">
      <c r="A500" s="118"/>
      <c r="B500" s="118"/>
      <c r="C500" s="123"/>
      <c r="D500" s="123"/>
      <c r="E500" s="160"/>
      <c r="CA500" s="119"/>
    </row>
    <row r="501" spans="1:79">
      <c r="A501" s="118"/>
      <c r="B501" s="118"/>
      <c r="C501" s="123"/>
      <c r="D501" s="123"/>
      <c r="E501" s="160"/>
      <c r="CA501" s="119"/>
    </row>
    <row r="502" spans="1:79">
      <c r="A502" s="118"/>
      <c r="B502" s="118"/>
      <c r="C502" s="123"/>
      <c r="D502" s="123"/>
      <c r="E502" s="160"/>
      <c r="CA502" s="119"/>
    </row>
    <row r="503" spans="1:79">
      <c r="A503" s="118"/>
      <c r="B503" s="118"/>
      <c r="C503" s="123"/>
      <c r="D503" s="123"/>
      <c r="E503" s="160"/>
      <c r="CA503" s="119"/>
    </row>
    <row r="504" spans="1:79">
      <c r="A504" s="118"/>
      <c r="B504" s="118"/>
      <c r="C504" s="123"/>
      <c r="D504" s="123"/>
      <c r="E504" s="160"/>
      <c r="CA504" s="119"/>
    </row>
    <row r="505" spans="1:79">
      <c r="A505" s="118"/>
      <c r="B505" s="118"/>
      <c r="C505" s="123"/>
      <c r="D505" s="123"/>
      <c r="E505" s="160"/>
      <c r="CA505" s="119"/>
    </row>
    <row r="506" spans="1:79">
      <c r="A506" s="118"/>
      <c r="B506" s="118"/>
      <c r="C506" s="123"/>
      <c r="D506" s="123"/>
      <c r="E506" s="160"/>
      <c r="CA506" s="119"/>
    </row>
    <row r="507" spans="1:79">
      <c r="A507" s="118"/>
      <c r="B507" s="118"/>
      <c r="C507" s="123"/>
      <c r="D507" s="123"/>
      <c r="E507" s="160"/>
      <c r="CA507" s="119"/>
    </row>
    <row r="508" spans="1:79">
      <c r="A508" s="118"/>
      <c r="B508" s="118"/>
      <c r="C508" s="123"/>
      <c r="D508" s="123"/>
      <c r="E508" s="160"/>
      <c r="CA508" s="119"/>
    </row>
    <row r="509" spans="1:79">
      <c r="A509" s="118"/>
      <c r="B509" s="118"/>
      <c r="C509" s="123"/>
      <c r="D509" s="123"/>
      <c r="E509" s="160"/>
      <c r="CA509" s="119"/>
    </row>
    <row r="510" spans="1:79">
      <c r="A510" s="118"/>
      <c r="B510" s="118"/>
      <c r="C510" s="123"/>
      <c r="D510" s="123"/>
      <c r="E510" s="160"/>
      <c r="CA510" s="119"/>
    </row>
    <row r="511" spans="1:79">
      <c r="A511" s="118"/>
      <c r="B511" s="118"/>
      <c r="C511" s="123"/>
      <c r="D511" s="123"/>
      <c r="E511" s="160"/>
      <c r="CA511" s="119"/>
    </row>
    <row r="512" spans="1:79">
      <c r="A512" s="118"/>
      <c r="B512" s="118"/>
      <c r="C512" s="123"/>
      <c r="D512" s="123"/>
      <c r="E512" s="160"/>
      <c r="CA512" s="119"/>
    </row>
    <row r="513" spans="1:79">
      <c r="A513" s="118"/>
      <c r="B513" s="118"/>
      <c r="C513" s="123"/>
      <c r="D513" s="123"/>
      <c r="E513" s="160"/>
      <c r="CA513" s="119"/>
    </row>
    <row r="514" spans="1:79">
      <c r="A514" s="118"/>
      <c r="B514" s="118"/>
      <c r="C514" s="123"/>
      <c r="D514" s="123"/>
      <c r="E514" s="160"/>
      <c r="CA514" s="119"/>
    </row>
    <row r="515" spans="1:79">
      <c r="A515" s="118"/>
      <c r="B515" s="118"/>
      <c r="C515" s="123"/>
      <c r="D515" s="123"/>
      <c r="E515" s="160"/>
      <c r="CA515" s="119"/>
    </row>
    <row r="516" spans="1:79">
      <c r="A516" s="118"/>
      <c r="B516" s="118"/>
      <c r="C516" s="123"/>
      <c r="D516" s="123"/>
      <c r="E516" s="160"/>
      <c r="CA516" s="119"/>
    </row>
    <row r="517" spans="1:79">
      <c r="A517" s="118"/>
      <c r="B517" s="118"/>
      <c r="C517" s="123"/>
      <c r="D517" s="123"/>
      <c r="E517" s="160"/>
      <c r="CA517" s="119"/>
    </row>
    <row r="518" spans="1:79">
      <c r="A518" s="118"/>
      <c r="B518" s="118"/>
      <c r="C518" s="123"/>
      <c r="D518" s="123"/>
      <c r="E518" s="160"/>
      <c r="CA518" s="119"/>
    </row>
    <row r="519" spans="1:79">
      <c r="A519" s="118"/>
      <c r="B519" s="118"/>
      <c r="C519" s="123"/>
      <c r="D519" s="123"/>
      <c r="E519" s="160"/>
      <c r="CA519" s="119"/>
    </row>
    <row r="520" spans="1:79">
      <c r="A520" s="118"/>
      <c r="B520" s="118"/>
      <c r="C520" s="123"/>
      <c r="D520" s="123"/>
      <c r="E520" s="160"/>
      <c r="CA520" s="119"/>
    </row>
    <row r="521" spans="1:79">
      <c r="A521" s="118"/>
      <c r="B521" s="118"/>
      <c r="C521" s="123"/>
      <c r="D521" s="123"/>
      <c r="E521" s="160"/>
      <c r="CA521" s="119"/>
    </row>
    <row r="522" spans="1:79">
      <c r="A522" s="118"/>
      <c r="B522" s="118"/>
      <c r="C522" s="123"/>
      <c r="D522" s="123"/>
      <c r="E522" s="160"/>
      <c r="CA522" s="119"/>
    </row>
    <row r="523" spans="1:79">
      <c r="A523" s="118"/>
      <c r="B523" s="118"/>
      <c r="C523" s="123"/>
      <c r="D523" s="123"/>
      <c r="E523" s="160"/>
      <c r="CA523" s="119"/>
    </row>
    <row r="524" spans="1:79">
      <c r="A524" s="118"/>
      <c r="B524" s="118"/>
      <c r="C524" s="123"/>
      <c r="D524" s="123"/>
      <c r="E524" s="160"/>
      <c r="CA524" s="119"/>
    </row>
    <row r="525" spans="1:79">
      <c r="A525" s="118"/>
      <c r="B525" s="118"/>
      <c r="C525" s="123"/>
      <c r="D525" s="123"/>
      <c r="E525" s="160"/>
      <c r="CA525" s="119"/>
    </row>
    <row r="526" spans="1:79">
      <c r="A526" s="118"/>
      <c r="B526" s="118"/>
      <c r="C526" s="123"/>
      <c r="D526" s="123"/>
      <c r="E526" s="160"/>
      <c r="CA526" s="119"/>
    </row>
    <row r="527" spans="1:79">
      <c r="A527" s="118"/>
      <c r="B527" s="118"/>
      <c r="C527" s="123"/>
      <c r="D527" s="123"/>
      <c r="E527" s="160"/>
      <c r="CA527" s="119"/>
    </row>
    <row r="528" spans="1:79">
      <c r="A528" s="118"/>
      <c r="B528" s="118"/>
      <c r="C528" s="123"/>
      <c r="D528" s="123"/>
      <c r="E528" s="160"/>
      <c r="CA528" s="119"/>
    </row>
    <row r="529" spans="1:79">
      <c r="A529" s="118"/>
      <c r="B529" s="118"/>
      <c r="C529" s="123"/>
      <c r="D529" s="123"/>
      <c r="E529" s="160"/>
      <c r="CA529" s="119"/>
    </row>
    <row r="530" spans="1:79">
      <c r="A530" s="118"/>
      <c r="B530" s="118"/>
      <c r="C530" s="123"/>
      <c r="D530" s="123"/>
      <c r="E530" s="160"/>
      <c r="CA530" s="119"/>
    </row>
    <row r="531" spans="1:79">
      <c r="A531" s="118"/>
      <c r="B531" s="118"/>
      <c r="C531" s="123"/>
      <c r="D531" s="123"/>
      <c r="E531" s="160"/>
      <c r="CA531" s="119"/>
    </row>
    <row r="532" spans="1:79">
      <c r="A532" s="118"/>
      <c r="B532" s="118"/>
      <c r="C532" s="123"/>
      <c r="D532" s="123"/>
      <c r="E532" s="160"/>
      <c r="CA532" s="119"/>
    </row>
    <row r="533" spans="1:79">
      <c r="A533" s="118"/>
      <c r="B533" s="118"/>
      <c r="C533" s="123"/>
      <c r="D533" s="123"/>
      <c r="E533" s="160"/>
      <c r="CA533" s="119"/>
    </row>
    <row r="534" spans="1:79">
      <c r="A534" s="118"/>
      <c r="B534" s="118"/>
      <c r="C534" s="123"/>
      <c r="D534" s="123"/>
      <c r="E534" s="160"/>
      <c r="CA534" s="119"/>
    </row>
    <row r="535" spans="1:79">
      <c r="A535" s="118"/>
      <c r="B535" s="118"/>
      <c r="C535" s="123"/>
      <c r="D535" s="123"/>
      <c r="E535" s="160"/>
      <c r="CA535" s="119"/>
    </row>
    <row r="536" spans="1:79">
      <c r="A536" s="118"/>
      <c r="B536" s="118"/>
      <c r="C536" s="123"/>
      <c r="D536" s="123"/>
      <c r="E536" s="160"/>
      <c r="CA536" s="119"/>
    </row>
    <row r="537" spans="1:79">
      <c r="A537" s="118"/>
      <c r="B537" s="118"/>
      <c r="C537" s="123"/>
      <c r="D537" s="123"/>
      <c r="E537" s="160"/>
      <c r="CA537" s="119"/>
    </row>
    <row r="538" spans="1:79">
      <c r="A538" s="118"/>
      <c r="B538" s="118"/>
      <c r="C538" s="123"/>
      <c r="D538" s="123"/>
      <c r="E538" s="160"/>
      <c r="CA538" s="119"/>
    </row>
    <row r="539" spans="1:79">
      <c r="A539" s="118"/>
      <c r="B539" s="118"/>
      <c r="C539" s="123"/>
      <c r="D539" s="123"/>
      <c r="E539" s="160"/>
      <c r="CA539" s="119"/>
    </row>
    <row r="540" spans="1:79">
      <c r="A540" s="118"/>
      <c r="B540" s="118"/>
      <c r="C540" s="123"/>
      <c r="D540" s="123"/>
      <c r="E540" s="160"/>
      <c r="CA540" s="119"/>
    </row>
    <row r="541" spans="1:79">
      <c r="A541" s="118"/>
      <c r="B541" s="118"/>
      <c r="C541" s="123"/>
      <c r="D541" s="123"/>
      <c r="E541" s="160"/>
      <c r="CA541" s="119"/>
    </row>
    <row r="542" spans="1:79">
      <c r="A542" s="118"/>
      <c r="B542" s="118"/>
      <c r="C542" s="123"/>
      <c r="D542" s="123"/>
      <c r="E542" s="160"/>
      <c r="CA542" s="119"/>
    </row>
    <row r="543" spans="1:79">
      <c r="A543" s="118"/>
      <c r="B543" s="118"/>
      <c r="C543" s="123"/>
      <c r="D543" s="123"/>
      <c r="E543" s="160"/>
      <c r="CA543" s="119"/>
    </row>
    <row r="544" spans="1:79">
      <c r="A544" s="118"/>
      <c r="B544" s="118"/>
      <c r="C544" s="123"/>
      <c r="D544" s="123"/>
      <c r="E544" s="160"/>
      <c r="CA544" s="119"/>
    </row>
    <row r="545" spans="1:79">
      <c r="A545" s="118"/>
      <c r="B545" s="118"/>
      <c r="C545" s="123"/>
      <c r="D545" s="123"/>
      <c r="E545" s="160"/>
      <c r="CA545" s="119"/>
    </row>
    <row r="546" spans="1:79">
      <c r="A546" s="118"/>
      <c r="B546" s="118"/>
      <c r="C546" s="123"/>
      <c r="D546" s="123"/>
      <c r="E546" s="160"/>
      <c r="CA546" s="119"/>
    </row>
    <row r="547" spans="1:79">
      <c r="A547" s="118"/>
      <c r="B547" s="118"/>
      <c r="C547" s="123"/>
      <c r="D547" s="123"/>
      <c r="E547" s="160"/>
      <c r="CA547" s="119"/>
    </row>
    <row r="548" spans="1:79">
      <c r="A548" s="118"/>
      <c r="B548" s="118"/>
      <c r="C548" s="123"/>
      <c r="D548" s="123"/>
      <c r="E548" s="160"/>
      <c r="CA548" s="119"/>
    </row>
    <row r="549" spans="1:79">
      <c r="A549" s="118"/>
      <c r="B549" s="118"/>
      <c r="C549" s="123"/>
      <c r="D549" s="123"/>
      <c r="E549" s="160"/>
      <c r="CA549" s="119"/>
    </row>
    <row r="550" spans="1:79">
      <c r="A550" s="118"/>
      <c r="B550" s="118"/>
      <c r="C550" s="123"/>
      <c r="D550" s="123"/>
      <c r="E550" s="160"/>
      <c r="CA550" s="119"/>
    </row>
    <row r="551" spans="1:79">
      <c r="A551" s="118"/>
      <c r="B551" s="118"/>
      <c r="C551" s="123"/>
      <c r="D551" s="123"/>
      <c r="E551" s="160"/>
      <c r="CA551" s="119"/>
    </row>
    <row r="552" spans="1:79">
      <c r="A552" s="118"/>
      <c r="B552" s="118"/>
      <c r="C552" s="123"/>
      <c r="D552" s="123"/>
      <c r="E552" s="160"/>
      <c r="CA552" s="119"/>
    </row>
    <row r="553" spans="1:79">
      <c r="A553" s="118"/>
      <c r="B553" s="118"/>
      <c r="C553" s="123"/>
      <c r="D553" s="123"/>
      <c r="E553" s="160"/>
      <c r="CA553" s="119"/>
    </row>
    <row r="554" spans="1:79">
      <c r="A554" s="118"/>
      <c r="B554" s="118"/>
      <c r="C554" s="123"/>
      <c r="D554" s="123"/>
      <c r="E554" s="160"/>
      <c r="CA554" s="119"/>
    </row>
    <row r="555" spans="1:79">
      <c r="A555" s="118"/>
      <c r="B555" s="118"/>
      <c r="C555" s="123"/>
      <c r="D555" s="123"/>
      <c r="E555" s="160"/>
      <c r="CA555" s="119"/>
    </row>
    <row r="556" spans="1:79">
      <c r="A556" s="118"/>
      <c r="B556" s="118"/>
      <c r="C556" s="123"/>
      <c r="D556" s="123"/>
      <c r="E556" s="160"/>
      <c r="CA556" s="119"/>
    </row>
    <row r="557" spans="1:79">
      <c r="A557" s="118"/>
      <c r="B557" s="118"/>
      <c r="C557" s="123"/>
      <c r="D557" s="123"/>
      <c r="E557" s="160"/>
      <c r="CA557" s="119"/>
    </row>
    <row r="558" spans="1:79">
      <c r="A558" s="118"/>
      <c r="B558" s="118"/>
      <c r="C558" s="123"/>
      <c r="D558" s="123"/>
      <c r="E558" s="160"/>
      <c r="CA558" s="119"/>
    </row>
    <row r="559" spans="1:79">
      <c r="A559" s="118"/>
      <c r="B559" s="118"/>
      <c r="C559" s="123"/>
      <c r="D559" s="123"/>
      <c r="E559" s="160"/>
      <c r="CA559" s="119"/>
    </row>
    <row r="560" spans="1:79">
      <c r="A560" s="118"/>
      <c r="B560" s="118"/>
      <c r="C560" s="123"/>
      <c r="D560" s="123"/>
      <c r="E560" s="160"/>
      <c r="CA560" s="119"/>
    </row>
    <row r="561" spans="1:79">
      <c r="A561" s="118"/>
      <c r="B561" s="118"/>
      <c r="C561" s="123"/>
      <c r="D561" s="123"/>
      <c r="E561" s="160"/>
      <c r="CA561" s="119"/>
    </row>
    <row r="562" spans="1:79">
      <c r="A562" s="118"/>
      <c r="B562" s="118"/>
      <c r="C562" s="123"/>
      <c r="D562" s="123"/>
      <c r="E562" s="160"/>
      <c r="CA562" s="119"/>
    </row>
    <row r="563" spans="1:79">
      <c r="A563" s="118"/>
      <c r="B563" s="118"/>
      <c r="C563" s="123"/>
      <c r="D563" s="123"/>
      <c r="E563" s="160"/>
      <c r="CA563" s="119"/>
    </row>
    <row r="564" spans="1:79">
      <c r="A564" s="118"/>
      <c r="B564" s="118"/>
      <c r="C564" s="123"/>
      <c r="D564" s="123"/>
      <c r="E564" s="160"/>
      <c r="CA564" s="119"/>
    </row>
    <row r="565" spans="1:79">
      <c r="A565" s="118"/>
      <c r="B565" s="118"/>
      <c r="C565" s="123"/>
      <c r="D565" s="123"/>
      <c r="E565" s="160"/>
      <c r="CA565" s="119"/>
    </row>
    <row r="566" spans="1:79">
      <c r="A566" s="118"/>
      <c r="B566" s="118"/>
      <c r="C566" s="123"/>
      <c r="D566" s="123"/>
      <c r="E566" s="160"/>
      <c r="CA566" s="119"/>
    </row>
    <row r="567" spans="1:79">
      <c r="A567" s="118"/>
      <c r="B567" s="118"/>
      <c r="C567" s="123"/>
      <c r="D567" s="123"/>
      <c r="E567" s="160"/>
      <c r="CA567" s="119"/>
    </row>
    <row r="568" spans="1:79">
      <c r="A568" s="118"/>
      <c r="B568" s="118"/>
      <c r="C568" s="123"/>
      <c r="D568" s="123"/>
      <c r="E568" s="160"/>
      <c r="CA568" s="119"/>
    </row>
    <row r="569" spans="1:79">
      <c r="A569" s="118"/>
      <c r="B569" s="118"/>
      <c r="C569" s="123"/>
      <c r="D569" s="123"/>
      <c r="E569" s="160"/>
      <c r="CA569" s="119"/>
    </row>
    <row r="570" spans="1:79">
      <c r="A570" s="118"/>
      <c r="B570" s="118"/>
      <c r="C570" s="123"/>
      <c r="D570" s="123"/>
      <c r="E570" s="160"/>
      <c r="CA570" s="119"/>
    </row>
    <row r="571" spans="1:79">
      <c r="A571" s="118"/>
      <c r="B571" s="118"/>
      <c r="C571" s="123"/>
      <c r="D571" s="123"/>
      <c r="E571" s="160"/>
      <c r="CA571" s="119"/>
    </row>
    <row r="572" spans="1:79">
      <c r="A572" s="118"/>
      <c r="B572" s="118"/>
      <c r="C572" s="123"/>
      <c r="D572" s="123"/>
      <c r="E572" s="160"/>
      <c r="CA572" s="119"/>
    </row>
    <row r="573" spans="1:79">
      <c r="A573" s="118"/>
      <c r="B573" s="118"/>
      <c r="C573" s="123"/>
      <c r="D573" s="123"/>
      <c r="E573" s="160"/>
      <c r="CA573" s="119"/>
    </row>
    <row r="574" spans="1:79">
      <c r="A574" s="118"/>
      <c r="B574" s="118"/>
      <c r="C574" s="123"/>
      <c r="D574" s="123"/>
      <c r="E574" s="160"/>
      <c r="CA574" s="119"/>
    </row>
    <row r="575" spans="1:79">
      <c r="A575" s="118"/>
      <c r="B575" s="118"/>
      <c r="C575" s="123"/>
      <c r="D575" s="123"/>
      <c r="E575" s="160"/>
      <c r="CA575" s="119"/>
    </row>
    <row r="576" spans="1:79">
      <c r="A576" s="118"/>
      <c r="B576" s="118"/>
      <c r="C576" s="123"/>
      <c r="D576" s="123"/>
      <c r="E576" s="160"/>
      <c r="CA576" s="119"/>
    </row>
    <row r="577" spans="1:79">
      <c r="A577" s="118"/>
      <c r="B577" s="118"/>
      <c r="C577" s="123"/>
      <c r="D577" s="123"/>
      <c r="E577" s="160"/>
      <c r="CA577" s="119"/>
    </row>
    <row r="578" spans="1:79">
      <c r="A578" s="118"/>
      <c r="B578" s="118"/>
      <c r="C578" s="123"/>
      <c r="D578" s="123"/>
      <c r="E578" s="160"/>
      <c r="CA578" s="119"/>
    </row>
    <row r="579" spans="1:79">
      <c r="A579" s="118"/>
      <c r="B579" s="118"/>
      <c r="C579" s="123"/>
      <c r="D579" s="123"/>
      <c r="E579" s="160"/>
      <c r="CA579" s="119"/>
    </row>
    <row r="580" spans="1:79">
      <c r="A580" s="118"/>
      <c r="B580" s="118"/>
      <c r="C580" s="123"/>
      <c r="D580" s="123"/>
      <c r="E580" s="160"/>
      <c r="CA580" s="119"/>
    </row>
    <row r="581" spans="1:79">
      <c r="A581" s="118"/>
      <c r="B581" s="118"/>
      <c r="C581" s="123"/>
      <c r="D581" s="123"/>
      <c r="E581" s="160"/>
      <c r="CA581" s="119"/>
    </row>
    <row r="582" spans="1:79">
      <c r="A582" s="118"/>
      <c r="B582" s="118"/>
      <c r="C582" s="123"/>
      <c r="D582" s="123"/>
      <c r="E582" s="160"/>
      <c r="CA582" s="119"/>
    </row>
    <row r="583" spans="1:79">
      <c r="A583" s="118"/>
      <c r="B583" s="118"/>
      <c r="C583" s="123"/>
      <c r="D583" s="123"/>
      <c r="E583" s="160"/>
      <c r="CA583" s="119"/>
    </row>
    <row r="584" spans="1:79">
      <c r="A584" s="118"/>
      <c r="B584" s="118"/>
      <c r="C584" s="123"/>
      <c r="D584" s="123"/>
      <c r="E584" s="160"/>
      <c r="CA584" s="119"/>
    </row>
    <row r="585" spans="1:79">
      <c r="A585" s="118"/>
      <c r="B585" s="118"/>
      <c r="C585" s="123"/>
      <c r="D585" s="123"/>
      <c r="E585" s="160"/>
      <c r="CA585" s="119"/>
    </row>
    <row r="586" spans="1:79">
      <c r="A586" s="118"/>
      <c r="B586" s="118"/>
      <c r="C586" s="123"/>
      <c r="D586" s="123"/>
      <c r="E586" s="160"/>
      <c r="CA586" s="119"/>
    </row>
    <row r="587" spans="1:79">
      <c r="A587" s="118"/>
      <c r="B587" s="118"/>
      <c r="C587" s="123"/>
      <c r="D587" s="123"/>
      <c r="E587" s="160"/>
      <c r="CA587" s="119"/>
    </row>
    <row r="588" spans="1:79">
      <c r="A588" s="118"/>
      <c r="B588" s="118"/>
      <c r="C588" s="123"/>
      <c r="D588" s="123"/>
      <c r="E588" s="160"/>
      <c r="CA588" s="119"/>
    </row>
    <row r="589" spans="1:79">
      <c r="A589" s="118"/>
      <c r="B589" s="118"/>
      <c r="C589" s="123"/>
      <c r="D589" s="123"/>
      <c r="E589" s="160"/>
      <c r="CA589" s="119"/>
    </row>
    <row r="590" spans="1:79">
      <c r="A590" s="118"/>
      <c r="B590" s="118"/>
      <c r="C590" s="123"/>
      <c r="D590" s="123"/>
      <c r="E590" s="160"/>
      <c r="CA590" s="119"/>
    </row>
    <row r="591" spans="1:79">
      <c r="A591" s="118"/>
      <c r="B591" s="118"/>
      <c r="C591" s="123"/>
      <c r="D591" s="123"/>
      <c r="E591" s="160"/>
      <c r="CA591" s="119"/>
    </row>
    <row r="592" spans="1:79">
      <c r="A592" s="118"/>
      <c r="B592" s="118"/>
      <c r="C592" s="123"/>
      <c r="D592" s="123"/>
      <c r="E592" s="160"/>
      <c r="CA592" s="119"/>
    </row>
    <row r="593" spans="1:79">
      <c r="A593" s="118"/>
      <c r="B593" s="118"/>
      <c r="C593" s="123"/>
      <c r="D593" s="123"/>
      <c r="E593" s="160"/>
      <c r="CA593" s="119"/>
    </row>
    <row r="594" spans="1:79">
      <c r="A594" s="118"/>
      <c r="B594" s="118"/>
      <c r="C594" s="123"/>
      <c r="D594" s="123"/>
      <c r="E594" s="160"/>
      <c r="CA594" s="119"/>
    </row>
    <row r="595" spans="1:79">
      <c r="A595" s="118"/>
      <c r="B595" s="118"/>
      <c r="C595" s="123"/>
      <c r="D595" s="123"/>
      <c r="E595" s="160"/>
      <c r="CA595" s="119"/>
    </row>
    <row r="596" spans="1:79">
      <c r="A596" s="118"/>
      <c r="B596" s="118"/>
      <c r="C596" s="123"/>
      <c r="D596" s="123"/>
      <c r="E596" s="160"/>
      <c r="CA596" s="119"/>
    </row>
    <row r="597" spans="1:79">
      <c r="A597" s="118"/>
      <c r="B597" s="118"/>
      <c r="C597" s="123"/>
      <c r="D597" s="123"/>
      <c r="E597" s="160"/>
      <c r="CA597" s="119"/>
    </row>
    <row r="598" spans="1:79">
      <c r="A598" s="118"/>
      <c r="B598" s="118"/>
      <c r="C598" s="123"/>
      <c r="D598" s="123"/>
      <c r="E598" s="160"/>
      <c r="CA598" s="119"/>
    </row>
    <row r="599" spans="1:79">
      <c r="A599" s="118"/>
      <c r="B599" s="118"/>
      <c r="C599" s="123"/>
      <c r="D599" s="123"/>
      <c r="E599" s="160"/>
      <c r="CA599" s="119"/>
    </row>
    <row r="600" spans="1:79">
      <c r="A600" s="118"/>
      <c r="B600" s="118"/>
      <c r="C600" s="123"/>
      <c r="D600" s="123"/>
      <c r="E600" s="160"/>
      <c r="CA600" s="119"/>
    </row>
    <row r="601" spans="1:79">
      <c r="A601" s="118"/>
      <c r="B601" s="118"/>
      <c r="C601" s="123"/>
      <c r="D601" s="123"/>
      <c r="E601" s="160"/>
      <c r="CA601" s="119"/>
    </row>
    <row r="602" spans="1:79">
      <c r="A602" s="118"/>
      <c r="B602" s="118"/>
      <c r="C602" s="123"/>
      <c r="D602" s="123"/>
      <c r="E602" s="160"/>
      <c r="CA602" s="119"/>
    </row>
    <row r="603" spans="1:79">
      <c r="A603" s="118"/>
      <c r="B603" s="118"/>
      <c r="C603" s="123"/>
      <c r="D603" s="123"/>
      <c r="E603" s="160"/>
      <c r="CA603" s="119"/>
    </row>
    <row r="604" spans="1:79">
      <c r="A604" s="118"/>
      <c r="B604" s="118"/>
      <c r="C604" s="123"/>
      <c r="D604" s="123"/>
      <c r="E604" s="160"/>
      <c r="CA604" s="119"/>
    </row>
    <row r="605" spans="1:79">
      <c r="A605" s="118"/>
      <c r="B605" s="118"/>
      <c r="C605" s="123"/>
      <c r="D605" s="123"/>
      <c r="E605" s="160"/>
      <c r="CA605" s="119"/>
    </row>
    <row r="606" spans="1:79">
      <c r="A606" s="118"/>
      <c r="B606" s="118"/>
      <c r="C606" s="123"/>
      <c r="D606" s="123"/>
      <c r="E606" s="160"/>
      <c r="CA606" s="119"/>
    </row>
    <row r="607" spans="1:79">
      <c r="A607" s="118"/>
      <c r="B607" s="118"/>
      <c r="C607" s="123"/>
      <c r="D607" s="123"/>
      <c r="E607" s="160"/>
      <c r="CA607" s="119"/>
    </row>
    <row r="608" spans="1:79">
      <c r="A608" s="118"/>
      <c r="B608" s="118"/>
      <c r="C608" s="123"/>
      <c r="D608" s="123"/>
      <c r="E608" s="160"/>
      <c r="CA608" s="119"/>
    </row>
    <row r="609" spans="1:79">
      <c r="A609" s="118"/>
      <c r="B609" s="118"/>
      <c r="C609" s="123"/>
      <c r="D609" s="123"/>
      <c r="E609" s="160"/>
      <c r="CA609" s="119"/>
    </row>
    <row r="610" spans="1:79">
      <c r="A610" s="118"/>
      <c r="B610" s="118"/>
      <c r="C610" s="123"/>
      <c r="D610" s="123"/>
      <c r="E610" s="160"/>
      <c r="CA610" s="119"/>
    </row>
    <row r="611" spans="1:79">
      <c r="A611" s="118"/>
      <c r="B611" s="118"/>
      <c r="C611" s="123"/>
      <c r="D611" s="123"/>
      <c r="E611" s="160"/>
      <c r="CA611" s="119"/>
    </row>
    <row r="612" spans="1:79">
      <c r="A612" s="118"/>
      <c r="B612" s="118"/>
      <c r="C612" s="123"/>
      <c r="D612" s="123"/>
      <c r="E612" s="160"/>
      <c r="CA612" s="119"/>
    </row>
    <row r="613" spans="1:79">
      <c r="A613" s="118"/>
      <c r="B613" s="118"/>
      <c r="C613" s="123"/>
      <c r="D613" s="123"/>
      <c r="E613" s="160"/>
      <c r="CA613" s="119"/>
    </row>
    <row r="614" spans="1:79">
      <c r="A614" s="118"/>
      <c r="B614" s="118"/>
      <c r="C614" s="123"/>
      <c r="D614" s="123"/>
      <c r="E614" s="160"/>
      <c r="CA614" s="119"/>
    </row>
    <row r="615" spans="1:79">
      <c r="A615" s="118"/>
      <c r="B615" s="118"/>
      <c r="C615" s="123"/>
      <c r="D615" s="123"/>
      <c r="E615" s="160"/>
      <c r="CA615" s="119"/>
    </row>
    <row r="616" spans="1:79">
      <c r="A616" s="118"/>
      <c r="B616" s="118"/>
      <c r="C616" s="123"/>
      <c r="D616" s="123"/>
      <c r="E616" s="160"/>
      <c r="CA616" s="119"/>
    </row>
    <row r="617" spans="1:79">
      <c r="A617" s="118"/>
      <c r="B617" s="118"/>
      <c r="C617" s="123"/>
      <c r="D617" s="123"/>
      <c r="E617" s="160"/>
      <c r="CA617" s="119"/>
    </row>
    <row r="618" spans="1:79">
      <c r="A618" s="118"/>
      <c r="B618" s="118"/>
      <c r="C618" s="123"/>
      <c r="D618" s="123"/>
      <c r="E618" s="160"/>
      <c r="CA618" s="119"/>
    </row>
    <row r="619" spans="1:79">
      <c r="A619" s="118"/>
      <c r="B619" s="118"/>
      <c r="C619" s="123"/>
      <c r="D619" s="123"/>
      <c r="E619" s="160"/>
      <c r="CA619" s="119"/>
    </row>
    <row r="620" spans="1:79">
      <c r="A620" s="118"/>
      <c r="B620" s="118"/>
      <c r="C620" s="123"/>
      <c r="D620" s="123"/>
      <c r="E620" s="160"/>
      <c r="CA620" s="119"/>
    </row>
    <row r="621" spans="1:79">
      <c r="A621" s="118"/>
      <c r="B621" s="118"/>
      <c r="C621" s="123"/>
      <c r="D621" s="123"/>
      <c r="E621" s="160"/>
      <c r="CA621" s="119"/>
    </row>
    <row r="622" spans="1:79">
      <c r="A622" s="118"/>
      <c r="B622" s="118"/>
      <c r="C622" s="123"/>
      <c r="D622" s="123"/>
      <c r="E622" s="160"/>
      <c r="CA622" s="119"/>
    </row>
    <row r="623" spans="1:79">
      <c r="A623" s="118"/>
      <c r="B623" s="118"/>
      <c r="C623" s="123"/>
      <c r="D623" s="123"/>
      <c r="E623" s="160"/>
      <c r="CA623" s="119"/>
    </row>
    <row r="624" spans="1:79">
      <c r="A624" s="118"/>
      <c r="B624" s="118"/>
      <c r="C624" s="123"/>
      <c r="D624" s="123"/>
      <c r="E624" s="160"/>
      <c r="CA624" s="119"/>
    </row>
    <row r="625" spans="1:79">
      <c r="A625" s="118"/>
      <c r="B625" s="118"/>
      <c r="C625" s="123"/>
      <c r="D625" s="123"/>
      <c r="E625" s="160"/>
      <c r="CA625" s="119"/>
    </row>
    <row r="626" spans="1:79">
      <c r="A626" s="118"/>
      <c r="B626" s="118"/>
      <c r="C626" s="123"/>
      <c r="D626" s="123"/>
      <c r="E626" s="160"/>
      <c r="CA626" s="119"/>
    </row>
    <row r="627" spans="1:79">
      <c r="A627" s="118"/>
      <c r="B627" s="118"/>
      <c r="C627" s="123"/>
      <c r="D627" s="123"/>
      <c r="E627" s="160"/>
      <c r="CA627" s="119"/>
    </row>
    <row r="628" spans="1:79">
      <c r="A628" s="118"/>
      <c r="B628" s="118"/>
      <c r="C628" s="123"/>
      <c r="D628" s="123"/>
      <c r="E628" s="160"/>
      <c r="CA628" s="119"/>
    </row>
    <row r="629" spans="1:79">
      <c r="A629" s="118"/>
      <c r="B629" s="118"/>
      <c r="C629" s="123"/>
      <c r="D629" s="123"/>
      <c r="E629" s="160"/>
      <c r="CA629" s="119"/>
    </row>
    <row r="630" spans="1:79">
      <c r="A630" s="118"/>
      <c r="B630" s="118"/>
      <c r="C630" s="123"/>
      <c r="D630" s="123"/>
      <c r="E630" s="160"/>
      <c r="CA630" s="119"/>
    </row>
    <row r="631" spans="1:79">
      <c r="A631" s="118"/>
      <c r="B631" s="118"/>
      <c r="C631" s="123"/>
      <c r="D631" s="123"/>
      <c r="E631" s="160"/>
      <c r="CA631" s="119"/>
    </row>
    <row r="632" spans="1:79">
      <c r="A632" s="118"/>
      <c r="B632" s="118"/>
      <c r="C632" s="123"/>
      <c r="D632" s="123"/>
      <c r="E632" s="160"/>
      <c r="CA632" s="119"/>
    </row>
    <row r="633" spans="1:79">
      <c r="A633" s="118"/>
      <c r="B633" s="118"/>
      <c r="C633" s="123"/>
      <c r="D633" s="123"/>
      <c r="E633" s="160"/>
      <c r="CA633" s="119"/>
    </row>
    <row r="634" spans="1:79">
      <c r="A634" s="118"/>
      <c r="B634" s="118"/>
      <c r="C634" s="123"/>
      <c r="D634" s="123"/>
      <c r="E634" s="160"/>
      <c r="CA634" s="119"/>
    </row>
    <row r="635" spans="1:79">
      <c r="A635" s="118"/>
      <c r="B635" s="118"/>
      <c r="C635" s="123"/>
      <c r="D635" s="123"/>
      <c r="E635" s="160"/>
      <c r="CA635" s="119"/>
    </row>
    <row r="636" spans="1:79">
      <c r="A636" s="118"/>
      <c r="B636" s="118"/>
      <c r="C636" s="123"/>
      <c r="D636" s="123"/>
      <c r="E636" s="160"/>
      <c r="CA636" s="119"/>
    </row>
    <row r="637" spans="1:79">
      <c r="A637" s="118"/>
      <c r="B637" s="118"/>
      <c r="C637" s="123"/>
      <c r="D637" s="123"/>
      <c r="E637" s="160"/>
      <c r="CA637" s="119"/>
    </row>
    <row r="638" spans="1:79">
      <c r="A638" s="118"/>
      <c r="B638" s="118"/>
      <c r="C638" s="123"/>
      <c r="D638" s="123"/>
      <c r="E638" s="160"/>
      <c r="CA638" s="119"/>
    </row>
    <row r="639" spans="1:79">
      <c r="A639" s="118"/>
      <c r="B639" s="118"/>
      <c r="C639" s="123"/>
      <c r="D639" s="123"/>
      <c r="E639" s="160"/>
      <c r="CA639" s="119"/>
    </row>
    <row r="640" spans="1:79">
      <c r="A640" s="118"/>
      <c r="B640" s="118"/>
      <c r="C640" s="123"/>
      <c r="D640" s="123"/>
      <c r="E640" s="160"/>
      <c r="CA640" s="119"/>
    </row>
    <row r="641" spans="1:79">
      <c r="A641" s="118"/>
      <c r="B641" s="118"/>
      <c r="C641" s="123"/>
      <c r="D641" s="123"/>
      <c r="E641" s="160"/>
      <c r="CA641" s="119"/>
    </row>
    <row r="642" spans="1:79">
      <c r="A642" s="118"/>
      <c r="B642" s="118"/>
      <c r="C642" s="123"/>
      <c r="D642" s="123"/>
      <c r="E642" s="160"/>
      <c r="CA642" s="119"/>
    </row>
    <row r="643" spans="1:79">
      <c r="A643" s="118"/>
      <c r="B643" s="118"/>
      <c r="C643" s="123"/>
      <c r="D643" s="123"/>
      <c r="E643" s="160"/>
      <c r="CA643" s="119"/>
    </row>
    <row r="644" spans="1:79">
      <c r="A644" s="118"/>
      <c r="B644" s="118"/>
      <c r="C644" s="123"/>
      <c r="D644" s="123"/>
      <c r="E644" s="160"/>
      <c r="CA644" s="119"/>
    </row>
    <row r="645" spans="1:79">
      <c r="A645" s="118"/>
      <c r="B645" s="118"/>
      <c r="C645" s="123"/>
      <c r="D645" s="123"/>
      <c r="E645" s="160"/>
      <c r="CA645" s="119"/>
    </row>
    <row r="646" spans="1:79">
      <c r="A646" s="118"/>
      <c r="B646" s="118"/>
      <c r="C646" s="123"/>
      <c r="D646" s="123"/>
      <c r="E646" s="160"/>
      <c r="CA646" s="119"/>
    </row>
    <row r="647" spans="1:79">
      <c r="A647" s="118"/>
      <c r="B647" s="118"/>
      <c r="C647" s="123"/>
      <c r="D647" s="123"/>
      <c r="E647" s="160"/>
      <c r="CA647" s="119"/>
    </row>
    <row r="648" spans="1:79">
      <c r="A648" s="118"/>
      <c r="B648" s="118"/>
      <c r="C648" s="123"/>
      <c r="D648" s="123"/>
      <c r="E648" s="160"/>
      <c r="CA648" s="119"/>
    </row>
    <row r="649" spans="1:79">
      <c r="A649" s="118"/>
      <c r="B649" s="118"/>
      <c r="C649" s="123"/>
      <c r="D649" s="123"/>
      <c r="E649" s="160"/>
      <c r="CA649" s="119"/>
    </row>
    <row r="650" spans="1:79">
      <c r="A650" s="118"/>
      <c r="B650" s="118"/>
      <c r="C650" s="123"/>
      <c r="D650" s="123"/>
      <c r="E650" s="160"/>
      <c r="CA650" s="119"/>
    </row>
    <row r="651" spans="1:79">
      <c r="A651" s="118"/>
      <c r="B651" s="118"/>
      <c r="C651" s="123"/>
      <c r="D651" s="123"/>
      <c r="E651" s="160"/>
      <c r="CA651" s="119"/>
    </row>
    <row r="652" spans="1:79">
      <c r="A652" s="118"/>
      <c r="B652" s="118"/>
      <c r="C652" s="123"/>
      <c r="D652" s="123"/>
      <c r="E652" s="160"/>
      <c r="CA652" s="119"/>
    </row>
    <row r="653" spans="1:79">
      <c r="A653" s="118"/>
      <c r="B653" s="118"/>
      <c r="C653" s="123"/>
      <c r="D653" s="123"/>
      <c r="E653" s="160"/>
      <c r="CA653" s="119"/>
    </row>
    <row r="654" spans="1:79">
      <c r="A654" s="118"/>
      <c r="B654" s="118"/>
      <c r="C654" s="123"/>
      <c r="D654" s="123"/>
      <c r="E654" s="160"/>
      <c r="CA654" s="119"/>
    </row>
    <row r="655" spans="1:79">
      <c r="A655" s="118"/>
      <c r="B655" s="118"/>
      <c r="C655" s="123"/>
      <c r="D655" s="123"/>
      <c r="E655" s="160"/>
      <c r="CA655" s="119"/>
    </row>
    <row r="656" spans="1:79">
      <c r="A656" s="118"/>
      <c r="B656" s="118"/>
      <c r="C656" s="123"/>
      <c r="D656" s="123"/>
      <c r="E656" s="160"/>
      <c r="CA656" s="119"/>
    </row>
    <row r="657" spans="1:79">
      <c r="A657" s="118"/>
      <c r="B657" s="118"/>
      <c r="C657" s="123"/>
      <c r="D657" s="123"/>
      <c r="E657" s="160"/>
      <c r="CA657" s="119"/>
    </row>
    <row r="658" spans="1:79">
      <c r="A658" s="118"/>
      <c r="B658" s="118"/>
      <c r="C658" s="123"/>
      <c r="D658" s="123"/>
      <c r="E658" s="160"/>
      <c r="CA658" s="119"/>
    </row>
    <row r="659" spans="1:79">
      <c r="A659" s="118"/>
      <c r="B659" s="118"/>
      <c r="C659" s="123"/>
      <c r="D659" s="123"/>
      <c r="E659" s="160"/>
      <c r="CA659" s="119"/>
    </row>
    <row r="660" spans="1:79">
      <c r="A660" s="118"/>
      <c r="B660" s="118"/>
      <c r="C660" s="123"/>
      <c r="D660" s="123"/>
      <c r="E660" s="160"/>
      <c r="CA660" s="119"/>
    </row>
    <row r="661" spans="1:79">
      <c r="A661" s="118"/>
      <c r="B661" s="118"/>
      <c r="C661" s="123"/>
      <c r="D661" s="123"/>
      <c r="E661" s="160"/>
      <c r="CA661" s="119"/>
    </row>
    <row r="662" spans="1:79">
      <c r="A662" s="118"/>
      <c r="B662" s="118"/>
      <c r="C662" s="123"/>
      <c r="D662" s="123"/>
      <c r="E662" s="160"/>
      <c r="CA662" s="119"/>
    </row>
    <row r="663" spans="1:79">
      <c r="A663" s="118"/>
      <c r="B663" s="118"/>
      <c r="C663" s="123"/>
      <c r="D663" s="123"/>
      <c r="E663" s="160"/>
      <c r="CA663" s="119"/>
    </row>
    <row r="664" spans="1:79">
      <c r="A664" s="118"/>
      <c r="B664" s="118"/>
      <c r="C664" s="123"/>
      <c r="D664" s="123"/>
      <c r="E664" s="160"/>
      <c r="CA664" s="119"/>
    </row>
    <row r="665" spans="1:79">
      <c r="A665" s="118"/>
      <c r="B665" s="118"/>
      <c r="C665" s="123"/>
      <c r="D665" s="123"/>
      <c r="E665" s="160"/>
      <c r="CA665" s="119"/>
    </row>
    <row r="666" spans="1:79">
      <c r="A666" s="118"/>
      <c r="B666" s="118"/>
      <c r="C666" s="123"/>
      <c r="D666" s="123"/>
      <c r="E666" s="160"/>
      <c r="CA666" s="119"/>
    </row>
    <row r="667" spans="1:79">
      <c r="A667" s="118"/>
      <c r="B667" s="118"/>
      <c r="C667" s="123"/>
      <c r="D667" s="123"/>
      <c r="E667" s="160"/>
      <c r="CA667" s="119"/>
    </row>
    <row r="668" spans="1:79">
      <c r="A668" s="118"/>
      <c r="B668" s="118"/>
      <c r="C668" s="123"/>
      <c r="D668" s="123"/>
      <c r="E668" s="160"/>
      <c r="CA668" s="119"/>
    </row>
    <row r="669" spans="1:79">
      <c r="A669" s="118"/>
      <c r="B669" s="118"/>
      <c r="C669" s="123"/>
      <c r="D669" s="123"/>
      <c r="E669" s="160"/>
      <c r="CA669" s="119"/>
    </row>
    <row r="670" spans="1:79">
      <c r="A670" s="118"/>
      <c r="B670" s="118"/>
      <c r="C670" s="123"/>
      <c r="D670" s="123"/>
      <c r="E670" s="160"/>
      <c r="CA670" s="119"/>
    </row>
    <row r="671" spans="1:79">
      <c r="A671" s="118"/>
      <c r="B671" s="118"/>
      <c r="C671" s="123"/>
      <c r="D671" s="123"/>
      <c r="E671" s="160"/>
      <c r="CA671" s="119"/>
    </row>
    <row r="672" spans="1:79">
      <c r="A672" s="118"/>
      <c r="B672" s="118"/>
      <c r="C672" s="123"/>
      <c r="D672" s="123"/>
      <c r="E672" s="160"/>
      <c r="CA672" s="119"/>
    </row>
    <row r="673" spans="1:79">
      <c r="A673" s="118"/>
      <c r="B673" s="118"/>
      <c r="C673" s="123"/>
      <c r="D673" s="123"/>
      <c r="E673" s="160"/>
      <c r="CA673" s="119"/>
    </row>
    <row r="674" spans="1:79">
      <c r="A674" s="118"/>
      <c r="B674" s="118"/>
      <c r="C674" s="123"/>
      <c r="D674" s="123"/>
      <c r="E674" s="160"/>
      <c r="CA674" s="119"/>
    </row>
    <row r="675" spans="1:79">
      <c r="A675" s="118"/>
      <c r="B675" s="118"/>
      <c r="C675" s="123"/>
      <c r="D675" s="123"/>
      <c r="E675" s="160"/>
      <c r="CA675" s="119"/>
    </row>
    <row r="676" spans="1:79">
      <c r="A676" s="118"/>
      <c r="B676" s="118"/>
      <c r="C676" s="123"/>
      <c r="D676" s="123"/>
      <c r="E676" s="160"/>
      <c r="CA676" s="119"/>
    </row>
    <row r="677" spans="1:79">
      <c r="A677" s="118"/>
      <c r="B677" s="118"/>
      <c r="C677" s="123"/>
      <c r="D677" s="123"/>
      <c r="E677" s="160"/>
      <c r="CA677" s="119"/>
    </row>
    <row r="678" spans="1:79">
      <c r="A678" s="118"/>
      <c r="B678" s="118"/>
      <c r="C678" s="123"/>
      <c r="D678" s="123"/>
      <c r="E678" s="160"/>
      <c r="CA678" s="119"/>
    </row>
    <row r="679" spans="1:79">
      <c r="A679" s="118"/>
      <c r="B679" s="118"/>
      <c r="C679" s="123"/>
      <c r="D679" s="123"/>
      <c r="E679" s="160"/>
      <c r="CA679" s="119"/>
    </row>
    <row r="680" spans="1:79">
      <c r="A680" s="118"/>
      <c r="B680" s="118"/>
      <c r="C680" s="123"/>
      <c r="D680" s="123"/>
      <c r="E680" s="160"/>
      <c r="CA680" s="119"/>
    </row>
    <row r="681" spans="1:79">
      <c r="A681" s="118"/>
      <c r="B681" s="118"/>
      <c r="C681" s="123"/>
      <c r="D681" s="123"/>
      <c r="E681" s="160"/>
      <c r="CA681" s="119"/>
    </row>
    <row r="682" spans="1:79">
      <c r="A682" s="118"/>
      <c r="B682" s="118"/>
      <c r="C682" s="123"/>
      <c r="D682" s="123"/>
      <c r="E682" s="160"/>
      <c r="CA682" s="119"/>
    </row>
    <row r="683" spans="1:79">
      <c r="A683" s="118"/>
      <c r="B683" s="118"/>
      <c r="C683" s="123"/>
      <c r="D683" s="123"/>
      <c r="E683" s="160"/>
      <c r="CA683" s="119"/>
    </row>
    <row r="684" spans="1:79">
      <c r="A684" s="118"/>
      <c r="B684" s="118"/>
      <c r="C684" s="123"/>
      <c r="D684" s="123"/>
      <c r="E684" s="160"/>
      <c r="CA684" s="119"/>
    </row>
    <row r="685" spans="1:79">
      <c r="A685" s="118"/>
      <c r="B685" s="118"/>
      <c r="C685" s="123"/>
      <c r="D685" s="123"/>
      <c r="E685" s="160"/>
      <c r="CA685" s="119"/>
    </row>
    <row r="686" spans="1:79">
      <c r="A686" s="118"/>
      <c r="B686" s="118"/>
      <c r="C686" s="123"/>
      <c r="D686" s="123"/>
      <c r="E686" s="160"/>
      <c r="CA686" s="119"/>
    </row>
    <row r="687" spans="1:79">
      <c r="A687" s="118"/>
      <c r="B687" s="118"/>
      <c r="C687" s="123"/>
      <c r="D687" s="123"/>
      <c r="E687" s="160"/>
      <c r="CA687" s="119"/>
    </row>
    <row r="688" spans="1:79">
      <c r="A688" s="118"/>
      <c r="B688" s="118"/>
      <c r="C688" s="123"/>
      <c r="D688" s="123"/>
      <c r="E688" s="160"/>
      <c r="CA688" s="119"/>
    </row>
    <row r="689" spans="1:79">
      <c r="A689" s="118"/>
      <c r="B689" s="118"/>
      <c r="C689" s="123"/>
      <c r="D689" s="123"/>
      <c r="E689" s="160"/>
      <c r="CA689" s="119"/>
    </row>
    <row r="690" spans="1:79">
      <c r="A690" s="118"/>
      <c r="B690" s="118"/>
      <c r="C690" s="123"/>
      <c r="D690" s="123"/>
      <c r="E690" s="160"/>
      <c r="CA690" s="119"/>
    </row>
    <row r="691" spans="1:79">
      <c r="A691" s="118"/>
      <c r="B691" s="118"/>
      <c r="C691" s="123"/>
      <c r="D691" s="123"/>
      <c r="E691" s="160"/>
      <c r="CA691" s="119"/>
    </row>
    <row r="692" spans="1:79">
      <c r="A692" s="118"/>
      <c r="B692" s="118"/>
      <c r="C692" s="123"/>
      <c r="D692" s="123"/>
      <c r="E692" s="160"/>
      <c r="CA692" s="119"/>
    </row>
    <row r="693" spans="1:79">
      <c r="A693" s="118"/>
      <c r="B693" s="118"/>
      <c r="C693" s="123"/>
      <c r="D693" s="123"/>
      <c r="E693" s="160"/>
      <c r="CA693" s="119"/>
    </row>
    <row r="694" spans="1:79">
      <c r="A694" s="118"/>
      <c r="B694" s="118"/>
      <c r="C694" s="123"/>
      <c r="D694" s="123"/>
      <c r="E694" s="160"/>
      <c r="CA694" s="119"/>
    </row>
    <row r="695" spans="1:79">
      <c r="A695" s="118"/>
      <c r="B695" s="118"/>
      <c r="C695" s="123"/>
      <c r="D695" s="123"/>
      <c r="E695" s="160"/>
      <c r="CA695" s="119"/>
    </row>
    <row r="696" spans="1:79">
      <c r="A696" s="118"/>
      <c r="B696" s="118"/>
      <c r="C696" s="123"/>
      <c r="D696" s="123"/>
      <c r="E696" s="160"/>
      <c r="CA696" s="119"/>
    </row>
    <row r="697" spans="1:79">
      <c r="A697" s="118"/>
      <c r="B697" s="118"/>
      <c r="C697" s="123"/>
      <c r="D697" s="123"/>
      <c r="E697" s="160"/>
      <c r="CA697" s="119"/>
    </row>
    <row r="698" spans="1:79">
      <c r="A698" s="118"/>
      <c r="B698" s="118"/>
      <c r="C698" s="123"/>
      <c r="D698" s="123"/>
      <c r="E698" s="160"/>
      <c r="CA698" s="119"/>
    </row>
    <row r="699" spans="1:79">
      <c r="A699" s="118"/>
      <c r="B699" s="118"/>
      <c r="C699" s="123"/>
      <c r="D699" s="123"/>
      <c r="E699" s="160"/>
      <c r="CA699" s="119"/>
    </row>
    <row r="700" spans="1:79">
      <c r="A700" s="118"/>
      <c r="B700" s="118"/>
      <c r="C700" s="123"/>
      <c r="D700" s="123"/>
      <c r="E700" s="160"/>
      <c r="CA700" s="119"/>
    </row>
    <row r="701" spans="1:79">
      <c r="A701" s="118"/>
      <c r="B701" s="118"/>
      <c r="C701" s="123"/>
      <c r="D701" s="123"/>
      <c r="E701" s="160"/>
      <c r="CA701" s="119"/>
    </row>
    <row r="702" spans="1:79">
      <c r="A702" s="118"/>
      <c r="B702" s="118"/>
      <c r="C702" s="123"/>
      <c r="D702" s="123"/>
      <c r="E702" s="160"/>
      <c r="CA702" s="119"/>
    </row>
    <row r="703" spans="1:79">
      <c r="A703" s="118"/>
      <c r="B703" s="118"/>
      <c r="C703" s="123"/>
      <c r="D703" s="123"/>
      <c r="E703" s="160"/>
      <c r="CA703" s="119"/>
    </row>
    <row r="704" spans="1:79">
      <c r="A704" s="118"/>
      <c r="B704" s="118"/>
      <c r="C704" s="123"/>
      <c r="D704" s="123"/>
      <c r="E704" s="160"/>
      <c r="CA704" s="119"/>
    </row>
    <row r="705" spans="1:79">
      <c r="A705" s="118"/>
      <c r="B705" s="118"/>
      <c r="C705" s="123"/>
      <c r="D705" s="123"/>
      <c r="E705" s="160"/>
      <c r="CA705" s="119"/>
    </row>
    <row r="706" spans="1:79">
      <c r="A706" s="118"/>
      <c r="B706" s="118"/>
      <c r="C706" s="123"/>
      <c r="D706" s="123"/>
      <c r="E706" s="160"/>
      <c r="CA706" s="119"/>
    </row>
    <row r="707" spans="1:79">
      <c r="A707" s="118"/>
      <c r="B707" s="118"/>
      <c r="C707" s="123"/>
      <c r="D707" s="123"/>
      <c r="E707" s="160"/>
      <c r="CA707" s="119"/>
    </row>
    <row r="708" spans="1:79">
      <c r="A708" s="118"/>
      <c r="B708" s="118"/>
      <c r="C708" s="123"/>
      <c r="D708" s="123"/>
      <c r="E708" s="160"/>
      <c r="CA708" s="119"/>
    </row>
    <row r="709" spans="1:79">
      <c r="A709" s="118"/>
      <c r="B709" s="118"/>
      <c r="C709" s="123"/>
      <c r="D709" s="123"/>
      <c r="E709" s="160"/>
      <c r="CA709" s="119"/>
    </row>
    <row r="710" spans="1:79">
      <c r="A710" s="118"/>
      <c r="B710" s="118"/>
      <c r="C710" s="123"/>
      <c r="D710" s="123"/>
      <c r="E710" s="160"/>
      <c r="CA710" s="119"/>
    </row>
    <row r="711" spans="1:79">
      <c r="A711" s="118"/>
      <c r="B711" s="118"/>
      <c r="C711" s="123"/>
      <c r="D711" s="123"/>
      <c r="E711" s="160"/>
      <c r="CA711" s="119"/>
    </row>
    <row r="712" spans="1:79">
      <c r="A712" s="118"/>
      <c r="B712" s="118"/>
      <c r="C712" s="123"/>
      <c r="D712" s="123"/>
      <c r="E712" s="160"/>
      <c r="CA712" s="119"/>
    </row>
    <row r="713" spans="1:79">
      <c r="A713" s="118"/>
      <c r="B713" s="118"/>
      <c r="C713" s="123"/>
      <c r="D713" s="123"/>
      <c r="E713" s="160"/>
      <c r="CA713" s="119"/>
    </row>
    <row r="714" spans="1:79">
      <c r="A714" s="118"/>
      <c r="B714" s="118"/>
      <c r="C714" s="123"/>
      <c r="D714" s="123"/>
      <c r="E714" s="160"/>
      <c r="CA714" s="119"/>
    </row>
    <row r="715" spans="1:79">
      <c r="A715" s="118"/>
      <c r="B715" s="118"/>
      <c r="C715" s="123"/>
      <c r="D715" s="123"/>
      <c r="E715" s="160"/>
      <c r="CA715" s="119"/>
    </row>
    <row r="716" spans="1:79">
      <c r="A716" s="118"/>
      <c r="B716" s="118"/>
      <c r="C716" s="123"/>
      <c r="D716" s="123"/>
      <c r="E716" s="160"/>
      <c r="CA716" s="119"/>
    </row>
    <row r="717" spans="1:79">
      <c r="A717" s="118"/>
      <c r="B717" s="118"/>
      <c r="C717" s="123"/>
      <c r="D717" s="123"/>
      <c r="E717" s="160"/>
      <c r="CA717" s="119"/>
    </row>
    <row r="718" spans="1:79">
      <c r="A718" s="118"/>
      <c r="B718" s="118"/>
      <c r="C718" s="123"/>
      <c r="D718" s="123"/>
      <c r="E718" s="160"/>
      <c r="CA718" s="119"/>
    </row>
    <row r="719" spans="1:79">
      <c r="A719" s="118"/>
      <c r="B719" s="118"/>
      <c r="C719" s="123"/>
      <c r="D719" s="123"/>
      <c r="E719" s="160"/>
      <c r="CA719" s="119"/>
    </row>
    <row r="720" spans="1:79">
      <c r="A720" s="118"/>
      <c r="B720" s="118"/>
      <c r="C720" s="123"/>
      <c r="D720" s="123"/>
      <c r="E720" s="160"/>
      <c r="CA720" s="119"/>
    </row>
    <row r="721" spans="1:79">
      <c r="A721" s="118"/>
      <c r="B721" s="118"/>
      <c r="C721" s="123"/>
      <c r="D721" s="123"/>
      <c r="E721" s="160"/>
      <c r="CA721" s="119"/>
    </row>
    <row r="722" spans="1:79">
      <c r="A722" s="118"/>
      <c r="B722" s="118"/>
      <c r="C722" s="123"/>
      <c r="D722" s="123"/>
      <c r="E722" s="160"/>
      <c r="CA722" s="119"/>
    </row>
    <row r="723" spans="1:79">
      <c r="A723" s="118"/>
      <c r="B723" s="118"/>
      <c r="C723" s="123"/>
      <c r="D723" s="123"/>
      <c r="E723" s="160"/>
      <c r="CA723" s="119"/>
    </row>
    <row r="724" spans="1:79">
      <c r="A724" s="118"/>
      <c r="B724" s="118"/>
      <c r="C724" s="123"/>
      <c r="D724" s="123"/>
      <c r="E724" s="160"/>
      <c r="CA724" s="119"/>
    </row>
    <row r="725" spans="1:79">
      <c r="A725" s="118"/>
      <c r="B725" s="118"/>
      <c r="C725" s="123"/>
      <c r="D725" s="123"/>
      <c r="E725" s="160"/>
      <c r="CA725" s="119"/>
    </row>
    <row r="726" spans="1:79">
      <c r="A726" s="118"/>
      <c r="B726" s="118"/>
      <c r="C726" s="123"/>
      <c r="D726" s="123"/>
      <c r="E726" s="160"/>
      <c r="CA726" s="119"/>
    </row>
    <row r="727" spans="1:79">
      <c r="A727" s="118"/>
      <c r="B727" s="118"/>
      <c r="C727" s="123"/>
      <c r="D727" s="123"/>
      <c r="E727" s="160"/>
      <c r="CA727" s="119"/>
    </row>
    <row r="728" spans="1:79">
      <c r="A728" s="118"/>
      <c r="B728" s="118"/>
      <c r="C728" s="123"/>
      <c r="D728" s="123"/>
      <c r="E728" s="160"/>
      <c r="CA728" s="119"/>
    </row>
    <row r="729" spans="1:79">
      <c r="A729" s="118"/>
      <c r="B729" s="118"/>
      <c r="C729" s="123"/>
      <c r="D729" s="123"/>
      <c r="E729" s="160"/>
      <c r="CA729" s="119"/>
    </row>
    <row r="730" spans="1:79">
      <c r="A730" s="118"/>
      <c r="B730" s="118"/>
      <c r="C730" s="123"/>
      <c r="D730" s="123"/>
      <c r="E730" s="160"/>
      <c r="CA730" s="119"/>
    </row>
    <row r="731" spans="1:79">
      <c r="A731" s="118"/>
      <c r="B731" s="118"/>
      <c r="C731" s="123"/>
      <c r="D731" s="123"/>
      <c r="E731" s="160"/>
      <c r="CA731" s="119"/>
    </row>
    <row r="732" spans="1:79">
      <c r="A732" s="118"/>
      <c r="B732" s="118"/>
      <c r="C732" s="123"/>
      <c r="D732" s="123"/>
      <c r="E732" s="160"/>
      <c r="CA732" s="119"/>
    </row>
    <row r="733" spans="1:79">
      <c r="A733" s="118"/>
      <c r="B733" s="118"/>
      <c r="C733" s="123"/>
      <c r="D733" s="123"/>
      <c r="E733" s="160"/>
      <c r="CA733" s="119"/>
    </row>
    <row r="734" spans="1:79">
      <c r="A734" s="118"/>
      <c r="B734" s="118"/>
      <c r="C734" s="123"/>
      <c r="D734" s="123"/>
      <c r="E734" s="160"/>
      <c r="CA734" s="119"/>
    </row>
    <row r="735" spans="1:79">
      <c r="A735" s="118"/>
      <c r="B735" s="118"/>
      <c r="C735" s="123"/>
      <c r="D735" s="123"/>
      <c r="E735" s="160"/>
      <c r="CA735" s="119"/>
    </row>
    <row r="736" spans="1:79">
      <c r="A736" s="118"/>
      <c r="B736" s="118"/>
      <c r="C736" s="123"/>
      <c r="D736" s="123"/>
      <c r="E736" s="160"/>
      <c r="CA736" s="119"/>
    </row>
    <row r="737" spans="1:79">
      <c r="A737" s="118"/>
      <c r="B737" s="118"/>
      <c r="C737" s="123"/>
      <c r="D737" s="123"/>
      <c r="E737" s="160"/>
      <c r="CA737" s="119"/>
    </row>
    <row r="738" spans="1:79">
      <c r="A738" s="118"/>
      <c r="B738" s="118"/>
      <c r="C738" s="123"/>
      <c r="D738" s="123"/>
      <c r="E738" s="160"/>
      <c r="CA738" s="119"/>
    </row>
    <row r="739" spans="1:79">
      <c r="A739" s="118"/>
      <c r="B739" s="118"/>
      <c r="C739" s="123"/>
      <c r="D739" s="123"/>
      <c r="E739" s="160"/>
      <c r="CA739" s="119"/>
    </row>
    <row r="740" spans="1:79">
      <c r="A740" s="118"/>
      <c r="B740" s="118"/>
      <c r="C740" s="123"/>
      <c r="D740" s="123"/>
      <c r="E740" s="160"/>
      <c r="CA740" s="119"/>
    </row>
    <row r="741" spans="1:79">
      <c r="A741" s="118"/>
      <c r="B741" s="118"/>
      <c r="C741" s="123"/>
      <c r="D741" s="123"/>
      <c r="E741" s="160"/>
      <c r="CA741" s="119"/>
    </row>
    <row r="742" spans="1:79">
      <c r="A742" s="118"/>
      <c r="B742" s="118"/>
      <c r="C742" s="123"/>
      <c r="D742" s="123"/>
      <c r="E742" s="160"/>
      <c r="CA742" s="119"/>
    </row>
    <row r="743" spans="1:79">
      <c r="A743" s="118"/>
      <c r="B743" s="118"/>
      <c r="C743" s="123"/>
      <c r="D743" s="123"/>
      <c r="E743" s="160"/>
      <c r="CA743" s="119"/>
    </row>
    <row r="744" spans="1:79">
      <c r="A744" s="118"/>
      <c r="B744" s="118"/>
      <c r="C744" s="123"/>
      <c r="D744" s="123"/>
      <c r="E744" s="160"/>
      <c r="CA744" s="119"/>
    </row>
    <row r="745" spans="1:79">
      <c r="A745" s="118"/>
      <c r="B745" s="118"/>
      <c r="C745" s="123"/>
      <c r="D745" s="123"/>
      <c r="E745" s="160"/>
      <c r="CA745" s="119"/>
    </row>
    <row r="746" spans="1:79">
      <c r="A746" s="118"/>
      <c r="B746" s="118"/>
      <c r="C746" s="123"/>
      <c r="D746" s="123"/>
      <c r="E746" s="160"/>
      <c r="CA746" s="119"/>
    </row>
    <row r="747" spans="1:79">
      <c r="A747" s="118"/>
      <c r="B747" s="118"/>
      <c r="C747" s="123"/>
      <c r="D747" s="123"/>
      <c r="E747" s="160"/>
      <c r="CA747" s="119"/>
    </row>
    <row r="748" spans="1:79">
      <c r="A748" s="118"/>
      <c r="B748" s="118"/>
      <c r="C748" s="123"/>
      <c r="D748" s="123"/>
      <c r="E748" s="160"/>
      <c r="CA748" s="119"/>
    </row>
    <row r="749" spans="1:79">
      <c r="A749" s="118"/>
      <c r="B749" s="118"/>
      <c r="C749" s="123"/>
      <c r="D749" s="123"/>
      <c r="E749" s="160"/>
      <c r="CA749" s="119"/>
    </row>
    <row r="750" spans="1:79">
      <c r="A750" s="118"/>
      <c r="B750" s="118"/>
      <c r="C750" s="123"/>
      <c r="D750" s="123"/>
      <c r="E750" s="160"/>
      <c r="CA750" s="119"/>
    </row>
    <row r="751" spans="1:79">
      <c r="A751" s="118"/>
      <c r="B751" s="118"/>
      <c r="C751" s="123"/>
      <c r="D751" s="123"/>
      <c r="E751" s="160"/>
      <c r="CA751" s="119"/>
    </row>
    <row r="752" spans="1:79">
      <c r="A752" s="118"/>
      <c r="B752" s="118"/>
      <c r="C752" s="123"/>
      <c r="D752" s="123"/>
      <c r="E752" s="160"/>
      <c r="CA752" s="119"/>
    </row>
    <row r="753" spans="1:79">
      <c r="A753" s="118"/>
      <c r="B753" s="118"/>
      <c r="C753" s="123"/>
      <c r="D753" s="123"/>
      <c r="E753" s="160"/>
      <c r="CA753" s="119"/>
    </row>
    <row r="754" spans="1:79">
      <c r="A754" s="118"/>
      <c r="B754" s="118"/>
      <c r="C754" s="123"/>
      <c r="D754" s="123"/>
      <c r="E754" s="160"/>
      <c r="CA754" s="119"/>
    </row>
    <row r="755" spans="1:79">
      <c r="A755" s="118"/>
      <c r="B755" s="118"/>
      <c r="C755" s="123"/>
      <c r="D755" s="123"/>
      <c r="E755" s="160"/>
      <c r="CA755" s="119"/>
    </row>
    <row r="756" spans="1:79">
      <c r="A756" s="118"/>
      <c r="B756" s="118"/>
      <c r="C756" s="123"/>
      <c r="D756" s="123"/>
      <c r="E756" s="160"/>
      <c r="CA756" s="119"/>
    </row>
    <row r="757" spans="1:79">
      <c r="A757" s="118"/>
      <c r="B757" s="118"/>
      <c r="C757" s="123"/>
      <c r="D757" s="123"/>
      <c r="E757" s="160"/>
      <c r="CA757" s="119"/>
    </row>
    <row r="758" spans="1:79">
      <c r="A758" s="118"/>
      <c r="B758" s="118"/>
      <c r="C758" s="123"/>
      <c r="D758" s="123"/>
      <c r="E758" s="160"/>
      <c r="CA758" s="119"/>
    </row>
    <row r="759" spans="1:79">
      <c r="A759" s="118"/>
      <c r="B759" s="118"/>
      <c r="C759" s="123"/>
      <c r="D759" s="123"/>
      <c r="E759" s="160"/>
      <c r="CA759" s="119"/>
    </row>
    <row r="760" spans="1:79">
      <c r="A760" s="118"/>
      <c r="B760" s="118"/>
      <c r="C760" s="123"/>
      <c r="D760" s="123"/>
      <c r="E760" s="160"/>
      <c r="CA760" s="119"/>
    </row>
    <row r="761" spans="1:79">
      <c r="A761" s="118"/>
      <c r="B761" s="118"/>
      <c r="C761" s="123"/>
      <c r="D761" s="123"/>
      <c r="E761" s="160"/>
      <c r="CA761" s="119"/>
    </row>
    <row r="762" spans="1:79">
      <c r="A762" s="118"/>
      <c r="B762" s="118"/>
      <c r="C762" s="123"/>
      <c r="D762" s="123"/>
      <c r="E762" s="160"/>
      <c r="CA762" s="119"/>
    </row>
    <row r="763" spans="1:79">
      <c r="A763" s="118"/>
      <c r="B763" s="118"/>
      <c r="C763" s="123"/>
      <c r="D763" s="123"/>
      <c r="E763" s="160"/>
      <c r="CA763" s="119"/>
    </row>
    <row r="764" spans="1:79">
      <c r="A764" s="118"/>
      <c r="B764" s="118"/>
      <c r="C764" s="123"/>
      <c r="D764" s="123"/>
      <c r="E764" s="160"/>
      <c r="CA764" s="119"/>
    </row>
    <row r="765" spans="1:79">
      <c r="A765" s="118"/>
      <c r="B765" s="118"/>
      <c r="C765" s="123"/>
      <c r="D765" s="123"/>
      <c r="E765" s="160"/>
      <c r="CA765" s="119"/>
    </row>
    <row r="766" spans="1:79">
      <c r="A766" s="118"/>
      <c r="B766" s="118"/>
      <c r="C766" s="123"/>
      <c r="D766" s="123"/>
      <c r="E766" s="160"/>
      <c r="CA766" s="119"/>
    </row>
    <row r="767" spans="1:79">
      <c r="A767" s="118"/>
      <c r="B767" s="118"/>
      <c r="C767" s="123"/>
      <c r="D767" s="123"/>
      <c r="E767" s="160"/>
      <c r="CA767" s="119"/>
    </row>
    <row r="768" spans="1:79">
      <c r="A768" s="118"/>
      <c r="B768" s="118"/>
      <c r="C768" s="123"/>
      <c r="D768" s="123"/>
      <c r="E768" s="160"/>
      <c r="CA768" s="119"/>
    </row>
    <row r="769" spans="1:79">
      <c r="A769" s="118"/>
      <c r="B769" s="118"/>
      <c r="C769" s="123"/>
      <c r="D769" s="123"/>
      <c r="E769" s="160"/>
      <c r="CA769" s="119"/>
    </row>
    <row r="770" spans="1:79">
      <c r="A770" s="118"/>
      <c r="B770" s="118"/>
      <c r="C770" s="123"/>
      <c r="D770" s="123"/>
      <c r="E770" s="160"/>
      <c r="CA770" s="119"/>
    </row>
    <row r="771" spans="1:79">
      <c r="A771" s="118"/>
      <c r="B771" s="118"/>
      <c r="C771" s="123"/>
      <c r="D771" s="123"/>
      <c r="E771" s="160"/>
      <c r="CA771" s="119"/>
    </row>
    <row r="772" spans="1:79">
      <c r="A772" s="118"/>
      <c r="B772" s="118"/>
      <c r="C772" s="123"/>
      <c r="D772" s="123"/>
      <c r="E772" s="160"/>
      <c r="CA772" s="119"/>
    </row>
    <row r="773" spans="1:79">
      <c r="A773" s="118"/>
      <c r="B773" s="118"/>
      <c r="C773" s="123"/>
      <c r="D773" s="123"/>
      <c r="E773" s="160"/>
      <c r="CA773" s="119"/>
    </row>
    <row r="774" spans="1:79">
      <c r="A774" s="118"/>
      <c r="B774" s="118"/>
      <c r="C774" s="123"/>
      <c r="D774" s="123"/>
      <c r="E774" s="160"/>
      <c r="CA774" s="119"/>
    </row>
    <row r="775" spans="1:79">
      <c r="A775" s="118"/>
      <c r="B775" s="118"/>
      <c r="C775" s="123"/>
      <c r="D775" s="123"/>
      <c r="E775" s="160"/>
      <c r="CA775" s="119"/>
    </row>
    <row r="776" spans="1:79">
      <c r="A776" s="118"/>
      <c r="B776" s="118"/>
      <c r="C776" s="123"/>
      <c r="D776" s="123"/>
      <c r="E776" s="160"/>
      <c r="CA776" s="119"/>
    </row>
    <row r="777" spans="1:79">
      <c r="A777" s="118"/>
      <c r="B777" s="118"/>
      <c r="C777" s="123"/>
      <c r="D777" s="123"/>
      <c r="E777" s="160"/>
      <c r="CA777" s="119"/>
    </row>
    <row r="778" spans="1:79">
      <c r="A778" s="118"/>
      <c r="B778" s="118"/>
      <c r="C778" s="123"/>
      <c r="D778" s="123"/>
      <c r="E778" s="160"/>
      <c r="CA778" s="119"/>
    </row>
    <row r="779" spans="1:79">
      <c r="A779" s="118"/>
      <c r="B779" s="118"/>
      <c r="C779" s="123"/>
      <c r="D779" s="123"/>
      <c r="E779" s="160"/>
      <c r="CA779" s="119"/>
    </row>
    <row r="780" spans="1:79">
      <c r="A780" s="118"/>
      <c r="B780" s="118"/>
      <c r="C780" s="123"/>
      <c r="D780" s="123"/>
      <c r="E780" s="160"/>
      <c r="CA780" s="119"/>
    </row>
    <row r="781" spans="1:79">
      <c r="A781" s="118"/>
      <c r="B781" s="118"/>
      <c r="C781" s="123"/>
      <c r="D781" s="123"/>
      <c r="E781" s="160"/>
      <c r="CA781" s="119"/>
    </row>
    <row r="782" spans="1:79">
      <c r="A782" s="118"/>
      <c r="B782" s="118"/>
      <c r="C782" s="123"/>
      <c r="D782" s="123"/>
      <c r="E782" s="160"/>
      <c r="CA782" s="119"/>
    </row>
    <row r="783" spans="1:79">
      <c r="A783" s="118"/>
      <c r="B783" s="118"/>
      <c r="C783" s="123"/>
      <c r="D783" s="123"/>
      <c r="E783" s="160"/>
      <c r="CA783" s="119"/>
    </row>
    <row r="784" spans="1:79">
      <c r="A784" s="118"/>
      <c r="B784" s="118"/>
      <c r="C784" s="123"/>
      <c r="D784" s="123"/>
      <c r="E784" s="160"/>
      <c r="CA784" s="119"/>
    </row>
    <row r="785" spans="1:79">
      <c r="A785" s="118"/>
      <c r="B785" s="118"/>
      <c r="C785" s="123"/>
      <c r="D785" s="123"/>
      <c r="E785" s="160"/>
      <c r="CA785" s="119"/>
    </row>
    <row r="786" spans="1:79">
      <c r="A786" s="118"/>
      <c r="B786" s="118"/>
      <c r="C786" s="123"/>
      <c r="D786" s="123"/>
      <c r="E786" s="160"/>
      <c r="CA786" s="119"/>
    </row>
    <row r="787" spans="1:79">
      <c r="A787" s="118"/>
      <c r="B787" s="118"/>
      <c r="C787" s="123"/>
      <c r="D787" s="123"/>
      <c r="E787" s="160"/>
      <c r="CA787" s="119"/>
    </row>
    <row r="788" spans="1:79">
      <c r="A788" s="118"/>
      <c r="B788" s="118"/>
      <c r="C788" s="123"/>
      <c r="D788" s="123"/>
      <c r="E788" s="160"/>
      <c r="CA788" s="119"/>
    </row>
    <row r="789" spans="1:79">
      <c r="A789" s="118"/>
      <c r="B789" s="118"/>
      <c r="C789" s="123"/>
      <c r="D789" s="123"/>
      <c r="E789" s="160"/>
      <c r="CA789" s="119"/>
    </row>
    <row r="790" spans="1:79">
      <c r="A790" s="118"/>
      <c r="B790" s="118"/>
      <c r="C790" s="123"/>
      <c r="D790" s="123"/>
      <c r="E790" s="160"/>
      <c r="CA790" s="119"/>
    </row>
    <row r="791" spans="1:79">
      <c r="A791" s="118"/>
      <c r="B791" s="118"/>
      <c r="C791" s="123"/>
      <c r="D791" s="123"/>
      <c r="E791" s="160"/>
      <c r="CA791" s="119"/>
    </row>
    <row r="792" spans="1:79">
      <c r="A792" s="118"/>
      <c r="B792" s="118"/>
      <c r="C792" s="123"/>
      <c r="D792" s="123"/>
      <c r="E792" s="160"/>
      <c r="CA792" s="119"/>
    </row>
    <row r="793" spans="1:79">
      <c r="A793" s="118"/>
      <c r="B793" s="118"/>
      <c r="C793" s="123"/>
      <c r="D793" s="123"/>
      <c r="E793" s="160"/>
      <c r="CA793" s="119"/>
    </row>
    <row r="794" spans="1:79">
      <c r="A794" s="118"/>
      <c r="B794" s="118"/>
      <c r="C794" s="123"/>
      <c r="D794" s="123"/>
      <c r="E794" s="160"/>
      <c r="CA794" s="119"/>
    </row>
    <row r="795" spans="1:79">
      <c r="A795" s="118"/>
      <c r="B795" s="118"/>
      <c r="C795" s="123"/>
      <c r="D795" s="123"/>
      <c r="E795" s="160"/>
      <c r="CA795" s="119"/>
    </row>
    <row r="796" spans="1:79">
      <c r="A796" s="118"/>
      <c r="B796" s="118"/>
      <c r="C796" s="123"/>
      <c r="D796" s="123"/>
      <c r="E796" s="160"/>
      <c r="CA796" s="119"/>
    </row>
    <row r="797" spans="1:79">
      <c r="A797" s="118"/>
      <c r="B797" s="118"/>
      <c r="C797" s="123"/>
      <c r="D797" s="123"/>
      <c r="E797" s="160"/>
      <c r="CA797" s="119"/>
    </row>
    <row r="798" spans="1:79">
      <c r="A798" s="118"/>
      <c r="B798" s="118"/>
      <c r="C798" s="123"/>
      <c r="D798" s="123"/>
      <c r="E798" s="160"/>
      <c r="CA798" s="119"/>
    </row>
    <row r="799" spans="1:79">
      <c r="A799" s="118"/>
      <c r="B799" s="118"/>
      <c r="C799" s="123"/>
      <c r="D799" s="123"/>
      <c r="E799" s="160"/>
      <c r="CA799" s="119"/>
    </row>
    <row r="800" spans="1:79">
      <c r="A800" s="118"/>
      <c r="B800" s="118"/>
      <c r="C800" s="123"/>
      <c r="D800" s="123"/>
      <c r="E800" s="160"/>
      <c r="CA800" s="119"/>
    </row>
    <row r="801" spans="1:79">
      <c r="A801" s="118"/>
      <c r="B801" s="118"/>
      <c r="C801" s="123"/>
      <c r="D801" s="123"/>
      <c r="E801" s="160"/>
      <c r="CA801" s="119"/>
    </row>
    <row r="802" spans="1:79">
      <c r="A802" s="118"/>
      <c r="B802" s="118"/>
      <c r="C802" s="123"/>
      <c r="D802" s="123"/>
      <c r="E802" s="160"/>
      <c r="CA802" s="119"/>
    </row>
    <row r="803" spans="1:79">
      <c r="A803" s="118"/>
      <c r="B803" s="118"/>
      <c r="C803" s="123"/>
      <c r="D803" s="123"/>
      <c r="E803" s="160"/>
      <c r="CA803" s="119"/>
    </row>
    <row r="804" spans="1:79">
      <c r="A804" s="118"/>
      <c r="B804" s="118"/>
      <c r="C804" s="123"/>
      <c r="D804" s="123"/>
      <c r="E804" s="160"/>
      <c r="CA804" s="119"/>
    </row>
    <row r="805" spans="1:79">
      <c r="A805" s="118"/>
      <c r="B805" s="118"/>
      <c r="C805" s="123"/>
      <c r="D805" s="123"/>
      <c r="E805" s="160"/>
      <c r="CA805" s="119"/>
    </row>
    <row r="806" spans="1:79">
      <c r="A806" s="118"/>
      <c r="B806" s="118"/>
      <c r="C806" s="123"/>
      <c r="D806" s="123"/>
      <c r="E806" s="160"/>
      <c r="CA806" s="119"/>
    </row>
    <row r="807" spans="1:79">
      <c r="A807" s="118"/>
      <c r="B807" s="118"/>
      <c r="C807" s="123"/>
      <c r="D807" s="123"/>
      <c r="E807" s="160"/>
      <c r="CA807" s="119"/>
    </row>
    <row r="808" spans="1:79">
      <c r="A808" s="118"/>
      <c r="B808" s="118"/>
      <c r="C808" s="123"/>
      <c r="D808" s="123"/>
      <c r="E808" s="160"/>
      <c r="CA808" s="119"/>
    </row>
    <row r="809" spans="1:79">
      <c r="A809" s="118"/>
      <c r="B809" s="118"/>
      <c r="C809" s="123"/>
      <c r="D809" s="123"/>
      <c r="E809" s="160"/>
      <c r="CA809" s="119"/>
    </row>
    <row r="810" spans="1:79">
      <c r="A810" s="118"/>
      <c r="B810" s="118"/>
      <c r="C810" s="123"/>
      <c r="D810" s="123"/>
      <c r="E810" s="160"/>
      <c r="CA810" s="119"/>
    </row>
    <row r="811" spans="1:79">
      <c r="A811" s="118"/>
      <c r="B811" s="118"/>
      <c r="C811" s="123"/>
      <c r="D811" s="123"/>
      <c r="E811" s="160"/>
      <c r="CA811" s="119"/>
    </row>
    <row r="812" spans="1:79">
      <c r="A812" s="118"/>
      <c r="B812" s="118"/>
      <c r="C812" s="123"/>
      <c r="D812" s="123"/>
      <c r="E812" s="160"/>
      <c r="CA812" s="119"/>
    </row>
    <row r="813" spans="1:79">
      <c r="A813" s="118"/>
      <c r="B813" s="118"/>
      <c r="C813" s="123"/>
      <c r="D813" s="123"/>
      <c r="E813" s="160"/>
      <c r="CA813" s="119"/>
    </row>
    <row r="814" spans="1:79">
      <c r="A814" s="118"/>
      <c r="B814" s="118"/>
      <c r="C814" s="123"/>
      <c r="D814" s="123"/>
      <c r="E814" s="160"/>
      <c r="CA814" s="119"/>
    </row>
    <row r="815" spans="1:79">
      <c r="A815" s="118"/>
      <c r="B815" s="118"/>
      <c r="C815" s="123"/>
      <c r="D815" s="123"/>
      <c r="E815" s="160"/>
      <c r="CA815" s="119"/>
    </row>
    <row r="816" spans="1:79">
      <c r="A816" s="118"/>
      <c r="B816" s="118"/>
      <c r="C816" s="123"/>
      <c r="D816" s="123"/>
      <c r="E816" s="160"/>
      <c r="CA816" s="119"/>
    </row>
    <row r="817" spans="1:79">
      <c r="A817" s="118"/>
      <c r="B817" s="118"/>
      <c r="C817" s="123"/>
      <c r="D817" s="123"/>
      <c r="E817" s="160"/>
      <c r="CA817" s="119"/>
    </row>
    <row r="818" spans="1:79">
      <c r="A818" s="118"/>
      <c r="B818" s="118"/>
      <c r="C818" s="123"/>
      <c r="D818" s="123"/>
      <c r="E818" s="160"/>
      <c r="CA818" s="119"/>
    </row>
    <row r="819" spans="1:79">
      <c r="A819" s="118"/>
      <c r="B819" s="118"/>
      <c r="C819" s="123"/>
      <c r="D819" s="123"/>
      <c r="E819" s="160"/>
      <c r="CA819" s="119"/>
    </row>
    <row r="820" spans="1:79">
      <c r="A820" s="118"/>
      <c r="B820" s="118"/>
      <c r="C820" s="123"/>
      <c r="D820" s="123"/>
      <c r="E820" s="160"/>
      <c r="CA820" s="119"/>
    </row>
    <row r="821" spans="1:79">
      <c r="A821" s="118"/>
      <c r="B821" s="118"/>
      <c r="C821" s="123"/>
      <c r="D821" s="123"/>
      <c r="E821" s="160"/>
      <c r="CA821" s="119"/>
    </row>
    <row r="822" spans="1:79">
      <c r="A822" s="118"/>
      <c r="B822" s="118"/>
      <c r="C822" s="123"/>
      <c r="D822" s="123"/>
      <c r="E822" s="160"/>
      <c r="CA822" s="119"/>
    </row>
    <row r="823" spans="1:79">
      <c r="A823" s="118"/>
      <c r="B823" s="118"/>
      <c r="C823" s="123"/>
      <c r="D823" s="123"/>
      <c r="E823" s="160"/>
      <c r="CA823" s="119"/>
    </row>
    <row r="824" spans="1:79">
      <c r="A824" s="118"/>
      <c r="B824" s="118"/>
      <c r="C824" s="123"/>
      <c r="D824" s="123"/>
      <c r="E824" s="160"/>
      <c r="CA824" s="119"/>
    </row>
    <row r="825" spans="1:79">
      <c r="A825" s="118"/>
      <c r="B825" s="118"/>
      <c r="C825" s="123"/>
      <c r="D825" s="123"/>
      <c r="E825" s="160"/>
      <c r="CA825" s="119"/>
    </row>
    <row r="826" spans="1:79">
      <c r="A826" s="118"/>
      <c r="B826" s="118"/>
      <c r="C826" s="123"/>
      <c r="D826" s="123"/>
      <c r="E826" s="160"/>
      <c r="CA826" s="119"/>
    </row>
    <row r="827" spans="1:79">
      <c r="A827" s="118"/>
      <c r="B827" s="118"/>
      <c r="C827" s="123"/>
      <c r="D827" s="123"/>
      <c r="E827" s="160"/>
      <c r="CA827" s="119"/>
    </row>
    <row r="828" spans="1:79">
      <c r="A828" s="118"/>
      <c r="B828" s="118"/>
      <c r="C828" s="123"/>
      <c r="D828" s="123"/>
      <c r="E828" s="160"/>
      <c r="CA828" s="119"/>
    </row>
    <row r="829" spans="1:79">
      <c r="A829" s="118"/>
      <c r="B829" s="118"/>
      <c r="C829" s="123"/>
      <c r="D829" s="123"/>
      <c r="E829" s="160"/>
      <c r="CA829" s="119"/>
    </row>
    <row r="830" spans="1:79">
      <c r="A830" s="118"/>
      <c r="B830" s="118"/>
      <c r="C830" s="123"/>
      <c r="D830" s="123"/>
      <c r="E830" s="160"/>
      <c r="CA830" s="119"/>
    </row>
    <row r="831" spans="1:79">
      <c r="A831" s="118"/>
      <c r="B831" s="118"/>
      <c r="C831" s="123"/>
      <c r="D831" s="123"/>
      <c r="E831" s="160"/>
      <c r="CA831" s="119"/>
    </row>
    <row r="832" spans="1:79">
      <c r="A832" s="118"/>
      <c r="B832" s="118"/>
      <c r="C832" s="123"/>
      <c r="D832" s="123"/>
      <c r="E832" s="160"/>
      <c r="CA832" s="119"/>
    </row>
    <row r="833" spans="1:79">
      <c r="A833" s="118"/>
      <c r="B833" s="118"/>
      <c r="C833" s="123"/>
      <c r="D833" s="123"/>
      <c r="E833" s="160"/>
      <c r="CA833" s="119"/>
    </row>
    <row r="834" spans="1:79">
      <c r="A834" s="118"/>
      <c r="B834" s="118"/>
      <c r="C834" s="123"/>
      <c r="D834" s="123"/>
      <c r="E834" s="160"/>
      <c r="CA834" s="119"/>
    </row>
    <row r="835" spans="1:79">
      <c r="A835" s="118"/>
      <c r="B835" s="118"/>
      <c r="C835" s="123"/>
      <c r="D835" s="123"/>
      <c r="E835" s="160"/>
      <c r="CA835" s="119"/>
    </row>
    <row r="836" spans="1:79">
      <c r="A836" s="118"/>
      <c r="B836" s="118"/>
      <c r="C836" s="123"/>
      <c r="D836" s="123"/>
      <c r="E836" s="160"/>
      <c r="CA836" s="119"/>
    </row>
    <row r="837" spans="1:79">
      <c r="A837" s="118"/>
      <c r="B837" s="118"/>
      <c r="C837" s="123"/>
      <c r="D837" s="123"/>
      <c r="E837" s="160"/>
      <c r="CA837" s="119"/>
    </row>
    <row r="838" spans="1:79">
      <c r="A838" s="118"/>
      <c r="B838" s="118"/>
      <c r="C838" s="123"/>
      <c r="D838" s="123"/>
      <c r="E838" s="160"/>
      <c r="CA838" s="119"/>
    </row>
    <row r="839" spans="1:79">
      <c r="A839" s="118"/>
      <c r="B839" s="118"/>
      <c r="C839" s="123"/>
      <c r="D839" s="123"/>
      <c r="E839" s="160"/>
      <c r="CA839" s="119"/>
    </row>
    <row r="840" spans="1:79">
      <c r="A840" s="118"/>
      <c r="B840" s="118"/>
      <c r="C840" s="123"/>
      <c r="D840" s="123"/>
      <c r="E840" s="160"/>
      <c r="CA840" s="119"/>
    </row>
    <row r="841" spans="1:79">
      <c r="A841" s="118"/>
      <c r="B841" s="118"/>
      <c r="C841" s="123"/>
      <c r="D841" s="123"/>
      <c r="E841" s="160"/>
      <c r="CA841" s="119"/>
    </row>
    <row r="842" spans="1:79">
      <c r="A842" s="118"/>
      <c r="B842" s="118"/>
      <c r="C842" s="123"/>
      <c r="D842" s="123"/>
      <c r="E842" s="160"/>
      <c r="CA842" s="119"/>
    </row>
    <row r="843" spans="1:79">
      <c r="A843" s="118"/>
      <c r="B843" s="118"/>
      <c r="C843" s="123"/>
      <c r="D843" s="123"/>
      <c r="E843" s="160"/>
      <c r="CA843" s="119"/>
    </row>
    <row r="844" spans="1:79">
      <c r="A844" s="118"/>
      <c r="B844" s="118"/>
      <c r="C844" s="123"/>
      <c r="D844" s="123"/>
      <c r="E844" s="160"/>
      <c r="CA844" s="119"/>
    </row>
    <row r="845" spans="1:79">
      <c r="A845" s="118"/>
      <c r="B845" s="118"/>
      <c r="C845" s="123"/>
      <c r="D845" s="123"/>
      <c r="E845" s="160"/>
      <c r="CA845" s="119"/>
    </row>
    <row r="846" spans="1:79">
      <c r="A846" s="118"/>
      <c r="B846" s="118"/>
      <c r="C846" s="123"/>
      <c r="D846" s="123"/>
      <c r="E846" s="160"/>
      <c r="CA846" s="119"/>
    </row>
    <row r="847" spans="1:79">
      <c r="A847" s="118"/>
      <c r="B847" s="118"/>
      <c r="C847" s="123"/>
      <c r="D847" s="123"/>
      <c r="E847" s="160"/>
      <c r="CA847" s="119"/>
    </row>
    <row r="848" spans="1:79">
      <c r="A848" s="118"/>
      <c r="B848" s="118"/>
      <c r="C848" s="123"/>
      <c r="D848" s="123"/>
      <c r="E848" s="160"/>
      <c r="CA848" s="119"/>
    </row>
    <row r="849" spans="1:79">
      <c r="A849" s="118"/>
      <c r="B849" s="118"/>
      <c r="C849" s="123"/>
      <c r="D849" s="123"/>
      <c r="E849" s="160"/>
      <c r="CA849" s="119"/>
    </row>
    <row r="850" spans="1:79">
      <c r="A850" s="118"/>
      <c r="B850" s="118"/>
      <c r="C850" s="123"/>
      <c r="D850" s="123"/>
      <c r="E850" s="160"/>
      <c r="CA850" s="119"/>
    </row>
    <row r="851" spans="1:79">
      <c r="A851" s="118"/>
      <c r="B851" s="118"/>
      <c r="C851" s="123"/>
      <c r="D851" s="123"/>
      <c r="E851" s="160"/>
      <c r="CA851" s="119"/>
    </row>
    <row r="852" spans="1:79">
      <c r="A852" s="118"/>
      <c r="B852" s="118"/>
      <c r="C852" s="123"/>
      <c r="D852" s="123"/>
      <c r="E852" s="160"/>
      <c r="CA852" s="119"/>
    </row>
    <row r="853" spans="1:79">
      <c r="A853" s="118"/>
      <c r="B853" s="118"/>
      <c r="C853" s="123"/>
      <c r="D853" s="123"/>
      <c r="E853" s="160"/>
      <c r="CA853" s="119"/>
    </row>
    <row r="854" spans="1:79">
      <c r="A854" s="118"/>
      <c r="B854" s="118"/>
      <c r="C854" s="123"/>
      <c r="D854" s="123"/>
      <c r="E854" s="160"/>
      <c r="CA854" s="119"/>
    </row>
    <row r="855" spans="1:79">
      <c r="A855" s="118"/>
      <c r="B855" s="118"/>
      <c r="C855" s="123"/>
      <c r="D855" s="123"/>
      <c r="E855" s="160"/>
      <c r="CA855" s="119"/>
    </row>
    <row r="856" spans="1:79">
      <c r="A856" s="118"/>
      <c r="B856" s="118"/>
      <c r="C856" s="123"/>
      <c r="D856" s="123"/>
      <c r="E856" s="160"/>
      <c r="CA856" s="119"/>
    </row>
    <row r="857" spans="1:79">
      <c r="A857" s="118"/>
      <c r="B857" s="118"/>
      <c r="C857" s="123"/>
      <c r="D857" s="123"/>
      <c r="E857" s="160"/>
      <c r="CA857" s="119"/>
    </row>
    <row r="858" spans="1:79">
      <c r="A858" s="118"/>
      <c r="B858" s="118"/>
      <c r="C858" s="123"/>
      <c r="D858" s="123"/>
      <c r="E858" s="160"/>
      <c r="CA858" s="119"/>
    </row>
    <row r="859" spans="1:79">
      <c r="A859" s="118"/>
      <c r="B859" s="118"/>
      <c r="C859" s="123"/>
      <c r="D859" s="123"/>
      <c r="E859" s="160"/>
      <c r="CA859" s="119"/>
    </row>
    <row r="860" spans="1:79">
      <c r="A860" s="118"/>
      <c r="B860" s="118"/>
      <c r="C860" s="123"/>
      <c r="D860" s="123"/>
      <c r="E860" s="160"/>
      <c r="CA860" s="119"/>
    </row>
    <row r="861" spans="1:79">
      <c r="A861" s="118"/>
      <c r="B861" s="118"/>
      <c r="C861" s="123"/>
      <c r="D861" s="123"/>
      <c r="E861" s="160"/>
      <c r="CA861" s="119"/>
    </row>
    <row r="862" spans="1:79">
      <c r="A862" s="118"/>
      <c r="B862" s="118"/>
      <c r="C862" s="123"/>
      <c r="D862" s="123"/>
      <c r="E862" s="160"/>
      <c r="CA862" s="119"/>
    </row>
    <row r="863" spans="1:79">
      <c r="A863" s="118"/>
      <c r="B863" s="118"/>
      <c r="C863" s="123"/>
      <c r="D863" s="123"/>
      <c r="E863" s="160"/>
      <c r="CA863" s="119"/>
    </row>
    <row r="864" spans="1:79">
      <c r="A864" s="118"/>
      <c r="B864" s="118"/>
      <c r="C864" s="123"/>
      <c r="D864" s="123"/>
      <c r="E864" s="160"/>
      <c r="CA864" s="119"/>
    </row>
    <row r="865" spans="1:79">
      <c r="A865" s="118"/>
      <c r="B865" s="118"/>
      <c r="C865" s="123"/>
      <c r="D865" s="123"/>
      <c r="E865" s="160"/>
      <c r="CA865" s="119"/>
    </row>
    <row r="866" spans="1:79">
      <c r="A866" s="118"/>
      <c r="B866" s="118"/>
      <c r="C866" s="123"/>
      <c r="D866" s="123"/>
      <c r="E866" s="160"/>
      <c r="CA866" s="119"/>
    </row>
    <row r="867" spans="1:79">
      <c r="A867" s="118"/>
      <c r="B867" s="118"/>
      <c r="C867" s="123"/>
      <c r="D867" s="123"/>
      <c r="E867" s="160"/>
      <c r="CA867" s="119"/>
    </row>
    <row r="868" spans="1:79">
      <c r="A868" s="118"/>
      <c r="B868" s="118"/>
      <c r="C868" s="123"/>
      <c r="D868" s="123"/>
      <c r="E868" s="160"/>
      <c r="CA868" s="119"/>
    </row>
    <row r="869" spans="1:79">
      <c r="A869" s="118"/>
      <c r="B869" s="118"/>
      <c r="C869" s="123"/>
      <c r="D869" s="123"/>
      <c r="E869" s="160"/>
      <c r="CA869" s="119"/>
    </row>
    <row r="870" spans="1:79">
      <c r="A870" s="118"/>
      <c r="B870" s="118"/>
      <c r="C870" s="123"/>
      <c r="D870" s="123"/>
      <c r="E870" s="160"/>
      <c r="CA870" s="119"/>
    </row>
    <row r="871" spans="1:79">
      <c r="A871" s="118"/>
      <c r="B871" s="118"/>
      <c r="C871" s="123"/>
      <c r="D871" s="123"/>
      <c r="E871" s="160"/>
      <c r="CA871" s="119"/>
    </row>
    <row r="872" spans="1:79">
      <c r="A872" s="118"/>
      <c r="B872" s="118"/>
      <c r="C872" s="123"/>
      <c r="D872" s="123"/>
      <c r="E872" s="160"/>
      <c r="CA872" s="119"/>
    </row>
    <row r="873" spans="1:79">
      <c r="A873" s="118"/>
      <c r="B873" s="118"/>
      <c r="C873" s="123"/>
      <c r="D873" s="123"/>
      <c r="E873" s="160"/>
      <c r="CA873" s="119"/>
    </row>
    <row r="874" spans="1:79">
      <c r="A874" s="118"/>
      <c r="B874" s="118"/>
      <c r="C874" s="123"/>
      <c r="D874" s="123"/>
      <c r="E874" s="160"/>
      <c r="CA874" s="119"/>
    </row>
    <row r="875" spans="1:79">
      <c r="A875" s="118"/>
      <c r="B875" s="118"/>
      <c r="C875" s="123"/>
      <c r="D875" s="123"/>
      <c r="E875" s="160"/>
      <c r="CA875" s="119"/>
    </row>
    <row r="876" spans="1:79">
      <c r="A876" s="118"/>
      <c r="B876" s="118"/>
      <c r="C876" s="123"/>
      <c r="D876" s="123"/>
      <c r="E876" s="160"/>
      <c r="CA876" s="119"/>
    </row>
    <row r="877" spans="1:79">
      <c r="A877" s="118"/>
      <c r="B877" s="118"/>
      <c r="C877" s="123"/>
      <c r="D877" s="123"/>
      <c r="E877" s="160"/>
      <c r="CA877" s="119"/>
    </row>
    <row r="878" spans="1:79">
      <c r="A878" s="118"/>
      <c r="B878" s="118"/>
      <c r="C878" s="123"/>
      <c r="D878" s="123"/>
      <c r="E878" s="160"/>
      <c r="CA878" s="119"/>
    </row>
    <row r="879" spans="1:79">
      <c r="A879" s="118"/>
      <c r="B879" s="118"/>
      <c r="C879" s="123"/>
      <c r="D879" s="123"/>
      <c r="E879" s="160"/>
      <c r="CA879" s="119"/>
    </row>
    <row r="880" spans="1:79">
      <c r="A880" s="118"/>
      <c r="B880" s="118"/>
      <c r="C880" s="123"/>
      <c r="D880" s="123"/>
      <c r="E880" s="160"/>
      <c r="CA880" s="119"/>
    </row>
    <row r="881" spans="1:79">
      <c r="A881" s="118"/>
      <c r="B881" s="118"/>
      <c r="C881" s="123"/>
      <c r="D881" s="123"/>
      <c r="E881" s="160"/>
      <c r="CA881" s="119"/>
    </row>
    <row r="882" spans="1:79">
      <c r="A882" s="118"/>
      <c r="B882" s="118"/>
      <c r="C882" s="123"/>
      <c r="D882" s="123"/>
      <c r="E882" s="160"/>
      <c r="CA882" s="119"/>
    </row>
    <row r="883" spans="1:79">
      <c r="A883" s="118"/>
      <c r="B883" s="118"/>
      <c r="C883" s="123"/>
      <c r="D883" s="123"/>
      <c r="E883" s="160"/>
      <c r="CA883" s="119"/>
    </row>
    <row r="884" spans="1:79">
      <c r="A884" s="118"/>
      <c r="B884" s="118"/>
      <c r="C884" s="123"/>
      <c r="D884" s="123"/>
      <c r="E884" s="160"/>
      <c r="CA884" s="119"/>
    </row>
    <row r="885" spans="1:79">
      <c r="A885" s="118"/>
      <c r="B885" s="118"/>
      <c r="C885" s="123"/>
      <c r="D885" s="123"/>
      <c r="E885" s="160"/>
      <c r="CA885" s="119"/>
    </row>
    <row r="886" spans="1:79">
      <c r="A886" s="118"/>
      <c r="B886" s="118"/>
      <c r="C886" s="123"/>
      <c r="D886" s="123"/>
      <c r="E886" s="160"/>
      <c r="CA886" s="119"/>
    </row>
    <row r="887" spans="1:79">
      <c r="A887" s="118"/>
      <c r="B887" s="118"/>
      <c r="C887" s="123"/>
      <c r="D887" s="123"/>
      <c r="E887" s="160"/>
      <c r="CA887" s="119"/>
    </row>
    <row r="888" spans="1:79">
      <c r="A888" s="118"/>
      <c r="B888" s="118"/>
      <c r="C888" s="123"/>
      <c r="D888" s="123"/>
      <c r="E888" s="160"/>
      <c r="CA888" s="119"/>
    </row>
    <row r="889" spans="1:79">
      <c r="A889" s="118"/>
      <c r="B889" s="118"/>
      <c r="C889" s="123"/>
      <c r="D889" s="123"/>
      <c r="E889" s="160"/>
      <c r="CA889" s="119"/>
    </row>
    <row r="890" spans="1:79">
      <c r="A890" s="118"/>
      <c r="B890" s="118"/>
      <c r="C890" s="123"/>
      <c r="D890" s="123"/>
      <c r="E890" s="160"/>
      <c r="CA890" s="119"/>
    </row>
    <row r="891" spans="1:79">
      <c r="A891" s="118"/>
      <c r="B891" s="118"/>
      <c r="C891" s="123"/>
      <c r="D891" s="123"/>
      <c r="E891" s="160"/>
      <c r="CA891" s="119"/>
    </row>
    <row r="892" spans="1:79">
      <c r="A892" s="118"/>
      <c r="B892" s="118"/>
      <c r="C892" s="123"/>
      <c r="D892" s="123"/>
      <c r="E892" s="160"/>
      <c r="CA892" s="119"/>
    </row>
    <row r="893" spans="1:79">
      <c r="A893" s="118"/>
      <c r="B893" s="118"/>
      <c r="C893" s="123"/>
      <c r="D893" s="123"/>
      <c r="E893" s="160"/>
      <c r="CA893" s="119"/>
    </row>
    <row r="894" spans="1:79">
      <c r="A894" s="118"/>
      <c r="B894" s="118"/>
      <c r="C894" s="123"/>
      <c r="D894" s="123"/>
      <c r="E894" s="160"/>
      <c r="CA894" s="119"/>
    </row>
    <row r="895" spans="1:79">
      <c r="A895" s="118"/>
      <c r="B895" s="118"/>
      <c r="C895" s="123"/>
      <c r="D895" s="123"/>
      <c r="E895" s="160"/>
      <c r="CA895" s="119"/>
    </row>
    <row r="896" spans="1:79">
      <c r="A896" s="118"/>
      <c r="B896" s="118"/>
      <c r="C896" s="123"/>
      <c r="D896" s="123"/>
      <c r="E896" s="160"/>
      <c r="CA896" s="119"/>
    </row>
    <row r="897" spans="1:79">
      <c r="A897" s="118"/>
      <c r="B897" s="118"/>
      <c r="C897" s="123"/>
      <c r="D897" s="123"/>
      <c r="E897" s="160"/>
      <c r="CA897" s="119"/>
    </row>
    <row r="898" spans="1:79">
      <c r="A898" s="118"/>
      <c r="B898" s="118"/>
      <c r="C898" s="123"/>
      <c r="D898" s="123"/>
      <c r="E898" s="160"/>
      <c r="CA898" s="119"/>
    </row>
    <row r="899" spans="1:79">
      <c r="A899" s="118"/>
      <c r="B899" s="118"/>
      <c r="C899" s="123"/>
      <c r="D899" s="123"/>
      <c r="E899" s="160"/>
      <c r="CA899" s="119"/>
    </row>
    <row r="900" spans="1:79">
      <c r="A900" s="118"/>
      <c r="B900" s="118"/>
      <c r="C900" s="123"/>
      <c r="D900" s="123"/>
      <c r="E900" s="160"/>
      <c r="CA900" s="119"/>
    </row>
    <row r="901" spans="1:79">
      <c r="A901" s="118"/>
      <c r="B901" s="118"/>
      <c r="C901" s="123"/>
      <c r="D901" s="123"/>
      <c r="E901" s="160"/>
      <c r="CA901" s="119"/>
    </row>
    <row r="902" spans="1:79">
      <c r="A902" s="118"/>
      <c r="B902" s="118"/>
      <c r="C902" s="123"/>
      <c r="D902" s="123"/>
      <c r="E902" s="160"/>
      <c r="CA902" s="119"/>
    </row>
    <row r="903" spans="1:79">
      <c r="A903" s="118"/>
      <c r="B903" s="118"/>
      <c r="C903" s="123"/>
      <c r="D903" s="123"/>
      <c r="E903" s="160"/>
      <c r="CA903" s="119"/>
    </row>
    <row r="904" spans="1:79">
      <c r="A904" s="118"/>
      <c r="B904" s="118"/>
      <c r="C904" s="123"/>
      <c r="D904" s="123"/>
      <c r="E904" s="160"/>
      <c r="CA904" s="119"/>
    </row>
    <row r="905" spans="1:79">
      <c r="A905" s="118"/>
      <c r="B905" s="118"/>
      <c r="C905" s="123"/>
      <c r="D905" s="123"/>
      <c r="E905" s="160"/>
      <c r="CA905" s="119"/>
    </row>
    <row r="906" spans="1:79">
      <c r="A906" s="118"/>
      <c r="B906" s="118"/>
      <c r="C906" s="123"/>
      <c r="D906" s="123"/>
      <c r="E906" s="160"/>
      <c r="CA906" s="119"/>
    </row>
    <row r="907" spans="1:79">
      <c r="A907" s="118"/>
      <c r="B907" s="118"/>
      <c r="C907" s="123"/>
      <c r="D907" s="123"/>
      <c r="E907" s="160"/>
      <c r="CA907" s="119"/>
    </row>
    <row r="908" spans="1:79">
      <c r="A908" s="118"/>
      <c r="B908" s="118"/>
      <c r="C908" s="123"/>
      <c r="D908" s="123"/>
      <c r="E908" s="160"/>
      <c r="CA908" s="119"/>
    </row>
    <row r="909" spans="1:79">
      <c r="A909" s="118"/>
      <c r="B909" s="118"/>
      <c r="C909" s="123"/>
      <c r="D909" s="123"/>
      <c r="E909" s="160"/>
      <c r="CA909" s="119"/>
    </row>
    <row r="910" spans="1:79">
      <c r="A910" s="118"/>
      <c r="B910" s="118"/>
      <c r="C910" s="123"/>
      <c r="D910" s="123"/>
      <c r="E910" s="160"/>
      <c r="CA910" s="119"/>
    </row>
    <row r="911" spans="1:79">
      <c r="A911" s="118"/>
      <c r="B911" s="118"/>
      <c r="C911" s="123"/>
      <c r="D911" s="123"/>
      <c r="E911" s="160"/>
      <c r="CA911" s="119"/>
    </row>
    <row r="912" spans="1:79">
      <c r="A912" s="118"/>
      <c r="B912" s="118"/>
      <c r="C912" s="123"/>
      <c r="D912" s="123"/>
      <c r="E912" s="160"/>
      <c r="CA912" s="119"/>
    </row>
    <row r="913" spans="1:79">
      <c r="A913" s="118"/>
      <c r="B913" s="118"/>
      <c r="C913" s="123"/>
      <c r="D913" s="123"/>
      <c r="E913" s="160"/>
      <c r="CA913" s="119"/>
    </row>
    <row r="914" spans="1:79">
      <c r="A914" s="118"/>
      <c r="B914" s="118"/>
      <c r="C914" s="123"/>
      <c r="D914" s="123"/>
      <c r="E914" s="160"/>
      <c r="CA914" s="119"/>
    </row>
    <row r="915" spans="1:79">
      <c r="A915" s="118"/>
      <c r="B915" s="118"/>
      <c r="C915" s="123"/>
      <c r="D915" s="123"/>
      <c r="E915" s="160"/>
      <c r="CA915" s="119"/>
    </row>
    <row r="916" spans="1:79">
      <c r="A916" s="118"/>
      <c r="B916" s="118"/>
      <c r="C916" s="123"/>
      <c r="D916" s="123"/>
      <c r="E916" s="160"/>
      <c r="CA916" s="119"/>
    </row>
    <row r="917" spans="1:79">
      <c r="A917" s="118"/>
      <c r="B917" s="118"/>
      <c r="C917" s="123"/>
      <c r="D917" s="123"/>
      <c r="E917" s="160"/>
      <c r="CA917" s="119"/>
    </row>
    <row r="918" spans="1:79">
      <c r="A918" s="118"/>
      <c r="B918" s="118"/>
      <c r="C918" s="123"/>
      <c r="D918" s="123"/>
      <c r="E918" s="160"/>
      <c r="CA918" s="119"/>
    </row>
    <row r="919" spans="1:79">
      <c r="A919" s="118"/>
      <c r="B919" s="118"/>
      <c r="C919" s="123"/>
      <c r="D919" s="123"/>
      <c r="E919" s="160"/>
      <c r="CA919" s="119"/>
    </row>
    <row r="920" spans="1:79">
      <c r="A920" s="118"/>
      <c r="B920" s="118"/>
      <c r="C920" s="123"/>
      <c r="D920" s="123"/>
      <c r="E920" s="160"/>
      <c r="CA920" s="119"/>
    </row>
    <row r="921" spans="1:79">
      <c r="A921" s="118"/>
      <c r="B921" s="118"/>
      <c r="C921" s="123"/>
      <c r="D921" s="123"/>
      <c r="E921" s="160"/>
      <c r="CA921" s="119"/>
    </row>
    <row r="922" spans="1:79">
      <c r="A922" s="118"/>
      <c r="B922" s="118"/>
      <c r="C922" s="123"/>
      <c r="D922" s="123"/>
      <c r="E922" s="160"/>
      <c r="CA922" s="119"/>
    </row>
    <row r="923" spans="1:79">
      <c r="A923" s="118"/>
      <c r="B923" s="118"/>
      <c r="C923" s="123"/>
      <c r="D923" s="123"/>
      <c r="E923" s="160"/>
      <c r="CA923" s="119"/>
    </row>
    <row r="924" spans="1:79">
      <c r="A924" s="118"/>
      <c r="B924" s="118"/>
      <c r="C924" s="123"/>
      <c r="D924" s="123"/>
      <c r="E924" s="160"/>
      <c r="CA924" s="119"/>
    </row>
    <row r="925" spans="1:79">
      <c r="A925" s="118"/>
      <c r="B925" s="118"/>
      <c r="C925" s="123"/>
      <c r="D925" s="123"/>
      <c r="E925" s="160"/>
      <c r="CA925" s="119"/>
    </row>
    <row r="926" spans="1:79">
      <c r="A926" s="118"/>
      <c r="B926" s="118"/>
      <c r="C926" s="123"/>
      <c r="D926" s="123"/>
      <c r="E926" s="160"/>
      <c r="CA926" s="119"/>
    </row>
    <row r="927" spans="1:79">
      <c r="A927" s="118"/>
      <c r="B927" s="118"/>
      <c r="C927" s="123"/>
      <c r="D927" s="123"/>
      <c r="E927" s="160"/>
      <c r="CA927" s="119"/>
    </row>
    <row r="928" spans="1:79">
      <c r="A928" s="118"/>
      <c r="B928" s="118"/>
      <c r="C928" s="123"/>
      <c r="D928" s="123"/>
      <c r="E928" s="160"/>
      <c r="CA928" s="119"/>
    </row>
    <row r="929" spans="1:79">
      <c r="A929" s="118"/>
      <c r="B929" s="118"/>
      <c r="C929" s="123"/>
      <c r="D929" s="123"/>
      <c r="E929" s="160"/>
      <c r="CA929" s="119"/>
    </row>
    <row r="930" spans="1:79">
      <c r="A930" s="118"/>
      <c r="B930" s="118"/>
      <c r="C930" s="123"/>
      <c r="D930" s="123"/>
      <c r="E930" s="160"/>
      <c r="CA930" s="119"/>
    </row>
    <row r="931" spans="1:79">
      <c r="A931" s="118"/>
      <c r="B931" s="118"/>
      <c r="C931" s="123"/>
      <c r="D931" s="123"/>
      <c r="E931" s="160"/>
      <c r="CA931" s="119"/>
    </row>
    <row r="932" spans="1:79">
      <c r="A932" s="118"/>
      <c r="B932" s="118"/>
      <c r="C932" s="123"/>
      <c r="D932" s="123"/>
      <c r="E932" s="160"/>
      <c r="CA932" s="119"/>
    </row>
    <row r="933" spans="1:79">
      <c r="A933" s="118"/>
      <c r="B933" s="118"/>
      <c r="C933" s="123"/>
      <c r="D933" s="123"/>
      <c r="E933" s="160"/>
      <c r="CA933" s="119"/>
    </row>
    <row r="934" spans="1:79">
      <c r="A934" s="118"/>
      <c r="B934" s="118"/>
      <c r="C934" s="123"/>
      <c r="D934" s="123"/>
      <c r="E934" s="160"/>
      <c r="CA934" s="119"/>
    </row>
    <row r="935" spans="1:79">
      <c r="A935" s="118"/>
      <c r="B935" s="118"/>
      <c r="C935" s="123"/>
      <c r="D935" s="123"/>
      <c r="E935" s="160"/>
      <c r="CA935" s="119"/>
    </row>
    <row r="936" spans="1:79">
      <c r="A936" s="118"/>
      <c r="B936" s="118"/>
      <c r="C936" s="123"/>
      <c r="D936" s="123"/>
      <c r="E936" s="160"/>
      <c r="CA936" s="119"/>
    </row>
    <row r="937" spans="1:79">
      <c r="A937" s="118"/>
      <c r="B937" s="118"/>
      <c r="C937" s="123"/>
      <c r="D937" s="123"/>
      <c r="E937" s="160"/>
      <c r="CA937" s="119"/>
    </row>
    <row r="938" spans="1:79">
      <c r="A938" s="118"/>
      <c r="B938" s="118"/>
      <c r="C938" s="123"/>
      <c r="D938" s="123"/>
      <c r="E938" s="160"/>
      <c r="CA938" s="119"/>
    </row>
    <row r="939" spans="1:79">
      <c r="A939" s="118"/>
      <c r="B939" s="118"/>
      <c r="C939" s="123"/>
      <c r="D939" s="123"/>
      <c r="E939" s="160"/>
      <c r="CA939" s="119"/>
    </row>
    <row r="940" spans="1:79">
      <c r="A940" s="118"/>
      <c r="B940" s="118"/>
      <c r="C940" s="123"/>
      <c r="D940" s="123"/>
      <c r="E940" s="160"/>
      <c r="CA940" s="119"/>
    </row>
    <row r="941" spans="1:79">
      <c r="A941" s="118"/>
      <c r="B941" s="118"/>
      <c r="C941" s="123"/>
      <c r="D941" s="123"/>
      <c r="E941" s="160"/>
      <c r="CA941" s="119"/>
    </row>
    <row r="942" spans="1:79">
      <c r="A942" s="118"/>
      <c r="B942" s="118"/>
      <c r="C942" s="123"/>
      <c r="D942" s="123"/>
      <c r="E942" s="160"/>
      <c r="CA942" s="119"/>
    </row>
    <row r="943" spans="1:79">
      <c r="A943" s="118"/>
      <c r="B943" s="118"/>
      <c r="C943" s="123"/>
      <c r="D943" s="123"/>
      <c r="E943" s="160"/>
      <c r="CA943" s="119"/>
    </row>
    <row r="944" spans="1:79">
      <c r="A944" s="118"/>
      <c r="B944" s="118"/>
      <c r="C944" s="123"/>
      <c r="D944" s="123"/>
      <c r="E944" s="160"/>
      <c r="CA944" s="119"/>
    </row>
    <row r="945" spans="1:79">
      <c r="A945" s="118"/>
      <c r="B945" s="118"/>
      <c r="C945" s="123"/>
      <c r="D945" s="123"/>
      <c r="E945" s="160"/>
      <c r="CA945" s="119"/>
    </row>
    <row r="946" spans="1:79">
      <c r="A946" s="118"/>
      <c r="B946" s="118"/>
      <c r="C946" s="123"/>
      <c r="D946" s="123"/>
      <c r="E946" s="160"/>
      <c r="CA946" s="119"/>
    </row>
    <row r="947" spans="1:79">
      <c r="A947" s="118"/>
      <c r="B947" s="118"/>
      <c r="C947" s="123"/>
      <c r="D947" s="123"/>
      <c r="E947" s="160"/>
      <c r="CA947" s="119"/>
    </row>
    <row r="948" spans="1:79">
      <c r="A948" s="118"/>
      <c r="B948" s="118"/>
      <c r="C948" s="123"/>
      <c r="D948" s="123"/>
      <c r="E948" s="160"/>
      <c r="CA948" s="119"/>
    </row>
    <row r="949" spans="1:79">
      <c r="A949" s="118"/>
      <c r="B949" s="118"/>
      <c r="C949" s="123"/>
      <c r="D949" s="123"/>
      <c r="E949" s="160"/>
      <c r="CA949" s="119"/>
    </row>
    <row r="950" spans="1:79">
      <c r="A950" s="118"/>
      <c r="B950" s="118"/>
      <c r="C950" s="123"/>
      <c r="D950" s="123"/>
      <c r="E950" s="160"/>
      <c r="CA950" s="119"/>
    </row>
    <row r="951" spans="1:79">
      <c r="A951" s="118"/>
      <c r="B951" s="118"/>
      <c r="C951" s="123"/>
      <c r="D951" s="123"/>
      <c r="E951" s="160"/>
      <c r="CA951" s="119"/>
    </row>
    <row r="952" spans="1:79">
      <c r="A952" s="118"/>
      <c r="B952" s="118"/>
      <c r="C952" s="123"/>
      <c r="D952" s="123"/>
      <c r="E952" s="160"/>
      <c r="CA952" s="119"/>
    </row>
    <row r="953" spans="1:79">
      <c r="A953" s="118"/>
      <c r="B953" s="118"/>
      <c r="C953" s="123"/>
      <c r="D953" s="123"/>
      <c r="E953" s="160"/>
      <c r="CA953" s="119"/>
    </row>
    <row r="954" spans="1:79">
      <c r="A954" s="118"/>
      <c r="B954" s="118"/>
      <c r="C954" s="123"/>
      <c r="D954" s="123"/>
      <c r="E954" s="160"/>
      <c r="CA954" s="119"/>
    </row>
    <row r="955" spans="1:79">
      <c r="A955" s="118"/>
      <c r="B955" s="118"/>
      <c r="C955" s="123"/>
      <c r="D955" s="123"/>
      <c r="E955" s="160"/>
      <c r="CA955" s="119"/>
    </row>
    <row r="956" spans="1:79">
      <c r="A956" s="118"/>
      <c r="B956" s="118"/>
      <c r="C956" s="123"/>
      <c r="D956" s="123"/>
      <c r="E956" s="160"/>
      <c r="CA956" s="119"/>
    </row>
    <row r="957" spans="1:79">
      <c r="A957" s="118"/>
      <c r="B957" s="118"/>
      <c r="C957" s="123"/>
      <c r="D957" s="123"/>
      <c r="E957" s="160"/>
      <c r="CA957" s="119"/>
    </row>
    <row r="958" spans="1:79">
      <c r="A958" s="118"/>
      <c r="B958" s="118"/>
      <c r="C958" s="123"/>
      <c r="D958" s="123"/>
      <c r="E958" s="160"/>
      <c r="CA958" s="119"/>
    </row>
    <row r="959" spans="1:79">
      <c r="A959" s="118"/>
      <c r="B959" s="118"/>
      <c r="C959" s="123"/>
      <c r="D959" s="123"/>
      <c r="E959" s="160"/>
      <c r="CA959" s="119"/>
    </row>
    <row r="960" spans="1:79">
      <c r="A960" s="118"/>
      <c r="B960" s="118"/>
      <c r="C960" s="123"/>
      <c r="D960" s="123"/>
      <c r="E960" s="160"/>
      <c r="CA960" s="119"/>
    </row>
    <row r="961" spans="1:79">
      <c r="A961" s="118"/>
      <c r="B961" s="118"/>
      <c r="C961" s="123"/>
      <c r="D961" s="123"/>
      <c r="E961" s="160"/>
      <c r="CA961" s="119"/>
    </row>
    <row r="962" spans="1:79">
      <c r="A962" s="118"/>
      <c r="B962" s="118"/>
      <c r="C962" s="123"/>
      <c r="D962" s="123"/>
      <c r="E962" s="160"/>
      <c r="CA962" s="119"/>
    </row>
    <row r="963" spans="1:79">
      <c r="A963" s="118"/>
      <c r="B963" s="118"/>
      <c r="C963" s="123"/>
      <c r="D963" s="123"/>
      <c r="E963" s="160"/>
      <c r="CA963" s="119"/>
    </row>
    <row r="964" spans="1:79">
      <c r="A964" s="118"/>
      <c r="B964" s="118"/>
      <c r="C964" s="123"/>
      <c r="D964" s="123"/>
      <c r="E964" s="160"/>
      <c r="CA964" s="119"/>
    </row>
    <row r="965" spans="1:79">
      <c r="A965" s="118"/>
      <c r="B965" s="118"/>
      <c r="C965" s="123"/>
      <c r="D965" s="123"/>
      <c r="E965" s="160"/>
      <c r="CA965" s="119"/>
    </row>
    <row r="966" spans="1:79">
      <c r="A966" s="118"/>
      <c r="B966" s="118"/>
      <c r="C966" s="123"/>
      <c r="D966" s="123"/>
      <c r="E966" s="160"/>
      <c r="CA966" s="119"/>
    </row>
    <row r="967" spans="1:79">
      <c r="A967" s="118"/>
      <c r="B967" s="118"/>
      <c r="C967" s="123"/>
      <c r="D967" s="123"/>
      <c r="E967" s="160"/>
      <c r="CA967" s="119"/>
    </row>
    <row r="968" spans="1:79">
      <c r="A968" s="118"/>
      <c r="B968" s="118"/>
      <c r="C968" s="123"/>
      <c r="D968" s="123"/>
      <c r="E968" s="160"/>
      <c r="CA968" s="119"/>
    </row>
    <row r="969" spans="1:79">
      <c r="A969" s="118"/>
      <c r="B969" s="118"/>
      <c r="C969" s="123"/>
      <c r="D969" s="123"/>
      <c r="E969" s="160"/>
      <c r="CA969" s="119"/>
    </row>
    <row r="970" spans="1:79">
      <c r="A970" s="118"/>
      <c r="B970" s="118"/>
      <c r="C970" s="123"/>
      <c r="D970" s="123"/>
      <c r="E970" s="160"/>
      <c r="CA970" s="119"/>
    </row>
    <row r="971" spans="1:79">
      <c r="A971" s="118"/>
      <c r="B971" s="118"/>
      <c r="C971" s="123"/>
      <c r="D971" s="123"/>
      <c r="E971" s="160"/>
      <c r="CA971" s="119"/>
    </row>
    <row r="972" spans="1:79">
      <c r="A972" s="118"/>
      <c r="B972" s="118"/>
      <c r="C972" s="123"/>
      <c r="D972" s="123"/>
      <c r="E972" s="160"/>
      <c r="CA972" s="119"/>
    </row>
    <row r="973" spans="1:79">
      <c r="A973" s="118"/>
      <c r="B973" s="118"/>
      <c r="C973" s="123"/>
      <c r="D973" s="123"/>
      <c r="E973" s="160"/>
      <c r="CA973" s="119"/>
    </row>
    <row r="974" spans="1:79">
      <c r="A974" s="118"/>
      <c r="B974" s="118"/>
      <c r="C974" s="123"/>
      <c r="D974" s="123"/>
      <c r="E974" s="160"/>
      <c r="CA974" s="119"/>
    </row>
    <row r="975" spans="1:79">
      <c r="A975" s="118"/>
      <c r="B975" s="118"/>
      <c r="C975" s="123"/>
      <c r="D975" s="123"/>
      <c r="E975" s="160"/>
      <c r="CA975" s="119"/>
    </row>
    <row r="976" spans="1:79">
      <c r="A976" s="118"/>
      <c r="B976" s="118"/>
      <c r="C976" s="123"/>
      <c r="D976" s="123"/>
      <c r="E976" s="160"/>
      <c r="CA976" s="119"/>
    </row>
    <row r="977" spans="1:79">
      <c r="A977" s="118"/>
      <c r="B977" s="118"/>
      <c r="C977" s="123"/>
      <c r="D977" s="123"/>
      <c r="E977" s="160"/>
      <c r="CA977" s="119"/>
    </row>
    <row r="978" spans="1:79">
      <c r="A978" s="118"/>
      <c r="B978" s="118"/>
      <c r="C978" s="123"/>
      <c r="D978" s="123"/>
      <c r="E978" s="160"/>
      <c r="CA978" s="119"/>
    </row>
    <row r="979" spans="1:79">
      <c r="A979" s="118"/>
      <c r="B979" s="118"/>
      <c r="C979" s="123"/>
      <c r="D979" s="123"/>
      <c r="E979" s="160"/>
      <c r="CA979" s="119"/>
    </row>
    <row r="980" spans="1:79">
      <c r="A980" s="118"/>
      <c r="B980" s="118"/>
      <c r="C980" s="123"/>
      <c r="D980" s="123"/>
      <c r="E980" s="160"/>
      <c r="CA980" s="119"/>
    </row>
    <row r="981" spans="1:79">
      <c r="A981" s="118"/>
      <c r="B981" s="118"/>
      <c r="C981" s="123"/>
      <c r="D981" s="123"/>
      <c r="E981" s="160"/>
      <c r="CA981" s="119"/>
    </row>
    <row r="982" spans="1:79">
      <c r="A982" s="118"/>
      <c r="B982" s="118"/>
      <c r="C982" s="123"/>
      <c r="D982" s="123"/>
      <c r="E982" s="160"/>
      <c r="CA982" s="119"/>
    </row>
    <row r="983" spans="1:79">
      <c r="A983" s="118"/>
      <c r="B983" s="118"/>
      <c r="C983" s="123"/>
      <c r="D983" s="123"/>
      <c r="E983" s="160"/>
      <c r="CA983" s="119"/>
    </row>
    <row r="984" spans="1:79">
      <c r="A984" s="118"/>
      <c r="B984" s="118"/>
      <c r="C984" s="123"/>
      <c r="D984" s="123"/>
      <c r="E984" s="160"/>
      <c r="CA984" s="119"/>
    </row>
    <row r="985" spans="1:79">
      <c r="A985" s="118"/>
      <c r="B985" s="118"/>
      <c r="C985" s="123"/>
      <c r="D985" s="123"/>
      <c r="E985" s="160"/>
      <c r="CA985" s="119"/>
    </row>
    <row r="986" spans="1:79">
      <c r="A986" s="118"/>
      <c r="B986" s="118"/>
      <c r="C986" s="123"/>
      <c r="D986" s="123"/>
      <c r="E986" s="160"/>
      <c r="CA986" s="119"/>
    </row>
    <row r="987" spans="1:79">
      <c r="A987" s="118"/>
      <c r="B987" s="118"/>
      <c r="C987" s="123"/>
      <c r="D987" s="123"/>
      <c r="E987" s="160"/>
      <c r="CA987" s="119"/>
    </row>
    <row r="988" spans="1:79">
      <c r="A988" s="118"/>
      <c r="B988" s="118"/>
      <c r="C988" s="123"/>
      <c r="D988" s="123"/>
      <c r="E988" s="160"/>
      <c r="CA988" s="119"/>
    </row>
    <row r="989" spans="1:79">
      <c r="A989" s="118"/>
      <c r="B989" s="118"/>
      <c r="C989" s="123"/>
      <c r="D989" s="123"/>
      <c r="E989" s="160"/>
      <c r="CA989" s="119"/>
    </row>
    <row r="990" spans="1:79">
      <c r="A990" s="118"/>
      <c r="B990" s="118"/>
      <c r="C990" s="123"/>
      <c r="D990" s="123"/>
      <c r="E990" s="160"/>
      <c r="CA990" s="119"/>
    </row>
    <row r="991" spans="1:79">
      <c r="A991" s="118"/>
      <c r="B991" s="118"/>
      <c r="C991" s="123"/>
      <c r="D991" s="123"/>
      <c r="E991" s="160"/>
      <c r="CA991" s="119"/>
    </row>
    <row r="992" spans="1:79">
      <c r="A992" s="118"/>
      <c r="B992" s="118"/>
      <c r="C992" s="123"/>
      <c r="D992" s="123"/>
      <c r="E992" s="160"/>
      <c r="CA992" s="119"/>
    </row>
    <row r="993" spans="1:79">
      <c r="A993" s="118"/>
      <c r="B993" s="118"/>
      <c r="C993" s="123"/>
      <c r="D993" s="123"/>
      <c r="E993" s="160"/>
      <c r="CA993" s="119"/>
    </row>
    <row r="994" spans="1:79">
      <c r="A994" s="118"/>
      <c r="B994" s="118"/>
      <c r="C994" s="123"/>
      <c r="D994" s="123"/>
      <c r="E994" s="160"/>
      <c r="CA994" s="119"/>
    </row>
    <row r="995" spans="1:79">
      <c r="A995" s="118"/>
      <c r="B995" s="118"/>
      <c r="C995" s="123"/>
      <c r="D995" s="123"/>
      <c r="E995" s="160"/>
      <c r="CA995" s="119"/>
    </row>
    <row r="996" spans="1:79">
      <c r="A996" s="118"/>
      <c r="B996" s="118"/>
      <c r="C996" s="123"/>
      <c r="D996" s="123"/>
      <c r="E996" s="160"/>
      <c r="CA996" s="119"/>
    </row>
    <row r="997" spans="1:79">
      <c r="A997" s="118"/>
      <c r="B997" s="118"/>
      <c r="C997" s="123"/>
      <c r="D997" s="123"/>
      <c r="E997" s="160"/>
      <c r="CA997" s="119"/>
    </row>
    <row r="998" spans="1:79">
      <c r="A998" s="118"/>
      <c r="B998" s="118"/>
      <c r="C998" s="123"/>
      <c r="D998" s="123"/>
      <c r="E998" s="160"/>
      <c r="CA998" s="119"/>
    </row>
    <row r="999" spans="1:79">
      <c r="A999" s="118"/>
      <c r="B999" s="118"/>
      <c r="C999" s="123"/>
      <c r="D999" s="123"/>
      <c r="E999" s="160"/>
      <c r="CA999" s="119"/>
    </row>
    <row r="1000" spans="1:79">
      <c r="A1000" s="118"/>
      <c r="B1000" s="118"/>
      <c r="C1000" s="123"/>
      <c r="D1000" s="123"/>
      <c r="E1000" s="160"/>
      <c r="CA1000" s="119"/>
    </row>
    <row r="1001" spans="1:79">
      <c r="A1001" s="118"/>
      <c r="B1001" s="118"/>
      <c r="C1001" s="123"/>
      <c r="D1001" s="123"/>
      <c r="E1001" s="160"/>
      <c r="CA1001" s="119"/>
    </row>
    <row r="1002" spans="1:79">
      <c r="A1002" s="118"/>
      <c r="B1002" s="118"/>
      <c r="C1002" s="123"/>
      <c r="D1002" s="123"/>
      <c r="E1002" s="160"/>
      <c r="CA1002" s="119"/>
    </row>
    <row r="1003" spans="1:79">
      <c r="A1003" s="118"/>
      <c r="B1003" s="118"/>
      <c r="C1003" s="123"/>
      <c r="D1003" s="123"/>
      <c r="E1003" s="160"/>
      <c r="CA1003" s="119"/>
    </row>
    <row r="1004" spans="1:79">
      <c r="A1004" s="118"/>
      <c r="B1004" s="118"/>
      <c r="C1004" s="123"/>
      <c r="D1004" s="123"/>
      <c r="E1004" s="160"/>
      <c r="CA1004" s="119"/>
    </row>
    <row r="1005" spans="1:79">
      <c r="A1005" s="118"/>
      <c r="B1005" s="118"/>
      <c r="C1005" s="123"/>
      <c r="D1005" s="123"/>
      <c r="E1005" s="160"/>
      <c r="CA1005" s="119"/>
    </row>
    <row r="1006" spans="1:79">
      <c r="A1006" s="118"/>
      <c r="B1006" s="118"/>
      <c r="C1006" s="123"/>
      <c r="D1006" s="123"/>
      <c r="E1006" s="160"/>
      <c r="CA1006" s="119"/>
    </row>
    <row r="1007" spans="1:79">
      <c r="A1007" s="118"/>
      <c r="B1007" s="118"/>
      <c r="C1007" s="123"/>
      <c r="D1007" s="123"/>
      <c r="E1007" s="160"/>
      <c r="CA1007" s="119"/>
    </row>
    <row r="1008" spans="1:79">
      <c r="A1008" s="118"/>
      <c r="B1008" s="118"/>
      <c r="C1008" s="123"/>
      <c r="D1008" s="123"/>
      <c r="E1008" s="160"/>
      <c r="CA1008" s="119"/>
    </row>
    <row r="1009" spans="1:79">
      <c r="A1009" s="118"/>
      <c r="B1009" s="118"/>
      <c r="C1009" s="123"/>
      <c r="D1009" s="123"/>
      <c r="E1009" s="160"/>
      <c r="CA1009" s="119"/>
    </row>
    <row r="1010" spans="1:79">
      <c r="A1010" s="118"/>
      <c r="B1010" s="118"/>
      <c r="C1010" s="123"/>
      <c r="D1010" s="123"/>
      <c r="E1010" s="160"/>
      <c r="CA1010" s="119"/>
    </row>
    <row r="1011" spans="1:79">
      <c r="A1011" s="118"/>
      <c r="B1011" s="118"/>
      <c r="C1011" s="123"/>
      <c r="D1011" s="123"/>
      <c r="E1011" s="160"/>
      <c r="CA1011" s="119"/>
    </row>
    <row r="1012" spans="1:79">
      <c r="A1012" s="118"/>
      <c r="B1012" s="118"/>
      <c r="C1012" s="123"/>
      <c r="D1012" s="123"/>
      <c r="E1012" s="160"/>
      <c r="CA1012" s="119"/>
    </row>
    <row r="1013" spans="1:79">
      <c r="A1013" s="118"/>
      <c r="B1013" s="118"/>
      <c r="C1013" s="123"/>
      <c r="D1013" s="123"/>
      <c r="E1013" s="160"/>
      <c r="CA1013" s="119"/>
    </row>
    <row r="1014" spans="1:79">
      <c r="A1014" s="118"/>
      <c r="B1014" s="118"/>
      <c r="C1014" s="123"/>
      <c r="D1014" s="123"/>
      <c r="E1014" s="160"/>
      <c r="CA1014" s="119"/>
    </row>
    <row r="1015" spans="1:79">
      <c r="A1015" s="118"/>
      <c r="B1015" s="118"/>
      <c r="C1015" s="123"/>
      <c r="D1015" s="123"/>
      <c r="E1015" s="160"/>
      <c r="CA1015" s="119"/>
    </row>
    <row r="1016" spans="1:79">
      <c r="A1016" s="118"/>
      <c r="B1016" s="118"/>
      <c r="C1016" s="123"/>
      <c r="D1016" s="123"/>
      <c r="E1016" s="160"/>
      <c r="CA1016" s="119"/>
    </row>
    <row r="1017" spans="1:79">
      <c r="A1017" s="118"/>
      <c r="B1017" s="118"/>
      <c r="C1017" s="123"/>
      <c r="D1017" s="123"/>
      <c r="E1017" s="160"/>
      <c r="CA1017" s="119"/>
    </row>
    <row r="1018" spans="1:79">
      <c r="A1018" s="118"/>
      <c r="B1018" s="118"/>
      <c r="C1018" s="123"/>
      <c r="D1018" s="123"/>
      <c r="E1018" s="160"/>
      <c r="CA1018" s="119"/>
    </row>
    <row r="1019" spans="1:79">
      <c r="A1019" s="118"/>
      <c r="B1019" s="118"/>
      <c r="C1019" s="123"/>
      <c r="D1019" s="123"/>
      <c r="E1019" s="160"/>
      <c r="CA1019" s="119"/>
    </row>
    <row r="1020" spans="1:79">
      <c r="A1020" s="118"/>
      <c r="B1020" s="118"/>
      <c r="C1020" s="123"/>
      <c r="D1020" s="123"/>
      <c r="E1020" s="160"/>
      <c r="CA1020" s="119"/>
    </row>
    <row r="1021" spans="1:79">
      <c r="A1021" s="118"/>
      <c r="B1021" s="118"/>
      <c r="C1021" s="123"/>
      <c r="D1021" s="123"/>
      <c r="E1021" s="160"/>
      <c r="CA1021" s="119"/>
    </row>
    <row r="1022" spans="1:79">
      <c r="A1022" s="118"/>
      <c r="B1022" s="118"/>
      <c r="C1022" s="123"/>
      <c r="D1022" s="123"/>
      <c r="E1022" s="160"/>
      <c r="CA1022" s="119"/>
    </row>
    <row r="1023" spans="1:79">
      <c r="A1023" s="118"/>
      <c r="B1023" s="118"/>
      <c r="C1023" s="123"/>
      <c r="D1023" s="123"/>
      <c r="E1023" s="160"/>
      <c r="CA1023" s="119"/>
    </row>
    <row r="1024" spans="1:79">
      <c r="A1024" s="118"/>
      <c r="B1024" s="118"/>
      <c r="C1024" s="123"/>
      <c r="D1024" s="123"/>
      <c r="E1024" s="160"/>
      <c r="CA1024" s="119"/>
    </row>
    <row r="1025" spans="1:79">
      <c r="A1025" s="118"/>
      <c r="B1025" s="118"/>
      <c r="C1025" s="123"/>
      <c r="D1025" s="123"/>
      <c r="E1025" s="160"/>
      <c r="CA1025" s="119"/>
    </row>
    <row r="1026" spans="1:79">
      <c r="A1026" s="118"/>
      <c r="B1026" s="118"/>
      <c r="C1026" s="123"/>
      <c r="D1026" s="123"/>
      <c r="E1026" s="160"/>
      <c r="CA1026" s="119"/>
    </row>
    <row r="1027" spans="1:79">
      <c r="A1027" s="118"/>
      <c r="B1027" s="118"/>
      <c r="C1027" s="123"/>
      <c r="D1027" s="123"/>
      <c r="E1027" s="160"/>
      <c r="CA1027" s="119"/>
    </row>
    <row r="1028" spans="1:79">
      <c r="A1028" s="118"/>
      <c r="B1028" s="118"/>
      <c r="C1028" s="123"/>
      <c r="D1028" s="123"/>
      <c r="E1028" s="160"/>
      <c r="CA1028" s="119"/>
    </row>
    <row r="1029" spans="1:79">
      <c r="A1029" s="118"/>
      <c r="B1029" s="118"/>
      <c r="C1029" s="123"/>
      <c r="D1029" s="123"/>
      <c r="E1029" s="160"/>
      <c r="CA1029" s="119"/>
    </row>
    <row r="1030" spans="1:79">
      <c r="A1030" s="118"/>
      <c r="B1030" s="118"/>
      <c r="C1030" s="123"/>
      <c r="D1030" s="123"/>
      <c r="E1030" s="160"/>
      <c r="CA1030" s="119"/>
    </row>
    <row r="1031" spans="1:79">
      <c r="A1031" s="118"/>
      <c r="B1031" s="118"/>
      <c r="C1031" s="123"/>
      <c r="D1031" s="123"/>
      <c r="E1031" s="160"/>
      <c r="CA1031" s="119"/>
    </row>
    <row r="1032" spans="1:79">
      <c r="A1032" s="118"/>
      <c r="B1032" s="118"/>
      <c r="C1032" s="123"/>
      <c r="D1032" s="123"/>
      <c r="E1032" s="160"/>
      <c r="CA1032" s="119"/>
    </row>
    <row r="1033" spans="1:79">
      <c r="A1033" s="118"/>
      <c r="B1033" s="118"/>
      <c r="C1033" s="123"/>
      <c r="D1033" s="123"/>
      <c r="E1033" s="160"/>
      <c r="CA1033" s="119"/>
    </row>
    <row r="1034" spans="1:79">
      <c r="A1034" s="118"/>
      <c r="B1034" s="118"/>
      <c r="C1034" s="123"/>
      <c r="D1034" s="123"/>
      <c r="E1034" s="160"/>
      <c r="CA1034" s="119"/>
    </row>
    <row r="1035" spans="1:79">
      <c r="A1035" s="118"/>
      <c r="B1035" s="118"/>
      <c r="C1035" s="123"/>
      <c r="D1035" s="123"/>
      <c r="E1035" s="160"/>
      <c r="CA1035" s="119"/>
    </row>
    <row r="1036" spans="1:79">
      <c r="A1036" s="118"/>
      <c r="B1036" s="118"/>
      <c r="C1036" s="123"/>
      <c r="D1036" s="123"/>
      <c r="E1036" s="160"/>
      <c r="CA1036" s="119"/>
    </row>
    <row r="1037" spans="1:79">
      <c r="A1037" s="118"/>
      <c r="B1037" s="118"/>
      <c r="C1037" s="123"/>
      <c r="D1037" s="123"/>
      <c r="E1037" s="160"/>
      <c r="CA1037" s="119"/>
    </row>
    <row r="1038" spans="1:79">
      <c r="A1038" s="118"/>
      <c r="B1038" s="118"/>
      <c r="C1038" s="123"/>
      <c r="D1038" s="123"/>
      <c r="E1038" s="160"/>
      <c r="CA1038" s="119"/>
    </row>
    <row r="1039" spans="1:79">
      <c r="A1039" s="118"/>
      <c r="B1039" s="118"/>
      <c r="C1039" s="123"/>
      <c r="D1039" s="123"/>
      <c r="E1039" s="160"/>
      <c r="CA1039" s="119"/>
    </row>
    <row r="1040" spans="1:79">
      <c r="A1040" s="118"/>
      <c r="B1040" s="118"/>
      <c r="C1040" s="123"/>
      <c r="D1040" s="123"/>
      <c r="E1040" s="160"/>
      <c r="CA1040" s="119"/>
    </row>
    <row r="1041" spans="1:79">
      <c r="A1041" s="118"/>
      <c r="B1041" s="118"/>
      <c r="C1041" s="123"/>
      <c r="D1041" s="123"/>
      <c r="E1041" s="160"/>
      <c r="CA1041" s="119"/>
    </row>
    <row r="1042" spans="1:79">
      <c r="A1042" s="118"/>
      <c r="B1042" s="118"/>
      <c r="C1042" s="123"/>
      <c r="D1042" s="123"/>
      <c r="E1042" s="160"/>
      <c r="CA1042" s="119"/>
    </row>
    <row r="1043" spans="1:79">
      <c r="A1043" s="118"/>
      <c r="B1043" s="118"/>
      <c r="C1043" s="123"/>
      <c r="D1043" s="123"/>
      <c r="E1043" s="160"/>
      <c r="CA1043" s="119"/>
    </row>
    <row r="1044" spans="1:79">
      <c r="A1044" s="118"/>
      <c r="B1044" s="118"/>
      <c r="C1044" s="123"/>
      <c r="D1044" s="123"/>
      <c r="E1044" s="160"/>
      <c r="CA1044" s="119"/>
    </row>
    <row r="1045" spans="1:79">
      <c r="A1045" s="118"/>
      <c r="B1045" s="118"/>
      <c r="C1045" s="123"/>
      <c r="D1045" s="123"/>
      <c r="E1045" s="160"/>
      <c r="CA1045" s="119"/>
    </row>
    <row r="1046" spans="1:79">
      <c r="A1046" s="118"/>
      <c r="B1046" s="118"/>
      <c r="C1046" s="123"/>
      <c r="D1046" s="123"/>
      <c r="E1046" s="160"/>
      <c r="CA1046" s="119"/>
    </row>
    <row r="1047" spans="1:79">
      <c r="A1047" s="118"/>
      <c r="B1047" s="118"/>
      <c r="C1047" s="123"/>
      <c r="D1047" s="123"/>
      <c r="E1047" s="160"/>
      <c r="CA1047" s="119"/>
    </row>
    <row r="1048" spans="1:79">
      <c r="A1048" s="118"/>
      <c r="B1048" s="118"/>
      <c r="C1048" s="123"/>
      <c r="D1048" s="123"/>
      <c r="E1048" s="160"/>
      <c r="CA1048" s="119"/>
    </row>
    <row r="1049" spans="1:79">
      <c r="A1049" s="118"/>
      <c r="B1049" s="118"/>
      <c r="C1049" s="123"/>
      <c r="D1049" s="123"/>
      <c r="E1049" s="160"/>
      <c r="CA1049" s="119"/>
    </row>
    <row r="1050" spans="1:79">
      <c r="A1050" s="118"/>
      <c r="B1050" s="118"/>
      <c r="C1050" s="123"/>
      <c r="D1050" s="123"/>
      <c r="E1050" s="160"/>
      <c r="CA1050" s="119"/>
    </row>
    <row r="1051" spans="1:79">
      <c r="A1051" s="118"/>
      <c r="B1051" s="118"/>
      <c r="C1051" s="123"/>
      <c r="D1051" s="123"/>
      <c r="E1051" s="160"/>
      <c r="CA1051" s="119"/>
    </row>
    <row r="1052" spans="1:79">
      <c r="A1052" s="118"/>
      <c r="B1052" s="118"/>
      <c r="C1052" s="123"/>
      <c r="D1052" s="123"/>
      <c r="E1052" s="160"/>
      <c r="CA1052" s="119"/>
    </row>
    <row r="1053" spans="1:79">
      <c r="A1053" s="118"/>
      <c r="B1053" s="118"/>
      <c r="C1053" s="123"/>
      <c r="D1053" s="123"/>
      <c r="E1053" s="160"/>
      <c r="CA1053" s="119"/>
    </row>
    <row r="1054" spans="1:79">
      <c r="A1054" s="118"/>
      <c r="B1054" s="118"/>
      <c r="C1054" s="123"/>
      <c r="D1054" s="123"/>
      <c r="E1054" s="160"/>
      <c r="CA1054" s="119"/>
    </row>
    <row r="1055" spans="1:79">
      <c r="A1055" s="118"/>
      <c r="B1055" s="118"/>
      <c r="C1055" s="123"/>
      <c r="D1055" s="123"/>
      <c r="E1055" s="160"/>
      <c r="CA1055" s="119"/>
    </row>
    <row r="1056" spans="1:79">
      <c r="A1056" s="118"/>
      <c r="B1056" s="118"/>
      <c r="C1056" s="123"/>
      <c r="D1056" s="123"/>
      <c r="E1056" s="160"/>
      <c r="CA1056" s="119"/>
    </row>
    <row r="1057" spans="1:79">
      <c r="A1057" s="118"/>
      <c r="B1057" s="118"/>
      <c r="C1057" s="123"/>
      <c r="D1057" s="123"/>
      <c r="E1057" s="160"/>
      <c r="CA1057" s="119"/>
    </row>
    <row r="1058" spans="1:79">
      <c r="A1058" s="118"/>
      <c r="B1058" s="118"/>
      <c r="C1058" s="123"/>
      <c r="D1058" s="123"/>
      <c r="E1058" s="160"/>
      <c r="CA1058" s="119"/>
    </row>
    <row r="1059" spans="1:79">
      <c r="A1059" s="118"/>
      <c r="B1059" s="118"/>
      <c r="C1059" s="123"/>
      <c r="D1059" s="123"/>
      <c r="E1059" s="160"/>
      <c r="CA1059" s="119"/>
    </row>
    <row r="1060" spans="1:79">
      <c r="A1060" s="118"/>
      <c r="B1060" s="118"/>
      <c r="C1060" s="123"/>
      <c r="D1060" s="123"/>
      <c r="E1060" s="160"/>
      <c r="CA1060" s="119"/>
    </row>
    <row r="1061" spans="1:79">
      <c r="A1061" s="118"/>
      <c r="B1061" s="118"/>
      <c r="C1061" s="123"/>
      <c r="D1061" s="123"/>
      <c r="E1061" s="160"/>
      <c r="CA1061" s="119"/>
    </row>
    <row r="1062" spans="1:79">
      <c r="A1062" s="118"/>
      <c r="B1062" s="118"/>
      <c r="C1062" s="123"/>
      <c r="D1062" s="123"/>
      <c r="E1062" s="160"/>
      <c r="CA1062" s="119"/>
    </row>
    <row r="1063" spans="1:79">
      <c r="A1063" s="118"/>
      <c r="B1063" s="118"/>
      <c r="C1063" s="123"/>
      <c r="D1063" s="123"/>
      <c r="E1063" s="160"/>
      <c r="CA1063" s="119"/>
    </row>
    <row r="1064" spans="1:79">
      <c r="A1064" s="118"/>
      <c r="B1064" s="118"/>
      <c r="C1064" s="123"/>
      <c r="D1064" s="123"/>
      <c r="E1064" s="160"/>
      <c r="CA1064" s="119"/>
    </row>
    <row r="1065" spans="1:79">
      <c r="A1065" s="118"/>
      <c r="B1065" s="118"/>
      <c r="C1065" s="123"/>
      <c r="D1065" s="123"/>
      <c r="E1065" s="160"/>
      <c r="CA1065" s="119"/>
    </row>
    <row r="1066" spans="1:79">
      <c r="A1066" s="118"/>
      <c r="B1066" s="118"/>
      <c r="C1066" s="123"/>
      <c r="D1066" s="123"/>
      <c r="E1066" s="160"/>
      <c r="CA1066" s="119"/>
    </row>
    <row r="1067" spans="1:79">
      <c r="A1067" s="118"/>
      <c r="B1067" s="118"/>
      <c r="C1067" s="123"/>
      <c r="D1067" s="123"/>
      <c r="E1067" s="160"/>
      <c r="CA1067" s="119"/>
    </row>
    <row r="1068" spans="1:79">
      <c r="A1068" s="118"/>
      <c r="B1068" s="118"/>
      <c r="C1068" s="123"/>
      <c r="D1068" s="123"/>
      <c r="E1068" s="160"/>
      <c r="CA1068" s="119"/>
    </row>
    <row r="1069" spans="1:79">
      <c r="A1069" s="118"/>
      <c r="B1069" s="118"/>
      <c r="C1069" s="123"/>
      <c r="D1069" s="123"/>
      <c r="E1069" s="160"/>
      <c r="CA1069" s="119"/>
    </row>
    <row r="1070" spans="1:79">
      <c r="A1070" s="118"/>
      <c r="B1070" s="118"/>
      <c r="C1070" s="123"/>
      <c r="D1070" s="123"/>
      <c r="E1070" s="160"/>
      <c r="CA1070" s="119"/>
    </row>
    <row r="1071" spans="1:79">
      <c r="A1071" s="118"/>
      <c r="B1071" s="118"/>
      <c r="C1071" s="123"/>
      <c r="D1071" s="123"/>
      <c r="E1071" s="160"/>
      <c r="CA1071" s="119"/>
    </row>
    <row r="1072" spans="1:79">
      <c r="A1072" s="118"/>
      <c r="B1072" s="118"/>
      <c r="C1072" s="123"/>
      <c r="D1072" s="123"/>
      <c r="E1072" s="160"/>
      <c r="CA1072" s="119"/>
    </row>
    <row r="1073" spans="1:79">
      <c r="A1073" s="118"/>
      <c r="B1073" s="118"/>
      <c r="C1073" s="123"/>
      <c r="D1073" s="123"/>
      <c r="E1073" s="160"/>
      <c r="CA1073" s="119"/>
    </row>
    <row r="1074" spans="1:79">
      <c r="A1074" s="118"/>
      <c r="B1074" s="118"/>
      <c r="C1074" s="123"/>
      <c r="D1074" s="123"/>
      <c r="E1074" s="160"/>
      <c r="CA1074" s="119"/>
    </row>
    <row r="1075" spans="1:79">
      <c r="A1075" s="118"/>
      <c r="B1075" s="118"/>
      <c r="C1075" s="123"/>
      <c r="D1075" s="123"/>
      <c r="E1075" s="160"/>
      <c r="CA1075" s="119"/>
    </row>
    <row r="1076" spans="1:79">
      <c r="A1076" s="118"/>
      <c r="B1076" s="118"/>
      <c r="C1076" s="123"/>
      <c r="D1076" s="123"/>
      <c r="E1076" s="160"/>
      <c r="CA1076" s="119"/>
    </row>
    <row r="1077" spans="1:79">
      <c r="A1077" s="118"/>
      <c r="B1077" s="118"/>
      <c r="C1077" s="123"/>
      <c r="D1077" s="123"/>
      <c r="E1077" s="160"/>
      <c r="CA1077" s="119"/>
    </row>
    <row r="1078" spans="1:79">
      <c r="A1078" s="118"/>
      <c r="B1078" s="118"/>
      <c r="C1078" s="123"/>
      <c r="D1078" s="123"/>
      <c r="E1078" s="160"/>
      <c r="CA1078" s="119"/>
    </row>
    <row r="1079" spans="1:79">
      <c r="A1079" s="118"/>
      <c r="B1079" s="118"/>
      <c r="C1079" s="123"/>
      <c r="D1079" s="123"/>
      <c r="E1079" s="160"/>
      <c r="CA1079" s="119"/>
    </row>
    <row r="1080" spans="1:79">
      <c r="A1080" s="118"/>
      <c r="B1080" s="118"/>
      <c r="C1080" s="123"/>
      <c r="D1080" s="123"/>
      <c r="E1080" s="160"/>
      <c r="CA1080" s="119"/>
    </row>
    <row r="1081" spans="1:79">
      <c r="A1081" s="118"/>
      <c r="B1081" s="118"/>
      <c r="C1081" s="123"/>
      <c r="D1081" s="123"/>
      <c r="E1081" s="160"/>
      <c r="CA1081" s="119"/>
    </row>
    <row r="1082" spans="1:79">
      <c r="A1082" s="118"/>
      <c r="B1082" s="118"/>
      <c r="C1082" s="123"/>
      <c r="D1082" s="123"/>
      <c r="E1082" s="160"/>
      <c r="CA1082" s="119"/>
    </row>
    <row r="1083" spans="1:79">
      <c r="A1083" s="118"/>
      <c r="B1083" s="118"/>
      <c r="C1083" s="123"/>
      <c r="D1083" s="123"/>
      <c r="E1083" s="160"/>
      <c r="CA1083" s="119"/>
    </row>
    <row r="1084" spans="1:79">
      <c r="A1084" s="118"/>
      <c r="B1084" s="118"/>
      <c r="C1084" s="123"/>
      <c r="D1084" s="123"/>
      <c r="E1084" s="160"/>
      <c r="CA1084" s="119"/>
    </row>
    <row r="1085" spans="1:79">
      <c r="A1085" s="118"/>
      <c r="B1085" s="118"/>
      <c r="C1085" s="123"/>
      <c r="D1085" s="123"/>
      <c r="E1085" s="160"/>
      <c r="CA1085" s="119"/>
    </row>
    <row r="1086" spans="1:79">
      <c r="A1086" s="118"/>
      <c r="B1086" s="118"/>
      <c r="C1086" s="123"/>
      <c r="D1086" s="123"/>
      <c r="E1086" s="160"/>
      <c r="CA1086" s="119"/>
    </row>
    <row r="1087" spans="1:79">
      <c r="A1087" s="118"/>
      <c r="B1087" s="118"/>
      <c r="C1087" s="123"/>
      <c r="D1087" s="123"/>
      <c r="E1087" s="160"/>
      <c r="CA1087" s="119"/>
    </row>
    <row r="1088" spans="1:79">
      <c r="A1088" s="118"/>
      <c r="B1088" s="118"/>
      <c r="C1088" s="123"/>
      <c r="D1088" s="123"/>
      <c r="E1088" s="160"/>
      <c r="CA1088" s="119"/>
    </row>
    <row r="1089" spans="1:79">
      <c r="A1089" s="118"/>
      <c r="B1089" s="118"/>
      <c r="C1089" s="123"/>
      <c r="D1089" s="123"/>
      <c r="E1089" s="160"/>
      <c r="CA1089" s="119"/>
    </row>
    <row r="1090" spans="1:79">
      <c r="A1090" s="118"/>
      <c r="B1090" s="118"/>
      <c r="C1090" s="123"/>
      <c r="D1090" s="123"/>
      <c r="E1090" s="160"/>
      <c r="CA1090" s="119"/>
    </row>
    <row r="1091" spans="1:79">
      <c r="A1091" s="118"/>
      <c r="B1091" s="118"/>
      <c r="C1091" s="123"/>
      <c r="D1091" s="123"/>
      <c r="E1091" s="160"/>
      <c r="CA1091" s="119"/>
    </row>
    <row r="1092" spans="1:79">
      <c r="A1092" s="118"/>
      <c r="B1092" s="118"/>
      <c r="C1092" s="123"/>
      <c r="D1092" s="123"/>
      <c r="E1092" s="160"/>
      <c r="CA1092" s="119"/>
    </row>
    <row r="1093" spans="1:79">
      <c r="A1093" s="118"/>
      <c r="B1093" s="118"/>
      <c r="C1093" s="123"/>
      <c r="D1093" s="123"/>
      <c r="E1093" s="160"/>
      <c r="CA1093" s="119"/>
    </row>
    <row r="1094" spans="1:79">
      <c r="A1094" s="118"/>
      <c r="B1094" s="118"/>
      <c r="C1094" s="123"/>
      <c r="D1094" s="123"/>
      <c r="E1094" s="160"/>
      <c r="CA1094" s="119"/>
    </row>
    <row r="1095" spans="1:79">
      <c r="A1095" s="118"/>
      <c r="B1095" s="118"/>
      <c r="C1095" s="123"/>
      <c r="D1095" s="123"/>
      <c r="E1095" s="160"/>
      <c r="CA1095" s="119"/>
    </row>
    <row r="1096" spans="1:79">
      <c r="A1096" s="118"/>
      <c r="B1096" s="118"/>
      <c r="C1096" s="123"/>
      <c r="D1096" s="123"/>
      <c r="E1096" s="160"/>
      <c r="CA1096" s="119"/>
    </row>
    <row r="1097" spans="1:79">
      <c r="A1097" s="118"/>
      <c r="B1097" s="118"/>
      <c r="C1097" s="123"/>
      <c r="D1097" s="123"/>
      <c r="E1097" s="160"/>
      <c r="CA1097" s="119"/>
    </row>
    <row r="1098" spans="1:79">
      <c r="A1098" s="118"/>
      <c r="B1098" s="118"/>
      <c r="C1098" s="123"/>
      <c r="D1098" s="123"/>
      <c r="E1098" s="160"/>
      <c r="CA1098" s="119"/>
    </row>
    <row r="1099" spans="1:79">
      <c r="A1099" s="118"/>
      <c r="B1099" s="118"/>
      <c r="C1099" s="123"/>
      <c r="D1099" s="123"/>
      <c r="E1099" s="160"/>
      <c r="CA1099" s="119"/>
    </row>
    <row r="1100" spans="1:79">
      <c r="A1100" s="118"/>
      <c r="B1100" s="118"/>
      <c r="C1100" s="123"/>
      <c r="D1100" s="123"/>
      <c r="E1100" s="160"/>
      <c r="CA1100" s="119"/>
    </row>
    <row r="1101" spans="1:79">
      <c r="A1101" s="118"/>
      <c r="B1101" s="118"/>
      <c r="C1101" s="123"/>
      <c r="D1101" s="123"/>
      <c r="E1101" s="160"/>
      <c r="CA1101" s="119"/>
    </row>
    <row r="1102" spans="1:79">
      <c r="A1102" s="118"/>
      <c r="B1102" s="118"/>
      <c r="C1102" s="123"/>
      <c r="D1102" s="123"/>
      <c r="E1102" s="160"/>
      <c r="CA1102" s="119"/>
    </row>
    <row r="1103" spans="1:79">
      <c r="A1103" s="118"/>
      <c r="B1103" s="118"/>
      <c r="C1103" s="123"/>
      <c r="D1103" s="123"/>
      <c r="E1103" s="160"/>
      <c r="CA1103" s="119"/>
    </row>
    <row r="1104" spans="1:79">
      <c r="A1104" s="118"/>
      <c r="B1104" s="118"/>
      <c r="C1104" s="123"/>
      <c r="D1104" s="123"/>
      <c r="E1104" s="160"/>
      <c r="CA1104" s="119"/>
    </row>
    <row r="1105" spans="1:79">
      <c r="A1105" s="118"/>
      <c r="B1105" s="118"/>
      <c r="C1105" s="123"/>
      <c r="D1105" s="123"/>
      <c r="E1105" s="160"/>
      <c r="CA1105" s="119"/>
    </row>
    <row r="1106" spans="1:79">
      <c r="A1106" s="118"/>
      <c r="B1106" s="118"/>
      <c r="C1106" s="123"/>
      <c r="D1106" s="123"/>
      <c r="E1106" s="160"/>
      <c r="CA1106" s="119"/>
    </row>
    <row r="1107" spans="1:79">
      <c r="A1107" s="118"/>
      <c r="B1107" s="118"/>
      <c r="C1107" s="123"/>
      <c r="D1107" s="123"/>
      <c r="E1107" s="160"/>
      <c r="CA1107" s="119"/>
    </row>
    <row r="1108" spans="1:79">
      <c r="A1108" s="118"/>
      <c r="B1108" s="118"/>
      <c r="C1108" s="123"/>
      <c r="D1108" s="123"/>
      <c r="E1108" s="160"/>
      <c r="CA1108" s="119"/>
    </row>
    <row r="1109" spans="1:79">
      <c r="A1109" s="118"/>
      <c r="B1109" s="118"/>
      <c r="C1109" s="123"/>
      <c r="D1109" s="123"/>
      <c r="E1109" s="160"/>
      <c r="CA1109" s="119"/>
    </row>
    <row r="1110" spans="1:79">
      <c r="A1110" s="118"/>
      <c r="B1110" s="118"/>
      <c r="C1110" s="123"/>
      <c r="D1110" s="123"/>
      <c r="E1110" s="160"/>
      <c r="CA1110" s="119"/>
    </row>
    <row r="1111" spans="1:79">
      <c r="A1111" s="118"/>
      <c r="B1111" s="118"/>
      <c r="C1111" s="123"/>
      <c r="D1111" s="123"/>
      <c r="E1111" s="160"/>
      <c r="CA1111" s="119"/>
    </row>
    <row r="1112" spans="1:79">
      <c r="A1112" s="118"/>
      <c r="B1112" s="118"/>
      <c r="C1112" s="123"/>
      <c r="D1112" s="123"/>
      <c r="E1112" s="160"/>
      <c r="CA1112" s="119"/>
    </row>
    <row r="1113" spans="1:79">
      <c r="A1113" s="118"/>
      <c r="B1113" s="118"/>
      <c r="C1113" s="123"/>
      <c r="D1113" s="123"/>
      <c r="E1113" s="160"/>
      <c r="CA1113" s="119"/>
    </row>
    <row r="1114" spans="1:79">
      <c r="A1114" s="118"/>
      <c r="B1114" s="118"/>
      <c r="C1114" s="123"/>
      <c r="D1114" s="123"/>
      <c r="E1114" s="160"/>
      <c r="CA1114" s="119"/>
    </row>
    <row r="1115" spans="1:79">
      <c r="A1115" s="118"/>
      <c r="B1115" s="118"/>
      <c r="C1115" s="123"/>
      <c r="D1115" s="123"/>
      <c r="E1115" s="160"/>
      <c r="CA1115" s="119"/>
    </row>
    <row r="1116" spans="1:79">
      <c r="A1116" s="118"/>
      <c r="B1116" s="118"/>
      <c r="C1116" s="123"/>
      <c r="D1116" s="123"/>
      <c r="E1116" s="160"/>
      <c r="CA1116" s="119"/>
    </row>
    <row r="1117" spans="1:79">
      <c r="A1117" s="118"/>
      <c r="B1117" s="118"/>
      <c r="C1117" s="123"/>
      <c r="D1117" s="123"/>
      <c r="E1117" s="160"/>
      <c r="CA1117" s="119"/>
    </row>
    <row r="1118" spans="1:79">
      <c r="A1118" s="118"/>
      <c r="B1118" s="118"/>
      <c r="C1118" s="123"/>
      <c r="D1118" s="123"/>
      <c r="E1118" s="160"/>
      <c r="CA1118" s="119"/>
    </row>
    <row r="1119" spans="1:79">
      <c r="A1119" s="118"/>
      <c r="B1119" s="118"/>
      <c r="C1119" s="123"/>
      <c r="D1119" s="123"/>
      <c r="E1119" s="160"/>
      <c r="CA1119" s="119"/>
    </row>
    <row r="1120" spans="1:79">
      <c r="A1120" s="118"/>
      <c r="B1120" s="118"/>
      <c r="C1120" s="123"/>
      <c r="D1120" s="123"/>
      <c r="E1120" s="160"/>
      <c r="CA1120" s="119"/>
    </row>
    <row r="1121" spans="1:79">
      <c r="A1121" s="118"/>
      <c r="B1121" s="118"/>
      <c r="C1121" s="123"/>
      <c r="D1121" s="123"/>
      <c r="E1121" s="160"/>
      <c r="CA1121" s="119"/>
    </row>
    <row r="1122" spans="1:79">
      <c r="A1122" s="118"/>
      <c r="B1122" s="118"/>
      <c r="C1122" s="123"/>
      <c r="D1122" s="123"/>
      <c r="E1122" s="160"/>
      <c r="CA1122" s="119"/>
    </row>
    <row r="1123" spans="1:79">
      <c r="A1123" s="118"/>
      <c r="B1123" s="118"/>
      <c r="C1123" s="123"/>
      <c r="D1123" s="123"/>
      <c r="E1123" s="160"/>
      <c r="CA1123" s="119"/>
    </row>
    <row r="1124" spans="1:79">
      <c r="A1124" s="118"/>
      <c r="B1124" s="118"/>
      <c r="C1124" s="123"/>
      <c r="D1124" s="123"/>
      <c r="E1124" s="160"/>
      <c r="CA1124" s="119"/>
    </row>
    <row r="1125" spans="1:79">
      <c r="A1125" s="118"/>
      <c r="B1125" s="118"/>
      <c r="C1125" s="123"/>
      <c r="D1125" s="123"/>
      <c r="E1125" s="160"/>
      <c r="CA1125" s="119"/>
    </row>
    <row r="1126" spans="1:79">
      <c r="A1126" s="118"/>
      <c r="B1126" s="118"/>
      <c r="C1126" s="123"/>
      <c r="D1126" s="123"/>
      <c r="E1126" s="160"/>
      <c r="CA1126" s="119"/>
    </row>
    <row r="1127" spans="1:79">
      <c r="A1127" s="118"/>
      <c r="B1127" s="118"/>
      <c r="C1127" s="123"/>
      <c r="D1127" s="123"/>
      <c r="E1127" s="160"/>
      <c r="CA1127" s="119"/>
    </row>
    <row r="1128" spans="1:79">
      <c r="A1128" s="118"/>
      <c r="B1128" s="118"/>
      <c r="C1128" s="123"/>
      <c r="D1128" s="123"/>
      <c r="E1128" s="160"/>
      <c r="CA1128" s="119"/>
    </row>
    <row r="1129" spans="1:79">
      <c r="A1129" s="118"/>
      <c r="B1129" s="118"/>
      <c r="C1129" s="123"/>
      <c r="D1129" s="123"/>
      <c r="E1129" s="160"/>
      <c r="CA1129" s="119"/>
    </row>
    <row r="1130" spans="1:79">
      <c r="A1130" s="118"/>
      <c r="B1130" s="118"/>
      <c r="C1130" s="123"/>
      <c r="D1130" s="123"/>
      <c r="E1130" s="160"/>
      <c r="CA1130" s="119"/>
    </row>
    <row r="1131" spans="1:79">
      <c r="A1131" s="118"/>
      <c r="B1131" s="118"/>
      <c r="C1131" s="123"/>
      <c r="D1131" s="123"/>
      <c r="E1131" s="160"/>
      <c r="CA1131" s="119"/>
    </row>
    <row r="1132" spans="1:79">
      <c r="A1132" s="118"/>
      <c r="B1132" s="118"/>
      <c r="C1132" s="123"/>
      <c r="D1132" s="123"/>
      <c r="E1132" s="160"/>
      <c r="CA1132" s="119"/>
    </row>
    <row r="1133" spans="1:79">
      <c r="A1133" s="118"/>
      <c r="B1133" s="118"/>
      <c r="C1133" s="123"/>
      <c r="D1133" s="123"/>
      <c r="E1133" s="160"/>
      <c r="CA1133" s="119"/>
    </row>
    <row r="1134" spans="1:79">
      <c r="A1134" s="118"/>
      <c r="B1134" s="118"/>
      <c r="C1134" s="123"/>
      <c r="D1134" s="123"/>
      <c r="E1134" s="160"/>
      <c r="CA1134" s="119"/>
    </row>
    <row r="1135" spans="1:79">
      <c r="A1135" s="118"/>
      <c r="B1135" s="118"/>
      <c r="C1135" s="123"/>
      <c r="D1135" s="123"/>
      <c r="E1135" s="160"/>
      <c r="CA1135" s="119"/>
    </row>
    <row r="1136" spans="1:79">
      <c r="A1136" s="118"/>
      <c r="B1136" s="118"/>
      <c r="C1136" s="123"/>
      <c r="D1136" s="123"/>
      <c r="E1136" s="160"/>
      <c r="CA1136" s="119"/>
    </row>
    <row r="1137" spans="1:79">
      <c r="A1137" s="118"/>
      <c r="B1137" s="118"/>
      <c r="C1137" s="123"/>
      <c r="D1137" s="123"/>
      <c r="E1137" s="160"/>
      <c r="CA1137" s="119"/>
    </row>
    <row r="1138" spans="1:79">
      <c r="A1138" s="118"/>
      <c r="B1138" s="118"/>
      <c r="C1138" s="123"/>
      <c r="D1138" s="123"/>
      <c r="E1138" s="160"/>
      <c r="CA1138" s="119"/>
    </row>
    <row r="1139" spans="1:79">
      <c r="A1139" s="118"/>
      <c r="B1139" s="118"/>
      <c r="C1139" s="123"/>
      <c r="D1139" s="123"/>
      <c r="E1139" s="160"/>
      <c r="CA1139" s="119"/>
    </row>
    <row r="1140" spans="1:79">
      <c r="A1140" s="118"/>
      <c r="B1140" s="118"/>
      <c r="C1140" s="123"/>
      <c r="D1140" s="123"/>
      <c r="E1140" s="160"/>
      <c r="CA1140" s="119"/>
    </row>
    <row r="1141" spans="1:79">
      <c r="A1141" s="118"/>
      <c r="B1141" s="118"/>
      <c r="C1141" s="123"/>
      <c r="D1141" s="123"/>
      <c r="E1141" s="160"/>
      <c r="CA1141" s="119"/>
    </row>
    <row r="1142" spans="1:79">
      <c r="A1142" s="118"/>
      <c r="B1142" s="118"/>
      <c r="C1142" s="123"/>
      <c r="D1142" s="123"/>
      <c r="E1142" s="160"/>
      <c r="CA1142" s="119"/>
    </row>
    <row r="1143" spans="1:79">
      <c r="A1143" s="118"/>
      <c r="B1143" s="118"/>
      <c r="C1143" s="123"/>
      <c r="D1143" s="123"/>
      <c r="E1143" s="160"/>
      <c r="CA1143" s="119"/>
    </row>
    <row r="1144" spans="1:79">
      <c r="A1144" s="118"/>
      <c r="B1144" s="118"/>
      <c r="C1144" s="123"/>
      <c r="D1144" s="123"/>
      <c r="E1144" s="160"/>
      <c r="CA1144" s="119"/>
    </row>
    <row r="1145" spans="1:79">
      <c r="A1145" s="118"/>
      <c r="B1145" s="118"/>
      <c r="C1145" s="123"/>
      <c r="D1145" s="123"/>
      <c r="E1145" s="160"/>
      <c r="CA1145" s="119"/>
    </row>
    <row r="1146" spans="1:79">
      <c r="A1146" s="118"/>
      <c r="B1146" s="118"/>
      <c r="C1146" s="123"/>
      <c r="D1146" s="123"/>
      <c r="E1146" s="160"/>
      <c r="CA1146" s="119"/>
    </row>
    <row r="1147" spans="1:79">
      <c r="A1147" s="118"/>
      <c r="B1147" s="118"/>
      <c r="C1147" s="123"/>
      <c r="D1147" s="123"/>
      <c r="E1147" s="160"/>
      <c r="CA1147" s="119"/>
    </row>
    <row r="1148" spans="1:79">
      <c r="A1148" s="118"/>
      <c r="B1148" s="118"/>
      <c r="C1148" s="123"/>
      <c r="D1148" s="123"/>
      <c r="E1148" s="160"/>
      <c r="CA1148" s="119"/>
    </row>
    <row r="1149" spans="1:79">
      <c r="A1149" s="118"/>
      <c r="B1149" s="118"/>
      <c r="C1149" s="123"/>
      <c r="D1149" s="123"/>
      <c r="E1149" s="160"/>
      <c r="CA1149" s="119"/>
    </row>
    <row r="1150" spans="1:79">
      <c r="A1150" s="118"/>
      <c r="B1150" s="118"/>
      <c r="C1150" s="123"/>
      <c r="D1150" s="123"/>
      <c r="E1150" s="160"/>
      <c r="CA1150" s="119"/>
    </row>
    <row r="1151" spans="1:79">
      <c r="A1151" s="118"/>
      <c r="B1151" s="118"/>
      <c r="C1151" s="123"/>
      <c r="D1151" s="123"/>
      <c r="E1151" s="160"/>
      <c r="CA1151" s="119"/>
    </row>
    <row r="1152" spans="1:79">
      <c r="A1152" s="118"/>
      <c r="B1152" s="118"/>
      <c r="C1152" s="123"/>
      <c r="D1152" s="123"/>
      <c r="E1152" s="160"/>
      <c r="CA1152" s="119"/>
    </row>
    <row r="1153" spans="1:79">
      <c r="A1153" s="118"/>
      <c r="B1153" s="118"/>
      <c r="C1153" s="123"/>
      <c r="D1153" s="123"/>
      <c r="E1153" s="160"/>
      <c r="CA1153" s="119"/>
    </row>
    <row r="1154" spans="1:79">
      <c r="A1154" s="118"/>
      <c r="B1154" s="118"/>
      <c r="C1154" s="123"/>
      <c r="D1154" s="123"/>
      <c r="E1154" s="160"/>
      <c r="CA1154" s="119"/>
    </row>
    <row r="1155" spans="1:79">
      <c r="A1155" s="118"/>
      <c r="B1155" s="118"/>
      <c r="C1155" s="123"/>
      <c r="D1155" s="123"/>
      <c r="E1155" s="160"/>
      <c r="CA1155" s="119"/>
    </row>
    <row r="1156" spans="1:79">
      <c r="A1156" s="118"/>
      <c r="B1156" s="118"/>
      <c r="C1156" s="123"/>
      <c r="D1156" s="123"/>
      <c r="E1156" s="160"/>
      <c r="CA1156" s="119"/>
    </row>
    <row r="1157" spans="1:79">
      <c r="A1157" s="118"/>
      <c r="B1157" s="118"/>
      <c r="C1157" s="123"/>
      <c r="D1157" s="123"/>
      <c r="E1157" s="160"/>
      <c r="CA1157" s="119"/>
    </row>
    <row r="1158" spans="1:79">
      <c r="A1158" s="118"/>
      <c r="B1158" s="118"/>
      <c r="C1158" s="123"/>
      <c r="D1158" s="123"/>
      <c r="E1158" s="160"/>
      <c r="CA1158" s="119"/>
    </row>
    <row r="1159" spans="1:79">
      <c r="A1159" s="118"/>
      <c r="B1159" s="118"/>
      <c r="C1159" s="123"/>
      <c r="D1159" s="123"/>
      <c r="E1159" s="160"/>
      <c r="CA1159" s="119"/>
    </row>
    <row r="1160" spans="1:79">
      <c r="A1160" s="118"/>
      <c r="B1160" s="118"/>
      <c r="C1160" s="123"/>
      <c r="D1160" s="123"/>
      <c r="E1160" s="160"/>
      <c r="CA1160" s="119"/>
    </row>
    <row r="1161" spans="1:79">
      <c r="A1161" s="118"/>
      <c r="B1161" s="118"/>
      <c r="C1161" s="123"/>
      <c r="D1161" s="123"/>
      <c r="E1161" s="160"/>
      <c r="CA1161" s="119"/>
    </row>
    <row r="1162" spans="1:79">
      <c r="A1162" s="118"/>
      <c r="B1162" s="118"/>
      <c r="C1162" s="123"/>
      <c r="D1162" s="123"/>
      <c r="E1162" s="160"/>
      <c r="CA1162" s="119"/>
    </row>
    <row r="1163" spans="1:79">
      <c r="A1163" s="118"/>
      <c r="B1163" s="118"/>
      <c r="C1163" s="123"/>
      <c r="D1163" s="123"/>
      <c r="E1163" s="160"/>
      <c r="CA1163" s="119"/>
    </row>
    <row r="1164" spans="1:79">
      <c r="A1164" s="118"/>
      <c r="B1164" s="118"/>
      <c r="C1164" s="123"/>
      <c r="D1164" s="123"/>
      <c r="E1164" s="160"/>
      <c r="CA1164" s="119"/>
    </row>
    <row r="1165" spans="1:79">
      <c r="A1165" s="118"/>
      <c r="B1165" s="118"/>
      <c r="C1165" s="123"/>
      <c r="D1165" s="123"/>
      <c r="E1165" s="160"/>
      <c r="CA1165" s="119"/>
    </row>
    <row r="1166" spans="1:79">
      <c r="A1166" s="118"/>
      <c r="B1166" s="118"/>
      <c r="C1166" s="123"/>
      <c r="D1166" s="123"/>
      <c r="E1166" s="160"/>
      <c r="CA1166" s="119"/>
    </row>
    <row r="1167" spans="1:79">
      <c r="A1167" s="118"/>
      <c r="B1167" s="118"/>
      <c r="C1167" s="123"/>
      <c r="D1167" s="123"/>
      <c r="E1167" s="160"/>
      <c r="CA1167" s="119"/>
    </row>
    <row r="1168" spans="1:79">
      <c r="A1168" s="118"/>
      <c r="B1168" s="118"/>
      <c r="C1168" s="123"/>
      <c r="D1168" s="123"/>
      <c r="E1168" s="160"/>
      <c r="CA1168" s="119"/>
    </row>
    <row r="1169" spans="1:79">
      <c r="A1169" s="118"/>
      <c r="B1169" s="118"/>
      <c r="C1169" s="123"/>
      <c r="D1169" s="123"/>
      <c r="E1169" s="160"/>
      <c r="CA1169" s="119"/>
    </row>
    <row r="1170" spans="1:79">
      <c r="A1170" s="118"/>
      <c r="B1170" s="118"/>
      <c r="C1170" s="123"/>
      <c r="D1170" s="123"/>
      <c r="E1170" s="160"/>
      <c r="CA1170" s="119"/>
    </row>
    <row r="1171" spans="1:79">
      <c r="A1171" s="118"/>
      <c r="B1171" s="118"/>
      <c r="C1171" s="123"/>
      <c r="D1171" s="123"/>
      <c r="E1171" s="160"/>
      <c r="CA1171" s="119"/>
    </row>
    <row r="1172" spans="1:79">
      <c r="A1172" s="118"/>
      <c r="B1172" s="118"/>
      <c r="C1172" s="123"/>
      <c r="D1172" s="123"/>
      <c r="E1172" s="160"/>
      <c r="CA1172" s="119"/>
    </row>
    <row r="1173" spans="1:79">
      <c r="A1173" s="118"/>
      <c r="B1173" s="118"/>
      <c r="C1173" s="123"/>
      <c r="D1173" s="123"/>
      <c r="E1173" s="160"/>
      <c r="CA1173" s="119"/>
    </row>
    <row r="1174" spans="1:79">
      <c r="A1174" s="118"/>
      <c r="B1174" s="118"/>
      <c r="C1174" s="123"/>
      <c r="D1174" s="123"/>
      <c r="E1174" s="160"/>
      <c r="CA1174" s="119"/>
    </row>
    <row r="1175" spans="1:79">
      <c r="A1175" s="118"/>
      <c r="B1175" s="118"/>
      <c r="C1175" s="123"/>
      <c r="D1175" s="123"/>
      <c r="E1175" s="160"/>
      <c r="CA1175" s="119"/>
    </row>
    <row r="1176" spans="1:79">
      <c r="A1176" s="118"/>
      <c r="B1176" s="118"/>
      <c r="C1176" s="123"/>
      <c r="D1176" s="123"/>
      <c r="E1176" s="160"/>
      <c r="CA1176" s="119"/>
    </row>
    <row r="1177" spans="1:79">
      <c r="A1177" s="118"/>
      <c r="B1177" s="118"/>
      <c r="C1177" s="123"/>
      <c r="D1177" s="123"/>
      <c r="E1177" s="160"/>
      <c r="CA1177" s="119"/>
    </row>
    <row r="1178" spans="1:79">
      <c r="A1178" s="118"/>
      <c r="B1178" s="118"/>
      <c r="C1178" s="123"/>
      <c r="D1178" s="123"/>
      <c r="E1178" s="160"/>
      <c r="CA1178" s="119"/>
    </row>
    <row r="1179" spans="1:79">
      <c r="A1179" s="118"/>
      <c r="B1179" s="118"/>
      <c r="C1179" s="123"/>
      <c r="D1179" s="123"/>
      <c r="E1179" s="160"/>
      <c r="CA1179" s="119"/>
    </row>
    <row r="1180" spans="1:79">
      <c r="A1180" s="118"/>
      <c r="B1180" s="118"/>
      <c r="C1180" s="123"/>
      <c r="D1180" s="123"/>
      <c r="E1180" s="160"/>
      <c r="CA1180" s="119"/>
    </row>
    <row r="1181" spans="1:79">
      <c r="A1181" s="118"/>
      <c r="B1181" s="118"/>
      <c r="C1181" s="123"/>
      <c r="D1181" s="123"/>
      <c r="E1181" s="160"/>
      <c r="CA1181" s="119"/>
    </row>
    <row r="1182" spans="1:79">
      <c r="A1182" s="118"/>
      <c r="B1182" s="118"/>
      <c r="C1182" s="123"/>
      <c r="D1182" s="123"/>
      <c r="E1182" s="160"/>
      <c r="CA1182" s="119"/>
    </row>
    <row r="1183" spans="1:79">
      <c r="A1183" s="118"/>
      <c r="B1183" s="118"/>
      <c r="C1183" s="123"/>
      <c r="D1183" s="123"/>
      <c r="E1183" s="160"/>
      <c r="CA1183" s="119"/>
    </row>
    <row r="1184" spans="1:79">
      <c r="A1184" s="118"/>
      <c r="B1184" s="118"/>
      <c r="C1184" s="123"/>
      <c r="D1184" s="123"/>
      <c r="E1184" s="160"/>
      <c r="CA1184" s="119"/>
    </row>
    <row r="1185" spans="1:79">
      <c r="A1185" s="118"/>
      <c r="B1185" s="118"/>
      <c r="C1185" s="123"/>
      <c r="D1185" s="123"/>
      <c r="E1185" s="160"/>
      <c r="CA1185" s="119"/>
    </row>
    <row r="1186" spans="1:79">
      <c r="A1186" s="118"/>
      <c r="B1186" s="118"/>
      <c r="C1186" s="123"/>
      <c r="D1186" s="123"/>
      <c r="E1186" s="160"/>
      <c r="CA1186" s="119"/>
    </row>
    <row r="1187" spans="1:79">
      <c r="A1187" s="118"/>
      <c r="B1187" s="118"/>
      <c r="C1187" s="123"/>
      <c r="D1187" s="123"/>
      <c r="E1187" s="160"/>
      <c r="CA1187" s="119"/>
    </row>
    <row r="1188" spans="1:79">
      <c r="A1188" s="118"/>
      <c r="B1188" s="118"/>
      <c r="C1188" s="123"/>
      <c r="D1188" s="123"/>
      <c r="E1188" s="160"/>
      <c r="CA1188" s="119"/>
    </row>
    <row r="1189" spans="1:79">
      <c r="A1189" s="118"/>
      <c r="B1189" s="118"/>
      <c r="C1189" s="123"/>
      <c r="D1189" s="123"/>
      <c r="E1189" s="160"/>
      <c r="CA1189" s="119"/>
    </row>
    <row r="1190" spans="1:79">
      <c r="A1190" s="118"/>
      <c r="B1190" s="118"/>
      <c r="C1190" s="123"/>
      <c r="D1190" s="123"/>
      <c r="E1190" s="160"/>
      <c r="CA1190" s="119"/>
    </row>
    <row r="1191" spans="1:79">
      <c r="A1191" s="118"/>
      <c r="B1191" s="118"/>
      <c r="C1191" s="123"/>
      <c r="D1191" s="123"/>
      <c r="E1191" s="160"/>
      <c r="CA1191" s="119"/>
    </row>
    <row r="1192" spans="1:79">
      <c r="A1192" s="118"/>
      <c r="B1192" s="118"/>
      <c r="C1192" s="123"/>
      <c r="D1192" s="123"/>
      <c r="E1192" s="160"/>
      <c r="CA1192" s="119"/>
    </row>
    <row r="1193" spans="1:79">
      <c r="A1193" s="118"/>
      <c r="B1193" s="118"/>
      <c r="C1193" s="123"/>
      <c r="D1193" s="123"/>
      <c r="E1193" s="160"/>
      <c r="CA1193" s="119"/>
    </row>
    <row r="1194" spans="1:79">
      <c r="A1194" s="118"/>
      <c r="B1194" s="118"/>
      <c r="C1194" s="123"/>
      <c r="D1194" s="123"/>
      <c r="E1194" s="160"/>
      <c r="CA1194" s="119"/>
    </row>
    <row r="1195" spans="1:79">
      <c r="A1195" s="118"/>
      <c r="B1195" s="118"/>
      <c r="C1195" s="123"/>
      <c r="D1195" s="123"/>
      <c r="E1195" s="160"/>
      <c r="CA1195" s="119"/>
    </row>
    <row r="1196" spans="1:79">
      <c r="A1196" s="118"/>
      <c r="B1196" s="118"/>
      <c r="C1196" s="123"/>
      <c r="D1196" s="123"/>
      <c r="E1196" s="160"/>
      <c r="CA1196" s="119"/>
    </row>
    <row r="1197" spans="1:79">
      <c r="A1197" s="118"/>
      <c r="B1197" s="118"/>
      <c r="C1197" s="123"/>
      <c r="D1197" s="123"/>
      <c r="E1197" s="160"/>
      <c r="CA1197" s="119"/>
    </row>
    <row r="1198" spans="1:79">
      <c r="A1198" s="118"/>
      <c r="B1198" s="118"/>
      <c r="C1198" s="123"/>
      <c r="D1198" s="123"/>
      <c r="E1198" s="160"/>
      <c r="CA1198" s="119"/>
    </row>
    <row r="1199" spans="1:79">
      <c r="A1199" s="118"/>
      <c r="B1199" s="118"/>
      <c r="C1199" s="123"/>
      <c r="D1199" s="123"/>
      <c r="E1199" s="160"/>
      <c r="CA1199" s="119"/>
    </row>
    <row r="1200" spans="1:79">
      <c r="A1200" s="118"/>
      <c r="B1200" s="118"/>
      <c r="C1200" s="123"/>
      <c r="D1200" s="123"/>
      <c r="E1200" s="160"/>
      <c r="CA1200" s="119"/>
    </row>
    <row r="1201" spans="1:79">
      <c r="A1201" s="118"/>
      <c r="B1201" s="118"/>
      <c r="C1201" s="123"/>
      <c r="D1201" s="123"/>
      <c r="E1201" s="160"/>
      <c r="CA1201" s="119"/>
    </row>
    <row r="1202" spans="1:79">
      <c r="A1202" s="118"/>
      <c r="B1202" s="118"/>
      <c r="C1202" s="123"/>
      <c r="D1202" s="123"/>
      <c r="E1202" s="160"/>
      <c r="CA1202" s="119"/>
    </row>
    <row r="1203" spans="1:79">
      <c r="A1203" s="118"/>
      <c r="B1203" s="118"/>
      <c r="C1203" s="123"/>
      <c r="D1203" s="123"/>
      <c r="E1203" s="160"/>
      <c r="CA1203" s="119"/>
    </row>
    <row r="1204" spans="1:79">
      <c r="A1204" s="118"/>
      <c r="B1204" s="118"/>
      <c r="C1204" s="123"/>
      <c r="D1204" s="123"/>
      <c r="E1204" s="160"/>
      <c r="CA1204" s="119"/>
    </row>
    <row r="1205" spans="1:79">
      <c r="A1205" s="118"/>
      <c r="B1205" s="118"/>
      <c r="C1205" s="123"/>
      <c r="D1205" s="123"/>
      <c r="E1205" s="160"/>
      <c r="CA1205" s="119"/>
    </row>
    <row r="1206" spans="1:79">
      <c r="A1206" s="118"/>
      <c r="B1206" s="118"/>
      <c r="C1206" s="123"/>
      <c r="D1206" s="123"/>
      <c r="E1206" s="160"/>
      <c r="CA1206" s="119"/>
    </row>
    <row r="1207" spans="1:79">
      <c r="A1207" s="118"/>
      <c r="B1207" s="118"/>
      <c r="C1207" s="123"/>
      <c r="D1207" s="123"/>
      <c r="E1207" s="160"/>
      <c r="CA1207" s="119"/>
    </row>
    <row r="1208" spans="1:79">
      <c r="A1208" s="118"/>
      <c r="B1208" s="118"/>
      <c r="C1208" s="123"/>
      <c r="D1208" s="123"/>
      <c r="E1208" s="160"/>
      <c r="CA1208" s="119"/>
    </row>
    <row r="1209" spans="1:79">
      <c r="A1209" s="118"/>
      <c r="B1209" s="118"/>
      <c r="C1209" s="123"/>
      <c r="D1209" s="123"/>
      <c r="E1209" s="160"/>
      <c r="CA1209" s="119"/>
    </row>
    <row r="1210" spans="1:79">
      <c r="A1210" s="118"/>
      <c r="B1210" s="118"/>
      <c r="C1210" s="123"/>
      <c r="D1210" s="123"/>
      <c r="E1210" s="160"/>
      <c r="CA1210" s="119"/>
    </row>
    <row r="1211" spans="1:79">
      <c r="A1211" s="118"/>
      <c r="B1211" s="118"/>
      <c r="C1211" s="123"/>
      <c r="D1211" s="123"/>
      <c r="E1211" s="160"/>
      <c r="CA1211" s="119"/>
    </row>
    <row r="1212" spans="1:79">
      <c r="A1212" s="118"/>
      <c r="B1212" s="118"/>
      <c r="C1212" s="123"/>
      <c r="D1212" s="123"/>
      <c r="E1212" s="160"/>
      <c r="CA1212" s="119"/>
    </row>
    <row r="1213" spans="1:79">
      <c r="A1213" s="118"/>
      <c r="B1213" s="118"/>
      <c r="C1213" s="123"/>
      <c r="D1213" s="123"/>
      <c r="E1213" s="160"/>
      <c r="CA1213" s="119"/>
    </row>
    <row r="1214" spans="1:79">
      <c r="A1214" s="118"/>
      <c r="B1214" s="118"/>
      <c r="C1214" s="123"/>
      <c r="D1214" s="123"/>
      <c r="E1214" s="160"/>
      <c r="CA1214" s="119"/>
    </row>
    <row r="1215" spans="1:79">
      <c r="A1215" s="118"/>
      <c r="B1215" s="118"/>
      <c r="C1215" s="123"/>
      <c r="D1215" s="123"/>
      <c r="E1215" s="160"/>
      <c r="CA1215" s="119"/>
    </row>
    <row r="1216" spans="1:79">
      <c r="A1216" s="118"/>
      <c r="B1216" s="118"/>
      <c r="C1216" s="123"/>
      <c r="D1216" s="123"/>
      <c r="E1216" s="160"/>
      <c r="CA1216" s="119"/>
    </row>
    <row r="1217" spans="1:79">
      <c r="A1217" s="118"/>
      <c r="B1217" s="118"/>
      <c r="C1217" s="123"/>
      <c r="D1217" s="123"/>
      <c r="E1217" s="160"/>
      <c r="CA1217" s="119"/>
    </row>
    <row r="1218" spans="1:79">
      <c r="A1218" s="118"/>
      <c r="B1218" s="118"/>
      <c r="C1218" s="123"/>
      <c r="D1218" s="123"/>
      <c r="E1218" s="160"/>
      <c r="CA1218" s="119"/>
    </row>
    <row r="1219" spans="1:79">
      <c r="A1219" s="118"/>
      <c r="B1219" s="118"/>
      <c r="C1219" s="123"/>
      <c r="D1219" s="123"/>
      <c r="E1219" s="160"/>
      <c r="CA1219" s="119"/>
    </row>
    <row r="1220" spans="1:79">
      <c r="A1220" s="118"/>
      <c r="B1220" s="118"/>
      <c r="C1220" s="123"/>
      <c r="D1220" s="123"/>
      <c r="E1220" s="160"/>
      <c r="CA1220" s="119"/>
    </row>
    <row r="1221" spans="1:79">
      <c r="A1221" s="118"/>
      <c r="B1221" s="118"/>
      <c r="C1221" s="123"/>
      <c r="D1221" s="123"/>
      <c r="E1221" s="160"/>
      <c r="CA1221" s="119"/>
    </row>
    <row r="1222" spans="1:79">
      <c r="A1222" s="118"/>
      <c r="B1222" s="118"/>
      <c r="C1222" s="123"/>
      <c r="D1222" s="123"/>
      <c r="E1222" s="160"/>
      <c r="CA1222" s="119"/>
    </row>
    <row r="1223" spans="1:79">
      <c r="A1223" s="118"/>
      <c r="B1223" s="118"/>
      <c r="C1223" s="123"/>
      <c r="D1223" s="123"/>
      <c r="E1223" s="160"/>
      <c r="CA1223" s="119"/>
    </row>
    <row r="1224" spans="1:79">
      <c r="A1224" s="118"/>
      <c r="B1224" s="118"/>
      <c r="C1224" s="123"/>
      <c r="D1224" s="123"/>
      <c r="E1224" s="160"/>
      <c r="CA1224" s="119"/>
    </row>
    <row r="1225" spans="1:79">
      <c r="A1225" s="118"/>
      <c r="B1225" s="118"/>
      <c r="C1225" s="123"/>
      <c r="D1225" s="123"/>
      <c r="E1225" s="160"/>
      <c r="CA1225" s="119"/>
    </row>
    <row r="1226" spans="1:79">
      <c r="A1226" s="118"/>
      <c r="B1226" s="118"/>
      <c r="C1226" s="123"/>
      <c r="D1226" s="123"/>
      <c r="E1226" s="160"/>
      <c r="CA1226" s="119"/>
    </row>
    <row r="1227" spans="1:79">
      <c r="A1227" s="118"/>
      <c r="B1227" s="118"/>
      <c r="C1227" s="123"/>
      <c r="D1227" s="123"/>
      <c r="E1227" s="160"/>
      <c r="CA1227" s="119"/>
    </row>
    <row r="1228" spans="1:79">
      <c r="A1228" s="118"/>
      <c r="B1228" s="118"/>
      <c r="C1228" s="123"/>
      <c r="D1228" s="123"/>
      <c r="E1228" s="160"/>
      <c r="CA1228" s="119"/>
    </row>
    <row r="1229" spans="1:79">
      <c r="A1229" s="118"/>
      <c r="B1229" s="118"/>
      <c r="C1229" s="123"/>
      <c r="D1229" s="123"/>
      <c r="E1229" s="160"/>
      <c r="CA1229" s="119"/>
    </row>
    <row r="1230" spans="1:79">
      <c r="A1230" s="118"/>
      <c r="B1230" s="118"/>
      <c r="C1230" s="123"/>
      <c r="D1230" s="123"/>
      <c r="E1230" s="160"/>
      <c r="CA1230" s="119"/>
    </row>
    <row r="1231" spans="1:79">
      <c r="A1231" s="118"/>
      <c r="B1231" s="118"/>
      <c r="C1231" s="123"/>
      <c r="D1231" s="123"/>
      <c r="E1231" s="160"/>
      <c r="CA1231" s="119"/>
    </row>
    <row r="1232" spans="1:79">
      <c r="A1232" s="118"/>
      <c r="B1232" s="118"/>
      <c r="C1232" s="123"/>
      <c r="D1232" s="123"/>
      <c r="E1232" s="160"/>
      <c r="CA1232" s="119"/>
    </row>
    <row r="1233" spans="1:79">
      <c r="A1233" s="118"/>
      <c r="B1233" s="118"/>
      <c r="C1233" s="123"/>
      <c r="D1233" s="123"/>
      <c r="E1233" s="160"/>
      <c r="CA1233" s="119"/>
    </row>
    <row r="1234" spans="1:79">
      <c r="A1234" s="118"/>
      <c r="B1234" s="118"/>
      <c r="C1234" s="123"/>
      <c r="D1234" s="123"/>
      <c r="E1234" s="160"/>
      <c r="CA1234" s="119"/>
    </row>
    <row r="1235" spans="1:79">
      <c r="A1235" s="118"/>
      <c r="B1235" s="118"/>
      <c r="C1235" s="123"/>
      <c r="D1235" s="123"/>
      <c r="E1235" s="160"/>
      <c r="CA1235" s="119"/>
    </row>
    <row r="1236" spans="1:79">
      <c r="A1236" s="118"/>
      <c r="B1236" s="118"/>
      <c r="C1236" s="123"/>
      <c r="D1236" s="123"/>
      <c r="E1236" s="160"/>
      <c r="CA1236" s="119"/>
    </row>
    <row r="1237" spans="1:79">
      <c r="A1237" s="118"/>
      <c r="B1237" s="118"/>
      <c r="C1237" s="123"/>
      <c r="D1237" s="123"/>
      <c r="E1237" s="160"/>
      <c r="CA1237" s="119"/>
    </row>
    <row r="1238" spans="1:79">
      <c r="A1238" s="118"/>
      <c r="B1238" s="118"/>
      <c r="C1238" s="123"/>
      <c r="D1238" s="123"/>
      <c r="E1238" s="160"/>
      <c r="CA1238" s="119"/>
    </row>
    <row r="1239" spans="1:79">
      <c r="A1239" s="118"/>
      <c r="B1239" s="118"/>
      <c r="C1239" s="123"/>
      <c r="D1239" s="123"/>
      <c r="E1239" s="160"/>
      <c r="CA1239" s="119"/>
    </row>
    <row r="1240" spans="1:79">
      <c r="A1240" s="118"/>
      <c r="B1240" s="118"/>
      <c r="C1240" s="123"/>
      <c r="D1240" s="123"/>
      <c r="E1240" s="160"/>
      <c r="CA1240" s="119"/>
    </row>
    <row r="1241" spans="1:79">
      <c r="A1241" s="118"/>
      <c r="B1241" s="118"/>
      <c r="C1241" s="123"/>
      <c r="D1241" s="123"/>
      <c r="E1241" s="160"/>
      <c r="CA1241" s="119"/>
    </row>
    <row r="1242" spans="1:79">
      <c r="A1242" s="118"/>
      <c r="B1242" s="118"/>
      <c r="C1242" s="123"/>
      <c r="D1242" s="123"/>
      <c r="E1242" s="160"/>
      <c r="CA1242" s="119"/>
    </row>
    <row r="1243" spans="1:79">
      <c r="A1243" s="118"/>
      <c r="B1243" s="118"/>
      <c r="C1243" s="123"/>
      <c r="D1243" s="123"/>
      <c r="E1243" s="160"/>
      <c r="CA1243" s="119"/>
    </row>
    <row r="1244" spans="1:79">
      <c r="A1244" s="118"/>
      <c r="B1244" s="118"/>
      <c r="C1244" s="123"/>
      <c r="D1244" s="123"/>
      <c r="E1244" s="160"/>
      <c r="CA1244" s="119"/>
    </row>
    <row r="1245" spans="1:79">
      <c r="A1245" s="118"/>
      <c r="B1245" s="118"/>
      <c r="C1245" s="123"/>
      <c r="D1245" s="123"/>
      <c r="E1245" s="160"/>
      <c r="CA1245" s="119"/>
    </row>
    <row r="1246" spans="1:79">
      <c r="A1246" s="118"/>
      <c r="B1246" s="118"/>
      <c r="C1246" s="123"/>
      <c r="D1246" s="123"/>
      <c r="E1246" s="160"/>
      <c r="CA1246" s="119"/>
    </row>
    <row r="1247" spans="1:79">
      <c r="A1247" s="118"/>
      <c r="B1247" s="118"/>
      <c r="C1247" s="123"/>
      <c r="D1247" s="123"/>
      <c r="E1247" s="160"/>
      <c r="CA1247" s="119"/>
    </row>
    <row r="1248" spans="1:79">
      <c r="A1248" s="118"/>
      <c r="B1248" s="118"/>
      <c r="C1248" s="123"/>
      <c r="D1248" s="123"/>
      <c r="E1248" s="160"/>
      <c r="CA1248" s="119"/>
    </row>
    <row r="1249" spans="1:79">
      <c r="A1249" s="118"/>
      <c r="B1249" s="118"/>
      <c r="C1249" s="123"/>
      <c r="D1249" s="123"/>
      <c r="E1249" s="160"/>
      <c r="CA1249" s="119"/>
    </row>
    <row r="1250" spans="1:79">
      <c r="A1250" s="118"/>
      <c r="B1250" s="118"/>
      <c r="C1250" s="123"/>
      <c r="D1250" s="123"/>
      <c r="E1250" s="160"/>
      <c r="CA1250" s="119"/>
    </row>
    <row r="1251" spans="1:79">
      <c r="A1251" s="118"/>
      <c r="B1251" s="118"/>
      <c r="C1251" s="123"/>
      <c r="D1251" s="123"/>
      <c r="E1251" s="160"/>
      <c r="CA1251" s="119"/>
    </row>
    <row r="1252" spans="1:79">
      <c r="A1252" s="118"/>
      <c r="B1252" s="118"/>
      <c r="C1252" s="123"/>
      <c r="D1252" s="123"/>
      <c r="E1252" s="160"/>
      <c r="CA1252" s="119"/>
    </row>
    <row r="1253" spans="1:79">
      <c r="A1253" s="118"/>
      <c r="B1253" s="118"/>
      <c r="C1253" s="123"/>
      <c r="D1253" s="123"/>
      <c r="E1253" s="160"/>
      <c r="CA1253" s="119"/>
    </row>
    <row r="1254" spans="1:79">
      <c r="A1254" s="118"/>
      <c r="B1254" s="118"/>
      <c r="C1254" s="123"/>
      <c r="D1254" s="123"/>
      <c r="E1254" s="160"/>
      <c r="CA1254" s="119"/>
    </row>
    <row r="1255" spans="1:79">
      <c r="A1255" s="118"/>
      <c r="B1255" s="118"/>
      <c r="C1255" s="123"/>
      <c r="D1255" s="123"/>
      <c r="E1255" s="160"/>
      <c r="CA1255" s="119"/>
    </row>
    <row r="1256" spans="1:79">
      <c r="A1256" s="118"/>
      <c r="B1256" s="118"/>
      <c r="C1256" s="123"/>
      <c r="D1256" s="123"/>
      <c r="E1256" s="160"/>
      <c r="CA1256" s="119"/>
    </row>
    <row r="1257" spans="1:79">
      <c r="A1257" s="118"/>
      <c r="B1257" s="118"/>
      <c r="C1257" s="123"/>
      <c r="D1257" s="123"/>
      <c r="E1257" s="160"/>
      <c r="CA1257" s="119"/>
    </row>
    <row r="1258" spans="1:79">
      <c r="A1258" s="118"/>
      <c r="B1258" s="118"/>
      <c r="C1258" s="123"/>
      <c r="D1258" s="123"/>
      <c r="E1258" s="160"/>
      <c r="CA1258" s="119"/>
    </row>
    <row r="1259" spans="1:79">
      <c r="A1259" s="118"/>
      <c r="B1259" s="118"/>
      <c r="C1259" s="123"/>
      <c r="D1259" s="123"/>
      <c r="E1259" s="160"/>
      <c r="CA1259" s="119"/>
    </row>
    <row r="1260" spans="1:79">
      <c r="A1260" s="118"/>
      <c r="B1260" s="118"/>
      <c r="C1260" s="123"/>
      <c r="D1260" s="123"/>
      <c r="E1260" s="160"/>
      <c r="CA1260" s="119"/>
    </row>
    <row r="1261" spans="1:79">
      <c r="A1261" s="118"/>
      <c r="B1261" s="118"/>
      <c r="C1261" s="123"/>
      <c r="D1261" s="123"/>
      <c r="E1261" s="160"/>
      <c r="CA1261" s="119"/>
    </row>
    <row r="1262" spans="1:79">
      <c r="A1262" s="118"/>
      <c r="B1262" s="118"/>
      <c r="C1262" s="123"/>
      <c r="D1262" s="123"/>
      <c r="E1262" s="160"/>
      <c r="CA1262" s="119"/>
    </row>
    <row r="1263" spans="1:79">
      <c r="A1263" s="118"/>
      <c r="B1263" s="118"/>
      <c r="C1263" s="123"/>
      <c r="D1263" s="123"/>
      <c r="E1263" s="160"/>
      <c r="CA1263" s="119"/>
    </row>
    <row r="1264" spans="1:79">
      <c r="A1264" s="118"/>
      <c r="B1264" s="118"/>
      <c r="C1264" s="123"/>
      <c r="D1264" s="123"/>
      <c r="E1264" s="160"/>
      <c r="CA1264" s="119"/>
    </row>
    <row r="1265" spans="1:79">
      <c r="A1265" s="118"/>
      <c r="B1265" s="118"/>
      <c r="C1265" s="123"/>
      <c r="D1265" s="123"/>
      <c r="E1265" s="160"/>
      <c r="CA1265" s="119"/>
    </row>
    <row r="1266" spans="1:79">
      <c r="A1266" s="118"/>
      <c r="B1266" s="118"/>
      <c r="C1266" s="123"/>
      <c r="D1266" s="123"/>
      <c r="E1266" s="160"/>
      <c r="CA1266" s="119"/>
    </row>
    <row r="1267" spans="1:79">
      <c r="A1267" s="118"/>
      <c r="B1267" s="118"/>
      <c r="C1267" s="123"/>
      <c r="D1267" s="123"/>
      <c r="E1267" s="160"/>
      <c r="CA1267" s="119"/>
    </row>
    <row r="1268" spans="1:79">
      <c r="A1268" s="118"/>
      <c r="B1268" s="118"/>
      <c r="C1268" s="123"/>
      <c r="D1268" s="123"/>
      <c r="E1268" s="160"/>
      <c r="CA1268" s="119"/>
    </row>
    <row r="1269" spans="1:79">
      <c r="A1269" s="118"/>
      <c r="B1269" s="118"/>
      <c r="C1269" s="123"/>
      <c r="D1269" s="123"/>
      <c r="E1269" s="160"/>
      <c r="CA1269" s="119"/>
    </row>
    <row r="1270" spans="1:79">
      <c r="A1270" s="118"/>
      <c r="B1270" s="118"/>
      <c r="C1270" s="123"/>
      <c r="D1270" s="123"/>
      <c r="E1270" s="160"/>
      <c r="CA1270" s="119"/>
    </row>
    <row r="1271" spans="1:79">
      <c r="A1271" s="118"/>
      <c r="B1271" s="118"/>
      <c r="C1271" s="123"/>
      <c r="D1271" s="123"/>
      <c r="E1271" s="160"/>
      <c r="CA1271" s="119"/>
    </row>
    <row r="1272" spans="1:79">
      <c r="A1272" s="118"/>
      <c r="B1272" s="118"/>
      <c r="C1272" s="123"/>
      <c r="D1272" s="123"/>
      <c r="E1272" s="160"/>
      <c r="CA1272" s="119"/>
    </row>
    <row r="1273" spans="1:79">
      <c r="A1273" s="118"/>
      <c r="B1273" s="118"/>
      <c r="C1273" s="123"/>
      <c r="D1273" s="123"/>
      <c r="E1273" s="160"/>
      <c r="CA1273" s="119"/>
    </row>
    <row r="1274" spans="1:79">
      <c r="A1274" s="118"/>
      <c r="B1274" s="118"/>
      <c r="C1274" s="123"/>
      <c r="D1274" s="123"/>
      <c r="E1274" s="160"/>
      <c r="CA1274" s="119"/>
    </row>
    <row r="1275" spans="1:79">
      <c r="A1275" s="118"/>
      <c r="B1275" s="118"/>
      <c r="C1275" s="123"/>
      <c r="D1275" s="123"/>
      <c r="E1275" s="160"/>
      <c r="CA1275" s="119"/>
    </row>
    <row r="1276" spans="1:79">
      <c r="A1276" s="118"/>
      <c r="B1276" s="118"/>
      <c r="C1276" s="123"/>
      <c r="D1276" s="123"/>
      <c r="E1276" s="160"/>
      <c r="CA1276" s="119"/>
    </row>
    <row r="1277" spans="1:79">
      <c r="A1277" s="118"/>
      <c r="B1277" s="118"/>
      <c r="C1277" s="123"/>
      <c r="D1277" s="123"/>
      <c r="E1277" s="160"/>
      <c r="CA1277" s="119"/>
    </row>
    <row r="1278" spans="1:79">
      <c r="A1278" s="118"/>
      <c r="B1278" s="118"/>
      <c r="C1278" s="123"/>
      <c r="D1278" s="123"/>
      <c r="E1278" s="160"/>
      <c r="CA1278" s="119"/>
    </row>
    <row r="1279" spans="1:79">
      <c r="A1279" s="118"/>
      <c r="B1279" s="118"/>
      <c r="C1279" s="123"/>
      <c r="D1279" s="123"/>
      <c r="E1279" s="160"/>
      <c r="CA1279" s="119"/>
    </row>
    <row r="1280" spans="1:79">
      <c r="A1280" s="118"/>
      <c r="B1280" s="118"/>
      <c r="C1280" s="123"/>
      <c r="D1280" s="123"/>
      <c r="E1280" s="160"/>
      <c r="CA1280" s="119"/>
    </row>
    <row r="1281" spans="1:79">
      <c r="A1281" s="118"/>
      <c r="B1281" s="118"/>
      <c r="C1281" s="123"/>
      <c r="D1281" s="123"/>
      <c r="E1281" s="160"/>
      <c r="CA1281" s="119"/>
    </row>
    <row r="1282" spans="1:79">
      <c r="A1282" s="118"/>
      <c r="B1282" s="118"/>
      <c r="C1282" s="123"/>
      <c r="D1282" s="123"/>
      <c r="E1282" s="160"/>
      <c r="CA1282" s="119"/>
    </row>
    <row r="1283" spans="1:79">
      <c r="A1283" s="118"/>
      <c r="B1283" s="118"/>
      <c r="C1283" s="123"/>
      <c r="D1283" s="123"/>
      <c r="E1283" s="160"/>
      <c r="CA1283" s="119"/>
    </row>
    <row r="1284" spans="1:79">
      <c r="A1284" s="118"/>
      <c r="B1284" s="118"/>
      <c r="C1284" s="123"/>
      <c r="D1284" s="123"/>
      <c r="E1284" s="160"/>
      <c r="CA1284" s="119"/>
    </row>
    <row r="1285" spans="1:79">
      <c r="A1285" s="118"/>
      <c r="B1285" s="118"/>
      <c r="C1285" s="123"/>
      <c r="D1285" s="123"/>
      <c r="E1285" s="160"/>
      <c r="CA1285" s="119"/>
    </row>
    <row r="1286" spans="1:79">
      <c r="A1286" s="118"/>
      <c r="B1286" s="118"/>
      <c r="C1286" s="123"/>
      <c r="D1286" s="123"/>
      <c r="E1286" s="160"/>
      <c r="CA1286" s="119"/>
    </row>
    <row r="1287" spans="1:79">
      <c r="A1287" s="118"/>
      <c r="B1287" s="118"/>
      <c r="C1287" s="123"/>
      <c r="D1287" s="123"/>
      <c r="E1287" s="160"/>
      <c r="CA1287" s="119"/>
    </row>
    <row r="1288" spans="1:79">
      <c r="A1288" s="118"/>
      <c r="B1288" s="118"/>
      <c r="C1288" s="123"/>
      <c r="D1288" s="123"/>
      <c r="E1288" s="160"/>
      <c r="CA1288" s="119"/>
    </row>
    <row r="1289" spans="1:79">
      <c r="A1289" s="118"/>
      <c r="B1289" s="118"/>
      <c r="C1289" s="123"/>
      <c r="D1289" s="123"/>
      <c r="E1289" s="160"/>
      <c r="CA1289" s="119"/>
    </row>
    <row r="1290" spans="1:79">
      <c r="A1290" s="118"/>
      <c r="B1290" s="118"/>
      <c r="C1290" s="123"/>
      <c r="D1290" s="123"/>
      <c r="E1290" s="160"/>
      <c r="CA1290" s="119"/>
    </row>
    <row r="1291" spans="1:79">
      <c r="A1291" s="118"/>
      <c r="B1291" s="118"/>
      <c r="C1291" s="123"/>
      <c r="D1291" s="123"/>
      <c r="E1291" s="160"/>
      <c r="CA1291" s="119"/>
    </row>
    <row r="1292" spans="1:79">
      <c r="A1292" s="118"/>
      <c r="B1292" s="118"/>
      <c r="C1292" s="123"/>
      <c r="D1292" s="123"/>
      <c r="E1292" s="160"/>
      <c r="CA1292" s="119"/>
    </row>
    <row r="1293" spans="1:79">
      <c r="A1293" s="118"/>
      <c r="B1293" s="118"/>
      <c r="C1293" s="123"/>
      <c r="D1293" s="123"/>
      <c r="E1293" s="160"/>
      <c r="CA1293" s="119"/>
    </row>
    <row r="1294" spans="1:79">
      <c r="A1294" s="118"/>
      <c r="B1294" s="118"/>
      <c r="C1294" s="123"/>
      <c r="D1294" s="123"/>
      <c r="E1294" s="160"/>
      <c r="CA1294" s="119"/>
    </row>
    <row r="1295" spans="1:79">
      <c r="A1295" s="118"/>
      <c r="B1295" s="118"/>
      <c r="C1295" s="123"/>
      <c r="D1295" s="123"/>
      <c r="E1295" s="160"/>
      <c r="CA1295" s="119"/>
    </row>
    <row r="1296" spans="1:79">
      <c r="A1296" s="118"/>
      <c r="B1296" s="118"/>
      <c r="C1296" s="123"/>
      <c r="D1296" s="123"/>
      <c r="E1296" s="160"/>
      <c r="CA1296" s="119"/>
    </row>
    <row r="1297" spans="1:79">
      <c r="A1297" s="118"/>
      <c r="B1297" s="118"/>
      <c r="C1297" s="123"/>
      <c r="D1297" s="123"/>
      <c r="E1297" s="160"/>
      <c r="CA1297" s="119"/>
    </row>
    <row r="1298" spans="1:79">
      <c r="A1298" s="118"/>
      <c r="B1298" s="118"/>
      <c r="C1298" s="123"/>
      <c r="D1298" s="123"/>
      <c r="E1298" s="160"/>
      <c r="CA1298" s="119"/>
    </row>
    <row r="1299" spans="1:79">
      <c r="A1299" s="118"/>
      <c r="B1299" s="118"/>
      <c r="C1299" s="123"/>
      <c r="D1299" s="123"/>
      <c r="E1299" s="160"/>
      <c r="CA1299" s="119"/>
    </row>
    <row r="1300" spans="1:79">
      <c r="A1300" s="118"/>
      <c r="B1300" s="118"/>
      <c r="C1300" s="123"/>
      <c r="D1300" s="123"/>
      <c r="E1300" s="160"/>
      <c r="CA1300" s="119"/>
    </row>
    <row r="1301" spans="1:79">
      <c r="A1301" s="118"/>
      <c r="B1301" s="118"/>
      <c r="C1301" s="123"/>
      <c r="D1301" s="123"/>
      <c r="E1301" s="160"/>
      <c r="CA1301" s="119"/>
    </row>
    <row r="1302" spans="1:79">
      <c r="A1302" s="118"/>
      <c r="B1302" s="118"/>
      <c r="C1302" s="123"/>
      <c r="D1302" s="123"/>
      <c r="E1302" s="160"/>
      <c r="CA1302" s="119"/>
    </row>
    <row r="1303" spans="1:79">
      <c r="A1303" s="118"/>
      <c r="B1303" s="118"/>
      <c r="C1303" s="123"/>
      <c r="D1303" s="123"/>
      <c r="E1303" s="160"/>
      <c r="CA1303" s="119"/>
    </row>
    <row r="1304" spans="1:79">
      <c r="A1304" s="118"/>
      <c r="B1304" s="118"/>
      <c r="C1304" s="123"/>
      <c r="D1304" s="123"/>
      <c r="E1304" s="160"/>
      <c r="CA1304" s="119"/>
    </row>
    <row r="1305" spans="1:79">
      <c r="A1305" s="118"/>
      <c r="B1305" s="118"/>
      <c r="C1305" s="123"/>
      <c r="D1305" s="123"/>
      <c r="E1305" s="160"/>
      <c r="CA1305" s="119"/>
    </row>
    <row r="1306" spans="1:79">
      <c r="A1306" s="118"/>
      <c r="B1306" s="118"/>
      <c r="C1306" s="123"/>
      <c r="D1306" s="123"/>
      <c r="E1306" s="160"/>
      <c r="CA1306" s="119"/>
    </row>
    <row r="1307" spans="1:79">
      <c r="A1307" s="118"/>
      <c r="B1307" s="118"/>
      <c r="C1307" s="123"/>
      <c r="D1307" s="123"/>
      <c r="E1307" s="160"/>
      <c r="CA1307" s="119"/>
    </row>
    <row r="1308" spans="1:79">
      <c r="A1308" s="118"/>
      <c r="B1308" s="118"/>
      <c r="C1308" s="123"/>
      <c r="D1308" s="123"/>
      <c r="E1308" s="160"/>
      <c r="CA1308" s="119"/>
    </row>
    <row r="1309" spans="1:79">
      <c r="A1309" s="118"/>
      <c r="B1309" s="118"/>
      <c r="C1309" s="123"/>
      <c r="D1309" s="123"/>
      <c r="E1309" s="160"/>
      <c r="CA1309" s="119"/>
    </row>
    <row r="1310" spans="1:79">
      <c r="A1310" s="118"/>
      <c r="B1310" s="118"/>
      <c r="C1310" s="123"/>
      <c r="D1310" s="123"/>
      <c r="E1310" s="160"/>
      <c r="CA1310" s="119"/>
    </row>
    <row r="1311" spans="1:79">
      <c r="A1311" s="118"/>
      <c r="B1311" s="118"/>
      <c r="C1311" s="123"/>
      <c r="D1311" s="123"/>
      <c r="E1311" s="160"/>
      <c r="CA1311" s="119"/>
    </row>
    <row r="1312" spans="1:79">
      <c r="A1312" s="118"/>
      <c r="B1312" s="118"/>
      <c r="C1312" s="123"/>
      <c r="D1312" s="123"/>
      <c r="E1312" s="160"/>
      <c r="CA1312" s="119"/>
    </row>
    <row r="1313" spans="1:79">
      <c r="A1313" s="118"/>
      <c r="B1313" s="118"/>
      <c r="C1313" s="123"/>
      <c r="D1313" s="123"/>
      <c r="E1313" s="160"/>
      <c r="CA1313" s="119"/>
    </row>
    <row r="1314" spans="1:79">
      <c r="A1314" s="118"/>
      <c r="B1314" s="118"/>
      <c r="C1314" s="123"/>
      <c r="D1314" s="123"/>
      <c r="E1314" s="160"/>
      <c r="CA1314" s="119"/>
    </row>
    <row r="1315" spans="1:79">
      <c r="A1315" s="118"/>
      <c r="B1315" s="118"/>
      <c r="C1315" s="123"/>
      <c r="D1315" s="123"/>
      <c r="E1315" s="160"/>
      <c r="CA1315" s="119"/>
    </row>
    <row r="1316" spans="1:79">
      <c r="A1316" s="118"/>
      <c r="B1316" s="118"/>
      <c r="C1316" s="123"/>
      <c r="D1316" s="123"/>
      <c r="E1316" s="160"/>
      <c r="CA1316" s="119"/>
    </row>
    <row r="1317" spans="1:79">
      <c r="A1317" s="118"/>
      <c r="B1317" s="118"/>
      <c r="C1317" s="123"/>
      <c r="D1317" s="123"/>
      <c r="E1317" s="160"/>
      <c r="CA1317" s="119"/>
    </row>
    <row r="1318" spans="1:79">
      <c r="A1318" s="118"/>
      <c r="B1318" s="118"/>
      <c r="C1318" s="123"/>
      <c r="D1318" s="123"/>
      <c r="E1318" s="160"/>
      <c r="CA1318" s="119"/>
    </row>
    <row r="1319" spans="1:79">
      <c r="A1319" s="118"/>
      <c r="B1319" s="118"/>
      <c r="C1319" s="123"/>
      <c r="D1319" s="123"/>
      <c r="E1319" s="160"/>
      <c r="CA1319" s="119"/>
    </row>
    <row r="1320" spans="1:79">
      <c r="A1320" s="118"/>
      <c r="B1320" s="118"/>
      <c r="C1320" s="123"/>
      <c r="D1320" s="123"/>
      <c r="E1320" s="160"/>
      <c r="CA1320" s="119"/>
    </row>
    <row r="1321" spans="1:79">
      <c r="A1321" s="118"/>
      <c r="B1321" s="118"/>
      <c r="C1321" s="123"/>
      <c r="D1321" s="123"/>
      <c r="E1321" s="160"/>
      <c r="CA1321" s="119"/>
    </row>
    <row r="1322" spans="1:79">
      <c r="A1322" s="118"/>
      <c r="B1322" s="118"/>
      <c r="C1322" s="123"/>
      <c r="D1322" s="123"/>
      <c r="E1322" s="160"/>
      <c r="CA1322" s="119"/>
    </row>
    <row r="1323" spans="1:79">
      <c r="A1323" s="118"/>
      <c r="B1323" s="118"/>
      <c r="C1323" s="123"/>
      <c r="D1323" s="123"/>
      <c r="E1323" s="160"/>
      <c r="CA1323" s="119"/>
    </row>
    <row r="1324" spans="1:79">
      <c r="A1324" s="118"/>
      <c r="B1324" s="118"/>
      <c r="C1324" s="123"/>
      <c r="D1324" s="123"/>
      <c r="E1324" s="160"/>
      <c r="CA1324" s="119"/>
    </row>
    <row r="1325" spans="1:79">
      <c r="A1325" s="118"/>
      <c r="B1325" s="118"/>
      <c r="C1325" s="123"/>
      <c r="D1325" s="123"/>
      <c r="E1325" s="160"/>
      <c r="CA1325" s="119"/>
    </row>
    <row r="1326" spans="1:79">
      <c r="A1326" s="118"/>
      <c r="B1326" s="118"/>
      <c r="C1326" s="123"/>
      <c r="D1326" s="123"/>
      <c r="E1326" s="160"/>
      <c r="CA1326" s="119"/>
    </row>
    <row r="1327" spans="1:79">
      <c r="A1327" s="118"/>
      <c r="B1327" s="118"/>
      <c r="C1327" s="123"/>
      <c r="D1327" s="123"/>
      <c r="E1327" s="160"/>
      <c r="CA1327" s="119"/>
    </row>
    <row r="1328" spans="1:79">
      <c r="A1328" s="118"/>
      <c r="B1328" s="118"/>
      <c r="C1328" s="123"/>
      <c r="D1328" s="123"/>
      <c r="E1328" s="160"/>
      <c r="CA1328" s="119"/>
    </row>
    <row r="1329" spans="1:79">
      <c r="A1329" s="118"/>
      <c r="B1329" s="118"/>
      <c r="C1329" s="123"/>
      <c r="D1329" s="123"/>
      <c r="E1329" s="160"/>
      <c r="CA1329" s="119"/>
    </row>
    <row r="1330" spans="1:79">
      <c r="A1330" s="118"/>
      <c r="B1330" s="118"/>
      <c r="C1330" s="123"/>
      <c r="D1330" s="123"/>
      <c r="E1330" s="160"/>
      <c r="CA1330" s="119"/>
    </row>
    <row r="1331" spans="1:79">
      <c r="A1331" s="118"/>
      <c r="B1331" s="118"/>
      <c r="C1331" s="123"/>
      <c r="D1331" s="123"/>
      <c r="E1331" s="160"/>
      <c r="CA1331" s="119"/>
    </row>
    <row r="1332" spans="1:79">
      <c r="A1332" s="118"/>
      <c r="B1332" s="118"/>
      <c r="C1332" s="123"/>
      <c r="D1332" s="123"/>
      <c r="E1332" s="160"/>
      <c r="CA1332" s="119"/>
    </row>
    <row r="1333" spans="1:79">
      <c r="A1333" s="118"/>
      <c r="B1333" s="118"/>
      <c r="C1333" s="123"/>
      <c r="D1333" s="123"/>
      <c r="E1333" s="160"/>
      <c r="CA1333" s="119"/>
    </row>
    <row r="1334" spans="1:79">
      <c r="A1334" s="118"/>
      <c r="B1334" s="118"/>
      <c r="C1334" s="123"/>
      <c r="D1334" s="123"/>
      <c r="E1334" s="160"/>
      <c r="CA1334" s="119"/>
    </row>
    <row r="1335" spans="1:79">
      <c r="A1335" s="118"/>
      <c r="B1335" s="118"/>
      <c r="C1335" s="123"/>
      <c r="D1335" s="123"/>
      <c r="E1335" s="160"/>
      <c r="CA1335" s="119"/>
    </row>
    <row r="1336" spans="1:79">
      <c r="A1336" s="118"/>
      <c r="B1336" s="118"/>
      <c r="C1336" s="123"/>
      <c r="D1336" s="123"/>
      <c r="E1336" s="160"/>
      <c r="CA1336" s="119"/>
    </row>
    <row r="1337" spans="1:79">
      <c r="A1337" s="118"/>
      <c r="B1337" s="118"/>
      <c r="C1337" s="123"/>
      <c r="D1337" s="123"/>
      <c r="E1337" s="160"/>
      <c r="CA1337" s="119"/>
    </row>
    <row r="1338" spans="1:79">
      <c r="A1338" s="118"/>
      <c r="B1338" s="118"/>
      <c r="C1338" s="123"/>
      <c r="D1338" s="123"/>
      <c r="E1338" s="160"/>
      <c r="CA1338" s="119"/>
    </row>
    <row r="1339" spans="1:79">
      <c r="A1339" s="118"/>
      <c r="B1339" s="118"/>
      <c r="C1339" s="123"/>
      <c r="D1339" s="123"/>
      <c r="E1339" s="160"/>
      <c r="CA1339" s="119"/>
    </row>
    <row r="1340" spans="1:79">
      <c r="A1340" s="118"/>
      <c r="B1340" s="118"/>
      <c r="C1340" s="123"/>
      <c r="D1340" s="123"/>
      <c r="E1340" s="160"/>
      <c r="CA1340" s="119"/>
    </row>
    <row r="1341" spans="1:79">
      <c r="A1341" s="118"/>
      <c r="B1341" s="118"/>
      <c r="C1341" s="123"/>
      <c r="D1341" s="123"/>
      <c r="E1341" s="160"/>
      <c r="CA1341" s="119"/>
    </row>
    <row r="1342" spans="1:79">
      <c r="A1342" s="118"/>
      <c r="B1342" s="118"/>
      <c r="C1342" s="123"/>
      <c r="D1342" s="123"/>
      <c r="E1342" s="160"/>
      <c r="CA1342" s="119"/>
    </row>
    <row r="1343" spans="1:79">
      <c r="A1343" s="118"/>
      <c r="B1343" s="118"/>
      <c r="C1343" s="123"/>
      <c r="D1343" s="123"/>
      <c r="E1343" s="160"/>
      <c r="CA1343" s="119"/>
    </row>
    <row r="1344" spans="1:79">
      <c r="A1344" s="118"/>
      <c r="B1344" s="118"/>
      <c r="C1344" s="123"/>
      <c r="D1344" s="123"/>
      <c r="E1344" s="160"/>
      <c r="CA1344" s="119"/>
    </row>
    <row r="1345" spans="1:79">
      <c r="A1345" s="118"/>
      <c r="B1345" s="118"/>
      <c r="C1345" s="123"/>
      <c r="D1345" s="123"/>
      <c r="E1345" s="160"/>
      <c r="CA1345" s="119"/>
    </row>
    <row r="1346" spans="1:79">
      <c r="A1346" s="118"/>
      <c r="B1346" s="118"/>
      <c r="C1346" s="123"/>
      <c r="D1346" s="123"/>
      <c r="E1346" s="160"/>
      <c r="CA1346" s="119"/>
    </row>
    <row r="1347" spans="1:79">
      <c r="A1347" s="118"/>
      <c r="B1347" s="118"/>
      <c r="C1347" s="123"/>
      <c r="D1347" s="123"/>
      <c r="E1347" s="160"/>
      <c r="CA1347" s="119"/>
    </row>
    <row r="1348" spans="1:79">
      <c r="A1348" s="118"/>
      <c r="B1348" s="118"/>
      <c r="C1348" s="123"/>
      <c r="D1348" s="123"/>
      <c r="E1348" s="160"/>
      <c r="CA1348" s="119"/>
    </row>
    <row r="1349" spans="1:79">
      <c r="A1349" s="118"/>
      <c r="B1349" s="118"/>
      <c r="C1349" s="123"/>
      <c r="D1349" s="123"/>
      <c r="E1349" s="160"/>
      <c r="CA1349" s="119"/>
    </row>
    <row r="1350" spans="1:79">
      <c r="A1350" s="118"/>
      <c r="B1350" s="118"/>
      <c r="C1350" s="123"/>
      <c r="D1350" s="123"/>
      <c r="E1350" s="160"/>
      <c r="CA1350" s="119"/>
    </row>
    <row r="1351" spans="1:79">
      <c r="A1351" s="118"/>
      <c r="B1351" s="118"/>
      <c r="C1351" s="123"/>
      <c r="D1351" s="123"/>
      <c r="E1351" s="160"/>
      <c r="CA1351" s="119"/>
    </row>
    <row r="1352" spans="1:79">
      <c r="A1352" s="118"/>
      <c r="B1352" s="118"/>
      <c r="C1352" s="123"/>
      <c r="D1352" s="123"/>
      <c r="E1352" s="160"/>
      <c r="CA1352" s="119"/>
    </row>
    <row r="1353" spans="1:79">
      <c r="A1353" s="118"/>
      <c r="B1353" s="118"/>
      <c r="C1353" s="123"/>
      <c r="D1353" s="123"/>
      <c r="E1353" s="160"/>
      <c r="CA1353" s="119"/>
    </row>
    <row r="1354" spans="1:79">
      <c r="A1354" s="118"/>
      <c r="B1354" s="118"/>
      <c r="C1354" s="123"/>
      <c r="D1354" s="123"/>
      <c r="E1354" s="160"/>
      <c r="CA1354" s="119"/>
    </row>
    <row r="1355" spans="1:79">
      <c r="A1355" s="118"/>
      <c r="B1355" s="118"/>
      <c r="C1355" s="123"/>
      <c r="D1355" s="123"/>
      <c r="E1355" s="160"/>
      <c r="CA1355" s="119"/>
    </row>
    <row r="1356" spans="1:79">
      <c r="A1356" s="118"/>
      <c r="B1356" s="118"/>
      <c r="C1356" s="123"/>
      <c r="D1356" s="123"/>
      <c r="E1356" s="160"/>
      <c r="CA1356" s="119"/>
    </row>
    <row r="1357" spans="1:79">
      <c r="A1357" s="118"/>
      <c r="B1357" s="118"/>
      <c r="C1357" s="123"/>
      <c r="D1357" s="123"/>
      <c r="E1357" s="160"/>
      <c r="CA1357" s="119"/>
    </row>
    <row r="1358" spans="1:79">
      <c r="A1358" s="118"/>
      <c r="B1358" s="118"/>
      <c r="C1358" s="123"/>
      <c r="D1358" s="123"/>
      <c r="E1358" s="160"/>
      <c r="CA1358" s="119"/>
    </row>
    <row r="1359" spans="1:79">
      <c r="A1359" s="118"/>
      <c r="B1359" s="118"/>
      <c r="C1359" s="123"/>
      <c r="D1359" s="123"/>
      <c r="E1359" s="160"/>
      <c r="CA1359" s="119"/>
    </row>
    <row r="1360" spans="1:79">
      <c r="A1360" s="118"/>
      <c r="B1360" s="118"/>
      <c r="C1360" s="123"/>
      <c r="D1360" s="123"/>
      <c r="E1360" s="160"/>
      <c r="CA1360" s="119"/>
    </row>
    <row r="1361" spans="1:79">
      <c r="A1361" s="118"/>
      <c r="B1361" s="118"/>
      <c r="C1361" s="123"/>
      <c r="D1361" s="123"/>
      <c r="E1361" s="160"/>
      <c r="CA1361" s="119"/>
    </row>
    <row r="1362" spans="1:79">
      <c r="A1362" s="118"/>
      <c r="B1362" s="118"/>
      <c r="C1362" s="123"/>
      <c r="D1362" s="123"/>
      <c r="E1362" s="160"/>
      <c r="CA1362" s="119"/>
    </row>
    <row r="1363" spans="1:79">
      <c r="A1363" s="118"/>
      <c r="B1363" s="118"/>
      <c r="C1363" s="123"/>
      <c r="D1363" s="123"/>
      <c r="E1363" s="160"/>
      <c r="CA1363" s="119"/>
    </row>
    <row r="1364" spans="1:79">
      <c r="A1364" s="118"/>
      <c r="B1364" s="118"/>
      <c r="C1364" s="123"/>
      <c r="D1364" s="123"/>
      <c r="E1364" s="160"/>
      <c r="CA1364" s="119"/>
    </row>
    <row r="1365" spans="1:79">
      <c r="A1365" s="118"/>
      <c r="B1365" s="118"/>
      <c r="C1365" s="123"/>
      <c r="D1365" s="123"/>
      <c r="E1365" s="160"/>
      <c r="CA1365" s="119"/>
    </row>
    <row r="1366" spans="1:79">
      <c r="A1366" s="118"/>
      <c r="B1366" s="118"/>
      <c r="C1366" s="123"/>
      <c r="D1366" s="123"/>
      <c r="E1366" s="160"/>
      <c r="CA1366" s="119"/>
    </row>
    <row r="1367" spans="1:79">
      <c r="A1367" s="118"/>
      <c r="B1367" s="118"/>
      <c r="C1367" s="123"/>
      <c r="D1367" s="123"/>
      <c r="E1367" s="160"/>
      <c r="CA1367" s="119"/>
    </row>
    <row r="1368" spans="1:79">
      <c r="A1368" s="118"/>
      <c r="B1368" s="118"/>
      <c r="C1368" s="123"/>
      <c r="D1368" s="123"/>
      <c r="E1368" s="160"/>
      <c r="CA1368" s="119"/>
    </row>
    <row r="1369" spans="1:79">
      <c r="A1369" s="118"/>
      <c r="B1369" s="118"/>
      <c r="C1369" s="123"/>
      <c r="D1369" s="123"/>
      <c r="E1369" s="160"/>
      <c r="CA1369" s="119"/>
    </row>
    <row r="1370" spans="1:79">
      <c r="A1370" s="118"/>
      <c r="B1370" s="118"/>
      <c r="C1370" s="123"/>
      <c r="D1370" s="123"/>
      <c r="E1370" s="160"/>
      <c r="CA1370" s="119"/>
    </row>
    <row r="1371" spans="1:79">
      <c r="A1371" s="118"/>
      <c r="B1371" s="118"/>
      <c r="C1371" s="123"/>
      <c r="D1371" s="123"/>
      <c r="E1371" s="160"/>
      <c r="CA1371" s="119"/>
    </row>
    <row r="1372" spans="1:79">
      <c r="A1372" s="118"/>
      <c r="B1372" s="118"/>
      <c r="C1372" s="123"/>
      <c r="D1372" s="123"/>
      <c r="E1372" s="160"/>
      <c r="CA1372" s="119"/>
    </row>
    <row r="1373" spans="1:79">
      <c r="A1373" s="118"/>
      <c r="B1373" s="118"/>
      <c r="C1373" s="123"/>
      <c r="D1373" s="123"/>
      <c r="E1373" s="160"/>
      <c r="CA1373" s="119"/>
    </row>
    <row r="1374" spans="1:79">
      <c r="A1374" s="118"/>
      <c r="B1374" s="118"/>
      <c r="C1374" s="123"/>
      <c r="D1374" s="123"/>
      <c r="E1374" s="160"/>
      <c r="CA1374" s="119"/>
    </row>
    <row r="1375" spans="1:79">
      <c r="A1375" s="118"/>
      <c r="B1375" s="118"/>
      <c r="C1375" s="123"/>
      <c r="D1375" s="123"/>
      <c r="E1375" s="160"/>
      <c r="CA1375" s="119"/>
    </row>
    <row r="1376" spans="1:79">
      <c r="A1376" s="118"/>
      <c r="B1376" s="118"/>
      <c r="C1376" s="123"/>
      <c r="D1376" s="123"/>
      <c r="E1376" s="160"/>
      <c r="CA1376" s="119"/>
    </row>
    <row r="1377" spans="1:79">
      <c r="A1377" s="118"/>
      <c r="B1377" s="118"/>
      <c r="C1377" s="123"/>
      <c r="D1377" s="123"/>
      <c r="E1377" s="160"/>
      <c r="CA1377" s="119"/>
    </row>
    <row r="1378" spans="1:79">
      <c r="A1378" s="118"/>
      <c r="B1378" s="118"/>
      <c r="C1378" s="123"/>
      <c r="D1378" s="123"/>
      <c r="E1378" s="160"/>
      <c r="CA1378" s="119"/>
    </row>
    <row r="1379" spans="1:79">
      <c r="A1379" s="118"/>
      <c r="B1379" s="118"/>
      <c r="C1379" s="123"/>
      <c r="D1379" s="123"/>
      <c r="E1379" s="160"/>
      <c r="CA1379" s="119"/>
    </row>
    <row r="1380" spans="1:79">
      <c r="A1380" s="118"/>
      <c r="B1380" s="118"/>
      <c r="C1380" s="123"/>
      <c r="D1380" s="123"/>
      <c r="E1380" s="160"/>
      <c r="CA1380" s="119"/>
    </row>
    <row r="1381" spans="1:79">
      <c r="A1381" s="118"/>
      <c r="B1381" s="118"/>
      <c r="C1381" s="123"/>
      <c r="D1381" s="123"/>
      <c r="E1381" s="160"/>
      <c r="CA1381" s="119"/>
    </row>
    <row r="1382" spans="1:79">
      <c r="A1382" s="118"/>
      <c r="B1382" s="118"/>
      <c r="C1382" s="123"/>
      <c r="D1382" s="123"/>
      <c r="E1382" s="160"/>
      <c r="CA1382" s="119"/>
    </row>
    <row r="1383" spans="1:79">
      <c r="A1383" s="118"/>
      <c r="B1383" s="118"/>
      <c r="C1383" s="123"/>
      <c r="D1383" s="123"/>
      <c r="E1383" s="160"/>
      <c r="CA1383" s="119"/>
    </row>
    <row r="1384" spans="1:79">
      <c r="A1384" s="118"/>
      <c r="B1384" s="118"/>
      <c r="C1384" s="123"/>
      <c r="D1384" s="123"/>
      <c r="E1384" s="160"/>
      <c r="CA1384" s="119"/>
    </row>
    <row r="1385" spans="1:79">
      <c r="A1385" s="118"/>
      <c r="B1385" s="118"/>
      <c r="C1385" s="123"/>
      <c r="D1385" s="123"/>
      <c r="E1385" s="160"/>
      <c r="CA1385" s="119"/>
    </row>
    <row r="1386" spans="1:79">
      <c r="A1386" s="118"/>
      <c r="B1386" s="118"/>
      <c r="C1386" s="123"/>
      <c r="D1386" s="123"/>
      <c r="E1386" s="160"/>
      <c r="CA1386" s="119"/>
    </row>
    <row r="1387" spans="1:79">
      <c r="A1387" s="118"/>
      <c r="B1387" s="118"/>
      <c r="C1387" s="123"/>
      <c r="D1387" s="123"/>
      <c r="E1387" s="160"/>
      <c r="CA1387" s="119"/>
    </row>
    <row r="1388" spans="1:79">
      <c r="A1388" s="118"/>
      <c r="B1388" s="118"/>
      <c r="C1388" s="123"/>
      <c r="D1388" s="123"/>
      <c r="E1388" s="160"/>
      <c r="CA1388" s="119"/>
    </row>
    <row r="1389" spans="1:79">
      <c r="A1389" s="118"/>
      <c r="B1389" s="118"/>
      <c r="C1389" s="123"/>
      <c r="D1389" s="123"/>
      <c r="E1389" s="160"/>
      <c r="CA1389" s="119"/>
    </row>
    <row r="1390" spans="1:79">
      <c r="A1390" s="118"/>
      <c r="B1390" s="118"/>
      <c r="C1390" s="123"/>
      <c r="D1390" s="123"/>
      <c r="E1390" s="160"/>
      <c r="CA1390" s="119"/>
    </row>
    <row r="1391" spans="1:79">
      <c r="A1391" s="118"/>
      <c r="B1391" s="118"/>
      <c r="C1391" s="123"/>
      <c r="D1391" s="123"/>
      <c r="E1391" s="160"/>
      <c r="CA1391" s="119"/>
    </row>
    <row r="1392" spans="1:79">
      <c r="A1392" s="118"/>
      <c r="B1392" s="118"/>
      <c r="C1392" s="123"/>
      <c r="D1392" s="123"/>
      <c r="E1392" s="160"/>
      <c r="CA1392" s="119"/>
    </row>
    <row r="1393" spans="1:79">
      <c r="A1393" s="118"/>
      <c r="B1393" s="118"/>
      <c r="C1393" s="123"/>
      <c r="D1393" s="123"/>
      <c r="E1393" s="160"/>
      <c r="CA1393" s="119"/>
    </row>
    <row r="1394" spans="1:79">
      <c r="A1394" s="118"/>
      <c r="B1394" s="118"/>
      <c r="C1394" s="123"/>
      <c r="D1394" s="123"/>
      <c r="E1394" s="160"/>
      <c r="CA1394" s="119"/>
    </row>
    <row r="1395" spans="1:79">
      <c r="A1395" s="118"/>
      <c r="B1395" s="118"/>
      <c r="C1395" s="123"/>
      <c r="D1395" s="123"/>
      <c r="E1395" s="160"/>
      <c r="CA1395" s="119"/>
    </row>
    <row r="1396" spans="1:79">
      <c r="A1396" s="118"/>
      <c r="B1396" s="118"/>
      <c r="C1396" s="123"/>
      <c r="D1396" s="123"/>
      <c r="E1396" s="160"/>
      <c r="CA1396" s="119"/>
    </row>
    <row r="1397" spans="1:79">
      <c r="A1397" s="118"/>
      <c r="B1397" s="118"/>
      <c r="C1397" s="123"/>
      <c r="D1397" s="123"/>
      <c r="E1397" s="160"/>
      <c r="CA1397" s="119"/>
    </row>
    <row r="1398" spans="1:79">
      <c r="A1398" s="118"/>
      <c r="B1398" s="118"/>
      <c r="C1398" s="123"/>
      <c r="D1398" s="123"/>
      <c r="E1398" s="160"/>
      <c r="CA1398" s="119"/>
    </row>
    <row r="1399" spans="1:79">
      <c r="A1399" s="118"/>
      <c r="B1399" s="118"/>
      <c r="C1399" s="123"/>
      <c r="D1399" s="123"/>
      <c r="E1399" s="160"/>
      <c r="CA1399" s="119"/>
    </row>
    <row r="1400" spans="1:79">
      <c r="A1400" s="118"/>
      <c r="B1400" s="118"/>
      <c r="C1400" s="123"/>
      <c r="D1400" s="123"/>
      <c r="E1400" s="160"/>
      <c r="CA1400" s="119"/>
    </row>
    <row r="1401" spans="1:79">
      <c r="A1401" s="118"/>
      <c r="B1401" s="118"/>
      <c r="C1401" s="123"/>
      <c r="D1401" s="123"/>
      <c r="E1401" s="160"/>
      <c r="CA1401" s="119"/>
    </row>
    <row r="1402" spans="1:79">
      <c r="A1402" s="118"/>
      <c r="B1402" s="118"/>
      <c r="C1402" s="123"/>
      <c r="D1402" s="123"/>
      <c r="E1402" s="160"/>
      <c r="CA1402" s="119"/>
    </row>
    <row r="1403" spans="1:79">
      <c r="A1403" s="118"/>
      <c r="B1403" s="118"/>
      <c r="C1403" s="123"/>
      <c r="D1403" s="123"/>
      <c r="E1403" s="160"/>
      <c r="CA1403" s="119"/>
    </row>
    <row r="1404" spans="1:79">
      <c r="A1404" s="118"/>
      <c r="B1404" s="118"/>
      <c r="C1404" s="123"/>
      <c r="D1404" s="123"/>
      <c r="E1404" s="160"/>
      <c r="CA1404" s="119"/>
    </row>
    <row r="1405" spans="1:79">
      <c r="A1405" s="118"/>
      <c r="B1405" s="118"/>
      <c r="C1405" s="123"/>
      <c r="D1405" s="123"/>
      <c r="E1405" s="160"/>
      <c r="CA1405" s="119"/>
    </row>
    <row r="1406" spans="1:79">
      <c r="A1406" s="118"/>
      <c r="B1406" s="118"/>
      <c r="C1406" s="123"/>
      <c r="D1406" s="123"/>
      <c r="E1406" s="160"/>
      <c r="CA1406" s="119"/>
    </row>
    <row r="1407" spans="1:79">
      <c r="A1407" s="118"/>
      <c r="B1407" s="118"/>
      <c r="C1407" s="123"/>
      <c r="D1407" s="123"/>
      <c r="E1407" s="160"/>
      <c r="CA1407" s="119"/>
    </row>
    <row r="1408" spans="1:79">
      <c r="A1408" s="118"/>
      <c r="B1408" s="118"/>
      <c r="C1408" s="123"/>
      <c r="D1408" s="123"/>
      <c r="E1408" s="160"/>
      <c r="CA1408" s="119"/>
    </row>
    <row r="1409" spans="1:79">
      <c r="A1409" s="118"/>
      <c r="B1409" s="118"/>
      <c r="C1409" s="123"/>
      <c r="D1409" s="123"/>
      <c r="E1409" s="160"/>
      <c r="CA1409" s="119"/>
    </row>
    <row r="1410" spans="1:79">
      <c r="A1410" s="118"/>
      <c r="B1410" s="118"/>
      <c r="C1410" s="123"/>
      <c r="D1410" s="123"/>
      <c r="E1410" s="160"/>
      <c r="CA1410" s="119"/>
    </row>
    <row r="1411" spans="1:79">
      <c r="A1411" s="118"/>
      <c r="B1411" s="118"/>
      <c r="C1411" s="123"/>
      <c r="D1411" s="123"/>
      <c r="E1411" s="160"/>
      <c r="CA1411" s="119"/>
    </row>
    <row r="1412" spans="1:79">
      <c r="A1412" s="118"/>
      <c r="B1412" s="118"/>
      <c r="C1412" s="123"/>
      <c r="D1412" s="123"/>
      <c r="E1412" s="160"/>
      <c r="CA1412" s="119"/>
    </row>
    <row r="1413" spans="1:79">
      <c r="A1413" s="118"/>
      <c r="B1413" s="118"/>
      <c r="C1413" s="123"/>
      <c r="D1413" s="123"/>
      <c r="E1413" s="160"/>
      <c r="CA1413" s="119"/>
    </row>
    <row r="1414" spans="1:79">
      <c r="A1414" s="118"/>
      <c r="B1414" s="118"/>
      <c r="C1414" s="123"/>
      <c r="D1414" s="123"/>
      <c r="E1414" s="160"/>
      <c r="CA1414" s="119"/>
    </row>
    <row r="1415" spans="1:79">
      <c r="A1415" s="118"/>
      <c r="B1415" s="118"/>
      <c r="C1415" s="123"/>
      <c r="D1415" s="123"/>
      <c r="E1415" s="160"/>
      <c r="CA1415" s="119"/>
    </row>
    <row r="1416" spans="1:79">
      <c r="A1416" s="118"/>
      <c r="B1416" s="118"/>
      <c r="C1416" s="123"/>
      <c r="D1416" s="123"/>
      <c r="E1416" s="160"/>
      <c r="CA1416" s="119"/>
    </row>
    <row r="1417" spans="1:79">
      <c r="A1417" s="118"/>
      <c r="B1417" s="118"/>
      <c r="C1417" s="123"/>
      <c r="D1417" s="123"/>
      <c r="E1417" s="160"/>
      <c r="CA1417" s="119"/>
    </row>
    <row r="1418" spans="1:79">
      <c r="A1418" s="118"/>
      <c r="B1418" s="118"/>
      <c r="C1418" s="123"/>
      <c r="D1418" s="123"/>
      <c r="E1418" s="160"/>
      <c r="CA1418" s="119"/>
    </row>
    <row r="1419" spans="1:79">
      <c r="A1419" s="118"/>
      <c r="B1419" s="118"/>
      <c r="C1419" s="123"/>
      <c r="D1419" s="123"/>
      <c r="E1419" s="160"/>
      <c r="CA1419" s="119"/>
    </row>
    <row r="1420" spans="1:79">
      <c r="A1420" s="118"/>
      <c r="B1420" s="118"/>
      <c r="C1420" s="123"/>
      <c r="D1420" s="123"/>
      <c r="E1420" s="160"/>
      <c r="CA1420" s="119"/>
    </row>
    <row r="1421" spans="1:79">
      <c r="A1421" s="118"/>
      <c r="B1421" s="118"/>
      <c r="C1421" s="123"/>
      <c r="D1421" s="123"/>
      <c r="E1421" s="160"/>
      <c r="CA1421" s="119"/>
    </row>
    <row r="1422" spans="1:79">
      <c r="A1422" s="118"/>
      <c r="B1422" s="118"/>
      <c r="C1422" s="123"/>
      <c r="D1422" s="123"/>
      <c r="E1422" s="160"/>
      <c r="CA1422" s="119"/>
    </row>
    <row r="1423" spans="1:79">
      <c r="A1423" s="118"/>
      <c r="B1423" s="118"/>
      <c r="C1423" s="123"/>
      <c r="D1423" s="123"/>
      <c r="E1423" s="160"/>
      <c r="CA1423" s="119"/>
    </row>
    <row r="1424" spans="1:79">
      <c r="A1424" s="118"/>
      <c r="B1424" s="118"/>
      <c r="C1424" s="123"/>
      <c r="D1424" s="123"/>
      <c r="E1424" s="160"/>
      <c r="CA1424" s="119"/>
    </row>
    <row r="1425" spans="1:79">
      <c r="A1425" s="118"/>
      <c r="B1425" s="118"/>
      <c r="C1425" s="123"/>
      <c r="D1425" s="123"/>
      <c r="E1425" s="160"/>
      <c r="CA1425" s="119"/>
    </row>
    <row r="1426" spans="1:79">
      <c r="A1426" s="118"/>
      <c r="B1426" s="118"/>
      <c r="C1426" s="123"/>
      <c r="D1426" s="123"/>
      <c r="E1426" s="160"/>
      <c r="CA1426" s="119"/>
    </row>
    <row r="1427" spans="1:79">
      <c r="A1427" s="118"/>
      <c r="B1427" s="118"/>
      <c r="C1427" s="123"/>
      <c r="D1427" s="123"/>
      <c r="E1427" s="160"/>
      <c r="CA1427" s="119"/>
    </row>
    <row r="1428" spans="1:79">
      <c r="A1428" s="118"/>
      <c r="B1428" s="118"/>
      <c r="C1428" s="123"/>
      <c r="D1428" s="123"/>
      <c r="E1428" s="160"/>
      <c r="CA1428" s="119"/>
    </row>
    <row r="1429" spans="1:79">
      <c r="A1429" s="118"/>
      <c r="B1429" s="118"/>
      <c r="C1429" s="123"/>
      <c r="D1429" s="123"/>
      <c r="E1429" s="160"/>
      <c r="CA1429" s="119"/>
    </row>
    <row r="1430" spans="1:79">
      <c r="A1430" s="118"/>
      <c r="B1430" s="118"/>
      <c r="C1430" s="123"/>
      <c r="D1430" s="123"/>
      <c r="E1430" s="160"/>
      <c r="CA1430" s="119"/>
    </row>
    <row r="1431" spans="1:79">
      <c r="A1431" s="118"/>
      <c r="B1431" s="118"/>
      <c r="C1431" s="123"/>
      <c r="D1431" s="123"/>
      <c r="E1431" s="160"/>
      <c r="CA1431" s="119"/>
    </row>
    <row r="1432" spans="1:79">
      <c r="A1432" s="118"/>
      <c r="B1432" s="118"/>
      <c r="C1432" s="123"/>
      <c r="D1432" s="123"/>
      <c r="E1432" s="160"/>
      <c r="CA1432" s="119"/>
    </row>
    <row r="1433" spans="1:79">
      <c r="A1433" s="118"/>
      <c r="B1433" s="118"/>
      <c r="C1433" s="123"/>
      <c r="D1433" s="123"/>
      <c r="E1433" s="160"/>
      <c r="CA1433" s="119"/>
    </row>
    <row r="1434" spans="1:79">
      <c r="A1434" s="118"/>
      <c r="B1434" s="118"/>
      <c r="C1434" s="123"/>
      <c r="D1434" s="123"/>
      <c r="E1434" s="160"/>
      <c r="CA1434" s="119"/>
    </row>
    <row r="1435" spans="1:79">
      <c r="A1435" s="118"/>
      <c r="B1435" s="118"/>
      <c r="C1435" s="123"/>
      <c r="D1435" s="123"/>
      <c r="E1435" s="160"/>
      <c r="CA1435" s="119"/>
    </row>
    <row r="1436" spans="1:79">
      <c r="A1436" s="118"/>
      <c r="B1436" s="118"/>
      <c r="C1436" s="123"/>
      <c r="D1436" s="123"/>
      <c r="E1436" s="160"/>
      <c r="CA1436" s="119"/>
    </row>
    <row r="1437" spans="1:79">
      <c r="A1437" s="118"/>
      <c r="B1437" s="118"/>
      <c r="C1437" s="123"/>
      <c r="D1437" s="123"/>
      <c r="E1437" s="160"/>
      <c r="CA1437" s="119"/>
    </row>
    <row r="1438" spans="1:79">
      <c r="A1438" s="118"/>
      <c r="B1438" s="118"/>
      <c r="C1438" s="123"/>
      <c r="D1438" s="123"/>
      <c r="E1438" s="160"/>
      <c r="CA1438" s="119"/>
    </row>
    <row r="1439" spans="1:79">
      <c r="A1439" s="118"/>
      <c r="B1439" s="118"/>
      <c r="C1439" s="123"/>
      <c r="D1439" s="123"/>
      <c r="E1439" s="160"/>
      <c r="CA1439" s="119"/>
    </row>
    <row r="1440" spans="1:79">
      <c r="A1440" s="118"/>
      <c r="B1440" s="118"/>
      <c r="C1440" s="123"/>
      <c r="D1440" s="123"/>
      <c r="E1440" s="160"/>
      <c r="CA1440" s="119"/>
    </row>
    <row r="1441" spans="1:79">
      <c r="A1441" s="118"/>
      <c r="B1441" s="118"/>
      <c r="C1441" s="123"/>
      <c r="D1441" s="123"/>
      <c r="E1441" s="160"/>
      <c r="CA1441" s="119"/>
    </row>
    <row r="1442" spans="1:79">
      <c r="A1442" s="118"/>
      <c r="B1442" s="118"/>
      <c r="C1442" s="123"/>
      <c r="D1442" s="123"/>
      <c r="E1442" s="160"/>
      <c r="CA1442" s="119"/>
    </row>
    <row r="1443" spans="1:79">
      <c r="A1443" s="118"/>
      <c r="B1443" s="118"/>
      <c r="C1443" s="123"/>
      <c r="D1443" s="123"/>
      <c r="E1443" s="160"/>
      <c r="CA1443" s="119"/>
    </row>
    <row r="1444" spans="1:79">
      <c r="A1444" s="118"/>
      <c r="B1444" s="118"/>
      <c r="C1444" s="123"/>
      <c r="D1444" s="123"/>
      <c r="E1444" s="160"/>
      <c r="CA1444" s="119"/>
    </row>
    <row r="1445" spans="1:79">
      <c r="A1445" s="118"/>
      <c r="B1445" s="118"/>
      <c r="C1445" s="123"/>
      <c r="D1445" s="123"/>
      <c r="E1445" s="160"/>
      <c r="CA1445" s="119"/>
    </row>
    <row r="1446" spans="1:79">
      <c r="A1446" s="118"/>
      <c r="B1446" s="118"/>
      <c r="C1446" s="123"/>
      <c r="D1446" s="123"/>
      <c r="E1446" s="160"/>
      <c r="CA1446" s="119"/>
    </row>
    <row r="1447" spans="1:79">
      <c r="A1447" s="118"/>
      <c r="B1447" s="118"/>
      <c r="C1447" s="123"/>
      <c r="D1447" s="123"/>
      <c r="E1447" s="160"/>
      <c r="CA1447" s="119"/>
    </row>
    <row r="1448" spans="1:79">
      <c r="A1448" s="118"/>
      <c r="B1448" s="118"/>
      <c r="C1448" s="123"/>
      <c r="D1448" s="123"/>
      <c r="E1448" s="160"/>
      <c r="CA1448" s="119"/>
    </row>
    <row r="1449" spans="1:79">
      <c r="A1449" s="118"/>
      <c r="B1449" s="118"/>
      <c r="C1449" s="123"/>
      <c r="D1449" s="123"/>
      <c r="E1449" s="160"/>
      <c r="CA1449" s="119"/>
    </row>
    <row r="1450" spans="1:79">
      <c r="A1450" s="118"/>
      <c r="B1450" s="118"/>
      <c r="C1450" s="123"/>
      <c r="D1450" s="123"/>
      <c r="E1450" s="160"/>
      <c r="CA1450" s="119"/>
    </row>
    <row r="1451" spans="1:79">
      <c r="A1451" s="118"/>
      <c r="B1451" s="118"/>
      <c r="C1451" s="123"/>
      <c r="D1451" s="123"/>
      <c r="E1451" s="160"/>
      <c r="CA1451" s="119"/>
    </row>
    <row r="1452" spans="1:79">
      <c r="A1452" s="118"/>
      <c r="B1452" s="118"/>
      <c r="C1452" s="123"/>
      <c r="D1452" s="123"/>
      <c r="E1452" s="160"/>
      <c r="CA1452" s="119"/>
    </row>
    <row r="1453" spans="1:79">
      <c r="A1453" s="118"/>
      <c r="B1453" s="118"/>
      <c r="C1453" s="123"/>
      <c r="D1453" s="123"/>
      <c r="E1453" s="160"/>
      <c r="CA1453" s="119"/>
    </row>
    <row r="1454" spans="1:79">
      <c r="A1454" s="118"/>
      <c r="B1454" s="118"/>
      <c r="C1454" s="123"/>
      <c r="D1454" s="123"/>
      <c r="E1454" s="160"/>
      <c r="CA1454" s="119"/>
    </row>
    <row r="1455" spans="1:79">
      <c r="A1455" s="118"/>
      <c r="B1455" s="118"/>
      <c r="C1455" s="123"/>
      <c r="D1455" s="123"/>
      <c r="E1455" s="160"/>
      <c r="CA1455" s="119"/>
    </row>
    <row r="1456" spans="1:79">
      <c r="A1456" s="118"/>
      <c r="B1456" s="118"/>
      <c r="C1456" s="123"/>
      <c r="D1456" s="123"/>
      <c r="E1456" s="160"/>
      <c r="CA1456" s="119"/>
    </row>
    <row r="1457" spans="1:79">
      <c r="A1457" s="118"/>
      <c r="B1457" s="118"/>
      <c r="C1457" s="123"/>
      <c r="D1457" s="123"/>
      <c r="E1457" s="160"/>
      <c r="CA1457" s="119"/>
    </row>
    <row r="1458" spans="1:79">
      <c r="A1458" s="118"/>
      <c r="B1458" s="118"/>
      <c r="C1458" s="123"/>
      <c r="D1458" s="123"/>
      <c r="E1458" s="160"/>
      <c r="CA1458" s="119"/>
    </row>
    <row r="1459" spans="1:79">
      <c r="A1459" s="118"/>
      <c r="B1459" s="118"/>
      <c r="C1459" s="123"/>
      <c r="D1459" s="123"/>
      <c r="E1459" s="160"/>
      <c r="CA1459" s="119"/>
    </row>
    <row r="1460" spans="1:79">
      <c r="A1460" s="118"/>
      <c r="B1460" s="118"/>
      <c r="C1460" s="123"/>
      <c r="D1460" s="123"/>
      <c r="E1460" s="160"/>
      <c r="CA1460" s="119"/>
    </row>
    <row r="1461" spans="1:79">
      <c r="A1461" s="118"/>
      <c r="B1461" s="118"/>
      <c r="C1461" s="123"/>
      <c r="D1461" s="123"/>
      <c r="E1461" s="160"/>
      <c r="CA1461" s="119"/>
    </row>
    <row r="1462" spans="1:79">
      <c r="A1462" s="118"/>
      <c r="B1462" s="118"/>
      <c r="C1462" s="123"/>
      <c r="D1462" s="123"/>
      <c r="E1462" s="160"/>
      <c r="CA1462" s="119"/>
    </row>
    <row r="1463" spans="1:79">
      <c r="A1463" s="118"/>
      <c r="B1463" s="118"/>
      <c r="C1463" s="123"/>
      <c r="D1463" s="123"/>
      <c r="E1463" s="160"/>
      <c r="CA1463" s="119"/>
    </row>
    <row r="1464" spans="1:79">
      <c r="A1464" s="118"/>
      <c r="B1464" s="118"/>
      <c r="C1464" s="123"/>
      <c r="D1464" s="123"/>
      <c r="E1464" s="160"/>
      <c r="CA1464" s="119"/>
    </row>
    <row r="1465" spans="1:79">
      <c r="A1465" s="118"/>
      <c r="B1465" s="118"/>
      <c r="C1465" s="123"/>
      <c r="D1465" s="123"/>
      <c r="E1465" s="160"/>
      <c r="CA1465" s="119"/>
    </row>
    <row r="1466" spans="1:79">
      <c r="A1466" s="118"/>
      <c r="B1466" s="118"/>
      <c r="C1466" s="123"/>
      <c r="D1466" s="123"/>
      <c r="E1466" s="160"/>
      <c r="CA1466" s="119"/>
    </row>
    <row r="1467" spans="1:79">
      <c r="A1467" s="118"/>
      <c r="B1467" s="118"/>
      <c r="C1467" s="123"/>
      <c r="D1467" s="123"/>
      <c r="E1467" s="160"/>
      <c r="CA1467" s="119"/>
    </row>
    <row r="1468" spans="1:79">
      <c r="A1468" s="118"/>
      <c r="B1468" s="118"/>
      <c r="C1468" s="123"/>
      <c r="D1468" s="123"/>
      <c r="E1468" s="160"/>
      <c r="CA1468" s="119"/>
    </row>
    <row r="1469" spans="1:79">
      <c r="A1469" s="118"/>
      <c r="B1469" s="118"/>
      <c r="C1469" s="123"/>
      <c r="D1469" s="123"/>
      <c r="E1469" s="160"/>
      <c r="CA1469" s="119"/>
    </row>
    <row r="1470" spans="1:79">
      <c r="A1470" s="118"/>
      <c r="B1470" s="118"/>
      <c r="C1470" s="123"/>
      <c r="D1470" s="123"/>
      <c r="E1470" s="160"/>
      <c r="CA1470" s="119"/>
    </row>
    <row r="1471" spans="1:79">
      <c r="A1471" s="118"/>
      <c r="B1471" s="118"/>
      <c r="C1471" s="123"/>
      <c r="D1471" s="123"/>
      <c r="E1471" s="160"/>
      <c r="CA1471" s="119"/>
    </row>
    <row r="1472" spans="1:79">
      <c r="A1472" s="118"/>
      <c r="B1472" s="118"/>
      <c r="C1472" s="123"/>
      <c r="D1472" s="123"/>
      <c r="E1472" s="160"/>
      <c r="CA1472" s="119"/>
    </row>
    <row r="1473" spans="1:79">
      <c r="A1473" s="118"/>
      <c r="B1473" s="118"/>
      <c r="C1473" s="123"/>
      <c r="D1473" s="123"/>
      <c r="E1473" s="160"/>
      <c r="CA1473" s="119"/>
    </row>
    <row r="1474" spans="1:79">
      <c r="A1474" s="118"/>
      <c r="B1474" s="118"/>
      <c r="C1474" s="123"/>
      <c r="D1474" s="123"/>
      <c r="E1474" s="160"/>
      <c r="CA1474" s="119"/>
    </row>
    <row r="1475" spans="1:79">
      <c r="A1475" s="118"/>
      <c r="B1475" s="118"/>
      <c r="C1475" s="123"/>
      <c r="D1475" s="123"/>
      <c r="E1475" s="160"/>
      <c r="CA1475" s="119"/>
    </row>
    <row r="1476" spans="1:79">
      <c r="A1476" s="118"/>
      <c r="B1476" s="118"/>
      <c r="C1476" s="123"/>
      <c r="D1476" s="123"/>
      <c r="E1476" s="160"/>
      <c r="CA1476" s="119"/>
    </row>
    <row r="1477" spans="1:79">
      <c r="A1477" s="118"/>
      <c r="B1477" s="118"/>
      <c r="C1477" s="123"/>
      <c r="D1477" s="123"/>
      <c r="E1477" s="160"/>
      <c r="CA1477" s="119"/>
    </row>
    <row r="1478" spans="1:79">
      <c r="A1478" s="118"/>
      <c r="B1478" s="118"/>
      <c r="C1478" s="123"/>
      <c r="D1478" s="123"/>
      <c r="E1478" s="160"/>
      <c r="CA1478" s="119"/>
    </row>
    <row r="1479" spans="1:79">
      <c r="A1479" s="118"/>
      <c r="B1479" s="118"/>
      <c r="C1479" s="123"/>
      <c r="D1479" s="123"/>
      <c r="E1479" s="160"/>
      <c r="CA1479" s="119"/>
    </row>
    <row r="1480" spans="1:79">
      <c r="A1480" s="118"/>
      <c r="B1480" s="118"/>
      <c r="C1480" s="123"/>
      <c r="D1480" s="123"/>
      <c r="E1480" s="160"/>
      <c r="CA1480" s="119"/>
    </row>
    <row r="1481" spans="1:79">
      <c r="A1481" s="118"/>
      <c r="B1481" s="118"/>
      <c r="C1481" s="123"/>
      <c r="D1481" s="123"/>
      <c r="E1481" s="160"/>
      <c r="CA1481" s="119"/>
    </row>
    <row r="1482" spans="1:79">
      <c r="A1482" s="118"/>
      <c r="B1482" s="118"/>
      <c r="C1482" s="123"/>
      <c r="D1482" s="123"/>
      <c r="E1482" s="160"/>
      <c r="CA1482" s="119"/>
    </row>
    <row r="1483" spans="1:79">
      <c r="A1483" s="118"/>
      <c r="B1483" s="118"/>
      <c r="C1483" s="123"/>
      <c r="D1483" s="123"/>
      <c r="E1483" s="160"/>
      <c r="CA1483" s="119"/>
    </row>
    <row r="1484" spans="1:79">
      <c r="A1484" s="118"/>
      <c r="B1484" s="118"/>
      <c r="C1484" s="123"/>
      <c r="D1484" s="123"/>
      <c r="E1484" s="160"/>
      <c r="CA1484" s="119"/>
    </row>
    <row r="1485" spans="1:79">
      <c r="A1485" s="118"/>
      <c r="B1485" s="118"/>
      <c r="C1485" s="123"/>
      <c r="D1485" s="123"/>
      <c r="E1485" s="160"/>
      <c r="CA1485" s="119"/>
    </row>
    <row r="1486" spans="1:79">
      <c r="A1486" s="118"/>
      <c r="B1486" s="118"/>
      <c r="C1486" s="123"/>
      <c r="D1486" s="123"/>
      <c r="E1486" s="160"/>
      <c r="CA1486" s="119"/>
    </row>
    <row r="1487" spans="1:79">
      <c r="A1487" s="118"/>
      <c r="B1487" s="118"/>
      <c r="C1487" s="123"/>
      <c r="D1487" s="123"/>
      <c r="E1487" s="160"/>
      <c r="CA1487" s="119"/>
    </row>
    <row r="1488" spans="1:79">
      <c r="A1488" s="118"/>
      <c r="B1488" s="118"/>
      <c r="C1488" s="123"/>
      <c r="D1488" s="123"/>
      <c r="E1488" s="160"/>
      <c r="CA1488" s="119"/>
    </row>
    <row r="1489" spans="1:79">
      <c r="A1489" s="118"/>
      <c r="B1489" s="118"/>
      <c r="C1489" s="123"/>
      <c r="D1489" s="123"/>
      <c r="E1489" s="160"/>
      <c r="CA1489" s="119"/>
    </row>
    <row r="1490" spans="1:79">
      <c r="A1490" s="128"/>
      <c r="B1490" s="128"/>
      <c r="C1490" s="129"/>
      <c r="D1490" s="129"/>
      <c r="E1490" s="161"/>
      <c r="CA1490" s="119"/>
    </row>
    <row r="1491" spans="1:79">
      <c r="CA1491" s="119"/>
    </row>
    <row r="1492" spans="1:79">
      <c r="CA1492" s="119"/>
    </row>
    <row r="1493" spans="1:79">
      <c r="CA1493" s="119"/>
    </row>
    <row r="1494" spans="1:79">
      <c r="CA1494" s="119"/>
    </row>
    <row r="1495" spans="1:79">
      <c r="CA1495" s="119"/>
    </row>
    <row r="1496" spans="1:79">
      <c r="CA1496" s="119"/>
    </row>
    <row r="1497" spans="1:79">
      <c r="CA1497" s="119"/>
    </row>
    <row r="1498" spans="1:79">
      <c r="CA1498" s="119"/>
    </row>
    <row r="1499" spans="1:79">
      <c r="CA1499" s="119"/>
    </row>
    <row r="1500" spans="1:79">
      <c r="CA1500" s="119"/>
    </row>
    <row r="1501" spans="1:79">
      <c r="CA1501" s="119"/>
    </row>
    <row r="1502" spans="1:79">
      <c r="CA1502" s="119"/>
    </row>
    <row r="1503" spans="1:79">
      <c r="CA1503" s="119"/>
    </row>
    <row r="1504" spans="1:79">
      <c r="CA1504" s="119"/>
    </row>
    <row r="1505" spans="79:79">
      <c r="CA1505" s="119"/>
    </row>
    <row r="1506" spans="79:79">
      <c r="CA1506" s="119"/>
    </row>
    <row r="1507" spans="79:79">
      <c r="CA1507" s="119"/>
    </row>
    <row r="1508" spans="79:79">
      <c r="CA1508" s="119"/>
    </row>
    <row r="1509" spans="79:79">
      <c r="CA1509" s="119"/>
    </row>
    <row r="1510" spans="79:79">
      <c r="CA1510" s="119"/>
    </row>
    <row r="1511" spans="79:79">
      <c r="CA1511" s="119"/>
    </row>
    <row r="1512" spans="79:79">
      <c r="CA1512" s="119"/>
    </row>
    <row r="1513" spans="79:79">
      <c r="CA1513" s="119"/>
    </row>
    <row r="1514" spans="79:79">
      <c r="CA1514" s="119"/>
    </row>
    <row r="1515" spans="79:79">
      <c r="CA1515" s="119"/>
    </row>
    <row r="1516" spans="79:79">
      <c r="CA1516" s="119"/>
    </row>
    <row r="1517" spans="79:79">
      <c r="CA1517" s="119"/>
    </row>
    <row r="1518" spans="79:79">
      <c r="CA1518" s="119"/>
    </row>
    <row r="1519" spans="79:79">
      <c r="CA1519" s="119"/>
    </row>
    <row r="1520" spans="79:79">
      <c r="CA1520" s="119"/>
    </row>
    <row r="1521" spans="79:79">
      <c r="CA1521" s="119"/>
    </row>
    <row r="1522" spans="79:79">
      <c r="CA1522" s="119"/>
    </row>
    <row r="1523" spans="79:79">
      <c r="CA1523" s="119"/>
    </row>
    <row r="1524" spans="79:79">
      <c r="CA1524" s="119"/>
    </row>
    <row r="1525" spans="79:79">
      <c r="CA1525" s="119"/>
    </row>
    <row r="1526" spans="79:79">
      <c r="CA1526" s="119"/>
    </row>
    <row r="1527" spans="79:79">
      <c r="CA1527" s="119"/>
    </row>
    <row r="1528" spans="79:79">
      <c r="CA1528" s="119"/>
    </row>
    <row r="1529" spans="79:79">
      <c r="CA1529" s="119"/>
    </row>
    <row r="1530" spans="79:79">
      <c r="CA1530" s="119"/>
    </row>
    <row r="1531" spans="79:79">
      <c r="CA1531" s="119"/>
    </row>
    <row r="1532" spans="79:79">
      <c r="CA1532" s="119"/>
    </row>
    <row r="1533" spans="79:79">
      <c r="CA1533" s="119"/>
    </row>
    <row r="1534" spans="79:79">
      <c r="CA1534" s="119"/>
    </row>
    <row r="1535" spans="79:79">
      <c r="CA1535" s="119"/>
    </row>
    <row r="1536" spans="79:79">
      <c r="CA1536" s="119"/>
    </row>
    <row r="1537" spans="79:79">
      <c r="CA1537" s="119"/>
    </row>
    <row r="1538" spans="79:79">
      <c r="CA1538" s="119"/>
    </row>
    <row r="1539" spans="79:79">
      <c r="CA1539" s="119"/>
    </row>
    <row r="1540" spans="79:79">
      <c r="CA1540" s="119"/>
    </row>
    <row r="1541" spans="79:79">
      <c r="CA1541" s="119"/>
    </row>
    <row r="1542" spans="79:79">
      <c r="CA1542" s="119"/>
    </row>
    <row r="1543" spans="79:79">
      <c r="CA1543" s="119"/>
    </row>
    <row r="1544" spans="79:79">
      <c r="CA1544" s="119"/>
    </row>
    <row r="1545" spans="79:79">
      <c r="CA1545" s="119"/>
    </row>
    <row r="1546" spans="79:79">
      <c r="CA1546" s="119"/>
    </row>
    <row r="1547" spans="79:79">
      <c r="CA1547" s="119"/>
    </row>
    <row r="1548" spans="79:79">
      <c r="CA1548" s="119"/>
    </row>
    <row r="1549" spans="79:79">
      <c r="CA1549" s="119"/>
    </row>
    <row r="1550" spans="79:79">
      <c r="CA1550" s="119"/>
    </row>
    <row r="1551" spans="79:79">
      <c r="CA1551" s="119"/>
    </row>
    <row r="1552" spans="79:79">
      <c r="CA1552" s="119"/>
    </row>
    <row r="1553" spans="79:79">
      <c r="CA1553" s="119"/>
    </row>
    <row r="1554" spans="79:79">
      <c r="CA1554" s="119"/>
    </row>
    <row r="1555" spans="79:79">
      <c r="CA1555" s="119"/>
    </row>
    <row r="1556" spans="79:79">
      <c r="CA1556" s="119"/>
    </row>
    <row r="1557" spans="79:79">
      <c r="CA1557" s="119"/>
    </row>
    <row r="1558" spans="79:79">
      <c r="CA1558" s="119"/>
    </row>
    <row r="1559" spans="79:79">
      <c r="CA1559" s="119"/>
    </row>
    <row r="1560" spans="79:79">
      <c r="CA1560" s="119"/>
    </row>
    <row r="1561" spans="79:79">
      <c r="CA1561" s="119"/>
    </row>
    <row r="1562" spans="79:79">
      <c r="CA1562" s="119"/>
    </row>
    <row r="1563" spans="79:79">
      <c r="CA1563" s="119"/>
    </row>
    <row r="1564" spans="79:79">
      <c r="CA1564" s="119"/>
    </row>
    <row r="1565" spans="79:79">
      <c r="CA1565" s="119"/>
    </row>
    <row r="1566" spans="79:79">
      <c r="CA1566" s="119"/>
    </row>
    <row r="1567" spans="79:79">
      <c r="CA1567" s="119"/>
    </row>
    <row r="1568" spans="79:79">
      <c r="CA1568" s="119"/>
    </row>
    <row r="1569" spans="79:79">
      <c r="CA1569" s="119"/>
    </row>
    <row r="1570" spans="79:79">
      <c r="CA1570" s="119"/>
    </row>
    <row r="1571" spans="79:79">
      <c r="CA1571" s="119"/>
    </row>
    <row r="1572" spans="79:79">
      <c r="CA1572" s="119"/>
    </row>
    <row r="1573" spans="79:79">
      <c r="CA1573" s="119"/>
    </row>
    <row r="1574" spans="79:79">
      <c r="CA1574" s="119"/>
    </row>
    <row r="1575" spans="79:79">
      <c r="CA1575" s="119"/>
    </row>
    <row r="1576" spans="79:79">
      <c r="CA1576" s="119"/>
    </row>
    <row r="1577" spans="79:79">
      <c r="CA1577" s="119"/>
    </row>
    <row r="1578" spans="79:79">
      <c r="CA1578" s="119"/>
    </row>
    <row r="1579" spans="79:79">
      <c r="CA1579" s="119"/>
    </row>
    <row r="1580" spans="79:79">
      <c r="CA1580" s="119"/>
    </row>
    <row r="1581" spans="79:79">
      <c r="CA1581" s="119"/>
    </row>
    <row r="1582" spans="79:79">
      <c r="CA1582" s="119"/>
    </row>
    <row r="1583" spans="79:79">
      <c r="CA1583" s="119"/>
    </row>
    <row r="1584" spans="79:79">
      <c r="CA1584" s="119"/>
    </row>
    <row r="1585" spans="79:79">
      <c r="CA1585" s="119"/>
    </row>
    <row r="1586" spans="79:79">
      <c r="CA1586" s="119"/>
    </row>
    <row r="1587" spans="79:79">
      <c r="CA1587" s="119"/>
    </row>
    <row r="1588" spans="79:79">
      <c r="CA1588" s="119"/>
    </row>
    <row r="1589" spans="79:79">
      <c r="CA1589" s="119"/>
    </row>
    <row r="1590" spans="79:79">
      <c r="CA1590" s="119"/>
    </row>
    <row r="1591" spans="79:79">
      <c r="CA1591" s="119"/>
    </row>
    <row r="1592" spans="79:79">
      <c r="CA1592" s="119"/>
    </row>
    <row r="1593" spans="79:79">
      <c r="CA1593" s="119"/>
    </row>
    <row r="1594" spans="79:79">
      <c r="CA1594" s="119"/>
    </row>
    <row r="1595" spans="79:79">
      <c r="CA1595" s="119"/>
    </row>
    <row r="1596" spans="79:79">
      <c r="CA1596" s="119"/>
    </row>
    <row r="1597" spans="79:79">
      <c r="CA1597" s="119"/>
    </row>
    <row r="1598" spans="79:79">
      <c r="CA1598" s="119"/>
    </row>
    <row r="1599" spans="79:79">
      <c r="CA1599" s="119"/>
    </row>
    <row r="1600" spans="79:79">
      <c r="CA1600" s="119"/>
    </row>
    <row r="1601" spans="79:79">
      <c r="CA1601" s="119"/>
    </row>
    <row r="1602" spans="79:79">
      <c r="CA1602" s="119"/>
    </row>
    <row r="1603" spans="79:79">
      <c r="CA1603" s="119"/>
    </row>
    <row r="1604" spans="79:79">
      <c r="CA1604" s="119"/>
    </row>
    <row r="1605" spans="79:79">
      <c r="CA1605" s="119"/>
    </row>
    <row r="1606" spans="79:79">
      <c r="CA1606" s="119"/>
    </row>
    <row r="1607" spans="79:79">
      <c r="CA1607" s="119"/>
    </row>
    <row r="1608" spans="79:79">
      <c r="CA1608" s="119"/>
    </row>
    <row r="1609" spans="79:79">
      <c r="CA1609" s="119"/>
    </row>
    <row r="1610" spans="79:79">
      <c r="CA1610" s="119"/>
    </row>
    <row r="1611" spans="79:79">
      <c r="CA1611" s="119"/>
    </row>
    <row r="1612" spans="79:79">
      <c r="CA1612" s="119"/>
    </row>
    <row r="1613" spans="79:79">
      <c r="CA1613" s="119"/>
    </row>
    <row r="1614" spans="79:79">
      <c r="CA1614" s="119"/>
    </row>
    <row r="1615" spans="79:79">
      <c r="CA1615" s="119"/>
    </row>
    <row r="1616" spans="79:79">
      <c r="CA1616" s="119"/>
    </row>
    <row r="1617" spans="79:79">
      <c r="CA1617" s="119"/>
    </row>
    <row r="1618" spans="79:79">
      <c r="CA1618" s="119"/>
    </row>
    <row r="1619" spans="79:79">
      <c r="CA1619" s="119"/>
    </row>
    <row r="1620" spans="79:79">
      <c r="CA1620" s="119"/>
    </row>
    <row r="1621" spans="79:79">
      <c r="CA1621" s="119"/>
    </row>
    <row r="1622" spans="79:79">
      <c r="CA1622" s="119"/>
    </row>
    <row r="1623" spans="79:79">
      <c r="CA1623" s="119"/>
    </row>
    <row r="1624" spans="79:79">
      <c r="CA1624" s="119"/>
    </row>
    <row r="1625" spans="79:79">
      <c r="CA1625" s="119"/>
    </row>
    <row r="1626" spans="79:79">
      <c r="CA1626" s="119"/>
    </row>
    <row r="1627" spans="79:79">
      <c r="CA1627" s="119"/>
    </row>
    <row r="1628" spans="79:79">
      <c r="CA1628" s="119"/>
    </row>
    <row r="1629" spans="79:79">
      <c r="CA1629" s="119"/>
    </row>
    <row r="1630" spans="79:79">
      <c r="CA1630" s="119"/>
    </row>
    <row r="1631" spans="79:79">
      <c r="CA1631" s="119"/>
    </row>
    <row r="1632" spans="79:79">
      <c r="CA1632" s="119"/>
    </row>
    <row r="1633" spans="79:79">
      <c r="CA1633" s="119"/>
    </row>
    <row r="1634" spans="79:79">
      <c r="CA1634" s="119"/>
    </row>
    <row r="1635" spans="79:79">
      <c r="CA1635" s="119"/>
    </row>
    <row r="1636" spans="79:79">
      <c r="CA1636" s="119"/>
    </row>
    <row r="1637" spans="79:79">
      <c r="CA1637" s="119"/>
    </row>
    <row r="1638" spans="79:79">
      <c r="CA1638" s="119"/>
    </row>
    <row r="1639" spans="79:79">
      <c r="CA1639" s="119"/>
    </row>
    <row r="1640" spans="79:79">
      <c r="CA1640" s="119"/>
    </row>
    <row r="1641" spans="79:79">
      <c r="CA1641" s="119"/>
    </row>
    <row r="1642" spans="79:79">
      <c r="CA1642" s="119"/>
    </row>
    <row r="1643" spans="79:79">
      <c r="CA1643" s="119"/>
    </row>
    <row r="1644" spans="79:79">
      <c r="CA1644" s="119"/>
    </row>
    <row r="1645" spans="79:79">
      <c r="CA1645" s="119"/>
    </row>
    <row r="1646" spans="79:79">
      <c r="CA1646" s="119"/>
    </row>
    <row r="1647" spans="79:79">
      <c r="CA1647" s="119"/>
    </row>
    <row r="1648" spans="79:79">
      <c r="CA1648" s="119"/>
    </row>
    <row r="1649" spans="79:79">
      <c r="CA1649" s="119"/>
    </row>
    <row r="1650" spans="79:79">
      <c r="CA1650" s="119"/>
    </row>
    <row r="1651" spans="79:79">
      <c r="CA1651" s="119"/>
    </row>
    <row r="1652" spans="79:79">
      <c r="CA1652" s="119"/>
    </row>
    <row r="1653" spans="79:79">
      <c r="CA1653" s="119"/>
    </row>
    <row r="1654" spans="79:79">
      <c r="CA1654" s="119"/>
    </row>
    <row r="1655" spans="79:79">
      <c r="CA1655" s="119"/>
    </row>
    <row r="1656" spans="79:79">
      <c r="CA1656" s="119"/>
    </row>
    <row r="1657" spans="79:79">
      <c r="CA1657" s="119"/>
    </row>
    <row r="1658" spans="79:79">
      <c r="CA1658" s="119"/>
    </row>
    <row r="1659" spans="79:79">
      <c r="CA1659" s="119"/>
    </row>
    <row r="1660" spans="79:79">
      <c r="CA1660" s="119"/>
    </row>
    <row r="1661" spans="79:79">
      <c r="CA1661" s="119"/>
    </row>
    <row r="1662" spans="79:79">
      <c r="CA1662" s="119"/>
    </row>
    <row r="1663" spans="79:79">
      <c r="CA1663" s="119"/>
    </row>
    <row r="1664" spans="79:79">
      <c r="CA1664" s="119"/>
    </row>
    <row r="1665" spans="79:79">
      <c r="CA1665" s="119"/>
    </row>
    <row r="1666" spans="79:79">
      <c r="CA1666" s="119"/>
    </row>
    <row r="1667" spans="79:79">
      <c r="CA1667" s="119"/>
    </row>
    <row r="1668" spans="79:79">
      <c r="CA1668" s="119"/>
    </row>
    <row r="1669" spans="79:79">
      <c r="CA1669" s="119"/>
    </row>
    <row r="1670" spans="79:79">
      <c r="CA1670" s="119"/>
    </row>
    <row r="1671" spans="79:79">
      <c r="CA1671" s="119"/>
    </row>
    <row r="1672" spans="79:79">
      <c r="CA1672" s="119"/>
    </row>
    <row r="1673" spans="79:79">
      <c r="CA1673" s="119"/>
    </row>
    <row r="1674" spans="79:79">
      <c r="CA1674" s="119"/>
    </row>
    <row r="1675" spans="79:79">
      <c r="CA1675" s="119"/>
    </row>
    <row r="1676" spans="79:79">
      <c r="CA1676" s="119"/>
    </row>
    <row r="1677" spans="79:79">
      <c r="CA1677" s="119"/>
    </row>
    <row r="1678" spans="79:79">
      <c r="CA1678" s="119"/>
    </row>
    <row r="1679" spans="79:79">
      <c r="CA1679" s="119"/>
    </row>
    <row r="1680" spans="79:79">
      <c r="CA1680" s="119"/>
    </row>
    <row r="1681" spans="79:79">
      <c r="CA1681" s="119"/>
    </row>
    <row r="1682" spans="79:79">
      <c r="CA1682" s="119"/>
    </row>
    <row r="1683" spans="79:79">
      <c r="CA1683" s="119"/>
    </row>
    <row r="1684" spans="79:79">
      <c r="CA1684" s="119"/>
    </row>
    <row r="1685" spans="79:79">
      <c r="CA1685" s="119"/>
    </row>
    <row r="1686" spans="79:79">
      <c r="CA1686" s="119"/>
    </row>
    <row r="1687" spans="79:79">
      <c r="CA1687" s="119"/>
    </row>
    <row r="1688" spans="79:79">
      <c r="CA1688" s="119"/>
    </row>
    <row r="1689" spans="79:79">
      <c r="CA1689" s="119"/>
    </row>
    <row r="1690" spans="79:79">
      <c r="CA1690" s="119"/>
    </row>
    <row r="1691" spans="79:79">
      <c r="CA1691" s="119"/>
    </row>
    <row r="1692" spans="79:79">
      <c r="CA1692" s="119"/>
    </row>
    <row r="1693" spans="79:79">
      <c r="CA1693" s="119"/>
    </row>
    <row r="1694" spans="79:79">
      <c r="CA1694" s="119"/>
    </row>
    <row r="1695" spans="79:79">
      <c r="CA1695" s="119"/>
    </row>
    <row r="1696" spans="79:79">
      <c r="CA1696" s="119"/>
    </row>
    <row r="1697" spans="79:79">
      <c r="CA1697" s="119"/>
    </row>
    <row r="1698" spans="79:79">
      <c r="CA1698" s="119"/>
    </row>
    <row r="1699" spans="79:79">
      <c r="CA1699" s="119"/>
    </row>
    <row r="1700" spans="79:79">
      <c r="CA1700" s="119"/>
    </row>
    <row r="1701" spans="79:79">
      <c r="CA1701" s="119"/>
    </row>
    <row r="1702" spans="79:79">
      <c r="CA1702" s="119"/>
    </row>
    <row r="1703" spans="79:79">
      <c r="CA1703" s="119"/>
    </row>
    <row r="1704" spans="79:79">
      <c r="CA1704" s="119"/>
    </row>
    <row r="1705" spans="79:79">
      <c r="CA1705" s="119"/>
    </row>
    <row r="1706" spans="79:79">
      <c r="CA1706" s="119"/>
    </row>
    <row r="1707" spans="79:79">
      <c r="CA1707" s="119"/>
    </row>
    <row r="1708" spans="79:79">
      <c r="CA1708" s="119"/>
    </row>
    <row r="1709" spans="79:79">
      <c r="CA1709" s="119"/>
    </row>
    <row r="1710" spans="79:79">
      <c r="CA1710" s="119"/>
    </row>
    <row r="1711" spans="79:79">
      <c r="CA1711" s="119"/>
    </row>
    <row r="1712" spans="79:79">
      <c r="CA1712" s="119"/>
    </row>
    <row r="1713" spans="79:79">
      <c r="CA1713" s="119"/>
    </row>
    <row r="1714" spans="79:79">
      <c r="CA1714" s="119"/>
    </row>
    <row r="1715" spans="79:79">
      <c r="CA1715" s="119"/>
    </row>
    <row r="1716" spans="79:79">
      <c r="CA1716" s="119"/>
    </row>
    <row r="1717" spans="79:79">
      <c r="CA1717" s="119"/>
    </row>
    <row r="1718" spans="79:79">
      <c r="CA1718" s="119"/>
    </row>
    <row r="1719" spans="79:79">
      <c r="CA1719" s="119"/>
    </row>
    <row r="1720" spans="79:79">
      <c r="CA1720" s="119"/>
    </row>
    <row r="1721" spans="79:79">
      <c r="CA1721" s="119"/>
    </row>
    <row r="1722" spans="79:79">
      <c r="CA1722" s="119"/>
    </row>
    <row r="1723" spans="79:79">
      <c r="CA1723" s="119"/>
    </row>
    <row r="1724" spans="79:79">
      <c r="CA1724" s="119"/>
    </row>
    <row r="1725" spans="79:79">
      <c r="CA1725" s="119"/>
    </row>
    <row r="1726" spans="79:79">
      <c r="CA1726" s="119"/>
    </row>
    <row r="1727" spans="79:79">
      <c r="CA1727" s="119"/>
    </row>
    <row r="1728" spans="79:79">
      <c r="CA1728" s="119"/>
    </row>
    <row r="1729" spans="79:79">
      <c r="CA1729" s="119"/>
    </row>
    <row r="1730" spans="79:79">
      <c r="CA1730" s="119"/>
    </row>
    <row r="1731" spans="79:79">
      <c r="CA1731" s="119"/>
    </row>
    <row r="1732" spans="79:79">
      <c r="CA1732" s="119"/>
    </row>
    <row r="1733" spans="79:79">
      <c r="CA1733" s="119"/>
    </row>
    <row r="1734" spans="79:79">
      <c r="CA1734" s="119"/>
    </row>
    <row r="1735" spans="79:79">
      <c r="CA1735" s="119"/>
    </row>
    <row r="1736" spans="79:79">
      <c r="CA1736" s="119"/>
    </row>
    <row r="1737" spans="79:79">
      <c r="CA1737" s="119"/>
    </row>
    <row r="1738" spans="79:79">
      <c r="CA1738" s="119"/>
    </row>
    <row r="1739" spans="79:79">
      <c r="CA1739" s="119"/>
    </row>
    <row r="1740" spans="79:79">
      <c r="CA1740" s="119"/>
    </row>
    <row r="1741" spans="79:79">
      <c r="CA1741" s="119"/>
    </row>
    <row r="1742" spans="79:79">
      <c r="CA1742" s="119"/>
    </row>
    <row r="1743" spans="79:79">
      <c r="CA1743" s="119"/>
    </row>
    <row r="1744" spans="79:79">
      <c r="CA1744" s="119"/>
    </row>
    <row r="1745" spans="79:79">
      <c r="CA1745" s="119"/>
    </row>
    <row r="1746" spans="79:79">
      <c r="CA1746" s="119"/>
    </row>
    <row r="1747" spans="79:79">
      <c r="CA1747" s="119"/>
    </row>
    <row r="1748" spans="79:79">
      <c r="CA1748" s="119"/>
    </row>
    <row r="1749" spans="79:79">
      <c r="CA1749" s="119"/>
    </row>
    <row r="1750" spans="79:79">
      <c r="CA1750" s="119"/>
    </row>
    <row r="1751" spans="79:79">
      <c r="CA1751" s="119"/>
    </row>
    <row r="1752" spans="79:79">
      <c r="CA1752" s="119"/>
    </row>
    <row r="1753" spans="79:79">
      <c r="CA1753" s="119"/>
    </row>
    <row r="1754" spans="79:79">
      <c r="CA1754" s="119"/>
    </row>
    <row r="1755" spans="79:79">
      <c r="CA1755" s="119"/>
    </row>
    <row r="1756" spans="79:79">
      <c r="CA1756" s="119"/>
    </row>
    <row r="1757" spans="79:79">
      <c r="CA1757" s="119"/>
    </row>
    <row r="1758" spans="79:79">
      <c r="CA1758" s="119"/>
    </row>
    <row r="1759" spans="79:79">
      <c r="CA1759" s="119"/>
    </row>
    <row r="1760" spans="79:79">
      <c r="CA1760" s="119"/>
    </row>
    <row r="1761" spans="79:79">
      <c r="CA1761" s="119"/>
    </row>
    <row r="1762" spans="79:79">
      <c r="CA1762" s="119"/>
    </row>
    <row r="1763" spans="79:79">
      <c r="CA1763" s="119"/>
    </row>
    <row r="1764" spans="79:79">
      <c r="CA1764" s="119"/>
    </row>
    <row r="1765" spans="79:79">
      <c r="CA1765" s="119"/>
    </row>
    <row r="1766" spans="79:79">
      <c r="CA1766" s="119"/>
    </row>
    <row r="1767" spans="79:79">
      <c r="CA1767" s="119"/>
    </row>
    <row r="1768" spans="79:79">
      <c r="CA1768" s="119"/>
    </row>
    <row r="1769" spans="79:79">
      <c r="CA1769" s="119"/>
    </row>
    <row r="1770" spans="79:79">
      <c r="CA1770" s="119"/>
    </row>
    <row r="1771" spans="79:79">
      <c r="CA1771" s="119"/>
    </row>
    <row r="1772" spans="79:79">
      <c r="CA1772" s="119"/>
    </row>
    <row r="1773" spans="79:79">
      <c r="CA1773" s="119"/>
    </row>
    <row r="1774" spans="79:79">
      <c r="CA1774" s="119"/>
    </row>
    <row r="1775" spans="79:79">
      <c r="CA1775" s="119"/>
    </row>
    <row r="1776" spans="79:79">
      <c r="CA1776" s="119"/>
    </row>
    <row r="1777" spans="79:79">
      <c r="CA1777" s="119"/>
    </row>
    <row r="1778" spans="79:79">
      <c r="CA1778" s="119"/>
    </row>
    <row r="1779" spans="79:79">
      <c r="CA1779" s="119"/>
    </row>
    <row r="1780" spans="79:79">
      <c r="CA1780" s="119"/>
    </row>
    <row r="1781" spans="79:79">
      <c r="CA1781" s="119"/>
    </row>
    <row r="1782" spans="79:79">
      <c r="CA1782" s="119"/>
    </row>
    <row r="1783" spans="79:79">
      <c r="CA1783" s="119"/>
    </row>
    <row r="1784" spans="79:79">
      <c r="CA1784" s="119"/>
    </row>
    <row r="1785" spans="79:79">
      <c r="CA1785" s="119"/>
    </row>
    <row r="1786" spans="79:79">
      <c r="CA1786" s="119"/>
    </row>
    <row r="1787" spans="79:79">
      <c r="CA1787" s="119"/>
    </row>
    <row r="1788" spans="79:79">
      <c r="CA1788" s="119"/>
    </row>
    <row r="1789" spans="79:79">
      <c r="CA1789" s="119"/>
    </row>
    <row r="1790" spans="79:79">
      <c r="CA1790" s="119"/>
    </row>
    <row r="1791" spans="79:79">
      <c r="CA1791" s="119"/>
    </row>
    <row r="1792" spans="79:79">
      <c r="CA1792" s="119"/>
    </row>
    <row r="1793" spans="79:79">
      <c r="CA1793" s="119"/>
    </row>
    <row r="1794" spans="79:79">
      <c r="CA1794" s="119"/>
    </row>
    <row r="1795" spans="79:79">
      <c r="CA1795" s="119"/>
    </row>
    <row r="1796" spans="79:79">
      <c r="CA1796" s="119"/>
    </row>
    <row r="1797" spans="79:79">
      <c r="CA1797" s="119"/>
    </row>
    <row r="1798" spans="79:79">
      <c r="CA1798" s="119"/>
    </row>
    <row r="1799" spans="79:79">
      <c r="CA1799" s="119"/>
    </row>
    <row r="1800" spans="79:79">
      <c r="CA1800" s="119"/>
    </row>
    <row r="1801" spans="79:79">
      <c r="CA1801" s="119"/>
    </row>
    <row r="1802" spans="79:79">
      <c r="CA1802" s="119"/>
    </row>
    <row r="1803" spans="79:79">
      <c r="CA1803" s="119"/>
    </row>
    <row r="1804" spans="79:79">
      <c r="CA1804" s="119"/>
    </row>
    <row r="1805" spans="79:79">
      <c r="CA1805" s="119"/>
    </row>
    <row r="1806" spans="79:79">
      <c r="CA1806" s="119"/>
    </row>
    <row r="1807" spans="79:79">
      <c r="CA1807" s="119"/>
    </row>
    <row r="1808" spans="79:79">
      <c r="CA1808" s="119"/>
    </row>
    <row r="1809" spans="79:79">
      <c r="CA1809" s="119"/>
    </row>
    <row r="1810" spans="79:79">
      <c r="CA1810" s="119"/>
    </row>
    <row r="1811" spans="79:79">
      <c r="CA1811" s="119"/>
    </row>
    <row r="1812" spans="79:79">
      <c r="CA1812" s="119"/>
    </row>
    <row r="1813" spans="79:79">
      <c r="CA1813" s="119"/>
    </row>
    <row r="1814" spans="79:79">
      <c r="CA1814" s="119"/>
    </row>
    <row r="1815" spans="79:79">
      <c r="CA1815" s="119"/>
    </row>
    <row r="1816" spans="79:79">
      <c r="CA1816" s="119"/>
    </row>
    <row r="1817" spans="79:79">
      <c r="CA1817" s="119"/>
    </row>
    <row r="1818" spans="79:79">
      <c r="CA1818" s="119"/>
    </row>
    <row r="1819" spans="79:79">
      <c r="CA1819" s="119"/>
    </row>
    <row r="1820" spans="79:79">
      <c r="CA1820" s="119"/>
    </row>
    <row r="1821" spans="79:79">
      <c r="CA1821" s="119"/>
    </row>
    <row r="1822" spans="79:79">
      <c r="CA1822" s="119"/>
    </row>
    <row r="1823" spans="79:79">
      <c r="CA1823" s="119"/>
    </row>
    <row r="1824" spans="79:79">
      <c r="CA1824" s="119"/>
    </row>
    <row r="1825" spans="79:79">
      <c r="CA1825" s="119"/>
    </row>
    <row r="1826" spans="79:79">
      <c r="CA1826" s="119"/>
    </row>
    <row r="1827" spans="79:79">
      <c r="CA1827" s="119"/>
    </row>
    <row r="1828" spans="79:79">
      <c r="CA1828" s="119"/>
    </row>
    <row r="1829" spans="79:79">
      <c r="CA1829" s="119"/>
    </row>
    <row r="1830" spans="79:79">
      <c r="CA1830" s="119"/>
    </row>
    <row r="1831" spans="79:79">
      <c r="CA1831" s="119"/>
    </row>
    <row r="1832" spans="79:79">
      <c r="CA1832" s="119"/>
    </row>
    <row r="1833" spans="79:79">
      <c r="CA1833" s="119"/>
    </row>
    <row r="1834" spans="79:79">
      <c r="CA1834" s="119"/>
    </row>
    <row r="1835" spans="79:79">
      <c r="CA1835" s="119"/>
    </row>
    <row r="1836" spans="79:79">
      <c r="CA1836" s="119"/>
    </row>
    <row r="1837" spans="79:79">
      <c r="CA1837" s="119"/>
    </row>
    <row r="1838" spans="79:79">
      <c r="CA1838" s="119"/>
    </row>
    <row r="1839" spans="79:79">
      <c r="CA1839" s="119"/>
    </row>
    <row r="1840" spans="79:79">
      <c r="CA1840" s="119"/>
    </row>
    <row r="1841" spans="79:79">
      <c r="CA1841" s="119"/>
    </row>
    <row r="1842" spans="79:79">
      <c r="CA1842" s="119"/>
    </row>
    <row r="1843" spans="79:79">
      <c r="CA1843" s="119"/>
    </row>
    <row r="1844" spans="79:79">
      <c r="CA1844" s="119"/>
    </row>
    <row r="1845" spans="79:79">
      <c r="CA1845" s="119"/>
    </row>
    <row r="1846" spans="79:79">
      <c r="CA1846" s="119"/>
    </row>
    <row r="1847" spans="79:79">
      <c r="CA1847" s="119"/>
    </row>
    <row r="1848" spans="79:79">
      <c r="CA1848" s="119"/>
    </row>
    <row r="1849" spans="79:79">
      <c r="CA1849" s="119"/>
    </row>
    <row r="1850" spans="79:79">
      <c r="CA1850" s="119"/>
    </row>
    <row r="1851" spans="79:79">
      <c r="CA1851" s="119"/>
    </row>
    <row r="1852" spans="79:79">
      <c r="CA1852" s="119"/>
    </row>
    <row r="1853" spans="79:79">
      <c r="CA1853" s="119"/>
    </row>
    <row r="1854" spans="79:79">
      <c r="CA1854" s="119"/>
    </row>
    <row r="1855" spans="79:79">
      <c r="CA1855" s="119"/>
    </row>
    <row r="1856" spans="79:79">
      <c r="CA1856" s="119"/>
    </row>
    <row r="1857" spans="79:79">
      <c r="CA1857" s="119"/>
    </row>
    <row r="1858" spans="79:79">
      <c r="CA1858" s="119"/>
    </row>
    <row r="1859" spans="79:79">
      <c r="CA1859" s="119"/>
    </row>
    <row r="1860" spans="79:79">
      <c r="CA1860" s="119"/>
    </row>
    <row r="1861" spans="79:79">
      <c r="CA1861" s="119"/>
    </row>
    <row r="1862" spans="79:79">
      <c r="CA1862" s="119"/>
    </row>
    <row r="1863" spans="79:79">
      <c r="CA1863" s="119"/>
    </row>
    <row r="1864" spans="79:79">
      <c r="CA1864" s="119"/>
    </row>
    <row r="1865" spans="79:79">
      <c r="CA1865" s="119"/>
    </row>
    <row r="1866" spans="79:79">
      <c r="CA1866" s="119"/>
    </row>
    <row r="1867" spans="79:79">
      <c r="CA1867" s="119"/>
    </row>
    <row r="1868" spans="79:79">
      <c r="CA1868" s="119"/>
    </row>
    <row r="1869" spans="79:79">
      <c r="CA1869" s="119"/>
    </row>
    <row r="1870" spans="79:79">
      <c r="CA1870" s="119"/>
    </row>
    <row r="1871" spans="79:79">
      <c r="CA1871" s="119"/>
    </row>
    <row r="1872" spans="79:79">
      <c r="CA1872" s="119"/>
    </row>
    <row r="1873" spans="79:79">
      <c r="CA1873" s="119"/>
    </row>
    <row r="1874" spans="79:79">
      <c r="CA1874" s="119"/>
    </row>
    <row r="1875" spans="79:79">
      <c r="CA1875" s="119"/>
    </row>
    <row r="1876" spans="79:79">
      <c r="CA1876" s="119"/>
    </row>
    <row r="1877" spans="79:79">
      <c r="CA1877" s="119"/>
    </row>
    <row r="1878" spans="79:79">
      <c r="CA1878" s="119"/>
    </row>
    <row r="1879" spans="79:79">
      <c r="CA1879" s="119"/>
    </row>
    <row r="1880" spans="79:79">
      <c r="CA1880" s="119"/>
    </row>
    <row r="1881" spans="79:79">
      <c r="CA1881" s="119"/>
    </row>
    <row r="1882" spans="79:79">
      <c r="CA1882" s="119"/>
    </row>
    <row r="1883" spans="79:79">
      <c r="CA1883" s="119"/>
    </row>
    <row r="1884" spans="79:79">
      <c r="CA1884" s="119"/>
    </row>
    <row r="1885" spans="79:79">
      <c r="CA1885" s="119"/>
    </row>
    <row r="1886" spans="79:79">
      <c r="CA1886" s="119"/>
    </row>
    <row r="1887" spans="79:79">
      <c r="CA1887" s="119"/>
    </row>
    <row r="1888" spans="79:79">
      <c r="CA1888" s="119"/>
    </row>
    <row r="1889" spans="79:79">
      <c r="CA1889" s="119"/>
    </row>
    <row r="1890" spans="79:79">
      <c r="CA1890" s="119"/>
    </row>
    <row r="1891" spans="79:79">
      <c r="CA1891" s="119"/>
    </row>
    <row r="1892" spans="79:79">
      <c r="CA1892" s="119"/>
    </row>
    <row r="1893" spans="79:79">
      <c r="CA1893" s="119"/>
    </row>
    <row r="1894" spans="79:79">
      <c r="CA1894" s="119"/>
    </row>
    <row r="1895" spans="79:79">
      <c r="CA1895" s="119"/>
    </row>
    <row r="1896" spans="79:79">
      <c r="CA1896" s="119"/>
    </row>
    <row r="1897" spans="79:79">
      <c r="CA1897" s="119"/>
    </row>
    <row r="1898" spans="79:79">
      <c r="CA1898" s="119"/>
    </row>
    <row r="1899" spans="79:79">
      <c r="CA1899" s="119"/>
    </row>
    <row r="1900" spans="79:79">
      <c r="CA1900" s="119"/>
    </row>
    <row r="1901" spans="79:79">
      <c r="CA1901" s="119"/>
    </row>
    <row r="1902" spans="79:79">
      <c r="CA1902" s="119"/>
    </row>
    <row r="1903" spans="79:79">
      <c r="CA1903" s="119"/>
    </row>
    <row r="1904" spans="79:79">
      <c r="CA1904" s="119"/>
    </row>
    <row r="1905" spans="79:79">
      <c r="CA1905" s="119"/>
    </row>
    <row r="1906" spans="79:79">
      <c r="CA1906" s="119"/>
    </row>
    <row r="1907" spans="79:79">
      <c r="CA1907" s="119"/>
    </row>
    <row r="1908" spans="79:79">
      <c r="CA1908" s="119"/>
    </row>
    <row r="1909" spans="79:79">
      <c r="CA1909" s="119"/>
    </row>
    <row r="1910" spans="79:79">
      <c r="CA1910" s="119"/>
    </row>
    <row r="1911" spans="79:79">
      <c r="CA1911" s="119"/>
    </row>
    <row r="1912" spans="79:79">
      <c r="CA1912" s="119"/>
    </row>
    <row r="1913" spans="79:79">
      <c r="CA1913" s="119"/>
    </row>
    <row r="1914" spans="79:79">
      <c r="CA1914" s="119"/>
    </row>
    <row r="1915" spans="79:79">
      <c r="CA1915" s="119"/>
    </row>
    <row r="1916" spans="79:79">
      <c r="CA1916" s="119"/>
    </row>
    <row r="1917" spans="79:79">
      <c r="CA1917" s="119"/>
    </row>
    <row r="1918" spans="79:79">
      <c r="CA1918" s="119"/>
    </row>
    <row r="1919" spans="79:79">
      <c r="CA1919" s="119"/>
    </row>
    <row r="1920" spans="79:79">
      <c r="CA1920" s="119"/>
    </row>
    <row r="1921" spans="79:79">
      <c r="CA1921" s="119"/>
    </row>
    <row r="1922" spans="79:79">
      <c r="CA1922" s="119"/>
    </row>
    <row r="1923" spans="79:79">
      <c r="CA1923" s="119"/>
    </row>
    <row r="1924" spans="79:79">
      <c r="CA1924" s="119"/>
    </row>
    <row r="1925" spans="79:79">
      <c r="CA1925" s="119"/>
    </row>
    <row r="1926" spans="79:79">
      <c r="CA1926" s="119"/>
    </row>
    <row r="1927" spans="79:79">
      <c r="CA1927" s="119"/>
    </row>
    <row r="1928" spans="79:79">
      <c r="CA1928" s="119"/>
    </row>
    <row r="1929" spans="79:79">
      <c r="CA1929" s="119"/>
    </row>
    <row r="1930" spans="79:79">
      <c r="CA1930" s="119"/>
    </row>
    <row r="1931" spans="79:79">
      <c r="CA1931" s="119"/>
    </row>
    <row r="1932" spans="79:79">
      <c r="CA1932" s="119"/>
    </row>
    <row r="1933" spans="79:79">
      <c r="CA1933" s="119"/>
    </row>
    <row r="1934" spans="79:79">
      <c r="CA1934" s="119"/>
    </row>
    <row r="1935" spans="79:79">
      <c r="CA1935" s="119"/>
    </row>
    <row r="1936" spans="79:79">
      <c r="CA1936" s="119"/>
    </row>
    <row r="1937" spans="79:79">
      <c r="CA1937" s="119"/>
    </row>
    <row r="1938" spans="79:79">
      <c r="CA1938" s="119"/>
    </row>
    <row r="1939" spans="79:79">
      <c r="CA1939" s="119"/>
    </row>
    <row r="1940" spans="79:79">
      <c r="CA1940" s="119"/>
    </row>
    <row r="1941" spans="79:79">
      <c r="CA1941" s="119"/>
    </row>
    <row r="1942" spans="79:79">
      <c r="CA1942" s="119"/>
    </row>
    <row r="1943" spans="79:79">
      <c r="CA1943" s="119"/>
    </row>
    <row r="1944" spans="79:79">
      <c r="CA1944" s="119"/>
    </row>
    <row r="1945" spans="79:79">
      <c r="CA1945" s="119"/>
    </row>
    <row r="1946" spans="79:79">
      <c r="CA1946" s="119"/>
    </row>
    <row r="1947" spans="79:79">
      <c r="CA1947" s="119"/>
    </row>
    <row r="1948" spans="79:79">
      <c r="CA1948" s="119"/>
    </row>
    <row r="1949" spans="79:79">
      <c r="CA1949" s="119"/>
    </row>
    <row r="1950" spans="79:79">
      <c r="CA1950" s="119"/>
    </row>
    <row r="1951" spans="79:79">
      <c r="CA1951" s="119"/>
    </row>
    <row r="1952" spans="79:79">
      <c r="CA1952" s="119"/>
    </row>
    <row r="1953" spans="79:79">
      <c r="CA1953" s="119"/>
    </row>
    <row r="1954" spans="79:79">
      <c r="CA1954" s="119"/>
    </row>
    <row r="1955" spans="79:79">
      <c r="CA1955" s="119"/>
    </row>
    <row r="1956" spans="79:79">
      <c r="CA1956" s="119"/>
    </row>
    <row r="1957" spans="79:79">
      <c r="CA1957" s="119"/>
    </row>
    <row r="1958" spans="79:79">
      <c r="CA1958" s="119"/>
    </row>
    <row r="1959" spans="79:79">
      <c r="CA1959" s="119"/>
    </row>
    <row r="1960" spans="79:79">
      <c r="CA1960" s="119"/>
    </row>
    <row r="1961" spans="79:79">
      <c r="CA1961" s="119"/>
    </row>
    <row r="1962" spans="79:79">
      <c r="CA1962" s="119"/>
    </row>
    <row r="1963" spans="79:79">
      <c r="CA1963" s="119"/>
    </row>
    <row r="1964" spans="79:79">
      <c r="CA1964" s="119"/>
    </row>
    <row r="1965" spans="79:79">
      <c r="CA1965" s="119"/>
    </row>
    <row r="1966" spans="79:79">
      <c r="CA1966" s="119"/>
    </row>
    <row r="1967" spans="79:79">
      <c r="CA1967" s="119"/>
    </row>
    <row r="1968" spans="79:79">
      <c r="CA1968" s="119"/>
    </row>
    <row r="1969" spans="79:79">
      <c r="CA1969" s="119"/>
    </row>
    <row r="1970" spans="79:79">
      <c r="CA1970" s="119"/>
    </row>
    <row r="1971" spans="79:79">
      <c r="CA1971" s="119"/>
    </row>
    <row r="1972" spans="79:79">
      <c r="CA1972" s="119"/>
    </row>
    <row r="1973" spans="79:79">
      <c r="CA1973" s="119"/>
    </row>
    <row r="1974" spans="79:79">
      <c r="CA1974" s="119"/>
    </row>
    <row r="1975" spans="79:79">
      <c r="CA1975" s="119"/>
    </row>
    <row r="1976" spans="79:79">
      <c r="CA1976" s="119"/>
    </row>
    <row r="1977" spans="79:79">
      <c r="CA1977" s="119"/>
    </row>
    <row r="1978" spans="79:79">
      <c r="CA1978" s="119"/>
    </row>
    <row r="1979" spans="79:79">
      <c r="CA1979" s="119"/>
    </row>
    <row r="1980" spans="79:79">
      <c r="CA1980" s="119"/>
    </row>
    <row r="1981" spans="79:79">
      <c r="CA1981" s="119"/>
    </row>
    <row r="1982" spans="79:79">
      <c r="CA1982" s="119"/>
    </row>
    <row r="1983" spans="79:79">
      <c r="CA1983" s="119"/>
    </row>
    <row r="1984" spans="79:79">
      <c r="CA1984" s="119"/>
    </row>
    <row r="1985" spans="79:79">
      <c r="CA1985" s="119"/>
    </row>
    <row r="1986" spans="79:79">
      <c r="CA1986" s="119"/>
    </row>
    <row r="1987" spans="79:79">
      <c r="CA1987" s="119"/>
    </row>
    <row r="1988" spans="79:79">
      <c r="CA1988" s="119"/>
    </row>
    <row r="1989" spans="79:79">
      <c r="CA1989" s="119"/>
    </row>
    <row r="1990" spans="79:79">
      <c r="CA1990" s="119"/>
    </row>
    <row r="1991" spans="79:79">
      <c r="CA1991" s="119"/>
    </row>
    <row r="1992" spans="79:79">
      <c r="CA1992" s="119"/>
    </row>
    <row r="1993" spans="79:79">
      <c r="CA1993" s="119"/>
    </row>
    <row r="1994" spans="79:79">
      <c r="CA1994" s="119"/>
    </row>
    <row r="1995" spans="79:79">
      <c r="CA1995" s="119"/>
    </row>
    <row r="1996" spans="79:79">
      <c r="CA1996" s="119"/>
    </row>
    <row r="1997" spans="79:79">
      <c r="CA1997" s="119"/>
    </row>
    <row r="1998" spans="79:79">
      <c r="CA1998" s="119"/>
    </row>
    <row r="1999" spans="79:79">
      <c r="CA1999" s="119"/>
    </row>
    <row r="2000" spans="79:79">
      <c r="CA2000" s="119"/>
    </row>
    <row r="2001" spans="79:79">
      <c r="CA2001" s="119"/>
    </row>
    <row r="2002" spans="79:79">
      <c r="CA2002" s="119"/>
    </row>
    <row r="2003" spans="79:79">
      <c r="CA2003" s="119"/>
    </row>
    <row r="2004" spans="79:79">
      <c r="CA2004" s="119"/>
    </row>
    <row r="2005" spans="79:79">
      <c r="CA2005" s="119"/>
    </row>
    <row r="2006" spans="79:79">
      <c r="CA2006" s="119"/>
    </row>
    <row r="2007" spans="79:79">
      <c r="CA2007" s="119"/>
    </row>
    <row r="2008" spans="79:79">
      <c r="CA2008" s="119"/>
    </row>
    <row r="2009" spans="79:79">
      <c r="CA2009" s="119"/>
    </row>
    <row r="2010" spans="79:79">
      <c r="CA2010" s="119"/>
    </row>
    <row r="2011" spans="79:79">
      <c r="CA2011" s="119"/>
    </row>
    <row r="2012" spans="79:79">
      <c r="CA2012" s="119"/>
    </row>
    <row r="2013" spans="79:79">
      <c r="CA2013" s="119"/>
    </row>
    <row r="2014" spans="79:79">
      <c r="CA2014" s="119"/>
    </row>
    <row r="2015" spans="79:79">
      <c r="CA2015" s="119"/>
    </row>
    <row r="2016" spans="79:79">
      <c r="CA2016" s="119"/>
    </row>
    <row r="2017" spans="79:79">
      <c r="CA2017" s="119"/>
    </row>
    <row r="2018" spans="79:79">
      <c r="CA2018" s="119"/>
    </row>
    <row r="2019" spans="79:79">
      <c r="CA2019" s="119"/>
    </row>
    <row r="2020" spans="79:79">
      <c r="CA2020" s="119"/>
    </row>
    <row r="2021" spans="79:79">
      <c r="CA2021" s="119"/>
    </row>
    <row r="2022" spans="79:79">
      <c r="CA2022" s="119"/>
    </row>
    <row r="2023" spans="79:79">
      <c r="CA2023" s="119"/>
    </row>
    <row r="2024" spans="79:79">
      <c r="CA2024" s="119"/>
    </row>
    <row r="2025" spans="79:79">
      <c r="CA2025" s="119"/>
    </row>
    <row r="2026" spans="79:79">
      <c r="CA2026" s="119"/>
    </row>
    <row r="2027" spans="79:79">
      <c r="CA2027" s="119"/>
    </row>
    <row r="2028" spans="79:79">
      <c r="CA2028" s="119"/>
    </row>
    <row r="2029" spans="79:79">
      <c r="CA2029" s="119"/>
    </row>
    <row r="2030" spans="79:79">
      <c r="CA2030" s="119"/>
    </row>
    <row r="2031" spans="79:79">
      <c r="CA2031" s="119"/>
    </row>
    <row r="2032" spans="79:79">
      <c r="CA2032" s="119"/>
    </row>
    <row r="2033" spans="79:79">
      <c r="CA2033" s="119"/>
    </row>
    <row r="2034" spans="79:79">
      <c r="CA2034" s="119"/>
    </row>
    <row r="2035" spans="79:79">
      <c r="CA2035" s="119"/>
    </row>
    <row r="2036" spans="79:79">
      <c r="CA2036" s="119"/>
    </row>
    <row r="2037" spans="79:79">
      <c r="CA2037" s="119"/>
    </row>
    <row r="2038" spans="79:79">
      <c r="CA2038" s="119"/>
    </row>
    <row r="2039" spans="79:79">
      <c r="CA2039" s="119"/>
    </row>
    <row r="2040" spans="79:79">
      <c r="CA2040" s="119"/>
    </row>
    <row r="2041" spans="79:79">
      <c r="CA2041" s="119"/>
    </row>
    <row r="2042" spans="79:79">
      <c r="CA2042" s="119"/>
    </row>
    <row r="2043" spans="79:79">
      <c r="CA2043" s="119"/>
    </row>
    <row r="2044" spans="79:79">
      <c r="CA2044" s="119"/>
    </row>
    <row r="2045" spans="79:79">
      <c r="CA2045" s="119"/>
    </row>
    <row r="2046" spans="79:79">
      <c r="CA2046" s="119"/>
    </row>
    <row r="2047" spans="79:79">
      <c r="CA2047" s="119"/>
    </row>
    <row r="2048" spans="79:79">
      <c r="CA2048" s="119"/>
    </row>
    <row r="2049" spans="79:79">
      <c r="CA2049" s="119"/>
    </row>
    <row r="2050" spans="79:79">
      <c r="CA2050" s="119"/>
    </row>
    <row r="2051" spans="79:79">
      <c r="CA2051" s="119"/>
    </row>
    <row r="2052" spans="79:79">
      <c r="CA2052" s="119"/>
    </row>
    <row r="2053" spans="79:79">
      <c r="CA2053" s="119"/>
    </row>
    <row r="2054" spans="79:79">
      <c r="CA2054" s="119"/>
    </row>
    <row r="2055" spans="79:79">
      <c r="CA2055" s="119"/>
    </row>
    <row r="2056" spans="79:79">
      <c r="CA2056" s="119"/>
    </row>
    <row r="2057" spans="79:79">
      <c r="CA2057" s="119"/>
    </row>
    <row r="2058" spans="79:79">
      <c r="CA2058" s="119"/>
    </row>
    <row r="2059" spans="79:79">
      <c r="CA2059" s="119"/>
    </row>
    <row r="2060" spans="79:79">
      <c r="CA2060" s="119"/>
    </row>
    <row r="2061" spans="79:79">
      <c r="CA2061" s="119"/>
    </row>
    <row r="2062" spans="79:79">
      <c r="CA2062" s="119"/>
    </row>
    <row r="2063" spans="79:79">
      <c r="CA2063" s="119"/>
    </row>
    <row r="2064" spans="79:79">
      <c r="CA2064" s="119"/>
    </row>
    <row r="2065" spans="79:79">
      <c r="CA2065" s="119"/>
    </row>
    <row r="2066" spans="79:79">
      <c r="CA2066" s="119"/>
    </row>
    <row r="2067" spans="79:79">
      <c r="CA2067" s="119"/>
    </row>
    <row r="2068" spans="79:79">
      <c r="CA2068" s="119"/>
    </row>
    <row r="2069" spans="79:79">
      <c r="CA2069" s="119"/>
    </row>
    <row r="2070" spans="79:79">
      <c r="CA2070" s="119"/>
    </row>
    <row r="2071" spans="79:79">
      <c r="CA2071" s="119"/>
    </row>
    <row r="2072" spans="79:79">
      <c r="CA2072" s="119"/>
    </row>
    <row r="2073" spans="79:79">
      <c r="CA2073" s="119"/>
    </row>
    <row r="2074" spans="79:79">
      <c r="CA2074" s="119"/>
    </row>
    <row r="2075" spans="79:79">
      <c r="CA2075" s="119"/>
    </row>
    <row r="2076" spans="79:79">
      <c r="CA2076" s="119"/>
    </row>
    <row r="2077" spans="79:79">
      <c r="CA2077" s="119"/>
    </row>
    <row r="2078" spans="79:79">
      <c r="CA2078" s="119"/>
    </row>
    <row r="2079" spans="79:79">
      <c r="CA2079" s="119"/>
    </row>
    <row r="2080" spans="79:79">
      <c r="CA2080" s="119"/>
    </row>
    <row r="2081" spans="79:79">
      <c r="CA2081" s="119"/>
    </row>
    <row r="2082" spans="79:79">
      <c r="CA2082" s="119"/>
    </row>
    <row r="2083" spans="79:79">
      <c r="CA2083" s="119"/>
    </row>
    <row r="2084" spans="79:79">
      <c r="CA2084" s="119"/>
    </row>
    <row r="2085" spans="79:79">
      <c r="CA2085" s="119"/>
    </row>
    <row r="2086" spans="79:79">
      <c r="CA2086" s="119"/>
    </row>
    <row r="2087" spans="79:79">
      <c r="CA2087" s="119"/>
    </row>
    <row r="2088" spans="79:79">
      <c r="CA2088" s="119"/>
    </row>
    <row r="2089" spans="79:79">
      <c r="CA2089" s="119"/>
    </row>
    <row r="2090" spans="79:79">
      <c r="CA2090" s="119"/>
    </row>
    <row r="2091" spans="79:79">
      <c r="CA2091" s="119"/>
    </row>
    <row r="2092" spans="79:79">
      <c r="CA2092" s="119"/>
    </row>
    <row r="2093" spans="79:79">
      <c r="CA2093" s="119"/>
    </row>
    <row r="2094" spans="79:79">
      <c r="CA2094" s="119"/>
    </row>
    <row r="2095" spans="79:79">
      <c r="CA2095" s="119"/>
    </row>
    <row r="2096" spans="79:79">
      <c r="CA2096" s="119"/>
    </row>
    <row r="2097" spans="79:79">
      <c r="CA2097" s="119"/>
    </row>
    <row r="2098" spans="79:79">
      <c r="CA2098" s="119"/>
    </row>
    <row r="2099" spans="79:79">
      <c r="CA2099" s="119"/>
    </row>
    <row r="2100" spans="79:79">
      <c r="CA2100" s="119"/>
    </row>
    <row r="2101" spans="79:79">
      <c r="CA2101" s="119"/>
    </row>
    <row r="2102" spans="79:79">
      <c r="CA2102" s="119"/>
    </row>
    <row r="2103" spans="79:79">
      <c r="CA2103" s="119"/>
    </row>
    <row r="2104" spans="79:79">
      <c r="CA2104" s="119"/>
    </row>
    <row r="2105" spans="79:79">
      <c r="CA2105" s="119"/>
    </row>
    <row r="2106" spans="79:79">
      <c r="CA2106" s="119"/>
    </row>
    <row r="2107" spans="79:79">
      <c r="CA2107" s="119"/>
    </row>
    <row r="2108" spans="79:79">
      <c r="CA2108" s="119"/>
    </row>
    <row r="2109" spans="79:79">
      <c r="CA2109" s="119"/>
    </row>
    <row r="2110" spans="79:79">
      <c r="CA2110" s="119"/>
    </row>
    <row r="2111" spans="79:79">
      <c r="CA2111" s="119"/>
    </row>
    <row r="2112" spans="79:79">
      <c r="CA2112" s="119"/>
    </row>
    <row r="2113" spans="79:79">
      <c r="CA2113" s="119"/>
    </row>
    <row r="2114" spans="79:79">
      <c r="CA2114" s="119"/>
    </row>
    <row r="2115" spans="79:79">
      <c r="CA2115" s="119"/>
    </row>
    <row r="2116" spans="79:79">
      <c r="CA2116" s="119"/>
    </row>
    <row r="2117" spans="79:79">
      <c r="CA2117" s="119"/>
    </row>
    <row r="2118" spans="79:79">
      <c r="CA2118" s="119"/>
    </row>
    <row r="2119" spans="79:79">
      <c r="CA2119" s="119"/>
    </row>
    <row r="2120" spans="79:79">
      <c r="CA2120" s="119"/>
    </row>
    <row r="2121" spans="79:79">
      <c r="CA2121" s="119"/>
    </row>
    <row r="2122" spans="79:79">
      <c r="CA2122" s="119"/>
    </row>
    <row r="2123" spans="79:79">
      <c r="CA2123" s="119"/>
    </row>
    <row r="2124" spans="79:79">
      <c r="CA2124" s="119"/>
    </row>
    <row r="2125" spans="79:79">
      <c r="CA2125" s="119"/>
    </row>
    <row r="2126" spans="79:79">
      <c r="CA2126" s="119"/>
    </row>
    <row r="2127" spans="79:79">
      <c r="CA2127" s="119"/>
    </row>
    <row r="2128" spans="79:79">
      <c r="CA2128" s="119"/>
    </row>
    <row r="2129" spans="79:79">
      <c r="CA2129" s="119"/>
    </row>
    <row r="2130" spans="79:79">
      <c r="CA2130" s="119"/>
    </row>
    <row r="2131" spans="79:79">
      <c r="CA2131" s="119"/>
    </row>
    <row r="2132" spans="79:79">
      <c r="CA2132" s="119"/>
    </row>
    <row r="2133" spans="79:79">
      <c r="CA2133" s="119"/>
    </row>
    <row r="2134" spans="79:79">
      <c r="CA2134" s="119"/>
    </row>
    <row r="2135" spans="79:79">
      <c r="CA2135" s="119"/>
    </row>
    <row r="2136" spans="79:79">
      <c r="CA2136" s="119"/>
    </row>
    <row r="2137" spans="79:79">
      <c r="CA2137" s="119"/>
    </row>
    <row r="2138" spans="79:79">
      <c r="CA2138" s="119"/>
    </row>
    <row r="2139" spans="79:79">
      <c r="CA2139" s="119"/>
    </row>
    <row r="2140" spans="79:79">
      <c r="CA2140" s="119"/>
    </row>
    <row r="2141" spans="79:79">
      <c r="CA2141" s="119"/>
    </row>
    <row r="2142" spans="79:79">
      <c r="CA2142" s="119"/>
    </row>
    <row r="2143" spans="79:79">
      <c r="CA2143" s="119"/>
    </row>
    <row r="2144" spans="79:79">
      <c r="CA2144" s="119"/>
    </row>
    <row r="2145" spans="79:79">
      <c r="CA2145" s="119"/>
    </row>
    <row r="2146" spans="79:79">
      <c r="CA2146" s="119"/>
    </row>
    <row r="2147" spans="79:79">
      <c r="CA2147" s="119"/>
    </row>
    <row r="2148" spans="79:79">
      <c r="CA2148" s="119"/>
    </row>
    <row r="2149" spans="79:79">
      <c r="CA2149" s="119"/>
    </row>
    <row r="2150" spans="79:79">
      <c r="CA2150" s="119"/>
    </row>
    <row r="2151" spans="79:79">
      <c r="CA2151" s="119"/>
    </row>
    <row r="2152" spans="79:79">
      <c r="CA2152" s="119"/>
    </row>
    <row r="2153" spans="79:79">
      <c r="CA2153" s="119"/>
    </row>
    <row r="2154" spans="79:79">
      <c r="CA2154" s="119"/>
    </row>
    <row r="2155" spans="79:79">
      <c r="CA2155" s="119"/>
    </row>
    <row r="2156" spans="79:79">
      <c r="CA2156" s="119"/>
    </row>
    <row r="2157" spans="79:79">
      <c r="CA2157" s="119"/>
    </row>
    <row r="2158" spans="79:79">
      <c r="CA2158" s="119"/>
    </row>
    <row r="2159" spans="79:79">
      <c r="CA2159" s="119"/>
    </row>
    <row r="2160" spans="79:79">
      <c r="CA2160" s="119"/>
    </row>
    <row r="2161" spans="79:79">
      <c r="CA2161" s="119"/>
    </row>
    <row r="2162" spans="79:79">
      <c r="CA2162" s="119"/>
    </row>
    <row r="2163" spans="79:79">
      <c r="CA2163" s="119"/>
    </row>
    <row r="2164" spans="79:79">
      <c r="CA2164" s="119"/>
    </row>
    <row r="2165" spans="79:79">
      <c r="CA2165" s="119"/>
    </row>
    <row r="2166" spans="79:79">
      <c r="CA2166" s="119"/>
    </row>
    <row r="2167" spans="79:79">
      <c r="CA2167" s="119"/>
    </row>
    <row r="2168" spans="79:79">
      <c r="CA2168" s="119"/>
    </row>
    <row r="2169" spans="79:79">
      <c r="CA2169" s="119"/>
    </row>
    <row r="2170" spans="79:79">
      <c r="CA2170" s="119"/>
    </row>
    <row r="2171" spans="79:79">
      <c r="CA2171" s="119"/>
    </row>
    <row r="2172" spans="79:79">
      <c r="CA2172" s="119"/>
    </row>
    <row r="2173" spans="79:79">
      <c r="CA2173" s="119"/>
    </row>
    <row r="2174" spans="79:79">
      <c r="CA2174" s="119"/>
    </row>
    <row r="2175" spans="79:79">
      <c r="CA2175" s="119"/>
    </row>
    <row r="2176" spans="79:79">
      <c r="CA2176" s="119"/>
    </row>
    <row r="2177" spans="79:79">
      <c r="CA2177" s="119"/>
    </row>
    <row r="2178" spans="79:79">
      <c r="CA2178" s="119"/>
    </row>
    <row r="2179" spans="79:79">
      <c r="CA2179" s="119"/>
    </row>
    <row r="2180" spans="79:79">
      <c r="CA2180" s="119"/>
    </row>
    <row r="2181" spans="79:79">
      <c r="CA2181" s="119"/>
    </row>
    <row r="2182" spans="79:79">
      <c r="CA2182" s="119"/>
    </row>
    <row r="2183" spans="79:79">
      <c r="CA2183" s="119"/>
    </row>
    <row r="2184" spans="79:79">
      <c r="CA2184" s="119"/>
    </row>
    <row r="2185" spans="79:79">
      <c r="CA2185" s="119"/>
    </row>
    <row r="2186" spans="79:79">
      <c r="CA2186" s="119"/>
    </row>
    <row r="2187" spans="79:79">
      <c r="CA2187" s="119"/>
    </row>
    <row r="2188" spans="79:79">
      <c r="CA2188" s="119"/>
    </row>
    <row r="2189" spans="79:79">
      <c r="CA2189" s="119"/>
    </row>
    <row r="2190" spans="79:79">
      <c r="CA2190" s="119"/>
    </row>
    <row r="2191" spans="79:79">
      <c r="CA2191" s="119"/>
    </row>
    <row r="2192" spans="79:79">
      <c r="CA2192" s="119"/>
    </row>
    <row r="2193" spans="79:79">
      <c r="CA2193" s="119"/>
    </row>
    <row r="2194" spans="79:79">
      <c r="CA2194" s="119"/>
    </row>
    <row r="2195" spans="79:79">
      <c r="CA2195" s="119"/>
    </row>
    <row r="2196" spans="79:79">
      <c r="CA2196" s="119"/>
    </row>
    <row r="2197" spans="79:79">
      <c r="CA2197" s="119"/>
    </row>
    <row r="2198" spans="79:79">
      <c r="CA2198" s="119"/>
    </row>
    <row r="2199" spans="79:79">
      <c r="CA2199" s="119"/>
    </row>
    <row r="2200" spans="79:79">
      <c r="CA2200" s="119"/>
    </row>
    <row r="2201" spans="79:79">
      <c r="CA2201" s="119"/>
    </row>
    <row r="2202" spans="79:79">
      <c r="CA2202" s="119"/>
    </row>
    <row r="2203" spans="79:79">
      <c r="CA2203" s="119"/>
    </row>
    <row r="2204" spans="79:79">
      <c r="CA2204" s="119"/>
    </row>
    <row r="2205" spans="79:79">
      <c r="CA2205" s="119"/>
    </row>
    <row r="2206" spans="79:79">
      <c r="CA2206" s="119"/>
    </row>
    <row r="2207" spans="79:79">
      <c r="CA2207" s="119"/>
    </row>
    <row r="2208" spans="79:79">
      <c r="CA2208" s="119"/>
    </row>
    <row r="2209" spans="79:79">
      <c r="CA2209" s="119"/>
    </row>
    <row r="2210" spans="79:79">
      <c r="CA2210" s="119"/>
    </row>
    <row r="2211" spans="79:79">
      <c r="CA2211" s="119"/>
    </row>
    <row r="2212" spans="79:79">
      <c r="CA2212" s="119"/>
    </row>
    <row r="2213" spans="79:79">
      <c r="CA2213" s="119"/>
    </row>
    <row r="2214" spans="79:79">
      <c r="CA2214" s="119"/>
    </row>
    <row r="2215" spans="79:79">
      <c r="CA2215" s="119"/>
    </row>
    <row r="2216" spans="79:79">
      <c r="CA2216" s="119"/>
    </row>
    <row r="2217" spans="79:79">
      <c r="CA2217" s="119"/>
    </row>
    <row r="2218" spans="79:79">
      <c r="CA2218" s="119"/>
    </row>
    <row r="2219" spans="79:79">
      <c r="CA2219" s="119"/>
    </row>
    <row r="2220" spans="79:79">
      <c r="CA2220" s="119"/>
    </row>
    <row r="2221" spans="79:79">
      <c r="CA2221" s="119"/>
    </row>
    <row r="2222" spans="79:79">
      <c r="CA2222" s="119"/>
    </row>
    <row r="2223" spans="79:79">
      <c r="CA2223" s="119"/>
    </row>
    <row r="2224" spans="79:79">
      <c r="CA2224" s="119"/>
    </row>
    <row r="2225" spans="79:79">
      <c r="CA2225" s="119"/>
    </row>
    <row r="2226" spans="79:79">
      <c r="CA2226" s="119"/>
    </row>
    <row r="2227" spans="79:79">
      <c r="CA2227" s="119"/>
    </row>
    <row r="2228" spans="79:79">
      <c r="CA2228" s="119"/>
    </row>
    <row r="2229" spans="79:79">
      <c r="CA2229" s="119"/>
    </row>
    <row r="2230" spans="79:79">
      <c r="CA2230" s="119"/>
    </row>
    <row r="2231" spans="79:79">
      <c r="CA2231" s="119"/>
    </row>
    <row r="2232" spans="79:79">
      <c r="CA2232" s="119"/>
    </row>
    <row r="2233" spans="79:79">
      <c r="CA2233" s="119"/>
    </row>
    <row r="2234" spans="79:79">
      <c r="CA2234" s="119"/>
    </row>
    <row r="2235" spans="79:79">
      <c r="CA2235" s="119"/>
    </row>
    <row r="2236" spans="79:79">
      <c r="CA2236" s="119"/>
    </row>
    <row r="2237" spans="79:79">
      <c r="CA2237" s="119"/>
    </row>
    <row r="2238" spans="79:79">
      <c r="CA2238" s="119"/>
    </row>
    <row r="2239" spans="79:79">
      <c r="CA2239" s="119"/>
    </row>
    <row r="2240" spans="79:79">
      <c r="CA2240" s="119"/>
    </row>
    <row r="2241" spans="79:79">
      <c r="CA2241" s="119"/>
    </row>
    <row r="2242" spans="79:79">
      <c r="CA2242" s="119"/>
    </row>
    <row r="2243" spans="79:79">
      <c r="CA2243" s="119"/>
    </row>
    <row r="2244" spans="79:79">
      <c r="CA2244" s="119"/>
    </row>
    <row r="2245" spans="79:79">
      <c r="CA2245" s="119"/>
    </row>
    <row r="2246" spans="79:79">
      <c r="CA2246" s="119"/>
    </row>
    <row r="2247" spans="79:79">
      <c r="CA2247" s="119"/>
    </row>
    <row r="2248" spans="79:79">
      <c r="CA2248" s="119"/>
    </row>
    <row r="2249" spans="79:79">
      <c r="CA2249" s="119"/>
    </row>
    <row r="2250" spans="79:79">
      <c r="CA2250" s="119"/>
    </row>
    <row r="2251" spans="79:79">
      <c r="CA2251" s="119"/>
    </row>
    <row r="2252" spans="79:79">
      <c r="CA2252" s="119"/>
    </row>
    <row r="2253" spans="79:79">
      <c r="CA2253" s="119"/>
    </row>
    <row r="2254" spans="79:79">
      <c r="CA2254" s="119"/>
    </row>
    <row r="2255" spans="79:79">
      <c r="CA2255" s="119"/>
    </row>
    <row r="2256" spans="79:79">
      <c r="CA2256" s="119"/>
    </row>
    <row r="2257" spans="79:79">
      <c r="CA2257" s="119"/>
    </row>
    <row r="2258" spans="79:79">
      <c r="CA2258" s="119"/>
    </row>
    <row r="2259" spans="79:79">
      <c r="CA2259" s="119"/>
    </row>
    <row r="2260" spans="79:79">
      <c r="CA2260" s="119"/>
    </row>
    <row r="2261" spans="79:79">
      <c r="CA2261" s="119"/>
    </row>
    <row r="2262" spans="79:79">
      <c r="CA2262" s="119"/>
    </row>
    <row r="2263" spans="79:79">
      <c r="CA2263" s="119"/>
    </row>
    <row r="2264" spans="79:79">
      <c r="CA2264" s="119"/>
    </row>
    <row r="2265" spans="79:79">
      <c r="CA2265" s="119"/>
    </row>
    <row r="2266" spans="79:79">
      <c r="CA2266" s="119"/>
    </row>
    <row r="2267" spans="79:79">
      <c r="CA2267" s="119"/>
    </row>
    <row r="2268" spans="79:79">
      <c r="CA2268" s="119"/>
    </row>
    <row r="2269" spans="79:79">
      <c r="CA2269" s="119"/>
    </row>
    <row r="2270" spans="79:79">
      <c r="CA2270" s="119"/>
    </row>
    <row r="2271" spans="79:79">
      <c r="CA2271" s="119"/>
    </row>
    <row r="2272" spans="79:79">
      <c r="CA2272" s="119"/>
    </row>
    <row r="2273" spans="79:79">
      <c r="CA2273" s="119"/>
    </row>
    <row r="2274" spans="79:79">
      <c r="CA2274" s="119"/>
    </row>
    <row r="2275" spans="79:79">
      <c r="CA2275" s="119"/>
    </row>
    <row r="2276" spans="79:79">
      <c r="CA2276" s="119"/>
    </row>
    <row r="2277" spans="79:79">
      <c r="CA2277" s="119"/>
    </row>
    <row r="2278" spans="79:79">
      <c r="CA2278" s="119"/>
    </row>
    <row r="2279" spans="79:79">
      <c r="CA2279" s="119"/>
    </row>
    <row r="2280" spans="79:79">
      <c r="CA2280" s="119"/>
    </row>
    <row r="2281" spans="79:79">
      <c r="CA2281" s="119"/>
    </row>
    <row r="2282" spans="79:79">
      <c r="CA2282" s="119"/>
    </row>
    <row r="2283" spans="79:79">
      <c r="CA2283" s="119"/>
    </row>
    <row r="2284" spans="79:79">
      <c r="CA2284" s="119"/>
    </row>
    <row r="2285" spans="79:79">
      <c r="CA2285" s="119"/>
    </row>
    <row r="2286" spans="79:79">
      <c r="CA2286" s="119"/>
    </row>
    <row r="2287" spans="79:79">
      <c r="CA2287" s="119"/>
    </row>
    <row r="2288" spans="79:79">
      <c r="CA2288" s="119"/>
    </row>
    <row r="2289" spans="79:79">
      <c r="CA2289" s="119"/>
    </row>
    <row r="2290" spans="79:79">
      <c r="CA2290" s="119"/>
    </row>
    <row r="2291" spans="79:79">
      <c r="CA2291" s="119"/>
    </row>
    <row r="2292" spans="79:79">
      <c r="CA2292" s="119"/>
    </row>
    <row r="2293" spans="79:79">
      <c r="CA2293" s="119"/>
    </row>
    <row r="2294" spans="79:79">
      <c r="CA2294" s="119"/>
    </row>
    <row r="2295" spans="79:79">
      <c r="CA2295" s="119"/>
    </row>
    <row r="2296" spans="79:79">
      <c r="CA2296" s="119"/>
    </row>
    <row r="2297" spans="79:79">
      <c r="CA2297" s="119"/>
    </row>
    <row r="2298" spans="79:79">
      <c r="CA2298" s="119"/>
    </row>
    <row r="2299" spans="79:79">
      <c r="CA2299" s="119"/>
    </row>
    <row r="2300" spans="79:79">
      <c r="CA2300" s="119"/>
    </row>
    <row r="2301" spans="79:79">
      <c r="CA2301" s="119"/>
    </row>
    <row r="2302" spans="79:79">
      <c r="CA2302" s="119"/>
    </row>
    <row r="2303" spans="79:79">
      <c r="CA2303" s="119"/>
    </row>
    <row r="2304" spans="79:79">
      <c r="CA2304" s="119"/>
    </row>
    <row r="2305" spans="79:79">
      <c r="CA2305" s="119"/>
    </row>
    <row r="2306" spans="79:79">
      <c r="CA2306" s="119"/>
    </row>
    <row r="2307" spans="79:79">
      <c r="CA2307" s="119"/>
    </row>
    <row r="2308" spans="79:79">
      <c r="CA2308" s="119"/>
    </row>
    <row r="2309" spans="79:79">
      <c r="CA2309" s="119"/>
    </row>
    <row r="2310" spans="79:79">
      <c r="CA2310" s="119"/>
    </row>
    <row r="2311" spans="79:79">
      <c r="CA2311" s="119"/>
    </row>
    <row r="2312" spans="79:79">
      <c r="CA2312" s="119"/>
    </row>
    <row r="2313" spans="79:79">
      <c r="CA2313" s="119"/>
    </row>
    <row r="2314" spans="79:79">
      <c r="CA2314" s="119"/>
    </row>
    <row r="2315" spans="79:79">
      <c r="CA2315" s="119"/>
    </row>
    <row r="2316" spans="79:79">
      <c r="CA2316" s="119"/>
    </row>
    <row r="2317" spans="79:79">
      <c r="CA2317" s="119"/>
    </row>
    <row r="2318" spans="79:79">
      <c r="CA2318" s="119"/>
    </row>
    <row r="2319" spans="79:79">
      <c r="CA2319" s="119"/>
    </row>
    <row r="2320" spans="79:79">
      <c r="CA2320" s="119"/>
    </row>
    <row r="2321" spans="79:79">
      <c r="CA2321" s="119"/>
    </row>
    <row r="2322" spans="79:79">
      <c r="CA2322" s="119"/>
    </row>
    <row r="2323" spans="79:79">
      <c r="CA2323" s="119"/>
    </row>
    <row r="2324" spans="79:79">
      <c r="CA2324" s="119"/>
    </row>
    <row r="2325" spans="79:79">
      <c r="CA2325" s="119"/>
    </row>
    <row r="2326" spans="79:79">
      <c r="CA2326" s="119"/>
    </row>
    <row r="2327" spans="79:79">
      <c r="CA2327" s="119"/>
    </row>
    <row r="2328" spans="79:79">
      <c r="CA2328" s="119"/>
    </row>
    <row r="2329" spans="79:79">
      <c r="CA2329" s="119"/>
    </row>
    <row r="2330" spans="79:79">
      <c r="CA2330" s="119"/>
    </row>
    <row r="2331" spans="79:79">
      <c r="CA2331" s="119"/>
    </row>
    <row r="2332" spans="79:79">
      <c r="CA2332" s="119"/>
    </row>
    <row r="2333" spans="79:79">
      <c r="CA2333" s="119"/>
    </row>
    <row r="2334" spans="79:79">
      <c r="CA2334" s="119"/>
    </row>
    <row r="2335" spans="79:79">
      <c r="CA2335" s="119"/>
    </row>
    <row r="2336" spans="79:79">
      <c r="CA2336" s="119"/>
    </row>
    <row r="2337" spans="79:79">
      <c r="CA2337" s="119"/>
    </row>
    <row r="2338" spans="79:79">
      <c r="CA2338" s="119"/>
    </row>
    <row r="2339" spans="79:79">
      <c r="CA2339" s="119"/>
    </row>
    <row r="2340" spans="79:79">
      <c r="CA2340" s="119"/>
    </row>
    <row r="2341" spans="79:79">
      <c r="CA2341" s="119"/>
    </row>
    <row r="2342" spans="79:79">
      <c r="CA2342" s="119"/>
    </row>
    <row r="2343" spans="79:79">
      <c r="CA2343" s="119"/>
    </row>
    <row r="2344" spans="79:79">
      <c r="CA2344" s="119"/>
    </row>
    <row r="2345" spans="79:79">
      <c r="CA2345" s="119"/>
    </row>
    <row r="2346" spans="79:79">
      <c r="CA2346" s="119"/>
    </row>
    <row r="2347" spans="79:79">
      <c r="CA2347" s="119"/>
    </row>
    <row r="2348" spans="79:79">
      <c r="CA2348" s="119"/>
    </row>
    <row r="2349" spans="79:79">
      <c r="CA2349" s="119"/>
    </row>
    <row r="2350" spans="79:79">
      <c r="CA2350" s="119"/>
    </row>
    <row r="2351" spans="79:79">
      <c r="CA2351" s="119"/>
    </row>
    <row r="2352" spans="79:79">
      <c r="CA2352" s="119"/>
    </row>
    <row r="2353" spans="79:79">
      <c r="CA2353" s="119"/>
    </row>
    <row r="2354" spans="79:79">
      <c r="CA2354" s="119"/>
    </row>
    <row r="2355" spans="79:79">
      <c r="CA2355" s="119"/>
    </row>
    <row r="2356" spans="79:79">
      <c r="CA2356" s="119"/>
    </row>
    <row r="2357" spans="79:79">
      <c r="CA2357" s="119"/>
    </row>
    <row r="2358" spans="79:79">
      <c r="CA2358" s="119"/>
    </row>
    <row r="2359" spans="79:79">
      <c r="CA2359" s="119"/>
    </row>
    <row r="2360" spans="79:79">
      <c r="CA2360" s="119"/>
    </row>
    <row r="2361" spans="79:79">
      <c r="CA2361" s="119"/>
    </row>
    <row r="2362" spans="79:79">
      <c r="CA2362" s="119"/>
    </row>
    <row r="2363" spans="79:79">
      <c r="CA2363" s="119"/>
    </row>
    <row r="2364" spans="79:79">
      <c r="CA2364" s="119"/>
    </row>
    <row r="2365" spans="79:79">
      <c r="CA2365" s="119"/>
    </row>
    <row r="2366" spans="79:79">
      <c r="CA2366" s="119"/>
    </row>
    <row r="2367" spans="79:79">
      <c r="CA2367" s="119"/>
    </row>
    <row r="2368" spans="79:79">
      <c r="CA2368" s="119"/>
    </row>
    <row r="2369" spans="79:79">
      <c r="CA2369" s="119"/>
    </row>
    <row r="2370" spans="79:79">
      <c r="CA2370" s="119"/>
    </row>
    <row r="2371" spans="79:79">
      <c r="CA2371" s="119"/>
    </row>
    <row r="2372" spans="79:79">
      <c r="CA2372" s="119"/>
    </row>
    <row r="2373" spans="79:79">
      <c r="CA2373" s="119"/>
    </row>
    <row r="2374" spans="79:79">
      <c r="CA2374" s="119"/>
    </row>
    <row r="2375" spans="79:79">
      <c r="CA2375" s="119"/>
    </row>
    <row r="2376" spans="79:79">
      <c r="CA2376" s="119"/>
    </row>
    <row r="2377" spans="79:79">
      <c r="CA2377" s="119"/>
    </row>
    <row r="2378" spans="79:79">
      <c r="CA2378" s="119"/>
    </row>
    <row r="2379" spans="79:79">
      <c r="CA2379" s="119"/>
    </row>
    <row r="2380" spans="79:79">
      <c r="CA2380" s="119"/>
    </row>
    <row r="2381" spans="79:79">
      <c r="CA2381" s="119"/>
    </row>
    <row r="2382" spans="79:79">
      <c r="CA2382" s="119"/>
    </row>
    <row r="2383" spans="79:79">
      <c r="CA2383" s="119"/>
    </row>
    <row r="2384" spans="79:79">
      <c r="CA2384" s="119"/>
    </row>
    <row r="2385" spans="79:79">
      <c r="CA2385" s="119"/>
    </row>
    <row r="2386" spans="79:79">
      <c r="CA2386" s="119"/>
    </row>
    <row r="2387" spans="79:79">
      <c r="CA2387" s="119"/>
    </row>
    <row r="2388" spans="79:79">
      <c r="CA2388" s="119"/>
    </row>
    <row r="2389" spans="79:79">
      <c r="CA2389" s="119"/>
    </row>
    <row r="2390" spans="79:79">
      <c r="CA2390" s="119"/>
    </row>
    <row r="2391" spans="79:79">
      <c r="CA2391" s="119"/>
    </row>
    <row r="2392" spans="79:79">
      <c r="CA2392" s="119"/>
    </row>
    <row r="2393" spans="79:79">
      <c r="CA2393" s="119"/>
    </row>
    <row r="2394" spans="79:79">
      <c r="CA2394" s="119"/>
    </row>
    <row r="2395" spans="79:79">
      <c r="CA2395" s="119"/>
    </row>
    <row r="2396" spans="79:79">
      <c r="CA2396" s="119"/>
    </row>
    <row r="2397" spans="79:79">
      <c r="CA2397" s="119"/>
    </row>
    <row r="2398" spans="79:79">
      <c r="CA2398" s="119"/>
    </row>
    <row r="2399" spans="79:79">
      <c r="CA2399" s="119"/>
    </row>
    <row r="2400" spans="79:79">
      <c r="CA2400" s="119"/>
    </row>
    <row r="2401" spans="79:79">
      <c r="CA2401" s="119"/>
    </row>
    <row r="2402" spans="79:79">
      <c r="CA2402" s="119"/>
    </row>
    <row r="2403" spans="79:79">
      <c r="CA2403" s="119"/>
    </row>
    <row r="2404" spans="79:79">
      <c r="CA2404" s="119"/>
    </row>
    <row r="2405" spans="79:79">
      <c r="CA2405" s="119"/>
    </row>
    <row r="2406" spans="79:79">
      <c r="CA2406" s="119"/>
    </row>
    <row r="2407" spans="79:79">
      <c r="CA2407" s="119"/>
    </row>
    <row r="2408" spans="79:79">
      <c r="CA2408" s="119"/>
    </row>
    <row r="2409" spans="79:79">
      <c r="CA2409" s="119"/>
    </row>
    <row r="2410" spans="79:79">
      <c r="CA2410" s="119"/>
    </row>
    <row r="2411" spans="79:79">
      <c r="CA2411" s="119"/>
    </row>
    <row r="2412" spans="79:79">
      <c r="CA2412" s="119"/>
    </row>
    <row r="2413" spans="79:79">
      <c r="CA2413" s="119"/>
    </row>
    <row r="2414" spans="79:79">
      <c r="CA2414" s="119"/>
    </row>
    <row r="2415" spans="79:79">
      <c r="CA2415" s="119"/>
    </row>
    <row r="2416" spans="79:79">
      <c r="CA2416" s="119"/>
    </row>
    <row r="2417" spans="79:79">
      <c r="CA2417" s="119"/>
    </row>
    <row r="2418" spans="79:79">
      <c r="CA2418" s="119"/>
    </row>
    <row r="2419" spans="79:79">
      <c r="CA2419" s="119"/>
    </row>
    <row r="2420" spans="79:79">
      <c r="CA2420" s="119"/>
    </row>
    <row r="2421" spans="79:79">
      <c r="CA2421" s="119"/>
    </row>
    <row r="2422" spans="79:79">
      <c r="CA2422" s="119"/>
    </row>
    <row r="2423" spans="79:79">
      <c r="CA2423" s="119"/>
    </row>
    <row r="2424" spans="79:79">
      <c r="CA2424" s="119"/>
    </row>
    <row r="2425" spans="79:79">
      <c r="CA2425" s="119"/>
    </row>
    <row r="2426" spans="79:79">
      <c r="CA2426" s="119"/>
    </row>
    <row r="2427" spans="79:79">
      <c r="CA2427" s="119"/>
    </row>
    <row r="2428" spans="79:79">
      <c r="CA2428" s="119"/>
    </row>
    <row r="2429" spans="79:79">
      <c r="CA2429" s="119"/>
    </row>
    <row r="2430" spans="79:79">
      <c r="CA2430" s="119"/>
    </row>
    <row r="2431" spans="79:79">
      <c r="CA2431" s="119"/>
    </row>
    <row r="2432" spans="79:79">
      <c r="CA2432" s="119"/>
    </row>
    <row r="2433" spans="79:79">
      <c r="CA2433" s="119"/>
    </row>
    <row r="2434" spans="79:79">
      <c r="CA2434" s="119"/>
    </row>
    <row r="2435" spans="79:79">
      <c r="CA2435" s="119"/>
    </row>
    <row r="2436" spans="79:79">
      <c r="CA2436" s="119"/>
    </row>
    <row r="2437" spans="79:79">
      <c r="CA2437" s="119"/>
    </row>
    <row r="2438" spans="79:79">
      <c r="CA2438" s="119"/>
    </row>
    <row r="2439" spans="79:79">
      <c r="CA2439" s="119"/>
    </row>
    <row r="2440" spans="79:79">
      <c r="CA2440" s="119"/>
    </row>
    <row r="2441" spans="79:79">
      <c r="CA2441" s="119"/>
    </row>
    <row r="2442" spans="79:79">
      <c r="CA2442" s="119"/>
    </row>
    <row r="2443" spans="79:79">
      <c r="CA2443" s="119"/>
    </row>
    <row r="2444" spans="79:79">
      <c r="CA2444" s="119"/>
    </row>
    <row r="2445" spans="79:79">
      <c r="CA2445" s="119"/>
    </row>
    <row r="2446" spans="79:79">
      <c r="CA2446" s="119"/>
    </row>
    <row r="2447" spans="79:79">
      <c r="CA2447" s="119"/>
    </row>
    <row r="2448" spans="79:79">
      <c r="CA2448" s="119"/>
    </row>
    <row r="2449" spans="79:79">
      <c r="CA2449" s="119"/>
    </row>
    <row r="2450" spans="79:79">
      <c r="CA2450" s="119"/>
    </row>
    <row r="2451" spans="79:79">
      <c r="CA2451" s="119"/>
    </row>
    <row r="2452" spans="79:79">
      <c r="CA2452" s="119"/>
    </row>
    <row r="2453" spans="79:79">
      <c r="CA2453" s="119"/>
    </row>
    <row r="2454" spans="79:79">
      <c r="CA2454" s="119"/>
    </row>
    <row r="2455" spans="79:79">
      <c r="CA2455" s="119"/>
    </row>
    <row r="2456" spans="79:79">
      <c r="CA2456" s="119"/>
    </row>
    <row r="2457" spans="79:79">
      <c r="CA2457" s="119"/>
    </row>
    <row r="2458" spans="79:79">
      <c r="CA2458" s="119"/>
    </row>
    <row r="2459" spans="79:79">
      <c r="CA2459" s="119"/>
    </row>
    <row r="2460" spans="79:79">
      <c r="CA2460" s="119"/>
    </row>
    <row r="2461" spans="79:79">
      <c r="CA2461" s="119"/>
    </row>
    <row r="2462" spans="79:79">
      <c r="CA2462" s="119"/>
    </row>
    <row r="2463" spans="79:79">
      <c r="CA2463" s="119"/>
    </row>
    <row r="2464" spans="79:79">
      <c r="CA2464" s="119"/>
    </row>
    <row r="2465" spans="79:79">
      <c r="CA2465" s="119"/>
    </row>
    <row r="2466" spans="79:79">
      <c r="CA2466" s="119"/>
    </row>
    <row r="2467" spans="79:79">
      <c r="CA2467" s="119"/>
    </row>
    <row r="2468" spans="79:79">
      <c r="CA2468" s="119"/>
    </row>
    <row r="2469" spans="79:79">
      <c r="CA2469" s="119"/>
    </row>
    <row r="2470" spans="79:79">
      <c r="CA2470" s="119"/>
    </row>
    <row r="2471" spans="79:79">
      <c r="CA2471" s="119"/>
    </row>
    <row r="2472" spans="79:79">
      <c r="CA2472" s="119"/>
    </row>
    <row r="2473" spans="79:79">
      <c r="CA2473" s="119"/>
    </row>
    <row r="2474" spans="79:79">
      <c r="CA2474" s="119"/>
    </row>
    <row r="2475" spans="79:79">
      <c r="CA2475" s="119"/>
    </row>
    <row r="2476" spans="79:79">
      <c r="CA2476" s="119"/>
    </row>
    <row r="2477" spans="79:79">
      <c r="CA2477" s="119"/>
    </row>
    <row r="2478" spans="79:79">
      <c r="CA2478" s="119"/>
    </row>
    <row r="2479" spans="79:79">
      <c r="CA2479" s="119"/>
    </row>
    <row r="2480" spans="79:79">
      <c r="CA2480" s="119"/>
    </row>
    <row r="2481" spans="79:79">
      <c r="CA2481" s="119"/>
    </row>
    <row r="2482" spans="79:79">
      <c r="CA2482" s="119"/>
    </row>
    <row r="2483" spans="79:79">
      <c r="CA2483" s="119"/>
    </row>
    <row r="2484" spans="79:79">
      <c r="CA2484" s="119"/>
    </row>
    <row r="2485" spans="79:79">
      <c r="CA2485" s="119"/>
    </row>
    <row r="2486" spans="79:79">
      <c r="CA2486" s="119"/>
    </row>
    <row r="2487" spans="79:79">
      <c r="CA2487" s="119"/>
    </row>
    <row r="2488" spans="79:79">
      <c r="CA2488" s="119"/>
    </row>
    <row r="2489" spans="79:79">
      <c r="CA2489" s="119"/>
    </row>
    <row r="2490" spans="79:79">
      <c r="CA2490" s="119"/>
    </row>
    <row r="2491" spans="79:79">
      <c r="CA2491" s="119"/>
    </row>
    <row r="2492" spans="79:79">
      <c r="CA2492" s="119"/>
    </row>
    <row r="2493" spans="79:79">
      <c r="CA2493" s="119"/>
    </row>
    <row r="2494" spans="79:79">
      <c r="CA2494" s="119"/>
    </row>
    <row r="2495" spans="79:79">
      <c r="CA2495" s="119"/>
    </row>
    <row r="2496" spans="79:79">
      <c r="CA2496" s="119"/>
    </row>
    <row r="2497" spans="79:79">
      <c r="CA2497" s="119"/>
    </row>
    <row r="2498" spans="79:79">
      <c r="CA2498" s="119"/>
    </row>
    <row r="2499" spans="79:79">
      <c r="CA2499" s="119"/>
    </row>
    <row r="2500" spans="79:79">
      <c r="CA2500" s="119"/>
    </row>
    <row r="2501" spans="79:79">
      <c r="CA2501" s="119"/>
    </row>
    <row r="2502" spans="79:79">
      <c r="CA2502" s="119"/>
    </row>
    <row r="2503" spans="79:79">
      <c r="CA2503" s="119"/>
    </row>
    <row r="2504" spans="79:79">
      <c r="CA2504" s="119"/>
    </row>
    <row r="2505" spans="79:79">
      <c r="CA2505" s="119"/>
    </row>
    <row r="2506" spans="79:79">
      <c r="CA2506" s="119"/>
    </row>
    <row r="2507" spans="79:79">
      <c r="CA2507" s="119"/>
    </row>
    <row r="2508" spans="79:79">
      <c r="CA2508" s="119"/>
    </row>
    <row r="2509" spans="79:79">
      <c r="CA2509" s="119"/>
    </row>
    <row r="2510" spans="79:79">
      <c r="CA2510" s="119"/>
    </row>
    <row r="2511" spans="79:79">
      <c r="CA2511" s="119"/>
    </row>
    <row r="2512" spans="79:79">
      <c r="CA2512" s="119"/>
    </row>
    <row r="2513" spans="79:79">
      <c r="CA2513" s="119"/>
    </row>
    <row r="2514" spans="79:79">
      <c r="CA2514" s="119"/>
    </row>
    <row r="2515" spans="79:79">
      <c r="CA2515" s="119"/>
    </row>
    <row r="2516" spans="79:79">
      <c r="CA2516" s="119"/>
    </row>
    <row r="2517" spans="79:79">
      <c r="CA2517" s="119"/>
    </row>
    <row r="2518" spans="79:79">
      <c r="CA2518" s="119"/>
    </row>
    <row r="2519" spans="79:79">
      <c r="CA2519" s="119"/>
    </row>
    <row r="2520" spans="79:79">
      <c r="CA2520" s="119"/>
    </row>
    <row r="2521" spans="79:79">
      <c r="CA2521" s="119"/>
    </row>
    <row r="2522" spans="79:79">
      <c r="CA2522" s="119"/>
    </row>
    <row r="2523" spans="79:79">
      <c r="CA2523" s="119"/>
    </row>
    <row r="2524" spans="79:79">
      <c r="CA2524" s="119"/>
    </row>
    <row r="2525" spans="79:79">
      <c r="CA2525" s="119"/>
    </row>
    <row r="2526" spans="79:79">
      <c r="CA2526" s="119"/>
    </row>
    <row r="2527" spans="79:79">
      <c r="CA2527" s="119"/>
    </row>
    <row r="2528" spans="79:79">
      <c r="CA2528" s="119"/>
    </row>
    <row r="2529" spans="79:79">
      <c r="CA2529" s="119"/>
    </row>
    <row r="2530" spans="79:79">
      <c r="CA2530" s="119"/>
    </row>
    <row r="2531" spans="79:79">
      <c r="CA2531" s="119"/>
    </row>
    <row r="2532" spans="79:79">
      <c r="CA2532" s="119"/>
    </row>
    <row r="2533" spans="79:79">
      <c r="CA2533" s="119"/>
    </row>
    <row r="2534" spans="79:79">
      <c r="CA2534" s="119"/>
    </row>
    <row r="2535" spans="79:79">
      <c r="CA2535" s="119"/>
    </row>
    <row r="2536" spans="79:79">
      <c r="CA2536" s="119"/>
    </row>
    <row r="2537" spans="79:79">
      <c r="CA2537" s="119"/>
    </row>
    <row r="2538" spans="79:79">
      <c r="CA2538" s="119"/>
    </row>
    <row r="2539" spans="79:79">
      <c r="CA2539" s="119"/>
    </row>
    <row r="2540" spans="79:79">
      <c r="CA2540" s="119"/>
    </row>
    <row r="2541" spans="79:79">
      <c r="CA2541" s="119"/>
    </row>
    <row r="2542" spans="79:79">
      <c r="CA2542" s="119"/>
    </row>
    <row r="2543" spans="79:79">
      <c r="CA2543" s="119"/>
    </row>
    <row r="2544" spans="79:79">
      <c r="CA2544" s="119"/>
    </row>
    <row r="2545" spans="79:79">
      <c r="CA2545" s="119"/>
    </row>
    <row r="2546" spans="79:79">
      <c r="CA2546" s="119"/>
    </row>
    <row r="2547" spans="79:79">
      <c r="CA2547" s="119"/>
    </row>
    <row r="2548" spans="79:79">
      <c r="CA2548" s="119"/>
    </row>
    <row r="2549" spans="79:79">
      <c r="CA2549" s="119"/>
    </row>
    <row r="2550" spans="79:79">
      <c r="CA2550" s="119"/>
    </row>
    <row r="2551" spans="79:79">
      <c r="CA2551" s="119"/>
    </row>
    <row r="2552" spans="79:79">
      <c r="CA2552" s="119"/>
    </row>
    <row r="2553" spans="79:79">
      <c r="CA2553" s="119"/>
    </row>
    <row r="2554" spans="79:79">
      <c r="CA2554" s="119"/>
    </row>
    <row r="2555" spans="79:79">
      <c r="CA2555" s="119"/>
    </row>
    <row r="2556" spans="79:79">
      <c r="CA2556" s="119"/>
    </row>
    <row r="2557" spans="79:79">
      <c r="CA2557" s="119"/>
    </row>
    <row r="2558" spans="79:79">
      <c r="CA2558" s="119"/>
    </row>
    <row r="2559" spans="79:79">
      <c r="CA2559" s="119"/>
    </row>
    <row r="2560" spans="79:79">
      <c r="CA2560" s="119"/>
    </row>
    <row r="2561" spans="79:79">
      <c r="CA2561" s="119"/>
    </row>
    <row r="2562" spans="79:79">
      <c r="CA2562" s="119"/>
    </row>
    <row r="2563" spans="79:79">
      <c r="CA2563" s="119"/>
    </row>
    <row r="2564" spans="79:79">
      <c r="CA2564" s="119"/>
    </row>
    <row r="2565" spans="79:79">
      <c r="CA2565" s="119"/>
    </row>
    <row r="2566" spans="79:79">
      <c r="CA2566" s="119"/>
    </row>
    <row r="2567" spans="79:79">
      <c r="CA2567" s="119"/>
    </row>
    <row r="2568" spans="79:79">
      <c r="CA2568" s="119"/>
    </row>
    <row r="2569" spans="79:79">
      <c r="CA2569" s="119"/>
    </row>
    <row r="2570" spans="79:79">
      <c r="CA2570" s="119"/>
    </row>
    <row r="2571" spans="79:79">
      <c r="CA2571" s="119"/>
    </row>
    <row r="2572" spans="79:79">
      <c r="CA2572" s="119"/>
    </row>
    <row r="2573" spans="79:79">
      <c r="CA2573" s="119"/>
    </row>
    <row r="2574" spans="79:79">
      <c r="CA2574" s="119"/>
    </row>
    <row r="2575" spans="79:79">
      <c r="CA2575" s="119"/>
    </row>
    <row r="2576" spans="79:79">
      <c r="CA2576" s="119"/>
    </row>
    <row r="2577" spans="79:79">
      <c r="CA2577" s="119"/>
    </row>
    <row r="2578" spans="79:79">
      <c r="CA2578" s="119"/>
    </row>
    <row r="2579" spans="79:79">
      <c r="CA2579" s="119"/>
    </row>
    <row r="2580" spans="79:79">
      <c r="CA2580" s="119"/>
    </row>
    <row r="2581" spans="79:79">
      <c r="CA2581" s="119"/>
    </row>
    <row r="2582" spans="79:79">
      <c r="CA2582" s="119"/>
    </row>
    <row r="2583" spans="79:79">
      <c r="CA2583" s="119"/>
    </row>
    <row r="2584" spans="79:79">
      <c r="CA2584" s="119"/>
    </row>
    <row r="2585" spans="79:79">
      <c r="CA2585" s="119"/>
    </row>
    <row r="2586" spans="79:79">
      <c r="CA2586" s="119"/>
    </row>
    <row r="2587" spans="79:79">
      <c r="CA2587" s="119"/>
    </row>
    <row r="2588" spans="79:79">
      <c r="CA2588" s="119"/>
    </row>
    <row r="2589" spans="79:79">
      <c r="CA2589" s="119"/>
    </row>
    <row r="2590" spans="79:79">
      <c r="CA2590" s="119"/>
    </row>
    <row r="2591" spans="79:79">
      <c r="CA2591" s="119"/>
    </row>
    <row r="2592" spans="79:79">
      <c r="CA2592" s="119"/>
    </row>
    <row r="2593" spans="79:79">
      <c r="CA2593" s="119"/>
    </row>
    <row r="2594" spans="79:79">
      <c r="CA2594" s="119"/>
    </row>
    <row r="2595" spans="79:79">
      <c r="CA2595" s="119"/>
    </row>
    <row r="2596" spans="79:79">
      <c r="CA2596" s="119"/>
    </row>
    <row r="2597" spans="79:79">
      <c r="CA2597" s="119"/>
    </row>
    <row r="2598" spans="79:79">
      <c r="CA2598" s="119"/>
    </row>
    <row r="2599" spans="79:79">
      <c r="CA2599" s="119"/>
    </row>
    <row r="2600" spans="79:79">
      <c r="CA2600" s="119"/>
    </row>
    <row r="2601" spans="79:79">
      <c r="CA2601" s="119"/>
    </row>
    <row r="2602" spans="79:79">
      <c r="CA2602" s="119"/>
    </row>
    <row r="2603" spans="79:79">
      <c r="CA2603" s="119"/>
    </row>
    <row r="2604" spans="79:79">
      <c r="CA2604" s="119"/>
    </row>
    <row r="2605" spans="79:79">
      <c r="CA2605" s="119"/>
    </row>
    <row r="2606" spans="79:79">
      <c r="CA2606" s="119"/>
    </row>
    <row r="2607" spans="79:79">
      <c r="CA2607" s="119"/>
    </row>
    <row r="2608" spans="79:79">
      <c r="CA2608" s="119"/>
    </row>
    <row r="2609" spans="79:79">
      <c r="CA2609" s="119"/>
    </row>
    <row r="2610" spans="79:79">
      <c r="CA2610" s="119"/>
    </row>
    <row r="2611" spans="79:79">
      <c r="CA2611" s="119"/>
    </row>
    <row r="2612" spans="79:79">
      <c r="CA2612" s="119"/>
    </row>
    <row r="2613" spans="79:79">
      <c r="CA2613" s="119"/>
    </row>
    <row r="2614" spans="79:79">
      <c r="CA2614" s="119"/>
    </row>
    <row r="2615" spans="79:79">
      <c r="CA2615" s="119"/>
    </row>
    <row r="2616" spans="79:79">
      <c r="CA2616" s="119"/>
    </row>
    <row r="2617" spans="79:79">
      <c r="CA2617" s="119"/>
    </row>
    <row r="2618" spans="79:79">
      <c r="CA2618" s="119"/>
    </row>
    <row r="2619" spans="79:79">
      <c r="CA2619" s="119"/>
    </row>
    <row r="2620" spans="79:79">
      <c r="CA2620" s="119"/>
    </row>
    <row r="2621" spans="79:79">
      <c r="CA2621" s="119"/>
    </row>
    <row r="2622" spans="79:79">
      <c r="CA2622" s="119"/>
    </row>
    <row r="2623" spans="79:79">
      <c r="CA2623" s="119"/>
    </row>
    <row r="2624" spans="79:79">
      <c r="CA2624" s="119"/>
    </row>
    <row r="2625" spans="79:79">
      <c r="CA2625" s="119"/>
    </row>
    <row r="2626" spans="79:79">
      <c r="CA2626" s="119"/>
    </row>
    <row r="2627" spans="79:79">
      <c r="CA2627" s="119"/>
    </row>
    <row r="2628" spans="79:79">
      <c r="CA2628" s="119"/>
    </row>
    <row r="2629" spans="79:79">
      <c r="CA2629" s="119"/>
    </row>
    <row r="2630" spans="79:79">
      <c r="CA2630" s="119"/>
    </row>
    <row r="2631" spans="79:79">
      <c r="CA2631" s="119"/>
    </row>
    <row r="2632" spans="79:79">
      <c r="CA2632" s="119"/>
    </row>
    <row r="2633" spans="79:79">
      <c r="CA2633" s="119"/>
    </row>
    <row r="2634" spans="79:79">
      <c r="CA2634" s="119"/>
    </row>
    <row r="2635" spans="79:79">
      <c r="CA2635" s="119"/>
    </row>
    <row r="2636" spans="79:79">
      <c r="CA2636" s="119"/>
    </row>
    <row r="2637" spans="79:79">
      <c r="CA2637" s="119"/>
    </row>
    <row r="2638" spans="79:79">
      <c r="CA2638" s="119"/>
    </row>
    <row r="2639" spans="79:79">
      <c r="CA2639" s="119"/>
    </row>
    <row r="2640" spans="79:79">
      <c r="CA2640" s="119"/>
    </row>
    <row r="2641" spans="79:79">
      <c r="CA2641" s="119"/>
    </row>
    <row r="2642" spans="79:79">
      <c r="CA2642" s="119"/>
    </row>
    <row r="2643" spans="79:79">
      <c r="CA2643" s="119"/>
    </row>
    <row r="2644" spans="79:79">
      <c r="CA2644" s="119"/>
    </row>
    <row r="2645" spans="79:79">
      <c r="CA2645" s="119"/>
    </row>
    <row r="2646" spans="79:79">
      <c r="CA2646" s="119"/>
    </row>
    <row r="2647" spans="79:79">
      <c r="CA2647" s="119"/>
    </row>
    <row r="2648" spans="79:79">
      <c r="CA2648" s="119"/>
    </row>
    <row r="2649" spans="79:79">
      <c r="CA2649" s="119"/>
    </row>
    <row r="2650" spans="79:79">
      <c r="CA2650" s="119"/>
    </row>
    <row r="2651" spans="79:79">
      <c r="CA2651" s="119"/>
    </row>
    <row r="2652" spans="79:79">
      <c r="CA2652" s="119"/>
    </row>
    <row r="2653" spans="79:79">
      <c r="CA2653" s="119"/>
    </row>
    <row r="2654" spans="79:79">
      <c r="CA2654" s="119"/>
    </row>
    <row r="2655" spans="79:79">
      <c r="CA2655" s="119"/>
    </row>
    <row r="2656" spans="79:79">
      <c r="CA2656" s="119"/>
    </row>
    <row r="2657" spans="79:79">
      <c r="CA2657" s="119"/>
    </row>
    <row r="2658" spans="79:79">
      <c r="CA2658" s="119"/>
    </row>
    <row r="2659" spans="79:79">
      <c r="CA2659" s="119"/>
    </row>
    <row r="2660" spans="79:79">
      <c r="CA2660" s="119"/>
    </row>
    <row r="2661" spans="79:79">
      <c r="CA2661" s="119"/>
    </row>
    <row r="2662" spans="79:79">
      <c r="CA2662" s="119"/>
    </row>
    <row r="2663" spans="79:79">
      <c r="CA2663" s="119"/>
    </row>
    <row r="2664" spans="79:79">
      <c r="CA2664" s="119"/>
    </row>
    <row r="2665" spans="79:79">
      <c r="CA2665" s="119"/>
    </row>
    <row r="2666" spans="79:79">
      <c r="CA2666" s="119"/>
    </row>
    <row r="2667" spans="79:79">
      <c r="CA2667" s="119"/>
    </row>
    <row r="2668" spans="79:79">
      <c r="CA2668" s="119"/>
    </row>
    <row r="2669" spans="79:79">
      <c r="CA2669" s="119"/>
    </row>
    <row r="2670" spans="79:79">
      <c r="CA2670" s="119"/>
    </row>
    <row r="2671" spans="79:79">
      <c r="CA2671" s="119"/>
    </row>
    <row r="2672" spans="79:79">
      <c r="CA2672" s="119"/>
    </row>
    <row r="2673" spans="79:79">
      <c r="CA2673" s="119"/>
    </row>
    <row r="2674" spans="79:79">
      <c r="CA2674" s="119"/>
    </row>
    <row r="2675" spans="79:79">
      <c r="CA2675" s="119"/>
    </row>
    <row r="2676" spans="79:79">
      <c r="CA2676" s="119"/>
    </row>
    <row r="2677" spans="79:79">
      <c r="CA2677" s="119"/>
    </row>
    <row r="2678" spans="79:79">
      <c r="CA2678" s="119"/>
    </row>
    <row r="2679" spans="79:79">
      <c r="CA2679" s="119"/>
    </row>
    <row r="2680" spans="79:79">
      <c r="CA2680" s="119"/>
    </row>
    <row r="2681" spans="79:79">
      <c r="CA2681" s="119"/>
    </row>
    <row r="2682" spans="79:79">
      <c r="CA2682" s="119"/>
    </row>
    <row r="2683" spans="79:79">
      <c r="CA2683" s="119"/>
    </row>
    <row r="2684" spans="79:79">
      <c r="CA2684" s="119"/>
    </row>
    <row r="2685" spans="79:79">
      <c r="CA2685" s="119"/>
    </row>
    <row r="2686" spans="79:79">
      <c r="CA2686" s="119"/>
    </row>
    <row r="2687" spans="79:79">
      <c r="CA2687" s="119"/>
    </row>
    <row r="2688" spans="79:79">
      <c r="CA2688" s="119"/>
    </row>
    <row r="2689" spans="79:79">
      <c r="CA2689" s="119"/>
    </row>
    <row r="2690" spans="79:79">
      <c r="CA2690" s="119"/>
    </row>
    <row r="2691" spans="79:79">
      <c r="CA2691" s="119"/>
    </row>
    <row r="2692" spans="79:79">
      <c r="CA2692" s="119"/>
    </row>
    <row r="2693" spans="79:79">
      <c r="CA2693" s="119"/>
    </row>
    <row r="2694" spans="79:79">
      <c r="CA2694" s="119"/>
    </row>
    <row r="2695" spans="79:79">
      <c r="CA2695" s="119"/>
    </row>
    <row r="2696" spans="79:79">
      <c r="CA2696" s="119"/>
    </row>
    <row r="2697" spans="79:79">
      <c r="CA2697" s="119"/>
    </row>
    <row r="2698" spans="79:79">
      <c r="CA2698" s="119"/>
    </row>
    <row r="2699" spans="79:79">
      <c r="CA2699" s="119"/>
    </row>
    <row r="2700" spans="79:79">
      <c r="CA2700" s="119"/>
    </row>
    <row r="2701" spans="79:79">
      <c r="CA2701" s="119"/>
    </row>
    <row r="2702" spans="79:79">
      <c r="CA2702" s="119"/>
    </row>
    <row r="2703" spans="79:79">
      <c r="CA2703" s="119"/>
    </row>
    <row r="2704" spans="79:79">
      <c r="CA2704" s="119"/>
    </row>
    <row r="2705" spans="79:79">
      <c r="CA2705" s="119"/>
    </row>
    <row r="2706" spans="79:79">
      <c r="CA2706" s="119"/>
    </row>
    <row r="2707" spans="79:79">
      <c r="CA2707" s="119"/>
    </row>
    <row r="2708" spans="79:79">
      <c r="CA2708" s="119"/>
    </row>
    <row r="2709" spans="79:79">
      <c r="CA2709" s="119"/>
    </row>
    <row r="2710" spans="79:79">
      <c r="CA2710" s="119"/>
    </row>
    <row r="2711" spans="79:79">
      <c r="CA2711" s="119"/>
    </row>
    <row r="2712" spans="79:79">
      <c r="CA2712" s="119"/>
    </row>
    <row r="2713" spans="79:79">
      <c r="CA2713" s="119"/>
    </row>
    <row r="2714" spans="79:79">
      <c r="CA2714" s="119"/>
    </row>
    <row r="2715" spans="79:79">
      <c r="CA2715" s="119"/>
    </row>
    <row r="2716" spans="79:79">
      <c r="CA2716" s="119"/>
    </row>
    <row r="2717" spans="79:79">
      <c r="CA2717" s="119"/>
    </row>
    <row r="2718" spans="79:79">
      <c r="CA2718" s="119"/>
    </row>
    <row r="2719" spans="79:79">
      <c r="CA2719" s="119"/>
    </row>
    <row r="2720" spans="79:79">
      <c r="CA2720" s="119"/>
    </row>
    <row r="2721" spans="79:79">
      <c r="CA2721" s="119"/>
    </row>
    <row r="2722" spans="79:79">
      <c r="CA2722" s="119"/>
    </row>
    <row r="2723" spans="79:79">
      <c r="CA2723" s="119"/>
    </row>
    <row r="2724" spans="79:79">
      <c r="CA2724" s="119"/>
    </row>
    <row r="2725" spans="79:79">
      <c r="CA2725" s="119"/>
    </row>
    <row r="2726" spans="79:79">
      <c r="CA2726" s="119"/>
    </row>
    <row r="2727" spans="79:79">
      <c r="CA2727" s="119"/>
    </row>
    <row r="2728" spans="79:79">
      <c r="CA2728" s="119"/>
    </row>
    <row r="2729" spans="79:79">
      <c r="CA2729" s="119"/>
    </row>
    <row r="2730" spans="79:79">
      <c r="CA2730" s="119"/>
    </row>
    <row r="2731" spans="79:79">
      <c r="CA2731" s="119"/>
    </row>
    <row r="2732" spans="79:79">
      <c r="CA2732" s="119"/>
    </row>
    <row r="2733" spans="79:79">
      <c r="CA2733" s="119"/>
    </row>
    <row r="2734" spans="79:79">
      <c r="CA2734" s="119"/>
    </row>
    <row r="2735" spans="79:79">
      <c r="CA2735" s="119"/>
    </row>
    <row r="2736" spans="79:79">
      <c r="CA2736" s="119"/>
    </row>
    <row r="2737" spans="79:79">
      <c r="CA2737" s="119"/>
    </row>
    <row r="2738" spans="79:79">
      <c r="CA2738" s="119"/>
    </row>
    <row r="2739" spans="79:79">
      <c r="CA2739" s="119"/>
    </row>
    <row r="2740" spans="79:79">
      <c r="CA2740" s="119"/>
    </row>
    <row r="2741" spans="79:79">
      <c r="CA2741" s="119"/>
    </row>
    <row r="2742" spans="79:79">
      <c r="CA2742" s="119"/>
    </row>
    <row r="2743" spans="79:79">
      <c r="CA2743" s="119"/>
    </row>
    <row r="2744" spans="79:79">
      <c r="CA2744" s="119"/>
    </row>
    <row r="2745" spans="79:79">
      <c r="CA2745" s="119"/>
    </row>
    <row r="2746" spans="79:79">
      <c r="CA2746" s="119"/>
    </row>
    <row r="2747" spans="79:79">
      <c r="CA2747" s="119"/>
    </row>
    <row r="2748" spans="79:79">
      <c r="CA2748" s="119"/>
    </row>
    <row r="2749" spans="79:79">
      <c r="CA2749" s="119"/>
    </row>
    <row r="2750" spans="79:79">
      <c r="CA2750" s="119"/>
    </row>
    <row r="2751" spans="79:79">
      <c r="CA2751" s="119"/>
    </row>
    <row r="2752" spans="79:79">
      <c r="CA2752" s="119"/>
    </row>
    <row r="2753" spans="79:79">
      <c r="CA2753" s="119"/>
    </row>
    <row r="2754" spans="79:79">
      <c r="CA2754" s="119"/>
    </row>
    <row r="2755" spans="79:79">
      <c r="CA2755" s="119"/>
    </row>
    <row r="2756" spans="79:79">
      <c r="CA2756" s="119"/>
    </row>
    <row r="2757" spans="79:79">
      <c r="CA2757" s="119"/>
    </row>
    <row r="2758" spans="79:79">
      <c r="CA2758" s="119"/>
    </row>
    <row r="2759" spans="79:79">
      <c r="CA2759" s="119"/>
    </row>
    <row r="2760" spans="79:79">
      <c r="CA2760" s="119"/>
    </row>
    <row r="2761" spans="79:79">
      <c r="CA2761" s="119"/>
    </row>
    <row r="2762" spans="79:79">
      <c r="CA2762" s="119"/>
    </row>
    <row r="2763" spans="79:79">
      <c r="CA2763" s="119"/>
    </row>
    <row r="2764" spans="79:79">
      <c r="CA2764" s="119"/>
    </row>
    <row r="2765" spans="79:79">
      <c r="CA2765" s="119"/>
    </row>
    <row r="2766" spans="79:79">
      <c r="CA2766" s="119"/>
    </row>
    <row r="2767" spans="79:79">
      <c r="CA2767" s="119"/>
    </row>
    <row r="2768" spans="79:79">
      <c r="CA2768" s="119"/>
    </row>
    <row r="2769" spans="79:79">
      <c r="CA2769" s="119"/>
    </row>
    <row r="2770" spans="79:79">
      <c r="CA2770" s="119"/>
    </row>
    <row r="2771" spans="79:79">
      <c r="CA2771" s="119"/>
    </row>
    <row r="2772" spans="79:79">
      <c r="CA2772" s="119"/>
    </row>
    <row r="2773" spans="79:79">
      <c r="CA2773" s="119"/>
    </row>
    <row r="2774" spans="79:79">
      <c r="CA2774" s="119"/>
    </row>
    <row r="2775" spans="79:79">
      <c r="CA2775" s="119"/>
    </row>
    <row r="2776" spans="79:79">
      <c r="CA2776" s="119"/>
    </row>
    <row r="2777" spans="79:79">
      <c r="CA2777" s="119"/>
    </row>
    <row r="2778" spans="79:79">
      <c r="CA2778" s="119"/>
    </row>
    <row r="2779" spans="79:79">
      <c r="CA2779" s="119"/>
    </row>
    <row r="2780" spans="79:79">
      <c r="CA2780" s="119"/>
    </row>
    <row r="2781" spans="79:79">
      <c r="CA2781" s="119"/>
    </row>
    <row r="2782" spans="79:79">
      <c r="CA2782" s="119"/>
    </row>
    <row r="2783" spans="79:79">
      <c r="CA2783" s="119"/>
    </row>
    <row r="2784" spans="79:79">
      <c r="CA2784" s="119"/>
    </row>
    <row r="2785" spans="79:79">
      <c r="CA2785" s="119"/>
    </row>
    <row r="2786" spans="79:79">
      <c r="CA2786" s="119"/>
    </row>
    <row r="2787" spans="79:79">
      <c r="CA2787" s="119"/>
    </row>
    <row r="2788" spans="79:79">
      <c r="CA2788" s="119"/>
    </row>
    <row r="2789" spans="79:79">
      <c r="CA2789" s="119"/>
    </row>
    <row r="2790" spans="79:79">
      <c r="CA2790" s="119"/>
    </row>
    <row r="2791" spans="79:79">
      <c r="CA2791" s="119"/>
    </row>
    <row r="2792" spans="79:79">
      <c r="CA2792" s="119"/>
    </row>
    <row r="2793" spans="79:79">
      <c r="CA2793" s="119"/>
    </row>
    <row r="2794" spans="79:79">
      <c r="CA2794" s="119"/>
    </row>
    <row r="2795" spans="79:79">
      <c r="CA2795" s="119"/>
    </row>
    <row r="2796" spans="79:79">
      <c r="CA2796" s="119"/>
    </row>
    <row r="2797" spans="79:79">
      <c r="CA2797" s="119"/>
    </row>
    <row r="2798" spans="79:79">
      <c r="CA2798" s="119"/>
    </row>
    <row r="2799" spans="79:79">
      <c r="CA2799" s="119"/>
    </row>
    <row r="2800" spans="79:79">
      <c r="CA2800" s="119"/>
    </row>
    <row r="2801" spans="79:79">
      <c r="CA2801" s="119"/>
    </row>
    <row r="2802" spans="79:79">
      <c r="CA2802" s="119"/>
    </row>
    <row r="2803" spans="79:79">
      <c r="CA2803" s="119"/>
    </row>
    <row r="2804" spans="79:79">
      <c r="CA2804" s="119"/>
    </row>
    <row r="2805" spans="79:79">
      <c r="CA2805" s="119"/>
    </row>
    <row r="2806" spans="79:79">
      <c r="CA2806" s="119"/>
    </row>
    <row r="2807" spans="79:79">
      <c r="CA2807" s="119"/>
    </row>
    <row r="2808" spans="79:79">
      <c r="CA2808" s="119"/>
    </row>
    <row r="2809" spans="79:79">
      <c r="CA2809" s="119"/>
    </row>
    <row r="2810" spans="79:79">
      <c r="CA2810" s="119"/>
    </row>
    <row r="2811" spans="79:79">
      <c r="CA2811" s="119"/>
    </row>
    <row r="2812" spans="79:79">
      <c r="CA2812" s="119"/>
    </row>
    <row r="2813" spans="79:79">
      <c r="CA2813" s="119"/>
    </row>
    <row r="2814" spans="79:79">
      <c r="CA2814" s="119"/>
    </row>
    <row r="2815" spans="79:79">
      <c r="CA2815" s="119"/>
    </row>
    <row r="2816" spans="79:79">
      <c r="CA2816" s="119"/>
    </row>
    <row r="2817" spans="79:79">
      <c r="CA2817" s="119"/>
    </row>
    <row r="2818" spans="79:79">
      <c r="CA2818" s="119"/>
    </row>
    <row r="2819" spans="79:79">
      <c r="CA2819" s="119"/>
    </row>
    <row r="2820" spans="79:79">
      <c r="CA2820" s="119"/>
    </row>
    <row r="2821" spans="79:79">
      <c r="CA2821" s="119"/>
    </row>
    <row r="2822" spans="79:79">
      <c r="CA2822" s="119"/>
    </row>
    <row r="2823" spans="79:79">
      <c r="CA2823" s="119"/>
    </row>
    <row r="2824" spans="79:79">
      <c r="CA2824" s="119"/>
    </row>
    <row r="2825" spans="79:79">
      <c r="CA2825" s="119"/>
    </row>
    <row r="2826" spans="79:79">
      <c r="CA2826" s="119"/>
    </row>
    <row r="2827" spans="79:79">
      <c r="CA2827" s="119"/>
    </row>
    <row r="2828" spans="79:79">
      <c r="CA2828" s="119"/>
    </row>
    <row r="2829" spans="79:79">
      <c r="CA2829" s="119"/>
    </row>
    <row r="2830" spans="79:79">
      <c r="CA2830" s="119"/>
    </row>
    <row r="2831" spans="79:79">
      <c r="CA2831" s="119"/>
    </row>
    <row r="2832" spans="79:79">
      <c r="CA2832" s="119"/>
    </row>
    <row r="2833" spans="79:79">
      <c r="CA2833" s="119"/>
    </row>
    <row r="2834" spans="79:79">
      <c r="CA2834" s="119"/>
    </row>
    <row r="2835" spans="79:79">
      <c r="CA2835" s="119"/>
    </row>
    <row r="2836" spans="79:79">
      <c r="CA2836" s="119"/>
    </row>
    <row r="2837" spans="79:79">
      <c r="CA2837" s="119"/>
    </row>
    <row r="2838" spans="79:79">
      <c r="CA2838" s="119"/>
    </row>
    <row r="2839" spans="79:79">
      <c r="CA2839" s="119"/>
    </row>
    <row r="2840" spans="79:79">
      <c r="CA2840" s="119"/>
    </row>
    <row r="2841" spans="79:79">
      <c r="CA2841" s="119"/>
    </row>
    <row r="2842" spans="79:79">
      <c r="CA2842" s="119"/>
    </row>
    <row r="2843" spans="79:79">
      <c r="CA2843" s="119"/>
    </row>
    <row r="2844" spans="79:79">
      <c r="CA2844" s="119"/>
    </row>
    <row r="2845" spans="79:79">
      <c r="CA2845" s="119"/>
    </row>
    <row r="2846" spans="79:79">
      <c r="CA2846" s="119"/>
    </row>
    <row r="2847" spans="79:79">
      <c r="CA2847" s="119"/>
    </row>
    <row r="2848" spans="79:79">
      <c r="CA2848" s="119"/>
    </row>
    <row r="2849" spans="79:79">
      <c r="CA2849" s="119"/>
    </row>
    <row r="2850" spans="79:79">
      <c r="CA2850" s="119"/>
    </row>
    <row r="2851" spans="79:79">
      <c r="CA2851" s="119"/>
    </row>
    <row r="2852" spans="79:79">
      <c r="CA2852" s="119"/>
    </row>
    <row r="2853" spans="79:79">
      <c r="CA2853" s="119"/>
    </row>
    <row r="2854" spans="79:79">
      <c r="CA2854" s="119"/>
    </row>
    <row r="2855" spans="79:79">
      <c r="CA2855" s="119"/>
    </row>
    <row r="2856" spans="79:79">
      <c r="CA2856" s="119"/>
    </row>
    <row r="2857" spans="79:79">
      <c r="CA2857" s="119"/>
    </row>
    <row r="2858" spans="79:79">
      <c r="CA2858" s="119"/>
    </row>
    <row r="2859" spans="79:79">
      <c r="CA2859" s="119"/>
    </row>
    <row r="2860" spans="79:79">
      <c r="CA2860" s="119"/>
    </row>
    <row r="2861" spans="79:79">
      <c r="CA2861" s="119"/>
    </row>
    <row r="2862" spans="79:79">
      <c r="CA2862" s="119"/>
    </row>
    <row r="2863" spans="79:79">
      <c r="CA2863" s="119"/>
    </row>
    <row r="2864" spans="79:79">
      <c r="CA2864" s="119"/>
    </row>
    <row r="2865" spans="79:79">
      <c r="CA2865" s="119"/>
    </row>
    <row r="2866" spans="79:79">
      <c r="CA2866" s="119"/>
    </row>
    <row r="2867" spans="79:79">
      <c r="CA2867" s="119"/>
    </row>
    <row r="2868" spans="79:79">
      <c r="CA2868" s="119"/>
    </row>
    <row r="2869" spans="79:79">
      <c r="CA2869" s="119"/>
    </row>
    <row r="2870" spans="79:79">
      <c r="CA2870" s="119"/>
    </row>
    <row r="2871" spans="79:79">
      <c r="CA2871" s="119"/>
    </row>
    <row r="2872" spans="79:79">
      <c r="CA2872" s="119"/>
    </row>
    <row r="2873" spans="79:79">
      <c r="CA2873" s="119"/>
    </row>
    <row r="2874" spans="79:79">
      <c r="CA2874" s="119"/>
    </row>
    <row r="2875" spans="79:79">
      <c r="CA2875" s="119"/>
    </row>
    <row r="2876" spans="79:79">
      <c r="CA2876" s="119"/>
    </row>
    <row r="2877" spans="79:79">
      <c r="CA2877" s="119"/>
    </row>
    <row r="2878" spans="79:79">
      <c r="CA2878" s="119"/>
    </row>
    <row r="2879" spans="79:79">
      <c r="CA2879" s="119"/>
    </row>
    <row r="2880" spans="79:79">
      <c r="CA2880" s="119"/>
    </row>
    <row r="2881" spans="79:79">
      <c r="CA2881" s="119"/>
    </row>
    <row r="2882" spans="79:79">
      <c r="CA2882" s="119"/>
    </row>
    <row r="2883" spans="79:79">
      <c r="CA2883" s="119"/>
    </row>
    <row r="2884" spans="79:79">
      <c r="CA2884" s="119"/>
    </row>
    <row r="2885" spans="79:79">
      <c r="CA2885" s="119"/>
    </row>
    <row r="2886" spans="79:79">
      <c r="CA2886" s="119"/>
    </row>
    <row r="2887" spans="79:79">
      <c r="CA2887" s="119"/>
    </row>
    <row r="2888" spans="79:79">
      <c r="CA2888" s="119"/>
    </row>
    <row r="2889" spans="79:79">
      <c r="CA2889" s="119"/>
    </row>
    <row r="2890" spans="79:79">
      <c r="CA2890" s="119"/>
    </row>
    <row r="2891" spans="79:79">
      <c r="CA2891" s="119"/>
    </row>
    <row r="2892" spans="79:79">
      <c r="CA2892" s="119"/>
    </row>
    <row r="2893" spans="79:79">
      <c r="CA2893" s="119"/>
    </row>
    <row r="2894" spans="79:79">
      <c r="CA2894" s="119"/>
    </row>
    <row r="2895" spans="79:79">
      <c r="CA2895" s="119"/>
    </row>
    <row r="2896" spans="79:79">
      <c r="CA2896" s="119"/>
    </row>
    <row r="2897" spans="79:79">
      <c r="CA2897" s="119"/>
    </row>
    <row r="2898" spans="79:79">
      <c r="CA2898" s="119"/>
    </row>
    <row r="2899" spans="79:79">
      <c r="CA2899" s="119"/>
    </row>
    <row r="2900" spans="79:79">
      <c r="CA2900" s="119"/>
    </row>
    <row r="2901" spans="79:79">
      <c r="CA2901" s="119"/>
    </row>
    <row r="2902" spans="79:79">
      <c r="CA2902" s="119"/>
    </row>
    <row r="2903" spans="79:79">
      <c r="CA2903" s="119"/>
    </row>
    <row r="2904" spans="79:79">
      <c r="CA2904" s="119"/>
    </row>
    <row r="2905" spans="79:79">
      <c r="CA2905" s="119"/>
    </row>
    <row r="2906" spans="79:79">
      <c r="CA2906" s="119"/>
    </row>
    <row r="2907" spans="79:79">
      <c r="CA2907" s="119"/>
    </row>
    <row r="2908" spans="79:79">
      <c r="CA2908" s="119"/>
    </row>
    <row r="2909" spans="79:79">
      <c r="CA2909" s="119"/>
    </row>
    <row r="2910" spans="79:79">
      <c r="CA2910" s="119"/>
    </row>
    <row r="2911" spans="79:79">
      <c r="CA2911" s="119"/>
    </row>
    <row r="2912" spans="79:79">
      <c r="CA2912" s="119"/>
    </row>
    <row r="2913" spans="79:79">
      <c r="CA2913" s="119"/>
    </row>
    <row r="2914" spans="79:79">
      <c r="CA2914" s="119"/>
    </row>
    <row r="2915" spans="79:79">
      <c r="CA2915" s="119"/>
    </row>
    <row r="2916" spans="79:79">
      <c r="CA2916" s="119"/>
    </row>
    <row r="2917" spans="79:79">
      <c r="CA2917" s="119"/>
    </row>
    <row r="2918" spans="79:79">
      <c r="CA2918" s="119"/>
    </row>
    <row r="2919" spans="79:79">
      <c r="CA2919" s="119"/>
    </row>
    <row r="2920" spans="79:79">
      <c r="CA2920" s="119"/>
    </row>
    <row r="2921" spans="79:79">
      <c r="CA2921" s="119"/>
    </row>
    <row r="2922" spans="79:79">
      <c r="CA2922" s="119"/>
    </row>
    <row r="2923" spans="79:79">
      <c r="CA2923" s="119"/>
    </row>
    <row r="2924" spans="79:79">
      <c r="CA2924" s="119"/>
    </row>
    <row r="2925" spans="79:79">
      <c r="CA2925" s="119"/>
    </row>
    <row r="2926" spans="79:79">
      <c r="CA2926" s="119"/>
    </row>
    <row r="2927" spans="79:79">
      <c r="CA2927" s="119"/>
    </row>
    <row r="2928" spans="79:79">
      <c r="CA2928" s="119"/>
    </row>
    <row r="2929" spans="79:79">
      <c r="CA2929" s="119"/>
    </row>
    <row r="2930" spans="79:79">
      <c r="CA2930" s="119"/>
    </row>
    <row r="2931" spans="79:79">
      <c r="CA2931" s="119"/>
    </row>
    <row r="2932" spans="79:79">
      <c r="CA2932" s="119"/>
    </row>
    <row r="2933" spans="79:79">
      <c r="CA2933" s="119"/>
    </row>
    <row r="2934" spans="79:79">
      <c r="CA2934" s="119"/>
    </row>
    <row r="2935" spans="79:79">
      <c r="CA2935" s="119"/>
    </row>
    <row r="2936" spans="79:79">
      <c r="CA2936" s="119"/>
    </row>
    <row r="2937" spans="79:79">
      <c r="CA2937" s="119"/>
    </row>
    <row r="2938" spans="79:79">
      <c r="CA2938" s="119"/>
    </row>
    <row r="2939" spans="79:79">
      <c r="CA2939" s="119"/>
    </row>
    <row r="2940" spans="79:79">
      <c r="CA2940" s="119"/>
    </row>
    <row r="2941" spans="79:79">
      <c r="CA2941" s="119"/>
    </row>
    <row r="2942" spans="79:79">
      <c r="CA2942" s="119"/>
    </row>
    <row r="2943" spans="79:79">
      <c r="CA2943" s="119"/>
    </row>
    <row r="2944" spans="79:79">
      <c r="CA2944" s="119"/>
    </row>
    <row r="2945" spans="79:79">
      <c r="CA2945" s="119"/>
    </row>
    <row r="2946" spans="79:79">
      <c r="CA2946" s="119"/>
    </row>
    <row r="2947" spans="79:79">
      <c r="CA2947" s="119"/>
    </row>
    <row r="2948" spans="79:79">
      <c r="CA2948" s="119"/>
    </row>
    <row r="2949" spans="79:79">
      <c r="CA2949" s="119"/>
    </row>
    <row r="2950" spans="79:79">
      <c r="CA2950" s="119"/>
    </row>
    <row r="2951" spans="79:79">
      <c r="CA2951" s="119"/>
    </row>
    <row r="2952" spans="79:79">
      <c r="CA2952" s="119"/>
    </row>
    <row r="2953" spans="79:79">
      <c r="CA2953" s="119"/>
    </row>
    <row r="2954" spans="79:79">
      <c r="CA2954" s="119"/>
    </row>
    <row r="2955" spans="79:79">
      <c r="CA2955" s="119"/>
    </row>
    <row r="2956" spans="79:79">
      <c r="CA2956" s="119"/>
    </row>
    <row r="2957" spans="79:79">
      <c r="CA2957" s="119"/>
    </row>
    <row r="2958" spans="79:79">
      <c r="CA2958" s="119"/>
    </row>
    <row r="2959" spans="79:79">
      <c r="CA2959" s="119"/>
    </row>
    <row r="2960" spans="79:79">
      <c r="CA2960" s="119"/>
    </row>
    <row r="2961" spans="79:79">
      <c r="CA2961" s="119"/>
    </row>
    <row r="2962" spans="79:79">
      <c r="CA2962" s="119"/>
    </row>
    <row r="2963" spans="79:79">
      <c r="CA2963" s="119"/>
    </row>
    <row r="2964" spans="79:79">
      <c r="CA2964" s="119"/>
    </row>
    <row r="2965" spans="79:79">
      <c r="CA2965" s="119"/>
    </row>
    <row r="2966" spans="79:79">
      <c r="CA2966" s="119"/>
    </row>
    <row r="2967" spans="79:79">
      <c r="CA2967" s="119"/>
    </row>
    <row r="2968" spans="79:79">
      <c r="CA2968" s="119"/>
    </row>
    <row r="2969" spans="79:79">
      <c r="CA2969" s="119"/>
    </row>
    <row r="2970" spans="79:79">
      <c r="CA2970" s="119"/>
    </row>
    <row r="2971" spans="79:79">
      <c r="CA2971" s="119"/>
    </row>
    <row r="2972" spans="79:79">
      <c r="CA2972" s="119"/>
    </row>
    <row r="2973" spans="79:79">
      <c r="CA2973" s="119"/>
    </row>
    <row r="2974" spans="79:79">
      <c r="CA2974" s="119"/>
    </row>
    <row r="2975" spans="79:79">
      <c r="CA2975" s="119"/>
    </row>
    <row r="2976" spans="79:79">
      <c r="CA2976" s="119"/>
    </row>
    <row r="2977" spans="79:79">
      <c r="CA2977" s="119"/>
    </row>
    <row r="2978" spans="79:79">
      <c r="CA2978" s="119"/>
    </row>
    <row r="2979" spans="79:79">
      <c r="CA2979" s="119"/>
    </row>
    <row r="2980" spans="79:79">
      <c r="CA2980" s="119"/>
    </row>
    <row r="2981" spans="79:79">
      <c r="CA2981" s="119"/>
    </row>
    <row r="2982" spans="79:79">
      <c r="CA2982" s="119"/>
    </row>
    <row r="2983" spans="79:79">
      <c r="CA2983" s="119"/>
    </row>
    <row r="2984" spans="79:79">
      <c r="CA2984" s="119"/>
    </row>
    <row r="2985" spans="79:79">
      <c r="CA2985" s="119"/>
    </row>
    <row r="2986" spans="79:79">
      <c r="CA2986" s="119"/>
    </row>
    <row r="2987" spans="79:79">
      <c r="CA2987" s="119"/>
    </row>
    <row r="2988" spans="79:79">
      <c r="CA2988" s="119"/>
    </row>
    <row r="2989" spans="79:79">
      <c r="CA2989" s="119"/>
    </row>
    <row r="2990" spans="79:79">
      <c r="CA2990" s="119"/>
    </row>
    <row r="2991" spans="79:79">
      <c r="CA2991" s="119"/>
    </row>
    <row r="2992" spans="79:79">
      <c r="CA2992" s="119"/>
    </row>
    <row r="2993" spans="79:79">
      <c r="CA2993" s="119"/>
    </row>
    <row r="2994" spans="79:79">
      <c r="CA2994" s="119"/>
    </row>
    <row r="2995" spans="79:79">
      <c r="CA2995" s="119"/>
    </row>
    <row r="2996" spans="79:79">
      <c r="CA2996" s="119"/>
    </row>
    <row r="2997" spans="79:79">
      <c r="CA2997" s="119"/>
    </row>
    <row r="2998" spans="79:79">
      <c r="CA2998" s="119"/>
    </row>
    <row r="2999" spans="79:79">
      <c r="CA2999" s="119"/>
    </row>
    <row r="3000" spans="79:79">
      <c r="CA3000" s="119"/>
    </row>
    <row r="3001" spans="79:79">
      <c r="CA3001" s="119"/>
    </row>
    <row r="3002" spans="79:79">
      <c r="CA3002" s="119"/>
    </row>
    <row r="3003" spans="79:79">
      <c r="CA3003" s="119"/>
    </row>
    <row r="3004" spans="79:79">
      <c r="CA3004" s="119"/>
    </row>
    <row r="3005" spans="79:79">
      <c r="CA3005" s="119"/>
    </row>
    <row r="3006" spans="79:79">
      <c r="CA3006" s="119"/>
    </row>
    <row r="3007" spans="79:79">
      <c r="CA3007" s="119"/>
    </row>
    <row r="3008" spans="79:79">
      <c r="CA3008" s="119"/>
    </row>
    <row r="3009" spans="79:79">
      <c r="CA3009" s="119"/>
    </row>
    <row r="3010" spans="79:79">
      <c r="CA3010" s="119"/>
    </row>
    <row r="3011" spans="79:79">
      <c r="CA3011" s="119"/>
    </row>
    <row r="3012" spans="79:79">
      <c r="CA3012" s="119"/>
    </row>
    <row r="3013" spans="79:79">
      <c r="CA3013" s="119"/>
    </row>
    <row r="3014" spans="79:79">
      <c r="CA3014" s="119"/>
    </row>
    <row r="3015" spans="79:79">
      <c r="CA3015" s="119"/>
    </row>
    <row r="3016" spans="79:79">
      <c r="CA3016" s="119"/>
    </row>
    <row r="3017" spans="79:79">
      <c r="CA3017" s="119"/>
    </row>
    <row r="3018" spans="79:79">
      <c r="CA3018" s="119"/>
    </row>
    <row r="3019" spans="79:79">
      <c r="CA3019" s="119"/>
    </row>
    <row r="3020" spans="79:79">
      <c r="CA3020" s="119"/>
    </row>
    <row r="3021" spans="79:79">
      <c r="CA3021" s="119"/>
    </row>
    <row r="3022" spans="79:79">
      <c r="CA3022" s="119"/>
    </row>
    <row r="3023" spans="79:79">
      <c r="CA3023" s="119"/>
    </row>
    <row r="3024" spans="79:79">
      <c r="CA3024" s="119"/>
    </row>
    <row r="3025" spans="79:79">
      <c r="CA3025" s="119"/>
    </row>
    <row r="3026" spans="79:79">
      <c r="CA3026" s="119"/>
    </row>
    <row r="3027" spans="79:79">
      <c r="CA3027" s="119"/>
    </row>
    <row r="3028" spans="79:79">
      <c r="CA3028" s="119"/>
    </row>
    <row r="3029" spans="79:79">
      <c r="CA3029" s="119"/>
    </row>
    <row r="3030" spans="79:79">
      <c r="CA3030" s="119"/>
    </row>
    <row r="3031" spans="79:79">
      <c r="CA3031" s="119"/>
    </row>
    <row r="3032" spans="79:79">
      <c r="CA3032" s="119"/>
    </row>
    <row r="3033" spans="79:79">
      <c r="CA3033" s="119"/>
    </row>
    <row r="3034" spans="79:79">
      <c r="CA3034" s="119"/>
    </row>
    <row r="3035" spans="79:79">
      <c r="CA3035" s="119"/>
    </row>
    <row r="3036" spans="79:79">
      <c r="CA3036" s="119"/>
    </row>
    <row r="3037" spans="79:79">
      <c r="CA3037" s="119"/>
    </row>
    <row r="3038" spans="79:79">
      <c r="CA3038" s="119"/>
    </row>
    <row r="3039" spans="79:79">
      <c r="CA3039" s="119"/>
    </row>
    <row r="3040" spans="79:79">
      <c r="CA3040" s="119"/>
    </row>
    <row r="3041" spans="79:79">
      <c r="CA3041" s="119"/>
    </row>
    <row r="3042" spans="79:79">
      <c r="CA3042" s="119"/>
    </row>
    <row r="3043" spans="79:79">
      <c r="CA3043" s="119"/>
    </row>
    <row r="3044" spans="79:79">
      <c r="CA3044" s="119"/>
    </row>
    <row r="3045" spans="79:79">
      <c r="CA3045" s="119"/>
    </row>
    <row r="3046" spans="79:79">
      <c r="CA3046" s="119"/>
    </row>
    <row r="3047" spans="79:79">
      <c r="CA3047" s="119"/>
    </row>
    <row r="3048" spans="79:79">
      <c r="CA3048" s="119"/>
    </row>
    <row r="3049" spans="79:79">
      <c r="CA3049" s="119"/>
    </row>
    <row r="3050" spans="79:79">
      <c r="CA3050" s="119"/>
    </row>
    <row r="3051" spans="79:79">
      <c r="CA3051" s="119"/>
    </row>
    <row r="3052" spans="79:79">
      <c r="CA3052" s="119"/>
    </row>
    <row r="3053" spans="79:79">
      <c r="CA3053" s="119"/>
    </row>
    <row r="3054" spans="79:79">
      <c r="CA3054" s="119"/>
    </row>
    <row r="3055" spans="79:79">
      <c r="CA3055" s="119"/>
    </row>
    <row r="3056" spans="79:79">
      <c r="CA3056" s="119"/>
    </row>
    <row r="3057" spans="79:79">
      <c r="CA3057" s="119"/>
    </row>
    <row r="3058" spans="79:79">
      <c r="CA3058" s="119"/>
    </row>
    <row r="3059" spans="79:79">
      <c r="CA3059" s="119"/>
    </row>
    <row r="3060" spans="79:79">
      <c r="CA3060" s="119"/>
    </row>
    <row r="3061" spans="79:79">
      <c r="CA3061" s="119"/>
    </row>
    <row r="3062" spans="79:79">
      <c r="CA3062" s="119"/>
    </row>
    <row r="3063" spans="79:79">
      <c r="CA3063" s="119"/>
    </row>
    <row r="3064" spans="79:79">
      <c r="CA3064" s="119"/>
    </row>
    <row r="3065" spans="79:79">
      <c r="CA3065" s="119"/>
    </row>
    <row r="3066" spans="79:79">
      <c r="CA3066" s="119"/>
    </row>
    <row r="3067" spans="79:79">
      <c r="CA3067" s="119"/>
    </row>
    <row r="3068" spans="79:79">
      <c r="CA3068" s="119"/>
    </row>
    <row r="3069" spans="79:79">
      <c r="CA3069" s="119"/>
    </row>
    <row r="3070" spans="79:79">
      <c r="CA3070" s="119"/>
    </row>
    <row r="3071" spans="79:79">
      <c r="CA3071" s="119"/>
    </row>
    <row r="3072" spans="79:79">
      <c r="CA3072" s="119"/>
    </row>
    <row r="3073" spans="79:79">
      <c r="CA3073" s="119"/>
    </row>
    <row r="3074" spans="79:79">
      <c r="CA3074" s="119"/>
    </row>
    <row r="3075" spans="79:79">
      <c r="CA3075" s="119"/>
    </row>
    <row r="3076" spans="79:79">
      <c r="CA3076" s="119"/>
    </row>
    <row r="3077" spans="79:79">
      <c r="CA3077" s="119"/>
    </row>
    <row r="3078" spans="79:79">
      <c r="CA3078" s="119"/>
    </row>
    <row r="3079" spans="79:79">
      <c r="CA3079" s="119"/>
    </row>
    <row r="3080" spans="79:79">
      <c r="CA3080" s="119"/>
    </row>
    <row r="3081" spans="79:79">
      <c r="CA3081" s="119"/>
    </row>
    <row r="3082" spans="79:79">
      <c r="CA3082" s="119"/>
    </row>
    <row r="3083" spans="79:79">
      <c r="CA3083" s="119"/>
    </row>
    <row r="3084" spans="79:79">
      <c r="CA3084" s="119"/>
    </row>
    <row r="3085" spans="79:79">
      <c r="CA3085" s="119"/>
    </row>
    <row r="3086" spans="79:79">
      <c r="CA3086" s="119"/>
    </row>
    <row r="3087" spans="79:79">
      <c r="CA3087" s="119"/>
    </row>
    <row r="3088" spans="79:79">
      <c r="CA3088" s="119"/>
    </row>
    <row r="3089" spans="79:79">
      <c r="CA3089" s="119"/>
    </row>
    <row r="3090" spans="79:79">
      <c r="CA3090" s="119"/>
    </row>
    <row r="3091" spans="79:79">
      <c r="CA3091" s="119"/>
    </row>
    <row r="3092" spans="79:79">
      <c r="CA3092" s="119"/>
    </row>
    <row r="3093" spans="79:79">
      <c r="CA3093" s="119"/>
    </row>
    <row r="3094" spans="79:79">
      <c r="CA3094" s="119"/>
    </row>
    <row r="3095" spans="79:79">
      <c r="CA3095" s="119"/>
    </row>
    <row r="3096" spans="79:79">
      <c r="CA3096" s="119"/>
    </row>
    <row r="3097" spans="79:79">
      <c r="CA3097" s="119"/>
    </row>
    <row r="3098" spans="79:79">
      <c r="CA3098" s="119"/>
    </row>
    <row r="3099" spans="79:79">
      <c r="CA3099" s="119"/>
    </row>
    <row r="3100" spans="79:79">
      <c r="CA3100" s="119"/>
    </row>
    <row r="3101" spans="79:79">
      <c r="CA3101" s="119"/>
    </row>
    <row r="3102" spans="79:79">
      <c r="CA3102" s="119"/>
    </row>
    <row r="3103" spans="79:79">
      <c r="CA3103" s="119"/>
    </row>
    <row r="3104" spans="79:79">
      <c r="CA3104" s="119"/>
    </row>
    <row r="3105" spans="79:79">
      <c r="CA3105" s="119"/>
    </row>
    <row r="3106" spans="79:79">
      <c r="CA3106" s="119"/>
    </row>
    <row r="3107" spans="79:79">
      <c r="CA3107" s="119"/>
    </row>
    <row r="3108" spans="79:79">
      <c r="CA3108" s="119"/>
    </row>
    <row r="3109" spans="79:79">
      <c r="CA3109" s="119"/>
    </row>
    <row r="3110" spans="79:79">
      <c r="CA3110" s="119"/>
    </row>
    <row r="3111" spans="79:79">
      <c r="CA3111" s="119"/>
    </row>
    <row r="3112" spans="79:79">
      <c r="CA3112" s="119"/>
    </row>
    <row r="3113" spans="79:79">
      <c r="CA3113" s="119"/>
    </row>
    <row r="3114" spans="79:79">
      <c r="CA3114" s="119"/>
    </row>
    <row r="3115" spans="79:79">
      <c r="CA3115" s="119"/>
    </row>
    <row r="3116" spans="79:79">
      <c r="CA3116" s="119"/>
    </row>
    <row r="3117" spans="79:79">
      <c r="CA3117" s="119"/>
    </row>
    <row r="3118" spans="79:79">
      <c r="CA3118" s="119"/>
    </row>
    <row r="3119" spans="79:79">
      <c r="CA3119" s="119"/>
    </row>
    <row r="3120" spans="79:79">
      <c r="CA3120" s="119"/>
    </row>
    <row r="3121" spans="79:79">
      <c r="CA3121" s="119"/>
    </row>
    <row r="3122" spans="79:79">
      <c r="CA3122" s="119"/>
    </row>
    <row r="3123" spans="79:79">
      <c r="CA3123" s="119"/>
    </row>
    <row r="3124" spans="79:79">
      <c r="CA3124" s="119"/>
    </row>
    <row r="3125" spans="79:79">
      <c r="CA3125" s="119"/>
    </row>
    <row r="3126" spans="79:79">
      <c r="CA3126" s="119"/>
    </row>
    <row r="3127" spans="79:79">
      <c r="CA3127" s="119"/>
    </row>
    <row r="3128" spans="79:79">
      <c r="CA3128" s="119"/>
    </row>
    <row r="3129" spans="79:79">
      <c r="CA3129" s="119"/>
    </row>
    <row r="3130" spans="79:79">
      <c r="CA3130" s="119"/>
    </row>
    <row r="3131" spans="79:79">
      <c r="CA3131" s="119"/>
    </row>
    <row r="3132" spans="79:79">
      <c r="CA3132" s="119"/>
    </row>
    <row r="3133" spans="79:79">
      <c r="CA3133" s="119"/>
    </row>
    <row r="3134" spans="79:79">
      <c r="CA3134" s="119"/>
    </row>
    <row r="3135" spans="79:79">
      <c r="CA3135" s="119"/>
    </row>
    <row r="3136" spans="79:79">
      <c r="CA3136" s="119"/>
    </row>
    <row r="3137" spans="79:79">
      <c r="CA3137" s="119"/>
    </row>
    <row r="3138" spans="79:79">
      <c r="CA3138" s="119"/>
    </row>
    <row r="3139" spans="79:79">
      <c r="CA3139" s="119"/>
    </row>
    <row r="3140" spans="79:79">
      <c r="CA3140" s="119"/>
    </row>
    <row r="3141" spans="79:79">
      <c r="CA3141" s="119"/>
    </row>
    <row r="3142" spans="79:79">
      <c r="CA3142" s="119"/>
    </row>
    <row r="3143" spans="79:79">
      <c r="CA3143" s="119"/>
    </row>
    <row r="3144" spans="79:79">
      <c r="CA3144" s="119"/>
    </row>
    <row r="3145" spans="79:79">
      <c r="CA3145" s="119"/>
    </row>
    <row r="3146" spans="79:79">
      <c r="CA3146" s="119"/>
    </row>
    <row r="3147" spans="79:79">
      <c r="CA3147" s="119"/>
    </row>
    <row r="3148" spans="79:79">
      <c r="CA3148" s="119"/>
    </row>
    <row r="3149" spans="79:79">
      <c r="CA3149" s="119"/>
    </row>
    <row r="3150" spans="79:79">
      <c r="CA3150" s="119"/>
    </row>
    <row r="3151" spans="79:79">
      <c r="CA3151" s="119"/>
    </row>
    <row r="3152" spans="79:79">
      <c r="CA3152" s="119"/>
    </row>
    <row r="3153" spans="79:79">
      <c r="CA3153" s="119"/>
    </row>
    <row r="3154" spans="79:79">
      <c r="CA3154" s="119"/>
    </row>
    <row r="3155" spans="79:79">
      <c r="CA3155" s="119"/>
    </row>
    <row r="3156" spans="79:79">
      <c r="CA3156" s="119"/>
    </row>
    <row r="3157" spans="79:79">
      <c r="CA3157" s="119"/>
    </row>
    <row r="3158" spans="79:79">
      <c r="CA3158" s="119"/>
    </row>
    <row r="3159" spans="79:79">
      <c r="CA3159" s="119"/>
    </row>
    <row r="3160" spans="79:79">
      <c r="CA3160" s="119"/>
    </row>
    <row r="3161" spans="79:79">
      <c r="CA3161" s="119"/>
    </row>
    <row r="3162" spans="79:79">
      <c r="CA3162" s="119"/>
    </row>
    <row r="3163" spans="79:79">
      <c r="CA3163" s="119"/>
    </row>
    <row r="3164" spans="79:79">
      <c r="CA3164" s="119"/>
    </row>
    <row r="3165" spans="79:79">
      <c r="CA3165" s="119"/>
    </row>
    <row r="3166" spans="79:79">
      <c r="CA3166" s="119"/>
    </row>
    <row r="3167" spans="79:79">
      <c r="CA3167" s="119"/>
    </row>
    <row r="3168" spans="79:79">
      <c r="CA3168" s="119"/>
    </row>
    <row r="3169" spans="79:79">
      <c r="CA3169" s="119"/>
    </row>
    <row r="3170" spans="79:79">
      <c r="CA3170" s="119"/>
    </row>
    <row r="3171" spans="79:79">
      <c r="CA3171" s="119"/>
    </row>
    <row r="3172" spans="79:79">
      <c r="CA3172" s="119"/>
    </row>
    <row r="3173" spans="79:79">
      <c r="CA3173" s="119"/>
    </row>
    <row r="3174" spans="79:79">
      <c r="CA3174" s="119"/>
    </row>
    <row r="3175" spans="79:79">
      <c r="CA3175" s="119"/>
    </row>
    <row r="3176" spans="79:79">
      <c r="CA3176" s="119"/>
    </row>
    <row r="3177" spans="79:79">
      <c r="CA3177" s="119"/>
    </row>
    <row r="3178" spans="79:79">
      <c r="CA3178" s="119"/>
    </row>
    <row r="3179" spans="79:79">
      <c r="CA3179" s="119"/>
    </row>
    <row r="3180" spans="79:79">
      <c r="CA3180" s="119"/>
    </row>
    <row r="3181" spans="79:79">
      <c r="CA3181" s="119"/>
    </row>
    <row r="3182" spans="79:79">
      <c r="CA3182" s="119"/>
    </row>
    <row r="3183" spans="79:79">
      <c r="CA3183" s="119"/>
    </row>
    <row r="3184" spans="79:79">
      <c r="CA3184" s="119"/>
    </row>
    <row r="3185" spans="79:79">
      <c r="CA3185" s="119"/>
    </row>
    <row r="3186" spans="79:79">
      <c r="CA3186" s="119"/>
    </row>
    <row r="3187" spans="79:79">
      <c r="CA3187" s="119"/>
    </row>
    <row r="3188" spans="79:79">
      <c r="CA3188" s="119"/>
    </row>
    <row r="3189" spans="79:79">
      <c r="CA3189" s="119"/>
    </row>
    <row r="3190" spans="79:79">
      <c r="CA3190" s="119"/>
    </row>
    <row r="3191" spans="79:79">
      <c r="CA3191" s="119"/>
    </row>
    <row r="3192" spans="79:79">
      <c r="CA3192" s="119"/>
    </row>
    <row r="3193" spans="79:79">
      <c r="CA3193" s="119"/>
    </row>
    <row r="3194" spans="79:79">
      <c r="CA3194" s="119"/>
    </row>
    <row r="3195" spans="79:79">
      <c r="CA3195" s="119"/>
    </row>
    <row r="3196" spans="79:79">
      <c r="CA3196" s="119"/>
    </row>
    <row r="3197" spans="79:79">
      <c r="CA3197" s="119"/>
    </row>
    <row r="3198" spans="79:79">
      <c r="CA3198" s="119"/>
    </row>
    <row r="3199" spans="79:79">
      <c r="CA3199" s="119"/>
    </row>
    <row r="3200" spans="79:79">
      <c r="CA3200" s="119"/>
    </row>
    <row r="3201" spans="79:79">
      <c r="CA3201" s="119"/>
    </row>
    <row r="3202" spans="79:79">
      <c r="CA3202" s="119"/>
    </row>
    <row r="3203" spans="79:79">
      <c r="CA3203" s="119"/>
    </row>
    <row r="3204" spans="79:79">
      <c r="CA3204" s="119"/>
    </row>
    <row r="3205" spans="79:79">
      <c r="CA3205" s="119"/>
    </row>
    <row r="3206" spans="79:79">
      <c r="CA3206" s="119"/>
    </row>
    <row r="3207" spans="79:79">
      <c r="CA3207" s="119"/>
    </row>
    <row r="3208" spans="79:79">
      <c r="CA3208" s="119"/>
    </row>
    <row r="3209" spans="79:79">
      <c r="CA3209" s="119"/>
    </row>
    <row r="3210" spans="79:79">
      <c r="CA3210" s="119"/>
    </row>
    <row r="3211" spans="79:79">
      <c r="CA3211" s="119"/>
    </row>
    <row r="3212" spans="79:79">
      <c r="CA3212" s="119"/>
    </row>
    <row r="3213" spans="79:79">
      <c r="CA3213" s="119"/>
    </row>
    <row r="3214" spans="79:79">
      <c r="CA3214" s="119"/>
    </row>
    <row r="3215" spans="79:79">
      <c r="CA3215" s="119"/>
    </row>
    <row r="3216" spans="79:79">
      <c r="CA3216" s="119"/>
    </row>
    <row r="3217" spans="79:79">
      <c r="CA3217" s="119"/>
    </row>
    <row r="3218" spans="79:79">
      <c r="CA3218" s="119"/>
    </row>
    <row r="3219" spans="79:79">
      <c r="CA3219" s="119"/>
    </row>
    <row r="3220" spans="79:79">
      <c r="CA3220" s="119"/>
    </row>
    <row r="3221" spans="79:79">
      <c r="CA3221" s="119"/>
    </row>
    <row r="3222" spans="79:79">
      <c r="CA3222" s="119"/>
    </row>
    <row r="3223" spans="79:79">
      <c r="CA3223" s="119"/>
    </row>
    <row r="3224" spans="79:79">
      <c r="CA3224" s="119"/>
    </row>
    <row r="3225" spans="79:79">
      <c r="CA3225" s="119"/>
    </row>
    <row r="3226" spans="79:79">
      <c r="CA3226" s="119"/>
    </row>
    <row r="3227" spans="79:79">
      <c r="CA3227" s="119"/>
    </row>
    <row r="3228" spans="79:79">
      <c r="CA3228" s="119"/>
    </row>
    <row r="3229" spans="79:79">
      <c r="CA3229" s="119"/>
    </row>
    <row r="3230" spans="79:79">
      <c r="CA3230" s="119"/>
    </row>
    <row r="3231" spans="79:79">
      <c r="CA3231" s="119"/>
    </row>
    <row r="3232" spans="79:79">
      <c r="CA3232" s="119"/>
    </row>
    <row r="3233" spans="79:79">
      <c r="CA3233" s="119"/>
    </row>
    <row r="3234" spans="79:79">
      <c r="CA3234" s="119"/>
    </row>
    <row r="3235" spans="79:79">
      <c r="CA3235" s="119"/>
    </row>
    <row r="3236" spans="79:79">
      <c r="CA3236" s="119"/>
    </row>
    <row r="3237" spans="79:79">
      <c r="CA3237" s="119"/>
    </row>
    <row r="3238" spans="79:79">
      <c r="CA3238" s="119"/>
    </row>
    <row r="3239" spans="79:79">
      <c r="CA3239" s="119"/>
    </row>
    <row r="3240" spans="79:79">
      <c r="CA3240" s="119"/>
    </row>
    <row r="3241" spans="79:79">
      <c r="CA3241" s="119"/>
    </row>
    <row r="3242" spans="79:79">
      <c r="CA3242" s="119"/>
    </row>
    <row r="3243" spans="79:79">
      <c r="CA3243" s="119"/>
    </row>
    <row r="3244" spans="79:79">
      <c r="CA3244" s="119"/>
    </row>
    <row r="3245" spans="79:79">
      <c r="CA3245" s="119"/>
    </row>
    <row r="3246" spans="79:79">
      <c r="CA3246" s="119"/>
    </row>
    <row r="3247" spans="79:79">
      <c r="CA3247" s="119"/>
    </row>
    <row r="3248" spans="79:79">
      <c r="CA3248" s="119"/>
    </row>
    <row r="3249" spans="79:79">
      <c r="CA3249" s="119"/>
    </row>
    <row r="3250" spans="79:79">
      <c r="CA3250" s="119"/>
    </row>
    <row r="3251" spans="79:79">
      <c r="CA3251" s="119"/>
    </row>
    <row r="3252" spans="79:79">
      <c r="CA3252" s="119"/>
    </row>
    <row r="3253" spans="79:79">
      <c r="CA3253" s="119"/>
    </row>
    <row r="3254" spans="79:79">
      <c r="CA3254" s="119"/>
    </row>
    <row r="3255" spans="79:79">
      <c r="CA3255" s="119"/>
    </row>
    <row r="3256" spans="79:79">
      <c r="CA3256" s="119"/>
    </row>
    <row r="3257" spans="79:79">
      <c r="CA3257" s="119"/>
    </row>
    <row r="3258" spans="79:79">
      <c r="CA3258" s="119"/>
    </row>
    <row r="3259" spans="79:79">
      <c r="CA3259" s="119"/>
    </row>
    <row r="3260" spans="79:79">
      <c r="CA3260" s="119"/>
    </row>
    <row r="3261" spans="79:79">
      <c r="CA3261" s="119"/>
    </row>
    <row r="3262" spans="79:79">
      <c r="CA3262" s="119"/>
    </row>
    <row r="3263" spans="79:79">
      <c r="CA3263" s="119"/>
    </row>
    <row r="3264" spans="79:79">
      <c r="CA3264" s="119"/>
    </row>
    <row r="3265" spans="79:79">
      <c r="CA3265" s="119"/>
    </row>
    <row r="3266" spans="79:79">
      <c r="CA3266" s="119"/>
    </row>
    <row r="3267" spans="79:79">
      <c r="CA3267" s="119"/>
    </row>
    <row r="3268" spans="79:79">
      <c r="CA3268" s="119"/>
    </row>
    <row r="3269" spans="79:79">
      <c r="CA3269" s="119"/>
    </row>
    <row r="3270" spans="79:79">
      <c r="CA3270" s="119"/>
    </row>
    <row r="3271" spans="79:79">
      <c r="CA3271" s="119"/>
    </row>
    <row r="3272" spans="79:79">
      <c r="CA3272" s="119"/>
    </row>
    <row r="3273" spans="79:79">
      <c r="CA3273" s="119"/>
    </row>
    <row r="3274" spans="79:79">
      <c r="CA3274" s="119"/>
    </row>
    <row r="3275" spans="79:79">
      <c r="CA3275" s="119"/>
    </row>
    <row r="3276" spans="79:79">
      <c r="CA3276" s="119"/>
    </row>
    <row r="3277" spans="79:79">
      <c r="CA3277" s="119"/>
    </row>
    <row r="3278" spans="79:79">
      <c r="CA3278" s="119"/>
    </row>
    <row r="3279" spans="79:79">
      <c r="CA3279" s="119"/>
    </row>
    <row r="3280" spans="79:79">
      <c r="CA3280" s="119"/>
    </row>
    <row r="3281" spans="79:79">
      <c r="CA3281" s="119"/>
    </row>
    <row r="3282" spans="79:79">
      <c r="CA3282" s="119"/>
    </row>
    <row r="3283" spans="79:79">
      <c r="CA3283" s="119"/>
    </row>
    <row r="3284" spans="79:79">
      <c r="CA3284" s="119"/>
    </row>
    <row r="3285" spans="79:79">
      <c r="CA3285" s="119"/>
    </row>
    <row r="3286" spans="79:79">
      <c r="CA3286" s="119"/>
    </row>
    <row r="3287" spans="79:79">
      <c r="CA3287" s="119"/>
    </row>
    <row r="3288" spans="79:79">
      <c r="CA3288" s="119"/>
    </row>
    <row r="3289" spans="79:79">
      <c r="CA3289" s="119"/>
    </row>
    <row r="3290" spans="79:79">
      <c r="CA3290" s="119"/>
    </row>
    <row r="3291" spans="79:79">
      <c r="CA3291" s="119"/>
    </row>
    <row r="3292" spans="79:79">
      <c r="CA3292" s="119"/>
    </row>
    <row r="3293" spans="79:79">
      <c r="CA3293" s="119"/>
    </row>
    <row r="3294" spans="79:79">
      <c r="CA3294" s="119"/>
    </row>
    <row r="3295" spans="79:79">
      <c r="CA3295" s="119"/>
    </row>
    <row r="3296" spans="79:79">
      <c r="CA3296" s="119"/>
    </row>
    <row r="3297" spans="79:79">
      <c r="CA3297" s="119"/>
    </row>
    <row r="3298" spans="79:79">
      <c r="CA3298" s="119"/>
    </row>
    <row r="3299" spans="79:79">
      <c r="CA3299" s="119"/>
    </row>
    <row r="3300" spans="79:79">
      <c r="CA3300" s="119"/>
    </row>
    <row r="3301" spans="79:79">
      <c r="CA3301" s="119"/>
    </row>
    <row r="3302" spans="79:79">
      <c r="CA3302" s="119"/>
    </row>
    <row r="3303" spans="79:79">
      <c r="CA3303" s="119"/>
    </row>
    <row r="3304" spans="79:79">
      <c r="CA3304" s="119"/>
    </row>
    <row r="3305" spans="79:79">
      <c r="CA3305" s="119"/>
    </row>
    <row r="3306" spans="79:79">
      <c r="CA3306" s="119"/>
    </row>
    <row r="3307" spans="79:79">
      <c r="CA3307" s="119"/>
    </row>
    <row r="3308" spans="79:79">
      <c r="CA3308" s="119"/>
    </row>
    <row r="3309" spans="79:79">
      <c r="CA3309" s="119"/>
    </row>
    <row r="3310" spans="79:79">
      <c r="CA3310" s="119"/>
    </row>
    <row r="3311" spans="79:79">
      <c r="CA3311" s="119"/>
    </row>
    <row r="3312" spans="79:79">
      <c r="CA3312" s="119"/>
    </row>
    <row r="3313" spans="79:79">
      <c r="CA3313" s="119"/>
    </row>
    <row r="3314" spans="79:79">
      <c r="CA3314" s="119"/>
    </row>
    <row r="3315" spans="79:79">
      <c r="CA3315" s="119"/>
    </row>
    <row r="3316" spans="79:79">
      <c r="CA3316" s="119"/>
    </row>
    <row r="3317" spans="79:79">
      <c r="CA3317" s="119"/>
    </row>
    <row r="3318" spans="79:79">
      <c r="CA3318" s="119"/>
    </row>
    <row r="3319" spans="79:79">
      <c r="CA3319" s="119"/>
    </row>
    <row r="3320" spans="79:79">
      <c r="CA3320" s="119"/>
    </row>
    <row r="3321" spans="79:79">
      <c r="CA3321" s="119"/>
    </row>
    <row r="3322" spans="79:79">
      <c r="CA3322" s="119"/>
    </row>
    <row r="3323" spans="79:79">
      <c r="CA3323" s="119"/>
    </row>
    <row r="3324" spans="79:79">
      <c r="CA3324" s="119"/>
    </row>
    <row r="3325" spans="79:79">
      <c r="CA3325" s="119"/>
    </row>
    <row r="3326" spans="79:79">
      <c r="CA3326" s="119"/>
    </row>
    <row r="3327" spans="79:79">
      <c r="CA3327" s="119"/>
    </row>
    <row r="3328" spans="79:79">
      <c r="CA3328" s="119"/>
    </row>
    <row r="3329" spans="79:79">
      <c r="CA3329" s="119"/>
    </row>
    <row r="3330" spans="79:79">
      <c r="CA3330" s="119"/>
    </row>
    <row r="3331" spans="79:79">
      <c r="CA3331" s="119"/>
    </row>
    <row r="3332" spans="79:79">
      <c r="CA3332" s="119"/>
    </row>
    <row r="3333" spans="79:79">
      <c r="CA3333" s="119"/>
    </row>
    <row r="3334" spans="79:79">
      <c r="CA3334" s="119"/>
    </row>
    <row r="3335" spans="79:79">
      <c r="CA3335" s="119"/>
    </row>
    <row r="3336" spans="79:79">
      <c r="CA3336" s="119"/>
    </row>
    <row r="3337" spans="79:79">
      <c r="CA3337" s="119"/>
    </row>
    <row r="3338" spans="79:79">
      <c r="CA3338" s="119"/>
    </row>
    <row r="3339" spans="79:79">
      <c r="CA3339" s="119"/>
    </row>
    <row r="3340" spans="79:79">
      <c r="CA3340" s="119"/>
    </row>
    <row r="3341" spans="79:79">
      <c r="CA3341" s="119"/>
    </row>
    <row r="3342" spans="79:79">
      <c r="CA3342" s="119"/>
    </row>
    <row r="3343" spans="79:79">
      <c r="CA3343" s="119"/>
    </row>
    <row r="3344" spans="79:79">
      <c r="CA3344" s="119"/>
    </row>
    <row r="3345" spans="79:79">
      <c r="CA3345" s="119"/>
    </row>
    <row r="3346" spans="79:79">
      <c r="CA3346" s="119"/>
    </row>
    <row r="3347" spans="79:79">
      <c r="CA3347" s="119"/>
    </row>
    <row r="3348" spans="79:79">
      <c r="CA3348" s="119"/>
    </row>
    <row r="3349" spans="79:79">
      <c r="CA3349" s="119"/>
    </row>
    <row r="3350" spans="79:79">
      <c r="CA3350" s="119"/>
    </row>
    <row r="3351" spans="79:79">
      <c r="CA3351" s="119"/>
    </row>
    <row r="3352" spans="79:79">
      <c r="CA3352" s="119"/>
    </row>
    <row r="3353" spans="79:79">
      <c r="CA3353" s="119"/>
    </row>
    <row r="3354" spans="79:79">
      <c r="CA3354" s="119"/>
    </row>
    <row r="3355" spans="79:79">
      <c r="CA3355" s="119"/>
    </row>
    <row r="3356" spans="79:79">
      <c r="CA3356" s="119"/>
    </row>
    <row r="3357" spans="79:79">
      <c r="CA3357" s="119"/>
    </row>
    <row r="3358" spans="79:79">
      <c r="CA3358" s="119"/>
    </row>
    <row r="3359" spans="79:79">
      <c r="CA3359" s="119"/>
    </row>
    <row r="3360" spans="79:79">
      <c r="CA3360" s="119"/>
    </row>
    <row r="3361" spans="79:79">
      <c r="CA3361" s="119"/>
    </row>
    <row r="3362" spans="79:79">
      <c r="CA3362" s="119"/>
    </row>
    <row r="3363" spans="79:79">
      <c r="CA3363" s="119"/>
    </row>
    <row r="3364" spans="79:79">
      <c r="CA3364" s="119"/>
    </row>
    <row r="3365" spans="79:79">
      <c r="CA3365" s="119"/>
    </row>
    <row r="3366" spans="79:79">
      <c r="CA3366" s="119"/>
    </row>
    <row r="3367" spans="79:79">
      <c r="CA3367" s="119"/>
    </row>
    <row r="3368" spans="79:79">
      <c r="CA3368" s="119"/>
    </row>
    <row r="3369" spans="79:79">
      <c r="CA3369" s="119"/>
    </row>
    <row r="3370" spans="79:79">
      <c r="CA3370" s="119"/>
    </row>
    <row r="3371" spans="79:79">
      <c r="CA3371" s="119"/>
    </row>
    <row r="3372" spans="79:79">
      <c r="CA3372" s="119"/>
    </row>
    <row r="3373" spans="79:79">
      <c r="CA3373" s="119"/>
    </row>
    <row r="3374" spans="79:79">
      <c r="CA3374" s="119"/>
    </row>
    <row r="3375" spans="79:79">
      <c r="CA3375" s="119"/>
    </row>
  </sheetData>
  <mergeCells count="13">
    <mergeCell ref="A12:B12"/>
    <mergeCell ref="A205:B205"/>
    <mergeCell ref="A8:J8"/>
    <mergeCell ref="A1:D1"/>
    <mergeCell ref="C9:D9"/>
    <mergeCell ref="E9:F9"/>
    <mergeCell ref="J9:J10"/>
    <mergeCell ref="A2:J2"/>
    <mergeCell ref="A9:A10"/>
    <mergeCell ref="B9:B10"/>
    <mergeCell ref="G9:G10"/>
    <mergeCell ref="H9:H10"/>
    <mergeCell ref="I9:I10"/>
  </mergeCells>
  <phoneticPr fontId="93" type="noConversion"/>
  <pageMargins left="0.45" right="0.2"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U3552"/>
  <sheetViews>
    <sheetView topLeftCell="A190" zoomScale="85" zoomScaleNormal="85" workbookViewId="0">
      <selection activeCell="H203" sqref="H203:H205"/>
    </sheetView>
  </sheetViews>
  <sheetFormatPr defaultColWidth="9.140625" defaultRowHeight="15"/>
  <cols>
    <col min="1" max="1" width="5.85546875" style="49" customWidth="1"/>
    <col min="2" max="2" width="17.28515625" style="43" customWidth="1"/>
    <col min="3" max="3" width="33.28515625" style="43" customWidth="1"/>
    <col min="4" max="4" width="18.7109375" style="373" customWidth="1"/>
    <col min="5" max="5" width="9.28515625" style="44" customWidth="1"/>
    <col min="6" max="6" width="9.140625" style="39" customWidth="1"/>
    <col min="7" max="7" width="10.28515625" style="39" customWidth="1"/>
    <col min="8" max="8" width="11.7109375" style="451" customWidth="1"/>
    <col min="9" max="11" width="10.42578125" style="39" customWidth="1"/>
    <col min="12" max="12" width="11.140625" style="45" customWidth="1"/>
    <col min="13" max="19" width="9.140625" style="39" customWidth="1"/>
    <col min="20" max="23" width="9.140625" style="39"/>
    <col min="24" max="16384" width="9.140625" style="41"/>
  </cols>
  <sheetData>
    <row r="1" spans="1:203" s="59" customFormat="1" ht="33" customHeight="1">
      <c r="A1" s="510" t="s">
        <v>821</v>
      </c>
      <c r="B1" s="589"/>
      <c r="C1" s="589"/>
      <c r="D1" s="589"/>
      <c r="E1" s="56"/>
      <c r="F1" s="57"/>
      <c r="G1" s="57"/>
      <c r="H1" s="450"/>
      <c r="I1" s="57"/>
      <c r="J1" s="57"/>
      <c r="K1" s="589" t="s">
        <v>823</v>
      </c>
      <c r="L1" s="589"/>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8"/>
    </row>
    <row r="2" spans="1:203" s="62" customFormat="1" ht="63.75" customHeight="1">
      <c r="A2" s="590" t="s">
        <v>839</v>
      </c>
      <c r="B2" s="591"/>
      <c r="C2" s="591"/>
      <c r="D2" s="591"/>
      <c r="E2" s="591"/>
      <c r="F2" s="591"/>
      <c r="G2" s="591"/>
      <c r="H2" s="591"/>
      <c r="I2" s="591"/>
      <c r="J2" s="591"/>
      <c r="K2" s="591"/>
      <c r="L2" s="591"/>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1"/>
    </row>
    <row r="3" spans="1:203" ht="15" hidden="1" customHeight="1">
      <c r="A3" s="42"/>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40"/>
    </row>
    <row r="4" spans="1:203" ht="16.899999999999999" hidden="1" customHeight="1">
      <c r="A4" s="42"/>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40"/>
    </row>
    <row r="5" spans="1:203" ht="16.899999999999999" hidden="1" customHeight="1">
      <c r="A5" s="42"/>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40"/>
    </row>
    <row r="6" spans="1:203" ht="16.899999999999999" hidden="1" customHeight="1">
      <c r="A6" s="42"/>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40"/>
    </row>
    <row r="7" spans="1:203" ht="16.899999999999999" hidden="1" customHeight="1">
      <c r="A7" s="42"/>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40"/>
    </row>
    <row r="8" spans="1:203" ht="24" hidden="1" customHeight="1">
      <c r="A8" s="47"/>
      <c r="B8" s="47"/>
      <c r="C8" s="47"/>
      <c r="D8" s="374"/>
      <c r="E8" s="592"/>
      <c r="F8" s="592"/>
      <c r="G8" s="592"/>
      <c r="H8" s="592"/>
      <c r="I8" s="592"/>
      <c r="J8" s="592"/>
      <c r="K8" s="592"/>
      <c r="L8" s="592"/>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40"/>
    </row>
    <row r="9" spans="1:203" s="111" customFormat="1" ht="27.4" customHeight="1">
      <c r="A9" s="593" t="s">
        <v>7</v>
      </c>
      <c r="B9" s="595" t="s">
        <v>361</v>
      </c>
      <c r="C9" s="585" t="s">
        <v>1329</v>
      </c>
      <c r="D9" s="586" t="s">
        <v>1330</v>
      </c>
      <c r="E9" s="596" t="s">
        <v>362</v>
      </c>
      <c r="F9" s="598" t="s">
        <v>9</v>
      </c>
      <c r="G9" s="598"/>
      <c r="H9" s="599" t="s">
        <v>10</v>
      </c>
      <c r="I9" s="599"/>
      <c r="J9" s="587" t="s">
        <v>363</v>
      </c>
      <c r="K9" s="587" t="s">
        <v>12</v>
      </c>
      <c r="L9" s="587" t="s">
        <v>364</v>
      </c>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109"/>
      <c r="DT9" s="109"/>
      <c r="DU9" s="109"/>
      <c r="DV9" s="109"/>
      <c r="DW9" s="109"/>
      <c r="DX9" s="109"/>
      <c r="DY9" s="109"/>
      <c r="DZ9" s="109"/>
      <c r="EA9" s="109"/>
      <c r="EB9" s="109"/>
      <c r="EC9" s="109"/>
      <c r="ED9" s="109"/>
      <c r="EE9" s="109"/>
      <c r="EF9" s="109"/>
      <c r="EG9" s="109"/>
      <c r="EH9" s="109"/>
      <c r="EI9" s="109"/>
      <c r="EJ9" s="109"/>
      <c r="EK9" s="109"/>
      <c r="EL9" s="109"/>
      <c r="EM9" s="109"/>
      <c r="EN9" s="109"/>
      <c r="EO9" s="109"/>
      <c r="EP9" s="109"/>
      <c r="EQ9" s="109"/>
      <c r="ER9" s="109"/>
      <c r="ES9" s="109"/>
      <c r="ET9" s="109"/>
      <c r="EU9" s="109"/>
      <c r="EV9" s="109"/>
      <c r="EW9" s="109"/>
      <c r="EX9" s="109"/>
      <c r="EY9" s="109"/>
      <c r="EZ9" s="109"/>
      <c r="FA9" s="109"/>
      <c r="FB9" s="109"/>
      <c r="FC9" s="109"/>
      <c r="FD9" s="109"/>
      <c r="FE9" s="109"/>
      <c r="FF9" s="109"/>
      <c r="FG9" s="109"/>
      <c r="FH9" s="109"/>
      <c r="FI9" s="109"/>
      <c r="FJ9" s="109"/>
      <c r="FK9" s="109"/>
      <c r="FL9" s="109"/>
      <c r="FM9" s="109"/>
      <c r="FN9" s="109"/>
      <c r="FO9" s="109"/>
      <c r="FP9" s="109"/>
      <c r="FQ9" s="109"/>
      <c r="FR9" s="109"/>
      <c r="FS9" s="109"/>
      <c r="FT9" s="110"/>
    </row>
    <row r="10" spans="1:203" s="111" customFormat="1" ht="31.5" customHeight="1">
      <c r="A10" s="594"/>
      <c r="B10" s="595"/>
      <c r="C10" s="585"/>
      <c r="D10" s="586"/>
      <c r="E10" s="597"/>
      <c r="F10" s="130" t="s">
        <v>365</v>
      </c>
      <c r="G10" s="130" t="s">
        <v>15</v>
      </c>
      <c r="H10" s="130" t="s">
        <v>366</v>
      </c>
      <c r="I10" s="130" t="s">
        <v>15</v>
      </c>
      <c r="J10" s="588"/>
      <c r="K10" s="588"/>
      <c r="L10" s="588"/>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09"/>
      <c r="DC10" s="109"/>
      <c r="DD10" s="109"/>
      <c r="DE10" s="109"/>
      <c r="DF10" s="109"/>
      <c r="DG10" s="109"/>
      <c r="DH10" s="109"/>
      <c r="DI10" s="109"/>
      <c r="DJ10" s="109"/>
      <c r="DK10" s="109"/>
      <c r="DL10" s="109"/>
      <c r="DM10" s="109"/>
      <c r="DN10" s="109"/>
      <c r="DO10" s="109"/>
      <c r="DP10" s="109"/>
      <c r="DQ10" s="109"/>
      <c r="DR10" s="109"/>
      <c r="DS10" s="109"/>
      <c r="DT10" s="109"/>
      <c r="DU10" s="109"/>
      <c r="DV10" s="109"/>
      <c r="DW10" s="109"/>
      <c r="DX10" s="109"/>
      <c r="DY10" s="109"/>
      <c r="DZ10" s="109"/>
      <c r="EA10" s="109"/>
      <c r="EB10" s="109"/>
      <c r="EC10" s="109"/>
      <c r="ED10" s="109"/>
      <c r="EE10" s="109"/>
      <c r="EF10" s="109"/>
      <c r="EG10" s="109"/>
      <c r="EH10" s="109"/>
      <c r="EI10" s="109"/>
      <c r="EJ10" s="109"/>
      <c r="EK10" s="109"/>
      <c r="EL10" s="109"/>
      <c r="EM10" s="109"/>
      <c r="EN10" s="109"/>
      <c r="EO10" s="109"/>
      <c r="EP10" s="109"/>
      <c r="EQ10" s="109"/>
      <c r="ER10" s="109"/>
      <c r="ES10" s="109"/>
      <c r="ET10" s="109"/>
      <c r="EU10" s="109"/>
      <c r="EV10" s="109"/>
      <c r="EW10" s="109"/>
      <c r="EX10" s="109"/>
      <c r="EY10" s="109"/>
      <c r="EZ10" s="109"/>
      <c r="FA10" s="109"/>
      <c r="FB10" s="109"/>
      <c r="FC10" s="109"/>
      <c r="FD10" s="109"/>
      <c r="FE10" s="109"/>
      <c r="FF10" s="109"/>
      <c r="FG10" s="109"/>
      <c r="FH10" s="109"/>
      <c r="FI10" s="109"/>
      <c r="FJ10" s="109"/>
      <c r="FK10" s="109"/>
      <c r="FL10" s="109"/>
      <c r="FM10" s="109"/>
      <c r="FN10" s="109"/>
      <c r="FO10" s="109"/>
      <c r="FP10" s="109"/>
      <c r="FQ10" s="109"/>
      <c r="FR10" s="109"/>
      <c r="FS10" s="109"/>
      <c r="FT10" s="110"/>
    </row>
    <row r="11" spans="1:203" s="460" customFormat="1" ht="15.4" customHeight="1">
      <c r="A11" s="131" t="s">
        <v>17</v>
      </c>
      <c r="B11" s="132">
        <v>2</v>
      </c>
      <c r="C11" s="131" t="s">
        <v>18</v>
      </c>
      <c r="D11" s="132">
        <v>4</v>
      </c>
      <c r="E11" s="131" t="s">
        <v>19</v>
      </c>
      <c r="F11" s="132">
        <v>6</v>
      </c>
      <c r="G11" s="131" t="s">
        <v>20</v>
      </c>
      <c r="H11" s="132">
        <v>8</v>
      </c>
      <c r="I11" s="131" t="s">
        <v>1444</v>
      </c>
      <c r="J11" s="132">
        <v>10</v>
      </c>
      <c r="K11" s="131" t="s">
        <v>1445</v>
      </c>
      <c r="L11" s="132">
        <v>12</v>
      </c>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8"/>
      <c r="AY11" s="458"/>
      <c r="AZ11" s="458"/>
      <c r="BA11" s="458"/>
      <c r="BB11" s="458"/>
      <c r="BC11" s="458"/>
      <c r="BD11" s="458"/>
      <c r="BE11" s="458"/>
      <c r="BF11" s="458"/>
      <c r="BG11" s="458"/>
      <c r="BH11" s="458"/>
      <c r="BI11" s="458"/>
      <c r="BJ11" s="458"/>
      <c r="BK11" s="458"/>
      <c r="BL11" s="458"/>
      <c r="BM11" s="458"/>
      <c r="BN11" s="458"/>
      <c r="BO11" s="458"/>
      <c r="BP11" s="458"/>
      <c r="BQ11" s="458"/>
      <c r="BR11" s="458"/>
      <c r="BS11" s="458"/>
      <c r="BT11" s="458"/>
      <c r="BU11" s="458"/>
      <c r="BV11" s="458"/>
      <c r="BW11" s="458"/>
      <c r="BX11" s="458"/>
      <c r="BY11" s="458"/>
      <c r="BZ11" s="458"/>
      <c r="CA11" s="458"/>
      <c r="CB11" s="458"/>
      <c r="CC11" s="458"/>
      <c r="CD11" s="458"/>
      <c r="CE11" s="458"/>
      <c r="CF11" s="458"/>
      <c r="CG11" s="458"/>
      <c r="CH11" s="458"/>
      <c r="CI11" s="458"/>
      <c r="CJ11" s="458"/>
      <c r="CK11" s="458"/>
      <c r="CL11" s="458"/>
      <c r="CM11" s="458"/>
      <c r="CN11" s="458"/>
      <c r="CO11" s="458"/>
      <c r="CP11" s="458"/>
      <c r="CQ11" s="458"/>
      <c r="CR11" s="458"/>
      <c r="CS11" s="458"/>
      <c r="CT11" s="458"/>
      <c r="CU11" s="458"/>
      <c r="CV11" s="458"/>
      <c r="CW11" s="458"/>
      <c r="CX11" s="458"/>
      <c r="CY11" s="458"/>
      <c r="CZ11" s="458"/>
      <c r="DA11" s="458"/>
      <c r="DB11" s="458"/>
      <c r="DC11" s="458"/>
      <c r="DD11" s="458"/>
      <c r="DE11" s="458"/>
      <c r="DF11" s="458"/>
      <c r="DG11" s="458"/>
      <c r="DH11" s="458"/>
      <c r="DI11" s="458"/>
      <c r="DJ11" s="458"/>
      <c r="DK11" s="458"/>
      <c r="DL11" s="458"/>
      <c r="DM11" s="458"/>
      <c r="DN11" s="458"/>
      <c r="DO11" s="458"/>
      <c r="DP11" s="458"/>
      <c r="DQ11" s="458"/>
      <c r="DR11" s="458"/>
      <c r="DS11" s="458"/>
      <c r="DT11" s="458"/>
      <c r="DU11" s="458"/>
      <c r="DV11" s="458"/>
      <c r="DW11" s="458"/>
      <c r="DX11" s="458"/>
      <c r="DY11" s="458"/>
      <c r="DZ11" s="458"/>
      <c r="EA11" s="458"/>
      <c r="EB11" s="458"/>
      <c r="EC11" s="458"/>
      <c r="ED11" s="458"/>
      <c r="EE11" s="458"/>
      <c r="EF11" s="458"/>
      <c r="EG11" s="458"/>
      <c r="EH11" s="458"/>
      <c r="EI11" s="458"/>
      <c r="EJ11" s="458"/>
      <c r="EK11" s="458"/>
      <c r="EL11" s="458"/>
      <c r="EM11" s="458"/>
      <c r="EN11" s="458"/>
      <c r="EO11" s="458"/>
      <c r="EP11" s="458"/>
      <c r="EQ11" s="458"/>
      <c r="ER11" s="458"/>
      <c r="ES11" s="458"/>
      <c r="ET11" s="458"/>
      <c r="EU11" s="458"/>
      <c r="EV11" s="458"/>
      <c r="EW11" s="458"/>
      <c r="EX11" s="458"/>
      <c r="EY11" s="458"/>
      <c r="EZ11" s="458"/>
      <c r="FA11" s="458"/>
      <c r="FB11" s="458"/>
      <c r="FC11" s="458"/>
      <c r="FD11" s="458"/>
      <c r="FE11" s="458"/>
      <c r="FF11" s="458"/>
      <c r="FG11" s="458"/>
      <c r="FH11" s="458"/>
      <c r="FI11" s="458"/>
      <c r="FJ11" s="458"/>
      <c r="FK11" s="458"/>
      <c r="FL11" s="458"/>
      <c r="FM11" s="458"/>
      <c r="FN11" s="458"/>
      <c r="FO11" s="458"/>
      <c r="FP11" s="458"/>
      <c r="FQ11" s="458"/>
      <c r="FR11" s="458"/>
      <c r="FS11" s="458"/>
      <c r="FT11" s="459"/>
    </row>
    <row r="12" spans="1:203" s="136" customFormat="1" ht="22.5" customHeight="1">
      <c r="A12" s="154" t="s">
        <v>21</v>
      </c>
      <c r="B12" s="439" t="s">
        <v>360</v>
      </c>
      <c r="C12" s="362"/>
      <c r="D12" s="375"/>
      <c r="E12" s="155">
        <v>117</v>
      </c>
      <c r="F12" s="449">
        <f>SUM(F13:F220)</f>
        <v>1526.4399999999998</v>
      </c>
      <c r="G12" s="156"/>
      <c r="H12" s="157">
        <f t="shared" ref="H12" si="0">SUM(H13:H220)</f>
        <v>2468029</v>
      </c>
      <c r="I12" s="155"/>
      <c r="J12" s="155"/>
      <c r="K12" s="155">
        <f t="shared" ref="K12" si="1">SUM(K13:K220)</f>
        <v>2</v>
      </c>
      <c r="L12" s="155"/>
      <c r="M12" s="133">
        <f>H12-2468029</f>
        <v>0</v>
      </c>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34"/>
      <c r="DZ12" s="134"/>
      <c r="EA12" s="134"/>
      <c r="EB12" s="134"/>
      <c r="EC12" s="134"/>
      <c r="ED12" s="134"/>
      <c r="EE12" s="134"/>
      <c r="EF12" s="134"/>
      <c r="EG12" s="134"/>
      <c r="EH12" s="134"/>
      <c r="EI12" s="134"/>
      <c r="EJ12" s="134"/>
      <c r="EK12" s="134"/>
      <c r="EL12" s="134"/>
      <c r="EM12" s="134"/>
      <c r="EN12" s="134"/>
      <c r="EO12" s="134"/>
      <c r="EP12" s="134"/>
      <c r="EQ12" s="134"/>
      <c r="ER12" s="134"/>
      <c r="ES12" s="134"/>
      <c r="ET12" s="134"/>
      <c r="EU12" s="134"/>
      <c r="EV12" s="134"/>
      <c r="EW12" s="134"/>
      <c r="EX12" s="134"/>
      <c r="EY12" s="134"/>
      <c r="EZ12" s="134"/>
      <c r="FA12" s="134"/>
      <c r="FB12" s="134"/>
      <c r="FC12" s="134"/>
      <c r="FD12" s="134"/>
      <c r="FE12" s="134"/>
      <c r="FF12" s="134"/>
      <c r="FG12" s="134"/>
      <c r="FH12" s="134"/>
      <c r="FI12" s="134"/>
      <c r="FJ12" s="134"/>
      <c r="FK12" s="134"/>
      <c r="FL12" s="134"/>
      <c r="FM12" s="134"/>
      <c r="FN12" s="134"/>
      <c r="FO12" s="134"/>
      <c r="FP12" s="134"/>
      <c r="FQ12" s="134"/>
      <c r="FR12" s="134"/>
      <c r="FS12" s="134"/>
      <c r="FT12" s="135"/>
    </row>
    <row r="13" spans="1:203" s="148" customFormat="1" ht="21.6" customHeight="1">
      <c r="A13" s="533">
        <v>1</v>
      </c>
      <c r="B13" s="518" t="s">
        <v>432</v>
      </c>
      <c r="C13" s="438" t="s">
        <v>1268</v>
      </c>
      <c r="D13" s="438" t="s">
        <v>1340</v>
      </c>
      <c r="E13" s="533">
        <v>2</v>
      </c>
      <c r="F13" s="533">
        <v>45.34</v>
      </c>
      <c r="G13" s="533">
        <v>824.36</v>
      </c>
      <c r="H13" s="542">
        <v>71731</v>
      </c>
      <c r="I13" s="533">
        <v>159.4</v>
      </c>
      <c r="J13" s="533"/>
      <c r="K13" s="533"/>
      <c r="L13" s="601" t="s">
        <v>368</v>
      </c>
      <c r="M13" s="109"/>
      <c r="N13" s="145"/>
      <c r="O13" s="108"/>
      <c r="P13" s="146"/>
      <c r="Q13" s="108"/>
      <c r="R13" s="108"/>
      <c r="S13" s="108"/>
      <c r="T13" s="108"/>
      <c r="U13" s="108"/>
      <c r="V13" s="108"/>
      <c r="W13" s="108"/>
      <c r="X13" s="147"/>
    </row>
    <row r="14" spans="1:203" s="148" customFormat="1" ht="21.6" customHeight="1">
      <c r="A14" s="534"/>
      <c r="B14" s="519"/>
      <c r="C14" s="443" t="s">
        <v>1269</v>
      </c>
      <c r="D14" s="438" t="s">
        <v>1340</v>
      </c>
      <c r="E14" s="534"/>
      <c r="F14" s="534"/>
      <c r="G14" s="534"/>
      <c r="H14" s="543"/>
      <c r="I14" s="534"/>
      <c r="J14" s="534"/>
      <c r="K14" s="534"/>
      <c r="L14" s="602"/>
      <c r="M14" s="109"/>
      <c r="N14" s="145"/>
      <c r="O14" s="108"/>
      <c r="P14" s="146"/>
      <c r="Q14" s="108"/>
      <c r="R14" s="108"/>
      <c r="S14" s="108"/>
      <c r="T14" s="108"/>
      <c r="U14" s="108"/>
      <c r="V14" s="108"/>
      <c r="W14" s="108"/>
      <c r="X14" s="147"/>
    </row>
    <row r="15" spans="1:203" s="148" customFormat="1" ht="33" customHeight="1">
      <c r="A15" s="534"/>
      <c r="B15" s="519"/>
      <c r="C15" s="443" t="s">
        <v>1339</v>
      </c>
      <c r="D15" s="438" t="s">
        <v>1340</v>
      </c>
      <c r="E15" s="534"/>
      <c r="F15" s="534"/>
      <c r="G15" s="534"/>
      <c r="H15" s="543"/>
      <c r="I15" s="534"/>
      <c r="J15" s="534"/>
      <c r="K15" s="534"/>
      <c r="L15" s="602"/>
      <c r="M15" s="109"/>
      <c r="N15" s="145"/>
      <c r="O15" s="108"/>
      <c r="P15" s="146"/>
      <c r="Q15" s="108"/>
      <c r="R15" s="108"/>
      <c r="S15" s="108"/>
      <c r="T15" s="108"/>
      <c r="U15" s="108"/>
      <c r="V15" s="108"/>
      <c r="W15" s="108"/>
      <c r="X15" s="147"/>
    </row>
    <row r="16" spans="1:203" s="148" customFormat="1" ht="33" customHeight="1">
      <c r="A16" s="534"/>
      <c r="B16" s="519"/>
      <c r="C16" s="443" t="s">
        <v>1341</v>
      </c>
      <c r="D16" s="438" t="s">
        <v>1340</v>
      </c>
      <c r="E16" s="534"/>
      <c r="F16" s="534"/>
      <c r="G16" s="534"/>
      <c r="H16" s="543"/>
      <c r="I16" s="534"/>
      <c r="J16" s="534"/>
      <c r="K16" s="534"/>
      <c r="L16" s="602"/>
      <c r="M16" s="109"/>
      <c r="N16" s="145"/>
      <c r="O16" s="108"/>
      <c r="P16" s="146"/>
      <c r="Q16" s="108"/>
      <c r="R16" s="108"/>
      <c r="S16" s="108"/>
      <c r="T16" s="108"/>
      <c r="U16" s="108"/>
      <c r="V16" s="108"/>
      <c r="W16" s="108"/>
      <c r="X16" s="147"/>
    </row>
    <row r="17" spans="1:24" s="148" customFormat="1" ht="33" customHeight="1">
      <c r="A17" s="535"/>
      <c r="B17" s="520"/>
      <c r="C17" s="443" t="s">
        <v>1342</v>
      </c>
      <c r="D17" s="438" t="s">
        <v>1340</v>
      </c>
      <c r="E17" s="535"/>
      <c r="F17" s="535"/>
      <c r="G17" s="535"/>
      <c r="H17" s="544"/>
      <c r="I17" s="535"/>
      <c r="J17" s="535"/>
      <c r="K17" s="535"/>
      <c r="L17" s="603"/>
      <c r="M17" s="109"/>
      <c r="N17" s="145"/>
      <c r="O17" s="108"/>
      <c r="P17" s="146"/>
      <c r="Q17" s="108"/>
      <c r="R17" s="108"/>
      <c r="S17" s="108"/>
      <c r="T17" s="108"/>
      <c r="U17" s="108"/>
      <c r="V17" s="108"/>
      <c r="W17" s="108"/>
      <c r="X17" s="147"/>
    </row>
    <row r="18" spans="1:24" s="148" customFormat="1" ht="19.899999999999999" customHeight="1">
      <c r="A18" s="533">
        <v>2</v>
      </c>
      <c r="B18" s="518" t="s">
        <v>404</v>
      </c>
      <c r="C18" s="438" t="s">
        <v>404</v>
      </c>
      <c r="D18" s="438" t="s">
        <v>1340</v>
      </c>
      <c r="E18" s="533">
        <v>1</v>
      </c>
      <c r="F18" s="539">
        <v>21.1</v>
      </c>
      <c r="G18" s="533">
        <v>383.64</v>
      </c>
      <c r="H18" s="542">
        <v>45140</v>
      </c>
      <c r="I18" s="533">
        <v>100.31</v>
      </c>
      <c r="J18" s="533"/>
      <c r="K18" s="533"/>
      <c r="L18" s="601" t="s">
        <v>368</v>
      </c>
      <c r="M18" s="109"/>
      <c r="N18" s="145"/>
      <c r="O18" s="108"/>
      <c r="P18" s="146"/>
      <c r="Q18" s="108"/>
      <c r="R18" s="108"/>
      <c r="S18" s="108"/>
      <c r="T18" s="108"/>
      <c r="U18" s="108"/>
      <c r="V18" s="108"/>
      <c r="W18" s="108"/>
      <c r="X18" s="147"/>
    </row>
    <row r="19" spans="1:24" s="148" customFormat="1" ht="19.899999999999999" customHeight="1">
      <c r="A19" s="534"/>
      <c r="B19" s="519"/>
      <c r="C19" s="148" t="s">
        <v>1271</v>
      </c>
      <c r="D19" s="438" t="s">
        <v>1340</v>
      </c>
      <c r="E19" s="534"/>
      <c r="F19" s="540"/>
      <c r="G19" s="534"/>
      <c r="H19" s="543"/>
      <c r="I19" s="534"/>
      <c r="J19" s="534"/>
      <c r="K19" s="534"/>
      <c r="L19" s="602"/>
      <c r="M19" s="109"/>
      <c r="N19" s="145"/>
      <c r="O19" s="108"/>
      <c r="P19" s="146"/>
      <c r="Q19" s="108"/>
      <c r="R19" s="108"/>
      <c r="S19" s="108"/>
      <c r="T19" s="108"/>
      <c r="U19" s="108"/>
      <c r="V19" s="108"/>
      <c r="W19" s="108"/>
      <c r="X19" s="147"/>
    </row>
    <row r="20" spans="1:24" s="148" customFormat="1" ht="70.150000000000006" customHeight="1">
      <c r="A20" s="534"/>
      <c r="B20" s="519"/>
      <c r="C20" s="443" t="s">
        <v>1343</v>
      </c>
      <c r="D20" s="438" t="s">
        <v>1340</v>
      </c>
      <c r="E20" s="534"/>
      <c r="F20" s="540"/>
      <c r="G20" s="534"/>
      <c r="H20" s="543"/>
      <c r="I20" s="534"/>
      <c r="J20" s="534"/>
      <c r="K20" s="534"/>
      <c r="L20" s="602"/>
      <c r="M20" s="109"/>
      <c r="N20" s="145"/>
      <c r="O20" s="108"/>
      <c r="P20" s="146"/>
      <c r="Q20" s="108"/>
      <c r="R20" s="108"/>
      <c r="S20" s="108"/>
      <c r="T20" s="108"/>
      <c r="U20" s="108"/>
      <c r="V20" s="108"/>
      <c r="W20" s="108"/>
      <c r="X20" s="147"/>
    </row>
    <row r="21" spans="1:24" s="148" customFormat="1" ht="48" customHeight="1">
      <c r="A21" s="535"/>
      <c r="B21" s="520"/>
      <c r="C21" s="443" t="s">
        <v>1344</v>
      </c>
      <c r="D21" s="438" t="s">
        <v>1340</v>
      </c>
      <c r="E21" s="535"/>
      <c r="F21" s="541"/>
      <c r="G21" s="535"/>
      <c r="H21" s="544"/>
      <c r="I21" s="535"/>
      <c r="J21" s="535"/>
      <c r="K21" s="535"/>
      <c r="L21" s="603"/>
      <c r="M21" s="109"/>
      <c r="N21" s="145"/>
      <c r="O21" s="108"/>
      <c r="P21" s="146"/>
      <c r="Q21" s="108"/>
      <c r="R21" s="108"/>
      <c r="S21" s="108"/>
      <c r="T21" s="108"/>
      <c r="U21" s="108"/>
      <c r="V21" s="108"/>
      <c r="W21" s="108"/>
      <c r="X21" s="147"/>
    </row>
    <row r="22" spans="1:24" s="148" customFormat="1" ht="20.45" customHeight="1">
      <c r="A22" s="533">
        <v>3</v>
      </c>
      <c r="B22" s="518" t="s">
        <v>433</v>
      </c>
      <c r="C22" s="438" t="s">
        <v>1273</v>
      </c>
      <c r="D22" s="438" t="s">
        <v>1340</v>
      </c>
      <c r="E22" s="533">
        <v>2</v>
      </c>
      <c r="F22" s="533">
        <v>19.47</v>
      </c>
      <c r="G22" s="539">
        <v>354</v>
      </c>
      <c r="H22" s="542">
        <v>47168</v>
      </c>
      <c r="I22" s="533">
        <v>104.82</v>
      </c>
      <c r="J22" s="533"/>
      <c r="K22" s="533"/>
      <c r="L22" s="601" t="s">
        <v>368</v>
      </c>
      <c r="M22" s="109"/>
      <c r="N22" s="145"/>
      <c r="O22" s="108"/>
      <c r="P22" s="146"/>
      <c r="Q22" s="108"/>
      <c r="R22" s="108"/>
      <c r="S22" s="108"/>
      <c r="T22" s="108"/>
      <c r="U22" s="108"/>
      <c r="V22" s="108"/>
      <c r="W22" s="108"/>
      <c r="X22" s="147"/>
    </row>
    <row r="23" spans="1:24" s="148" customFormat="1" ht="66.599999999999994" customHeight="1">
      <c r="A23" s="534"/>
      <c r="B23" s="519"/>
      <c r="C23" s="443" t="s">
        <v>1345</v>
      </c>
      <c r="D23" s="438" t="s">
        <v>1340</v>
      </c>
      <c r="E23" s="534"/>
      <c r="F23" s="534"/>
      <c r="G23" s="540"/>
      <c r="H23" s="543"/>
      <c r="I23" s="534"/>
      <c r="J23" s="534"/>
      <c r="K23" s="534"/>
      <c r="L23" s="602"/>
      <c r="M23" s="109"/>
      <c r="N23" s="145"/>
      <c r="O23" s="108"/>
      <c r="P23" s="146"/>
      <c r="Q23" s="108"/>
      <c r="R23" s="108"/>
      <c r="S23" s="108"/>
      <c r="T23" s="108"/>
      <c r="U23" s="108"/>
      <c r="V23" s="108"/>
      <c r="W23" s="108"/>
      <c r="X23" s="147"/>
    </row>
    <row r="24" spans="1:24" s="148" customFormat="1" ht="59.45" customHeight="1">
      <c r="A24" s="535"/>
      <c r="B24" s="520"/>
      <c r="C24" s="443" t="s">
        <v>1346</v>
      </c>
      <c r="D24" s="438" t="s">
        <v>1340</v>
      </c>
      <c r="E24" s="535"/>
      <c r="F24" s="535"/>
      <c r="G24" s="541"/>
      <c r="H24" s="544"/>
      <c r="I24" s="535"/>
      <c r="J24" s="535"/>
      <c r="K24" s="535"/>
      <c r="L24" s="603"/>
      <c r="M24" s="109"/>
      <c r="N24" s="145"/>
      <c r="O24" s="108"/>
      <c r="P24" s="146"/>
      <c r="Q24" s="108"/>
      <c r="R24" s="108"/>
      <c r="S24" s="108"/>
      <c r="T24" s="108"/>
      <c r="U24" s="108"/>
      <c r="V24" s="108"/>
      <c r="W24" s="108"/>
      <c r="X24" s="147"/>
    </row>
    <row r="25" spans="1:24" s="148" customFormat="1" ht="28.15" customHeight="1">
      <c r="A25" s="533">
        <v>4</v>
      </c>
      <c r="B25" s="518" t="s">
        <v>434</v>
      </c>
      <c r="C25" s="438" t="s">
        <v>1274</v>
      </c>
      <c r="D25" s="438" t="s">
        <v>1340</v>
      </c>
      <c r="E25" s="533">
        <v>2</v>
      </c>
      <c r="F25" s="533">
        <v>29.51</v>
      </c>
      <c r="G25" s="533">
        <v>536.54999999999995</v>
      </c>
      <c r="H25" s="542">
        <v>40224</v>
      </c>
      <c r="I25" s="533">
        <v>89.39</v>
      </c>
      <c r="J25" s="533"/>
      <c r="K25" s="533"/>
      <c r="L25" s="601" t="s">
        <v>369</v>
      </c>
      <c r="M25" s="109"/>
      <c r="N25" s="145"/>
      <c r="O25" s="108"/>
      <c r="P25" s="146"/>
      <c r="Q25" s="108"/>
      <c r="R25" s="108"/>
      <c r="S25" s="108"/>
      <c r="T25" s="108"/>
      <c r="U25" s="108"/>
      <c r="V25" s="108"/>
      <c r="W25" s="108"/>
      <c r="X25" s="147"/>
    </row>
    <row r="26" spans="1:24" s="148" customFormat="1" ht="28.15" customHeight="1">
      <c r="A26" s="534"/>
      <c r="B26" s="519"/>
      <c r="C26" s="457" t="s">
        <v>1275</v>
      </c>
      <c r="D26" s="438" t="s">
        <v>1340</v>
      </c>
      <c r="E26" s="534"/>
      <c r="F26" s="534"/>
      <c r="G26" s="534"/>
      <c r="H26" s="543"/>
      <c r="I26" s="534"/>
      <c r="J26" s="534"/>
      <c r="K26" s="534"/>
      <c r="L26" s="602"/>
      <c r="M26" s="109"/>
      <c r="N26" s="145"/>
      <c r="O26" s="108"/>
      <c r="P26" s="146"/>
      <c r="Q26" s="108"/>
      <c r="R26" s="108"/>
      <c r="S26" s="108"/>
      <c r="T26" s="108"/>
      <c r="U26" s="108"/>
      <c r="V26" s="108"/>
      <c r="W26" s="108"/>
      <c r="X26" s="147"/>
    </row>
    <row r="27" spans="1:24" s="148" customFormat="1" ht="28.15" customHeight="1">
      <c r="A27" s="535"/>
      <c r="B27" s="520"/>
      <c r="C27" s="457" t="s">
        <v>1276</v>
      </c>
      <c r="D27" s="438" t="s">
        <v>1340</v>
      </c>
      <c r="E27" s="535"/>
      <c r="F27" s="535"/>
      <c r="G27" s="535"/>
      <c r="H27" s="544"/>
      <c r="I27" s="535"/>
      <c r="J27" s="535"/>
      <c r="K27" s="535"/>
      <c r="L27" s="603"/>
      <c r="M27" s="109"/>
      <c r="N27" s="145"/>
      <c r="O27" s="108"/>
      <c r="P27" s="146"/>
      <c r="Q27" s="108"/>
      <c r="R27" s="108"/>
      <c r="S27" s="108"/>
      <c r="T27" s="108"/>
      <c r="U27" s="108"/>
      <c r="V27" s="108"/>
      <c r="W27" s="108"/>
      <c r="X27" s="147"/>
    </row>
    <row r="28" spans="1:24" s="148" customFormat="1" ht="24" customHeight="1">
      <c r="A28" s="533">
        <v>5</v>
      </c>
      <c r="B28" s="518" t="s">
        <v>435</v>
      </c>
      <c r="C28" s="438" t="s">
        <v>1193</v>
      </c>
      <c r="D28" s="438" t="s">
        <v>1340</v>
      </c>
      <c r="E28" s="533">
        <v>2</v>
      </c>
      <c r="F28" s="601">
        <v>53.49</v>
      </c>
      <c r="G28" s="601">
        <v>972.55</v>
      </c>
      <c r="H28" s="530">
        <v>51633</v>
      </c>
      <c r="I28" s="601">
        <v>114.74</v>
      </c>
      <c r="J28" s="601"/>
      <c r="K28" s="601"/>
      <c r="L28" s="601" t="s">
        <v>368</v>
      </c>
      <c r="M28" s="109"/>
      <c r="N28" s="145"/>
      <c r="O28" s="108"/>
      <c r="P28" s="146"/>
      <c r="Q28" s="108"/>
      <c r="R28" s="108"/>
      <c r="S28" s="108"/>
      <c r="T28" s="108"/>
      <c r="U28" s="108"/>
      <c r="V28" s="108"/>
      <c r="W28" s="108"/>
      <c r="X28" s="147"/>
    </row>
    <row r="29" spans="1:24" s="148" customFormat="1" ht="24" customHeight="1">
      <c r="A29" s="534"/>
      <c r="B29" s="519"/>
      <c r="C29" s="443" t="s">
        <v>1277</v>
      </c>
      <c r="D29" s="438" t="s">
        <v>1340</v>
      </c>
      <c r="E29" s="534"/>
      <c r="F29" s="602"/>
      <c r="G29" s="602"/>
      <c r="H29" s="531"/>
      <c r="I29" s="602"/>
      <c r="J29" s="602"/>
      <c r="K29" s="602"/>
      <c r="L29" s="602"/>
      <c r="M29" s="109"/>
      <c r="N29" s="145"/>
      <c r="O29" s="108"/>
      <c r="P29" s="146"/>
      <c r="Q29" s="108"/>
      <c r="R29" s="108"/>
      <c r="S29" s="108"/>
      <c r="T29" s="108"/>
      <c r="U29" s="108"/>
      <c r="V29" s="108"/>
      <c r="W29" s="108"/>
      <c r="X29" s="147"/>
    </row>
    <row r="30" spans="1:24" s="148" customFormat="1" ht="24" customHeight="1">
      <c r="A30" s="535"/>
      <c r="B30" s="520"/>
      <c r="C30" s="443" t="s">
        <v>405</v>
      </c>
      <c r="D30" s="438" t="s">
        <v>1340</v>
      </c>
      <c r="E30" s="535"/>
      <c r="F30" s="603"/>
      <c r="G30" s="603"/>
      <c r="H30" s="532"/>
      <c r="I30" s="603"/>
      <c r="J30" s="603"/>
      <c r="K30" s="603"/>
      <c r="L30" s="603"/>
      <c r="M30" s="109"/>
      <c r="N30" s="145"/>
      <c r="O30" s="108"/>
      <c r="P30" s="146"/>
      <c r="Q30" s="108"/>
      <c r="R30" s="108"/>
      <c r="S30" s="108"/>
      <c r="T30" s="108"/>
      <c r="U30" s="108"/>
      <c r="V30" s="108"/>
      <c r="W30" s="108"/>
      <c r="X30" s="147"/>
    </row>
    <row r="31" spans="1:24" s="148" customFormat="1" ht="21.6" customHeight="1">
      <c r="A31" s="533">
        <v>6</v>
      </c>
      <c r="B31" s="518" t="s">
        <v>407</v>
      </c>
      <c r="C31" s="438" t="s">
        <v>407</v>
      </c>
      <c r="D31" s="438" t="s">
        <v>1340</v>
      </c>
      <c r="E31" s="533">
        <v>1</v>
      </c>
      <c r="F31" s="601">
        <v>42.17</v>
      </c>
      <c r="G31" s="527">
        <f>F31*100/5.5</f>
        <v>766.72727272727275</v>
      </c>
      <c r="H31" s="530">
        <v>49376</v>
      </c>
      <c r="I31" s="601">
        <v>109.72</v>
      </c>
      <c r="J31" s="601"/>
      <c r="K31" s="601"/>
      <c r="L31" s="601" t="s">
        <v>368</v>
      </c>
      <c r="M31" s="109"/>
      <c r="N31" s="145"/>
      <c r="O31" s="108"/>
      <c r="P31" s="146"/>
      <c r="Q31" s="108"/>
      <c r="R31" s="108"/>
      <c r="S31" s="108"/>
      <c r="T31" s="108"/>
      <c r="U31" s="108"/>
      <c r="V31" s="108"/>
      <c r="W31" s="108"/>
      <c r="X31" s="147"/>
    </row>
    <row r="32" spans="1:24" s="148" customFormat="1" ht="21.6" customHeight="1">
      <c r="A32" s="534"/>
      <c r="B32" s="519"/>
      <c r="C32" s="443" t="s">
        <v>408</v>
      </c>
      <c r="D32" s="438" t="s">
        <v>1340</v>
      </c>
      <c r="E32" s="534"/>
      <c r="F32" s="602"/>
      <c r="G32" s="528"/>
      <c r="H32" s="531"/>
      <c r="I32" s="602"/>
      <c r="J32" s="602"/>
      <c r="K32" s="602"/>
      <c r="L32" s="602"/>
      <c r="M32" s="109"/>
      <c r="N32" s="145"/>
      <c r="O32" s="108"/>
      <c r="P32" s="146"/>
      <c r="Q32" s="108"/>
      <c r="R32" s="108"/>
      <c r="S32" s="108"/>
      <c r="T32" s="108"/>
      <c r="U32" s="108"/>
      <c r="V32" s="108"/>
      <c r="W32" s="108"/>
      <c r="X32" s="147"/>
    </row>
    <row r="33" spans="1:176" s="148" customFormat="1" ht="33.6" customHeight="1">
      <c r="A33" s="534"/>
      <c r="B33" s="519"/>
      <c r="C33" s="443" t="s">
        <v>1347</v>
      </c>
      <c r="D33" s="438" t="s">
        <v>1340</v>
      </c>
      <c r="E33" s="534"/>
      <c r="F33" s="602"/>
      <c r="G33" s="528"/>
      <c r="H33" s="531"/>
      <c r="I33" s="602"/>
      <c r="J33" s="602"/>
      <c r="K33" s="602"/>
      <c r="L33" s="602"/>
      <c r="M33" s="109"/>
      <c r="N33" s="145"/>
      <c r="O33" s="108"/>
      <c r="P33" s="146"/>
      <c r="Q33" s="108"/>
      <c r="R33" s="108"/>
      <c r="S33" s="108"/>
      <c r="T33" s="108"/>
      <c r="U33" s="108"/>
      <c r="V33" s="108"/>
      <c r="W33" s="108"/>
      <c r="X33" s="147"/>
    </row>
    <row r="34" spans="1:176" s="148" customFormat="1" ht="33.6" customHeight="1">
      <c r="A34" s="535"/>
      <c r="B34" s="520"/>
      <c r="C34" s="443" t="s">
        <v>1348</v>
      </c>
      <c r="D34" s="438" t="s">
        <v>1340</v>
      </c>
      <c r="E34" s="535"/>
      <c r="F34" s="603"/>
      <c r="G34" s="529"/>
      <c r="H34" s="532"/>
      <c r="I34" s="603"/>
      <c r="J34" s="603"/>
      <c r="K34" s="603"/>
      <c r="L34" s="603"/>
      <c r="M34" s="109"/>
      <c r="N34" s="145"/>
      <c r="O34" s="108"/>
      <c r="P34" s="146"/>
      <c r="Q34" s="108"/>
      <c r="R34" s="108"/>
      <c r="S34" s="108"/>
      <c r="T34" s="108"/>
      <c r="U34" s="108"/>
      <c r="V34" s="108"/>
      <c r="W34" s="108"/>
      <c r="X34" s="147"/>
    </row>
    <row r="35" spans="1:176" s="148" customFormat="1" ht="33.6" customHeight="1">
      <c r="A35" s="533">
        <v>7</v>
      </c>
      <c r="B35" s="518" t="s">
        <v>436</v>
      </c>
      <c r="C35" s="438" t="s">
        <v>1278</v>
      </c>
      <c r="D35" s="438" t="s">
        <v>1340</v>
      </c>
      <c r="E35" s="533">
        <v>2</v>
      </c>
      <c r="F35" s="533">
        <v>27.04</v>
      </c>
      <c r="G35" s="539">
        <f>F35*100/5.5</f>
        <v>491.63636363636363</v>
      </c>
      <c r="H35" s="542">
        <v>51853</v>
      </c>
      <c r="I35" s="533">
        <v>115.23</v>
      </c>
      <c r="J35" s="533"/>
      <c r="K35" s="533"/>
      <c r="L35" s="601" t="s">
        <v>368</v>
      </c>
      <c r="M35" s="109"/>
      <c r="N35" s="145"/>
      <c r="O35" s="108"/>
      <c r="P35" s="146"/>
      <c r="Q35" s="108"/>
      <c r="R35" s="108"/>
      <c r="S35" s="108"/>
      <c r="T35" s="108"/>
      <c r="U35" s="108"/>
      <c r="V35" s="108"/>
      <c r="W35" s="108"/>
      <c r="X35" s="147"/>
    </row>
    <row r="36" spans="1:176" s="148" customFormat="1" ht="78" customHeight="1">
      <c r="A36" s="534"/>
      <c r="B36" s="519"/>
      <c r="C36" s="442" t="s">
        <v>1349</v>
      </c>
      <c r="D36" s="438" t="s">
        <v>1340</v>
      </c>
      <c r="E36" s="534"/>
      <c r="F36" s="534"/>
      <c r="G36" s="540"/>
      <c r="H36" s="543"/>
      <c r="I36" s="534"/>
      <c r="J36" s="534"/>
      <c r="K36" s="534"/>
      <c r="L36" s="602"/>
      <c r="M36" s="109"/>
      <c r="N36" s="145"/>
      <c r="O36" s="108"/>
      <c r="P36" s="146"/>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8"/>
      <c r="CS36" s="108"/>
      <c r="CT36" s="108"/>
      <c r="CU36" s="108"/>
      <c r="CV36" s="108"/>
      <c r="CW36" s="108"/>
      <c r="CX36" s="108"/>
      <c r="CY36" s="108"/>
      <c r="CZ36" s="108"/>
      <c r="DA36" s="108"/>
      <c r="DB36" s="108"/>
      <c r="DC36" s="108"/>
      <c r="DD36" s="108"/>
      <c r="DE36" s="108"/>
      <c r="DF36" s="108"/>
      <c r="DG36" s="108"/>
      <c r="DH36" s="108"/>
      <c r="DI36" s="108"/>
      <c r="DJ36" s="108"/>
      <c r="DK36" s="108"/>
      <c r="DL36" s="108"/>
      <c r="DM36" s="108"/>
      <c r="DN36" s="108"/>
      <c r="DO36" s="108"/>
      <c r="DP36" s="108"/>
      <c r="DQ36" s="108"/>
      <c r="DR36" s="108"/>
      <c r="DS36" s="108"/>
      <c r="DT36" s="108"/>
      <c r="DU36" s="108"/>
      <c r="DV36" s="108"/>
      <c r="DW36" s="108"/>
      <c r="DX36" s="108"/>
      <c r="DY36" s="108"/>
      <c r="DZ36" s="108"/>
      <c r="EA36" s="108"/>
      <c r="EB36" s="108"/>
      <c r="EC36" s="108"/>
      <c r="ED36" s="108"/>
      <c r="EE36" s="108"/>
      <c r="EF36" s="108"/>
      <c r="EG36" s="108"/>
      <c r="EH36" s="108"/>
      <c r="EI36" s="108"/>
      <c r="EJ36" s="108"/>
      <c r="EK36" s="108"/>
      <c r="EL36" s="108"/>
      <c r="EM36" s="108"/>
      <c r="EN36" s="108"/>
      <c r="EO36" s="108"/>
      <c r="EP36" s="108"/>
      <c r="EQ36" s="108"/>
      <c r="ER36" s="108"/>
      <c r="ES36" s="108"/>
      <c r="ET36" s="108"/>
      <c r="EU36" s="108"/>
      <c r="EV36" s="108"/>
      <c r="EW36" s="108"/>
      <c r="EX36" s="108"/>
      <c r="EY36" s="108"/>
      <c r="EZ36" s="108"/>
      <c r="FA36" s="108"/>
      <c r="FB36" s="108"/>
      <c r="FC36" s="108"/>
      <c r="FD36" s="108"/>
      <c r="FE36" s="108"/>
      <c r="FF36" s="108"/>
      <c r="FG36" s="108"/>
      <c r="FH36" s="108"/>
      <c r="FI36" s="108"/>
      <c r="FJ36" s="108"/>
      <c r="FK36" s="108"/>
      <c r="FL36" s="108"/>
      <c r="FM36" s="108"/>
      <c r="FN36" s="108"/>
      <c r="FO36" s="108"/>
      <c r="FP36" s="108"/>
      <c r="FQ36" s="108"/>
      <c r="FR36" s="108"/>
      <c r="FS36" s="108"/>
      <c r="FT36" s="147"/>
    </row>
    <row r="37" spans="1:176" s="148" customFormat="1" ht="81" customHeight="1">
      <c r="A37" s="535"/>
      <c r="B37" s="520"/>
      <c r="C37" s="442" t="s">
        <v>1350</v>
      </c>
      <c r="D37" s="438" t="s">
        <v>1340</v>
      </c>
      <c r="E37" s="535"/>
      <c r="F37" s="535"/>
      <c r="G37" s="541"/>
      <c r="H37" s="544"/>
      <c r="I37" s="535"/>
      <c r="J37" s="535"/>
      <c r="K37" s="535"/>
      <c r="L37" s="603"/>
      <c r="M37" s="109"/>
      <c r="N37" s="145"/>
      <c r="O37" s="108"/>
      <c r="P37" s="146"/>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c r="DA37" s="108"/>
      <c r="DB37" s="108"/>
      <c r="DC37" s="108"/>
      <c r="DD37" s="108"/>
      <c r="DE37" s="108"/>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c r="EE37" s="108"/>
      <c r="EF37" s="108"/>
      <c r="EG37" s="108"/>
      <c r="EH37" s="108"/>
      <c r="EI37" s="108"/>
      <c r="EJ37" s="108"/>
      <c r="EK37" s="108"/>
      <c r="EL37" s="108"/>
      <c r="EM37" s="108"/>
      <c r="EN37" s="108"/>
      <c r="EO37" s="108"/>
      <c r="EP37" s="108"/>
      <c r="EQ37" s="108"/>
      <c r="ER37" s="108"/>
      <c r="ES37" s="108"/>
      <c r="ET37" s="108"/>
      <c r="EU37" s="108"/>
      <c r="EV37" s="108"/>
      <c r="EW37" s="108"/>
      <c r="EX37" s="108"/>
      <c r="EY37" s="108"/>
      <c r="EZ37" s="108"/>
      <c r="FA37" s="108"/>
      <c r="FB37" s="108"/>
      <c r="FC37" s="108"/>
      <c r="FD37" s="108"/>
      <c r="FE37" s="108"/>
      <c r="FF37" s="108"/>
      <c r="FG37" s="108"/>
      <c r="FH37" s="108"/>
      <c r="FI37" s="108"/>
      <c r="FJ37" s="108"/>
      <c r="FK37" s="108"/>
      <c r="FL37" s="108"/>
      <c r="FM37" s="108"/>
      <c r="FN37" s="108"/>
      <c r="FO37" s="108"/>
      <c r="FP37" s="108"/>
      <c r="FQ37" s="108"/>
      <c r="FR37" s="108"/>
      <c r="FS37" s="108"/>
      <c r="FT37" s="147"/>
    </row>
    <row r="38" spans="1:176" s="148" customFormat="1" ht="23.45" customHeight="1">
      <c r="A38" s="533">
        <v>8</v>
      </c>
      <c r="B38" s="518" t="s">
        <v>819</v>
      </c>
      <c r="C38" s="445" t="s">
        <v>1167</v>
      </c>
      <c r="D38" s="446" t="s">
        <v>481</v>
      </c>
      <c r="E38" s="536">
        <v>5</v>
      </c>
      <c r="F38" s="527">
        <v>12.11</v>
      </c>
      <c r="G38" s="527">
        <v>220.18</v>
      </c>
      <c r="H38" s="530">
        <v>113200</v>
      </c>
      <c r="I38" s="527">
        <f>H38*100/45000</f>
        <v>251.55555555555554</v>
      </c>
      <c r="J38" s="524"/>
      <c r="K38" s="524"/>
      <c r="L38" s="524" t="s">
        <v>368</v>
      </c>
      <c r="M38" s="109"/>
      <c r="N38" s="145"/>
      <c r="O38" s="108"/>
      <c r="P38" s="146"/>
      <c r="Q38" s="108"/>
      <c r="R38" s="108"/>
      <c r="S38" s="108"/>
      <c r="T38" s="108"/>
      <c r="U38" s="108"/>
      <c r="V38" s="108"/>
      <c r="W38" s="108"/>
      <c r="X38" s="147"/>
    </row>
    <row r="39" spans="1:176" s="148" customFormat="1" ht="23.45" customHeight="1">
      <c r="A39" s="534"/>
      <c r="B39" s="519"/>
      <c r="C39" s="445" t="s">
        <v>1168</v>
      </c>
      <c r="D39" s="446" t="s">
        <v>481</v>
      </c>
      <c r="E39" s="537"/>
      <c r="F39" s="528"/>
      <c r="G39" s="528"/>
      <c r="H39" s="531"/>
      <c r="I39" s="528"/>
      <c r="J39" s="525"/>
      <c r="K39" s="525"/>
      <c r="L39" s="525"/>
      <c r="M39" s="109"/>
      <c r="N39" s="145"/>
      <c r="O39" s="108"/>
      <c r="P39" s="146"/>
      <c r="Q39" s="108"/>
      <c r="R39" s="108"/>
      <c r="S39" s="108"/>
      <c r="T39" s="108"/>
      <c r="U39" s="108"/>
      <c r="V39" s="108"/>
      <c r="W39" s="108"/>
      <c r="X39" s="147"/>
    </row>
    <row r="40" spans="1:176" s="148" customFormat="1" ht="23.45" customHeight="1">
      <c r="A40" s="534"/>
      <c r="B40" s="519"/>
      <c r="C40" s="445" t="s">
        <v>1169</v>
      </c>
      <c r="D40" s="446" t="s">
        <v>481</v>
      </c>
      <c r="E40" s="537"/>
      <c r="F40" s="528"/>
      <c r="G40" s="528"/>
      <c r="H40" s="531"/>
      <c r="I40" s="528"/>
      <c r="J40" s="525"/>
      <c r="K40" s="525"/>
      <c r="L40" s="525"/>
      <c r="M40" s="109"/>
      <c r="N40" s="145"/>
      <c r="O40" s="108"/>
      <c r="P40" s="146"/>
      <c r="Q40" s="108"/>
      <c r="R40" s="108"/>
      <c r="S40" s="108"/>
      <c r="T40" s="108"/>
      <c r="U40" s="108"/>
      <c r="V40" s="108"/>
      <c r="W40" s="108"/>
      <c r="X40" s="147"/>
    </row>
    <row r="41" spans="1:176" s="148" customFormat="1" ht="23.45" customHeight="1">
      <c r="A41" s="534"/>
      <c r="B41" s="519"/>
      <c r="C41" s="445" t="s">
        <v>1170</v>
      </c>
      <c r="D41" s="446" t="s">
        <v>481</v>
      </c>
      <c r="E41" s="537"/>
      <c r="F41" s="528"/>
      <c r="G41" s="528"/>
      <c r="H41" s="531"/>
      <c r="I41" s="528"/>
      <c r="J41" s="525"/>
      <c r="K41" s="525"/>
      <c r="L41" s="525"/>
      <c r="M41" s="109"/>
      <c r="N41" s="145"/>
      <c r="O41" s="108"/>
      <c r="P41" s="146"/>
      <c r="Q41" s="108"/>
      <c r="R41" s="108"/>
      <c r="S41" s="108"/>
      <c r="T41" s="108"/>
      <c r="U41" s="108"/>
      <c r="V41" s="108"/>
      <c r="W41" s="108"/>
      <c r="X41" s="147"/>
    </row>
    <row r="42" spans="1:176" s="148" customFormat="1" ht="23.45" customHeight="1">
      <c r="A42" s="534"/>
      <c r="B42" s="519"/>
      <c r="C42" s="445" t="s">
        <v>1172</v>
      </c>
      <c r="D42" s="446" t="s">
        <v>481</v>
      </c>
      <c r="E42" s="537"/>
      <c r="F42" s="528"/>
      <c r="G42" s="528"/>
      <c r="H42" s="531"/>
      <c r="I42" s="528"/>
      <c r="J42" s="525"/>
      <c r="K42" s="525"/>
      <c r="L42" s="525"/>
      <c r="M42" s="109"/>
      <c r="N42" s="145"/>
      <c r="O42" s="108"/>
      <c r="P42" s="146"/>
      <c r="Q42" s="108"/>
      <c r="R42" s="108"/>
      <c r="S42" s="108"/>
      <c r="T42" s="108"/>
      <c r="U42" s="108"/>
      <c r="V42" s="108"/>
      <c r="W42" s="108"/>
      <c r="X42" s="147"/>
    </row>
    <row r="43" spans="1:176" s="148" customFormat="1" ht="23.45" customHeight="1">
      <c r="A43" s="534"/>
      <c r="B43" s="519"/>
      <c r="C43" s="445" t="s">
        <v>1171</v>
      </c>
      <c r="D43" s="446" t="s">
        <v>481</v>
      </c>
      <c r="E43" s="537"/>
      <c r="F43" s="528"/>
      <c r="G43" s="528"/>
      <c r="H43" s="531"/>
      <c r="I43" s="528"/>
      <c r="J43" s="525"/>
      <c r="K43" s="525"/>
      <c r="L43" s="525"/>
      <c r="M43" s="109"/>
      <c r="N43" s="145"/>
      <c r="O43" s="108"/>
      <c r="P43" s="146"/>
      <c r="Q43" s="108"/>
      <c r="R43" s="108"/>
      <c r="S43" s="108"/>
      <c r="T43" s="108"/>
      <c r="U43" s="108"/>
      <c r="V43" s="108"/>
      <c r="W43" s="108"/>
      <c r="X43" s="147"/>
    </row>
    <row r="44" spans="1:176" s="148" customFormat="1" ht="32.450000000000003" customHeight="1">
      <c r="A44" s="535"/>
      <c r="B44" s="520"/>
      <c r="C44" s="445" t="s">
        <v>1351</v>
      </c>
      <c r="D44" s="446" t="s">
        <v>482</v>
      </c>
      <c r="E44" s="538"/>
      <c r="F44" s="529"/>
      <c r="G44" s="529"/>
      <c r="H44" s="532"/>
      <c r="I44" s="529"/>
      <c r="J44" s="526"/>
      <c r="K44" s="526"/>
      <c r="L44" s="526"/>
      <c r="M44" s="109"/>
      <c r="N44" s="145"/>
      <c r="O44" s="108"/>
      <c r="P44" s="146"/>
      <c r="Q44" s="108"/>
      <c r="R44" s="108"/>
      <c r="S44" s="108"/>
      <c r="T44" s="108"/>
      <c r="U44" s="108"/>
      <c r="V44" s="108"/>
      <c r="W44" s="108"/>
      <c r="X44" s="147"/>
    </row>
    <row r="45" spans="1:176" s="148" customFormat="1" ht="23.45" customHeight="1">
      <c r="A45" s="533">
        <v>9</v>
      </c>
      <c r="B45" s="518" t="s">
        <v>820</v>
      </c>
      <c r="C45" s="445" t="s">
        <v>1173</v>
      </c>
      <c r="D45" s="446" t="s">
        <v>481</v>
      </c>
      <c r="E45" s="536">
        <v>3</v>
      </c>
      <c r="F45" s="527">
        <v>27.64</v>
      </c>
      <c r="G45" s="527">
        <f>F45*100/5.5</f>
        <v>502.54545454545456</v>
      </c>
      <c r="H45" s="530">
        <f>64771</f>
        <v>64771</v>
      </c>
      <c r="I45" s="527">
        <f>H45*100/45000</f>
        <v>143.93555555555557</v>
      </c>
      <c r="J45" s="524"/>
      <c r="K45" s="524"/>
      <c r="L45" s="524" t="s">
        <v>368</v>
      </c>
      <c r="M45" s="109"/>
      <c r="N45" s="145"/>
      <c r="O45" s="108"/>
      <c r="P45" s="146"/>
      <c r="Q45" s="108"/>
      <c r="R45" s="108"/>
      <c r="S45" s="108"/>
      <c r="T45" s="108"/>
      <c r="U45" s="108"/>
      <c r="V45" s="108"/>
      <c r="W45" s="108"/>
      <c r="X45" s="147"/>
    </row>
    <row r="46" spans="1:176" s="148" customFormat="1" ht="23.45" customHeight="1">
      <c r="A46" s="534"/>
      <c r="B46" s="519"/>
      <c r="C46" s="445" t="s">
        <v>1174</v>
      </c>
      <c r="D46" s="446" t="s">
        <v>481</v>
      </c>
      <c r="E46" s="537"/>
      <c r="F46" s="528"/>
      <c r="G46" s="528"/>
      <c r="H46" s="531"/>
      <c r="I46" s="528"/>
      <c r="J46" s="525"/>
      <c r="K46" s="525"/>
      <c r="L46" s="525"/>
      <c r="M46" s="109"/>
      <c r="N46" s="145"/>
      <c r="O46" s="108"/>
      <c r="P46" s="146"/>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c r="BW46" s="108"/>
      <c r="BX46" s="108"/>
      <c r="BY46" s="108"/>
      <c r="BZ46" s="108"/>
      <c r="CA46" s="108"/>
      <c r="CB46" s="108"/>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s="108"/>
      <c r="DE46" s="108"/>
      <c r="DF46" s="108"/>
      <c r="DG46" s="108"/>
      <c r="DH46" s="108"/>
      <c r="DI46" s="108"/>
      <c r="DJ46" s="108"/>
      <c r="DK46" s="108"/>
      <c r="DL46" s="108"/>
      <c r="DM46" s="108"/>
      <c r="DN46" s="108"/>
      <c r="DO46" s="108"/>
      <c r="DP46" s="108"/>
      <c r="DQ46" s="108"/>
      <c r="DR46" s="108"/>
      <c r="DS46" s="108"/>
      <c r="DT46" s="108"/>
      <c r="DU46" s="108"/>
      <c r="DV46" s="108"/>
      <c r="DW46" s="108"/>
      <c r="DX46" s="108"/>
      <c r="DY46" s="108"/>
      <c r="DZ46" s="108"/>
      <c r="EA46" s="108"/>
      <c r="EB46" s="108"/>
      <c r="EC46" s="108"/>
      <c r="ED46" s="108"/>
      <c r="EE46" s="108"/>
      <c r="EF46" s="108"/>
      <c r="EG46" s="108"/>
      <c r="EH46" s="108"/>
      <c r="EI46" s="108"/>
      <c r="EJ46" s="108"/>
      <c r="EK46" s="108"/>
      <c r="EL46" s="108"/>
      <c r="EM46" s="108"/>
      <c r="EN46" s="108"/>
      <c r="EO46" s="108"/>
      <c r="EP46" s="108"/>
      <c r="EQ46" s="108"/>
      <c r="ER46" s="108"/>
      <c r="ES46" s="108"/>
      <c r="ET46" s="108"/>
      <c r="EU46" s="108"/>
      <c r="EV46" s="108"/>
      <c r="EW46" s="108"/>
      <c r="EX46" s="108"/>
      <c r="EY46" s="108"/>
      <c r="EZ46" s="108"/>
      <c r="FA46" s="108"/>
      <c r="FB46" s="108"/>
      <c r="FC46" s="108"/>
      <c r="FD46" s="108"/>
      <c r="FE46" s="108"/>
      <c r="FF46" s="108"/>
      <c r="FG46" s="108"/>
      <c r="FH46" s="108"/>
      <c r="FI46" s="108"/>
      <c r="FJ46" s="108"/>
      <c r="FK46" s="108"/>
      <c r="FL46" s="108"/>
      <c r="FM46" s="108"/>
      <c r="FN46" s="108"/>
      <c r="FO46" s="108"/>
      <c r="FP46" s="108"/>
      <c r="FQ46" s="108"/>
      <c r="FR46" s="108"/>
      <c r="FS46" s="108"/>
      <c r="FT46" s="147"/>
    </row>
    <row r="47" spans="1:176" s="148" customFormat="1" ht="37.15" customHeight="1">
      <c r="A47" s="534"/>
      <c r="B47" s="519"/>
      <c r="C47" s="445" t="s">
        <v>1352</v>
      </c>
      <c r="D47" s="446" t="s">
        <v>481</v>
      </c>
      <c r="E47" s="537"/>
      <c r="F47" s="528"/>
      <c r="G47" s="528"/>
      <c r="H47" s="531"/>
      <c r="I47" s="528"/>
      <c r="J47" s="525"/>
      <c r="K47" s="525"/>
      <c r="L47" s="525"/>
      <c r="M47" s="109"/>
      <c r="N47" s="145"/>
      <c r="O47" s="108"/>
      <c r="P47" s="146"/>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108"/>
      <c r="DF47" s="108"/>
      <c r="DG47" s="108"/>
      <c r="DH47" s="108"/>
      <c r="DI47" s="108"/>
      <c r="DJ47" s="108"/>
      <c r="DK47" s="108"/>
      <c r="DL47" s="108"/>
      <c r="DM47" s="108"/>
      <c r="DN47" s="108"/>
      <c r="DO47" s="108"/>
      <c r="DP47" s="108"/>
      <c r="DQ47" s="108"/>
      <c r="DR47" s="108"/>
      <c r="DS47" s="108"/>
      <c r="DT47" s="108"/>
      <c r="DU47" s="108"/>
      <c r="DV47" s="108"/>
      <c r="DW47" s="108"/>
      <c r="DX47" s="108"/>
      <c r="DY47" s="108"/>
      <c r="DZ47" s="108"/>
      <c r="EA47" s="108"/>
      <c r="EB47" s="108"/>
      <c r="EC47" s="108"/>
      <c r="ED47" s="108"/>
      <c r="EE47" s="108"/>
      <c r="EF47" s="108"/>
      <c r="EG47" s="108"/>
      <c r="EH47" s="108"/>
      <c r="EI47" s="108"/>
      <c r="EJ47" s="108"/>
      <c r="EK47" s="108"/>
      <c r="EL47" s="108"/>
      <c r="EM47" s="108"/>
      <c r="EN47" s="108"/>
      <c r="EO47" s="108"/>
      <c r="EP47" s="108"/>
      <c r="EQ47" s="108"/>
      <c r="ER47" s="108"/>
      <c r="ES47" s="108"/>
      <c r="ET47" s="108"/>
      <c r="EU47" s="108"/>
      <c r="EV47" s="108"/>
      <c r="EW47" s="108"/>
      <c r="EX47" s="108"/>
      <c r="EY47" s="108"/>
      <c r="EZ47" s="108"/>
      <c r="FA47" s="108"/>
      <c r="FB47" s="108"/>
      <c r="FC47" s="108"/>
      <c r="FD47" s="108"/>
      <c r="FE47" s="108"/>
      <c r="FF47" s="108"/>
      <c r="FG47" s="108"/>
      <c r="FH47" s="108"/>
      <c r="FI47" s="108"/>
      <c r="FJ47" s="108"/>
      <c r="FK47" s="108"/>
      <c r="FL47" s="108"/>
      <c r="FM47" s="108"/>
      <c r="FN47" s="108"/>
      <c r="FO47" s="108"/>
      <c r="FP47" s="108"/>
      <c r="FQ47" s="108"/>
      <c r="FR47" s="108"/>
      <c r="FS47" s="108"/>
      <c r="FT47" s="147"/>
    </row>
    <row r="48" spans="1:176" s="148" customFormat="1" ht="36" customHeight="1">
      <c r="A48" s="534"/>
      <c r="B48" s="519"/>
      <c r="C48" s="445" t="s">
        <v>1353</v>
      </c>
      <c r="D48" s="446" t="s">
        <v>461</v>
      </c>
      <c r="E48" s="537"/>
      <c r="F48" s="528"/>
      <c r="G48" s="528"/>
      <c r="H48" s="531"/>
      <c r="I48" s="528"/>
      <c r="J48" s="525"/>
      <c r="K48" s="525"/>
      <c r="L48" s="525"/>
      <c r="M48" s="109"/>
      <c r="N48" s="145"/>
      <c r="O48" s="108"/>
      <c r="P48" s="146"/>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s="108"/>
      <c r="DE48" s="108"/>
      <c r="DF48" s="108"/>
      <c r="DG48" s="108"/>
      <c r="DH48" s="108"/>
      <c r="DI48" s="108"/>
      <c r="DJ48" s="108"/>
      <c r="DK48" s="108"/>
      <c r="DL48" s="108"/>
      <c r="DM48" s="108"/>
      <c r="DN48" s="108"/>
      <c r="DO48" s="108"/>
      <c r="DP48" s="108"/>
      <c r="DQ48" s="108"/>
      <c r="DR48" s="108"/>
      <c r="DS48" s="108"/>
      <c r="DT48" s="108"/>
      <c r="DU48" s="108"/>
      <c r="DV48" s="108"/>
      <c r="DW48" s="108"/>
      <c r="DX48" s="108"/>
      <c r="DY48" s="108"/>
      <c r="DZ48" s="108"/>
      <c r="EA48" s="108"/>
      <c r="EB48" s="108"/>
      <c r="EC48" s="108"/>
      <c r="ED48" s="108"/>
      <c r="EE48" s="108"/>
      <c r="EF48" s="108"/>
      <c r="EG48" s="108"/>
      <c r="EH48" s="108"/>
      <c r="EI48" s="108"/>
      <c r="EJ48" s="108"/>
      <c r="EK48" s="108"/>
      <c r="EL48" s="108"/>
      <c r="EM48" s="108"/>
      <c r="EN48" s="108"/>
      <c r="EO48" s="108"/>
      <c r="EP48" s="108"/>
      <c r="EQ48" s="108"/>
      <c r="ER48" s="108"/>
      <c r="ES48" s="108"/>
      <c r="ET48" s="108"/>
      <c r="EU48" s="108"/>
      <c r="EV48" s="108"/>
      <c r="EW48" s="108"/>
      <c r="EX48" s="108"/>
      <c r="EY48" s="108"/>
      <c r="EZ48" s="108"/>
      <c r="FA48" s="108"/>
      <c r="FB48" s="108"/>
      <c r="FC48" s="108"/>
      <c r="FD48" s="108"/>
      <c r="FE48" s="108"/>
      <c r="FF48" s="108"/>
      <c r="FG48" s="108"/>
      <c r="FH48" s="108"/>
      <c r="FI48" s="108"/>
      <c r="FJ48" s="108"/>
      <c r="FK48" s="108"/>
      <c r="FL48" s="108"/>
      <c r="FM48" s="108"/>
      <c r="FN48" s="108"/>
      <c r="FO48" s="108"/>
      <c r="FP48" s="108"/>
      <c r="FQ48" s="108"/>
      <c r="FR48" s="108"/>
      <c r="FS48" s="108"/>
      <c r="FT48" s="147"/>
    </row>
    <row r="49" spans="1:176" s="148" customFormat="1" ht="31.9" customHeight="1">
      <c r="A49" s="534"/>
      <c r="B49" s="519"/>
      <c r="C49" s="445" t="s">
        <v>1354</v>
      </c>
      <c r="D49" s="446" t="s">
        <v>461</v>
      </c>
      <c r="E49" s="537"/>
      <c r="F49" s="528"/>
      <c r="G49" s="528"/>
      <c r="H49" s="531"/>
      <c r="I49" s="528"/>
      <c r="J49" s="525"/>
      <c r="K49" s="525"/>
      <c r="L49" s="525"/>
      <c r="M49" s="109"/>
      <c r="N49" s="145"/>
      <c r="O49" s="108"/>
      <c r="P49" s="146"/>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8"/>
      <c r="CF49" s="108"/>
      <c r="CG49" s="108"/>
      <c r="CH49" s="108"/>
      <c r="CI49" s="108"/>
      <c r="CJ49" s="108"/>
      <c r="CK49" s="108"/>
      <c r="CL49" s="108"/>
      <c r="CM49" s="108"/>
      <c r="CN49" s="108"/>
      <c r="CO49" s="108"/>
      <c r="CP49" s="108"/>
      <c r="CQ49" s="108"/>
      <c r="CR49" s="108"/>
      <c r="CS49" s="108"/>
      <c r="CT49" s="108"/>
      <c r="CU49" s="108"/>
      <c r="CV49" s="108"/>
      <c r="CW49" s="108"/>
      <c r="CX49" s="108"/>
      <c r="CY49" s="108"/>
      <c r="CZ49" s="108"/>
      <c r="DA49" s="108"/>
      <c r="DB49" s="108"/>
      <c r="DC49" s="108"/>
      <c r="DD49" s="108"/>
      <c r="DE49" s="108"/>
      <c r="DF49" s="108"/>
      <c r="DG49" s="108"/>
      <c r="DH49" s="108"/>
      <c r="DI49" s="108"/>
      <c r="DJ49" s="108"/>
      <c r="DK49" s="108"/>
      <c r="DL49" s="108"/>
      <c r="DM49" s="108"/>
      <c r="DN49" s="108"/>
      <c r="DO49" s="108"/>
      <c r="DP49" s="108"/>
      <c r="DQ49" s="108"/>
      <c r="DR49" s="108"/>
      <c r="DS49" s="108"/>
      <c r="DT49" s="108"/>
      <c r="DU49" s="108"/>
      <c r="DV49" s="108"/>
      <c r="DW49" s="108"/>
      <c r="DX49" s="108"/>
      <c r="DY49" s="108"/>
      <c r="DZ49" s="108"/>
      <c r="EA49" s="108"/>
      <c r="EB49" s="108"/>
      <c r="EC49" s="108"/>
      <c r="ED49" s="108"/>
      <c r="EE49" s="108"/>
      <c r="EF49" s="108"/>
      <c r="EG49" s="108"/>
      <c r="EH49" s="108"/>
      <c r="EI49" s="108"/>
      <c r="EJ49" s="108"/>
      <c r="EK49" s="108"/>
      <c r="EL49" s="108"/>
      <c r="EM49" s="108"/>
      <c r="EN49" s="108"/>
      <c r="EO49" s="108"/>
      <c r="EP49" s="108"/>
      <c r="EQ49" s="108"/>
      <c r="ER49" s="108"/>
      <c r="ES49" s="108"/>
      <c r="ET49" s="108"/>
      <c r="EU49" s="108"/>
      <c r="EV49" s="108"/>
      <c r="EW49" s="108"/>
      <c r="EX49" s="108"/>
      <c r="EY49" s="108"/>
      <c r="EZ49" s="108"/>
      <c r="FA49" s="108"/>
      <c r="FB49" s="108"/>
      <c r="FC49" s="108"/>
      <c r="FD49" s="108"/>
      <c r="FE49" s="108"/>
      <c r="FF49" s="108"/>
      <c r="FG49" s="108"/>
      <c r="FH49" s="108"/>
      <c r="FI49" s="108"/>
      <c r="FJ49" s="108"/>
      <c r="FK49" s="108"/>
      <c r="FL49" s="108"/>
      <c r="FM49" s="108"/>
      <c r="FN49" s="108"/>
      <c r="FO49" s="108"/>
      <c r="FP49" s="108"/>
      <c r="FQ49" s="108"/>
      <c r="FR49" s="108"/>
      <c r="FS49" s="108"/>
      <c r="FT49" s="147"/>
    </row>
    <row r="50" spans="1:176" s="148" customFormat="1" ht="34.9" customHeight="1">
      <c r="A50" s="535"/>
      <c r="B50" s="520"/>
      <c r="C50" s="445" t="s">
        <v>1355</v>
      </c>
      <c r="D50" s="446" t="s">
        <v>461</v>
      </c>
      <c r="E50" s="538"/>
      <c r="F50" s="529"/>
      <c r="G50" s="529"/>
      <c r="H50" s="532"/>
      <c r="I50" s="529"/>
      <c r="J50" s="526"/>
      <c r="K50" s="526"/>
      <c r="L50" s="526"/>
      <c r="M50" s="109"/>
      <c r="N50" s="145"/>
      <c r="O50" s="108"/>
      <c r="P50" s="146"/>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8"/>
      <c r="CF50" s="108"/>
      <c r="CG50" s="108"/>
      <c r="CH50" s="108"/>
      <c r="CI50" s="108"/>
      <c r="CJ50" s="108"/>
      <c r="CK50" s="108"/>
      <c r="CL50" s="108"/>
      <c r="CM50" s="108"/>
      <c r="CN50" s="108"/>
      <c r="CO50" s="108"/>
      <c r="CP50" s="108"/>
      <c r="CQ50" s="108"/>
      <c r="CR50" s="108"/>
      <c r="CS50" s="108"/>
      <c r="CT50" s="108"/>
      <c r="CU50" s="108"/>
      <c r="CV50" s="108"/>
      <c r="CW50" s="108"/>
      <c r="CX50" s="108"/>
      <c r="CY50" s="108"/>
      <c r="CZ50" s="108"/>
      <c r="DA50" s="108"/>
      <c r="DB50" s="108"/>
      <c r="DC50" s="108"/>
      <c r="DD50" s="108"/>
      <c r="DE50" s="108"/>
      <c r="DF50" s="108"/>
      <c r="DG50" s="108"/>
      <c r="DH50" s="108"/>
      <c r="DI50" s="108"/>
      <c r="DJ50" s="108"/>
      <c r="DK50" s="108"/>
      <c r="DL50" s="108"/>
      <c r="DM50" s="108"/>
      <c r="DN50" s="108"/>
      <c r="DO50" s="108"/>
      <c r="DP50" s="108"/>
      <c r="DQ50" s="108"/>
      <c r="DR50" s="108"/>
      <c r="DS50" s="108"/>
      <c r="DT50" s="108"/>
      <c r="DU50" s="108"/>
      <c r="DV50" s="108"/>
      <c r="DW50" s="108"/>
      <c r="DX50" s="108"/>
      <c r="DY50" s="108"/>
      <c r="DZ50" s="108"/>
      <c r="EA50" s="108"/>
      <c r="EB50" s="108"/>
      <c r="EC50" s="108"/>
      <c r="ED50" s="108"/>
      <c r="EE50" s="108"/>
      <c r="EF50" s="108"/>
      <c r="EG50" s="108"/>
      <c r="EH50" s="108"/>
      <c r="EI50" s="108"/>
      <c r="EJ50" s="108"/>
      <c r="EK50" s="108"/>
      <c r="EL50" s="108"/>
      <c r="EM50" s="108"/>
      <c r="EN50" s="108"/>
      <c r="EO50" s="108"/>
      <c r="EP50" s="108"/>
      <c r="EQ50" s="108"/>
      <c r="ER50" s="108"/>
      <c r="ES50" s="108"/>
      <c r="ET50" s="108"/>
      <c r="EU50" s="108"/>
      <c r="EV50" s="108"/>
      <c r="EW50" s="108"/>
      <c r="EX50" s="108"/>
      <c r="EY50" s="108"/>
      <c r="EZ50" s="108"/>
      <c r="FA50" s="108"/>
      <c r="FB50" s="108"/>
      <c r="FC50" s="108"/>
      <c r="FD50" s="108"/>
      <c r="FE50" s="108"/>
      <c r="FF50" s="108"/>
      <c r="FG50" s="108"/>
      <c r="FH50" s="108"/>
      <c r="FI50" s="108"/>
      <c r="FJ50" s="108"/>
      <c r="FK50" s="108"/>
      <c r="FL50" s="108"/>
      <c r="FM50" s="108"/>
      <c r="FN50" s="108"/>
      <c r="FO50" s="108"/>
      <c r="FP50" s="108"/>
      <c r="FQ50" s="108"/>
      <c r="FR50" s="108"/>
      <c r="FS50" s="108"/>
      <c r="FT50" s="147"/>
    </row>
    <row r="51" spans="1:176" s="148" customFormat="1" ht="21.6" customHeight="1">
      <c r="A51" s="533">
        <v>10</v>
      </c>
      <c r="B51" s="518" t="s">
        <v>375</v>
      </c>
      <c r="C51" s="445" t="s">
        <v>1177</v>
      </c>
      <c r="D51" s="446" t="s">
        <v>482</v>
      </c>
      <c r="E51" s="536">
        <v>3</v>
      </c>
      <c r="F51" s="539">
        <v>5.81</v>
      </c>
      <c r="G51" s="539">
        <f>F51/5.5*100</f>
        <v>105.63636363636364</v>
      </c>
      <c r="H51" s="542">
        <v>88595</v>
      </c>
      <c r="I51" s="539">
        <f>H51/45000*100</f>
        <v>196.87777777777777</v>
      </c>
      <c r="J51" s="539"/>
      <c r="K51" s="536"/>
      <c r="L51" s="524" t="s">
        <v>368</v>
      </c>
      <c r="M51" s="109"/>
      <c r="N51" s="145"/>
      <c r="O51" s="108"/>
      <c r="P51" s="146"/>
      <c r="Q51" s="108"/>
      <c r="R51" s="108"/>
      <c r="S51" s="108"/>
      <c r="T51" s="108"/>
      <c r="U51" s="108"/>
      <c r="V51" s="108"/>
      <c r="W51" s="108"/>
      <c r="X51" s="147"/>
    </row>
    <row r="52" spans="1:176" s="148" customFormat="1" ht="20.45" customHeight="1">
      <c r="A52" s="534"/>
      <c r="B52" s="519"/>
      <c r="C52" s="445" t="s">
        <v>1178</v>
      </c>
      <c r="D52" s="446" t="s">
        <v>482</v>
      </c>
      <c r="E52" s="537"/>
      <c r="F52" s="540"/>
      <c r="G52" s="540"/>
      <c r="H52" s="543"/>
      <c r="I52" s="540"/>
      <c r="J52" s="540"/>
      <c r="K52" s="537"/>
      <c r="L52" s="525"/>
      <c r="M52" s="109"/>
      <c r="N52" s="145"/>
      <c r="O52" s="108"/>
      <c r="P52" s="146"/>
      <c r="Q52" s="108"/>
      <c r="R52" s="108"/>
      <c r="S52" s="108"/>
      <c r="T52" s="108"/>
      <c r="U52" s="108"/>
      <c r="V52" s="108"/>
      <c r="W52" s="108"/>
      <c r="X52" s="147"/>
    </row>
    <row r="53" spans="1:176" s="148" customFormat="1" ht="20.45" customHeight="1">
      <c r="A53" s="534"/>
      <c r="B53" s="519"/>
      <c r="C53" s="445" t="s">
        <v>1179</v>
      </c>
      <c r="D53" s="446" t="s">
        <v>482</v>
      </c>
      <c r="E53" s="537"/>
      <c r="F53" s="540"/>
      <c r="G53" s="540"/>
      <c r="H53" s="543"/>
      <c r="I53" s="540"/>
      <c r="J53" s="540"/>
      <c r="K53" s="537"/>
      <c r="L53" s="525"/>
      <c r="M53" s="109"/>
      <c r="N53" s="145"/>
      <c r="O53" s="108"/>
      <c r="P53" s="146"/>
      <c r="Q53" s="108"/>
      <c r="R53" s="108"/>
      <c r="S53" s="108"/>
      <c r="T53" s="108"/>
      <c r="U53" s="108"/>
      <c r="V53" s="108"/>
      <c r="W53" s="108"/>
      <c r="X53" s="147"/>
    </row>
    <row r="54" spans="1:176" s="148" customFormat="1" ht="34.9" customHeight="1">
      <c r="A54" s="534"/>
      <c r="B54" s="519"/>
      <c r="C54" s="445" t="s">
        <v>1356</v>
      </c>
      <c r="D54" s="446" t="s">
        <v>482</v>
      </c>
      <c r="E54" s="537"/>
      <c r="F54" s="540"/>
      <c r="G54" s="540"/>
      <c r="H54" s="543"/>
      <c r="I54" s="540"/>
      <c r="J54" s="540"/>
      <c r="K54" s="537"/>
      <c r="L54" s="525"/>
      <c r="M54" s="109"/>
      <c r="N54" s="145"/>
      <c r="O54" s="108"/>
      <c r="P54" s="146"/>
      <c r="Q54" s="108"/>
      <c r="R54" s="108"/>
      <c r="S54" s="108"/>
      <c r="T54" s="108"/>
      <c r="U54" s="108"/>
      <c r="V54" s="108"/>
      <c r="W54" s="108"/>
      <c r="X54" s="147"/>
    </row>
    <row r="55" spans="1:176" s="148" customFormat="1" ht="46.15" customHeight="1">
      <c r="A55" s="535"/>
      <c r="B55" s="520"/>
      <c r="C55" s="445" t="s">
        <v>1357</v>
      </c>
      <c r="D55" s="446" t="s">
        <v>482</v>
      </c>
      <c r="E55" s="538"/>
      <c r="F55" s="541"/>
      <c r="G55" s="541"/>
      <c r="H55" s="544"/>
      <c r="I55" s="541"/>
      <c r="J55" s="541"/>
      <c r="K55" s="538"/>
      <c r="L55" s="526"/>
      <c r="M55" s="109"/>
      <c r="N55" s="145"/>
      <c r="O55" s="108"/>
      <c r="P55" s="146"/>
      <c r="Q55" s="108"/>
      <c r="R55" s="108"/>
      <c r="S55" s="108"/>
      <c r="T55" s="108"/>
      <c r="U55" s="108"/>
      <c r="V55" s="108"/>
      <c r="W55" s="108"/>
      <c r="X55" s="147"/>
    </row>
    <row r="56" spans="1:176" s="148" customFormat="1" ht="20.45" customHeight="1">
      <c r="A56" s="533">
        <v>11</v>
      </c>
      <c r="B56" s="518" t="s">
        <v>376</v>
      </c>
      <c r="C56" s="445" t="s">
        <v>1183</v>
      </c>
      <c r="D56" s="446" t="s">
        <v>482</v>
      </c>
      <c r="E56" s="536">
        <v>3</v>
      </c>
      <c r="F56" s="539">
        <v>5.01</v>
      </c>
      <c r="G56" s="539">
        <f>F56/5.5*100</f>
        <v>91.090909090909093</v>
      </c>
      <c r="H56" s="542">
        <v>102246</v>
      </c>
      <c r="I56" s="539">
        <f>H56/45000*100</f>
        <v>227.21333333333331</v>
      </c>
      <c r="J56" s="536"/>
      <c r="K56" s="536"/>
      <c r="L56" s="524" t="s">
        <v>368</v>
      </c>
      <c r="M56" s="109"/>
      <c r="N56" s="145"/>
      <c r="O56" s="108"/>
      <c r="P56" s="146"/>
      <c r="Q56" s="108"/>
      <c r="R56" s="108"/>
      <c r="S56" s="108"/>
      <c r="T56" s="108"/>
      <c r="U56" s="108"/>
      <c r="V56" s="108"/>
      <c r="W56" s="108"/>
      <c r="X56" s="147"/>
    </row>
    <row r="57" spans="1:176" s="148" customFormat="1" ht="67.900000000000006" customHeight="1">
      <c r="A57" s="534"/>
      <c r="B57" s="519"/>
      <c r="C57" s="445" t="s">
        <v>1358</v>
      </c>
      <c r="D57" s="446" t="s">
        <v>482</v>
      </c>
      <c r="E57" s="537"/>
      <c r="F57" s="540"/>
      <c r="G57" s="540"/>
      <c r="H57" s="543"/>
      <c r="I57" s="540"/>
      <c r="J57" s="537"/>
      <c r="K57" s="537"/>
      <c r="L57" s="525"/>
      <c r="M57" s="109"/>
      <c r="N57" s="145"/>
      <c r="O57" s="108"/>
      <c r="P57" s="146"/>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8"/>
      <c r="BR57" s="108"/>
      <c r="BS57" s="108"/>
      <c r="BT57" s="108"/>
      <c r="BU57" s="108"/>
      <c r="BV57" s="108"/>
      <c r="BW57" s="108"/>
      <c r="BX57" s="108"/>
      <c r="BY57" s="108"/>
      <c r="BZ57" s="108"/>
      <c r="CA57" s="108"/>
      <c r="CB57" s="108"/>
      <c r="CC57" s="108"/>
      <c r="CD57" s="108"/>
      <c r="CE57" s="108"/>
      <c r="CF57" s="108"/>
      <c r="CG57" s="108"/>
      <c r="CH57" s="108"/>
      <c r="CI57" s="108"/>
      <c r="CJ57" s="108"/>
      <c r="CK57" s="108"/>
      <c r="CL57" s="108"/>
      <c r="CM57" s="108"/>
      <c r="CN57" s="108"/>
      <c r="CO57" s="108"/>
      <c r="CP57" s="108"/>
      <c r="CQ57" s="108"/>
      <c r="CR57" s="108"/>
      <c r="CS57" s="108"/>
      <c r="CT57" s="108"/>
      <c r="CU57" s="108"/>
      <c r="CV57" s="108"/>
      <c r="CW57" s="108"/>
      <c r="CX57" s="108"/>
      <c r="CY57" s="108"/>
      <c r="CZ57" s="108"/>
      <c r="DA57" s="108"/>
      <c r="DB57" s="108"/>
      <c r="DC57" s="108"/>
      <c r="DD57" s="108"/>
      <c r="DE57" s="108"/>
      <c r="DF57" s="108"/>
      <c r="DG57" s="108"/>
      <c r="DH57" s="108"/>
      <c r="DI57" s="108"/>
      <c r="DJ57" s="108"/>
      <c r="DK57" s="108"/>
      <c r="DL57" s="108"/>
      <c r="DM57" s="108"/>
      <c r="DN57" s="108"/>
      <c r="DO57" s="108"/>
      <c r="DP57" s="108"/>
      <c r="DQ57" s="108"/>
      <c r="DR57" s="108"/>
      <c r="DS57" s="108"/>
      <c r="DT57" s="108"/>
      <c r="DU57" s="108"/>
      <c r="DV57" s="108"/>
      <c r="DW57" s="108"/>
      <c r="DX57" s="108"/>
      <c r="DY57" s="108"/>
      <c r="DZ57" s="108"/>
      <c r="EA57" s="108"/>
      <c r="EB57" s="108"/>
      <c r="EC57" s="108"/>
      <c r="ED57" s="108"/>
      <c r="EE57" s="108"/>
      <c r="EF57" s="108"/>
      <c r="EG57" s="108"/>
      <c r="EH57" s="108"/>
      <c r="EI57" s="108"/>
      <c r="EJ57" s="108"/>
      <c r="EK57" s="108"/>
      <c r="EL57" s="108"/>
      <c r="EM57" s="108"/>
      <c r="EN57" s="108"/>
      <c r="EO57" s="108"/>
      <c r="EP57" s="108"/>
      <c r="EQ57" s="108"/>
      <c r="ER57" s="108"/>
      <c r="ES57" s="108"/>
      <c r="ET57" s="108"/>
      <c r="EU57" s="108"/>
      <c r="EV57" s="108"/>
      <c r="EW57" s="108"/>
      <c r="EX57" s="108"/>
      <c r="EY57" s="108"/>
      <c r="EZ57" s="108"/>
      <c r="FA57" s="108"/>
      <c r="FB57" s="108"/>
      <c r="FC57" s="108"/>
      <c r="FD57" s="108"/>
      <c r="FE57" s="108"/>
      <c r="FF57" s="108"/>
      <c r="FG57" s="108"/>
      <c r="FH57" s="108"/>
      <c r="FI57" s="108"/>
      <c r="FJ57" s="108"/>
      <c r="FK57" s="108"/>
      <c r="FL57" s="108"/>
      <c r="FM57" s="108"/>
      <c r="FN57" s="108"/>
      <c r="FO57" s="108"/>
      <c r="FP57" s="108"/>
      <c r="FQ57" s="108"/>
      <c r="FR57" s="108"/>
      <c r="FS57" s="108"/>
      <c r="FT57" s="147"/>
    </row>
    <row r="58" spans="1:176" s="148" customFormat="1" ht="66" customHeight="1">
      <c r="A58" s="534"/>
      <c r="B58" s="519"/>
      <c r="C58" s="445" t="s">
        <v>1359</v>
      </c>
      <c r="D58" s="446" t="s">
        <v>482</v>
      </c>
      <c r="E58" s="537"/>
      <c r="F58" s="540"/>
      <c r="G58" s="540"/>
      <c r="H58" s="543"/>
      <c r="I58" s="540"/>
      <c r="J58" s="537"/>
      <c r="K58" s="537"/>
      <c r="L58" s="525"/>
      <c r="M58" s="109"/>
      <c r="N58" s="145"/>
      <c r="O58" s="108"/>
      <c r="P58" s="146"/>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8"/>
      <c r="BR58" s="108"/>
      <c r="BS58" s="108"/>
      <c r="BT58" s="108"/>
      <c r="BU58" s="108"/>
      <c r="BV58" s="108"/>
      <c r="BW58" s="108"/>
      <c r="BX58" s="108"/>
      <c r="BY58" s="108"/>
      <c r="BZ58" s="108"/>
      <c r="CA58" s="108"/>
      <c r="CB58" s="108"/>
      <c r="CC58" s="108"/>
      <c r="CD58" s="108"/>
      <c r="CE58" s="108"/>
      <c r="CF58" s="108"/>
      <c r="CG58" s="108"/>
      <c r="CH58" s="108"/>
      <c r="CI58" s="108"/>
      <c r="CJ58" s="108"/>
      <c r="CK58" s="108"/>
      <c r="CL58" s="108"/>
      <c r="CM58" s="108"/>
      <c r="CN58" s="108"/>
      <c r="CO58" s="108"/>
      <c r="CP58" s="108"/>
      <c r="CQ58" s="108"/>
      <c r="CR58" s="108"/>
      <c r="CS58" s="108"/>
      <c r="CT58" s="108"/>
      <c r="CU58" s="108"/>
      <c r="CV58" s="108"/>
      <c r="CW58" s="108"/>
      <c r="CX58" s="108"/>
      <c r="CY58" s="108"/>
      <c r="CZ58" s="108"/>
      <c r="DA58" s="108"/>
      <c r="DB58" s="108"/>
      <c r="DC58" s="108"/>
      <c r="DD58" s="108"/>
      <c r="DE58" s="108"/>
      <c r="DF58" s="108"/>
      <c r="DG58" s="108"/>
      <c r="DH58" s="108"/>
      <c r="DI58" s="108"/>
      <c r="DJ58" s="108"/>
      <c r="DK58" s="108"/>
      <c r="DL58" s="108"/>
      <c r="DM58" s="108"/>
      <c r="DN58" s="108"/>
      <c r="DO58" s="108"/>
      <c r="DP58" s="108"/>
      <c r="DQ58" s="108"/>
      <c r="DR58" s="108"/>
      <c r="DS58" s="108"/>
      <c r="DT58" s="108"/>
      <c r="DU58" s="108"/>
      <c r="DV58" s="108"/>
      <c r="DW58" s="108"/>
      <c r="DX58" s="108"/>
      <c r="DY58" s="108"/>
      <c r="DZ58" s="108"/>
      <c r="EA58" s="108"/>
      <c r="EB58" s="108"/>
      <c r="EC58" s="108"/>
      <c r="ED58" s="108"/>
      <c r="EE58" s="108"/>
      <c r="EF58" s="108"/>
      <c r="EG58" s="108"/>
      <c r="EH58" s="108"/>
      <c r="EI58" s="108"/>
      <c r="EJ58" s="108"/>
      <c r="EK58" s="108"/>
      <c r="EL58" s="108"/>
      <c r="EM58" s="108"/>
      <c r="EN58" s="108"/>
      <c r="EO58" s="108"/>
      <c r="EP58" s="108"/>
      <c r="EQ58" s="108"/>
      <c r="ER58" s="108"/>
      <c r="ES58" s="108"/>
      <c r="ET58" s="108"/>
      <c r="EU58" s="108"/>
      <c r="EV58" s="108"/>
      <c r="EW58" s="108"/>
      <c r="EX58" s="108"/>
      <c r="EY58" s="108"/>
      <c r="EZ58" s="108"/>
      <c r="FA58" s="108"/>
      <c r="FB58" s="108"/>
      <c r="FC58" s="108"/>
      <c r="FD58" s="108"/>
      <c r="FE58" s="108"/>
      <c r="FF58" s="108"/>
      <c r="FG58" s="108"/>
      <c r="FH58" s="108"/>
      <c r="FI58" s="108"/>
      <c r="FJ58" s="108"/>
      <c r="FK58" s="108"/>
      <c r="FL58" s="108"/>
      <c r="FM58" s="108"/>
      <c r="FN58" s="108"/>
      <c r="FO58" s="108"/>
      <c r="FP58" s="108"/>
      <c r="FQ58" s="108"/>
      <c r="FR58" s="108"/>
      <c r="FS58" s="108"/>
      <c r="FT58" s="147"/>
    </row>
    <row r="59" spans="1:176" s="148" customFormat="1" ht="33.6" customHeight="1">
      <c r="A59" s="534"/>
      <c r="B59" s="519"/>
      <c r="C59" s="445" t="s">
        <v>1360</v>
      </c>
      <c r="D59" s="446" t="s">
        <v>482</v>
      </c>
      <c r="E59" s="537"/>
      <c r="F59" s="540"/>
      <c r="G59" s="540"/>
      <c r="H59" s="543"/>
      <c r="I59" s="540"/>
      <c r="J59" s="537"/>
      <c r="K59" s="537"/>
      <c r="L59" s="525"/>
      <c r="M59" s="109"/>
      <c r="N59" s="145"/>
      <c r="O59" s="108"/>
      <c r="P59" s="146"/>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8"/>
      <c r="CG59" s="108"/>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8"/>
      <c r="DH59" s="108"/>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8"/>
      <c r="EI59" s="108"/>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8"/>
      <c r="FG59" s="108"/>
      <c r="FH59" s="108"/>
      <c r="FI59" s="108"/>
      <c r="FJ59" s="108"/>
      <c r="FK59" s="108"/>
      <c r="FL59" s="108"/>
      <c r="FM59" s="108"/>
      <c r="FN59" s="108"/>
      <c r="FO59" s="108"/>
      <c r="FP59" s="108"/>
      <c r="FQ59" s="108"/>
      <c r="FR59" s="108"/>
      <c r="FS59" s="108"/>
      <c r="FT59" s="147"/>
    </row>
    <row r="60" spans="1:176" s="148" customFormat="1" ht="33.6" customHeight="1">
      <c r="A60" s="535"/>
      <c r="B60" s="520"/>
      <c r="C60" s="445" t="s">
        <v>1361</v>
      </c>
      <c r="D60" s="446" t="s">
        <v>482</v>
      </c>
      <c r="E60" s="538"/>
      <c r="F60" s="541"/>
      <c r="G60" s="541"/>
      <c r="H60" s="544"/>
      <c r="I60" s="541"/>
      <c r="J60" s="538"/>
      <c r="K60" s="538"/>
      <c r="L60" s="526"/>
      <c r="M60" s="109"/>
      <c r="N60" s="145"/>
      <c r="O60" s="108"/>
      <c r="P60" s="146"/>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c r="DS60" s="108"/>
      <c r="DT60" s="108"/>
      <c r="DU60" s="108"/>
      <c r="DV60" s="108"/>
      <c r="DW60" s="108"/>
      <c r="DX60" s="108"/>
      <c r="DY60" s="108"/>
      <c r="DZ60" s="108"/>
      <c r="EA60" s="108"/>
      <c r="EB60" s="108"/>
      <c r="EC60" s="108"/>
      <c r="ED60" s="108"/>
      <c r="EE60" s="108"/>
      <c r="EF60" s="108"/>
      <c r="EG60" s="108"/>
      <c r="EH60" s="108"/>
      <c r="EI60" s="108"/>
      <c r="EJ60" s="108"/>
      <c r="EK60" s="108"/>
      <c r="EL60" s="108"/>
      <c r="EM60" s="108"/>
      <c r="EN60" s="108"/>
      <c r="EO60" s="108"/>
      <c r="EP60" s="108"/>
      <c r="EQ60" s="108"/>
      <c r="ER60" s="108"/>
      <c r="ES60" s="108"/>
      <c r="ET60" s="108"/>
      <c r="EU60" s="108"/>
      <c r="EV60" s="108"/>
      <c r="EW60" s="108"/>
      <c r="EX60" s="108"/>
      <c r="EY60" s="108"/>
      <c r="EZ60" s="108"/>
      <c r="FA60" s="108"/>
      <c r="FB60" s="108"/>
      <c r="FC60" s="108"/>
      <c r="FD60" s="108"/>
      <c r="FE60" s="108"/>
      <c r="FF60" s="108"/>
      <c r="FG60" s="108"/>
      <c r="FH60" s="108"/>
      <c r="FI60" s="108"/>
      <c r="FJ60" s="108"/>
      <c r="FK60" s="108"/>
      <c r="FL60" s="108"/>
      <c r="FM60" s="108"/>
      <c r="FN60" s="108"/>
      <c r="FO60" s="108"/>
      <c r="FP60" s="108"/>
      <c r="FQ60" s="108"/>
      <c r="FR60" s="108"/>
      <c r="FS60" s="108"/>
      <c r="FT60" s="147"/>
    </row>
    <row r="61" spans="1:176" s="148" customFormat="1" ht="21" customHeight="1">
      <c r="A61" s="533">
        <v>12</v>
      </c>
      <c r="B61" s="518" t="s">
        <v>378</v>
      </c>
      <c r="C61" s="445" t="s">
        <v>1362</v>
      </c>
      <c r="D61" s="446" t="s">
        <v>467</v>
      </c>
      <c r="E61" s="536">
        <v>4</v>
      </c>
      <c r="F61" s="527">
        <v>5.65</v>
      </c>
      <c r="G61" s="527">
        <v>102.77</v>
      </c>
      <c r="H61" s="530">
        <v>161051</v>
      </c>
      <c r="I61" s="527">
        <v>357.89</v>
      </c>
      <c r="J61" s="527"/>
      <c r="K61" s="527"/>
      <c r="L61" s="527" t="s">
        <v>368</v>
      </c>
      <c r="M61" s="109"/>
      <c r="N61" s="145"/>
      <c r="O61" s="108"/>
      <c r="P61" s="146"/>
      <c r="Q61" s="108"/>
      <c r="R61" s="108"/>
      <c r="S61" s="108"/>
      <c r="T61" s="108"/>
      <c r="U61" s="108"/>
      <c r="V61" s="108"/>
      <c r="W61" s="108"/>
      <c r="X61" s="147"/>
    </row>
    <row r="62" spans="1:176" s="148" customFormat="1" ht="21" customHeight="1">
      <c r="A62" s="534"/>
      <c r="B62" s="519"/>
      <c r="C62" s="445" t="s">
        <v>1364</v>
      </c>
      <c r="D62" s="446" t="s">
        <v>467</v>
      </c>
      <c r="E62" s="537"/>
      <c r="F62" s="528"/>
      <c r="G62" s="528"/>
      <c r="H62" s="531"/>
      <c r="I62" s="528"/>
      <c r="J62" s="528"/>
      <c r="K62" s="528"/>
      <c r="L62" s="528"/>
      <c r="M62" s="109"/>
      <c r="N62" s="145"/>
      <c r="O62" s="108"/>
      <c r="P62" s="146"/>
      <c r="Q62" s="108"/>
      <c r="R62" s="108"/>
      <c r="S62" s="108"/>
      <c r="T62" s="108"/>
      <c r="U62" s="108"/>
      <c r="V62" s="108"/>
      <c r="W62" s="108"/>
      <c r="X62" s="147"/>
    </row>
    <row r="63" spans="1:176" s="148" customFormat="1" ht="21" customHeight="1">
      <c r="A63" s="534"/>
      <c r="B63" s="519"/>
      <c r="C63" s="445" t="s">
        <v>1363</v>
      </c>
      <c r="D63" s="446" t="s">
        <v>467</v>
      </c>
      <c r="E63" s="537"/>
      <c r="F63" s="528"/>
      <c r="G63" s="528"/>
      <c r="H63" s="531"/>
      <c r="I63" s="528"/>
      <c r="J63" s="528"/>
      <c r="K63" s="528"/>
      <c r="L63" s="528"/>
      <c r="M63" s="109"/>
      <c r="N63" s="145"/>
      <c r="O63" s="108"/>
      <c r="P63" s="146"/>
      <c r="Q63" s="108"/>
      <c r="R63" s="108"/>
      <c r="S63" s="108"/>
      <c r="T63" s="108"/>
      <c r="U63" s="108"/>
      <c r="V63" s="108"/>
      <c r="W63" s="108"/>
      <c r="X63" s="147"/>
    </row>
    <row r="64" spans="1:176" s="148" customFormat="1" ht="30" customHeight="1">
      <c r="A64" s="534"/>
      <c r="B64" s="519"/>
      <c r="C64" s="445" t="s">
        <v>1365</v>
      </c>
      <c r="D64" s="446" t="s">
        <v>467</v>
      </c>
      <c r="E64" s="537"/>
      <c r="F64" s="528"/>
      <c r="G64" s="528"/>
      <c r="H64" s="531"/>
      <c r="I64" s="528"/>
      <c r="J64" s="528"/>
      <c r="K64" s="528"/>
      <c r="L64" s="528"/>
      <c r="M64" s="109"/>
      <c r="N64" s="145"/>
      <c r="O64" s="108"/>
      <c r="P64" s="146"/>
      <c r="Q64" s="108"/>
      <c r="R64" s="108"/>
      <c r="S64" s="108"/>
      <c r="T64" s="108"/>
      <c r="U64" s="108"/>
      <c r="V64" s="108"/>
      <c r="W64" s="108"/>
      <c r="X64" s="147"/>
    </row>
    <row r="65" spans="1:176" s="148" customFormat="1" ht="45" customHeight="1">
      <c r="A65" s="534"/>
      <c r="B65" s="519"/>
      <c r="C65" s="445" t="s">
        <v>1366</v>
      </c>
      <c r="D65" s="446" t="s">
        <v>467</v>
      </c>
      <c r="E65" s="537"/>
      <c r="F65" s="528"/>
      <c r="G65" s="528"/>
      <c r="H65" s="531"/>
      <c r="I65" s="528"/>
      <c r="J65" s="528"/>
      <c r="K65" s="528"/>
      <c r="L65" s="528"/>
      <c r="M65" s="109"/>
      <c r="N65" s="145"/>
      <c r="O65" s="108"/>
      <c r="P65" s="146"/>
      <c r="Q65" s="108"/>
      <c r="R65" s="108"/>
      <c r="S65" s="108"/>
      <c r="T65" s="108"/>
      <c r="U65" s="108"/>
      <c r="V65" s="108"/>
      <c r="W65" s="108"/>
      <c r="X65" s="147"/>
    </row>
    <row r="66" spans="1:176" s="148" customFormat="1" ht="45" customHeight="1">
      <c r="A66" s="534"/>
      <c r="B66" s="519"/>
      <c r="C66" s="445" t="s">
        <v>1367</v>
      </c>
      <c r="D66" s="446" t="s">
        <v>467</v>
      </c>
      <c r="E66" s="537"/>
      <c r="F66" s="528"/>
      <c r="G66" s="528"/>
      <c r="H66" s="531"/>
      <c r="I66" s="528"/>
      <c r="J66" s="528"/>
      <c r="K66" s="528"/>
      <c r="L66" s="528"/>
      <c r="M66" s="109"/>
      <c r="N66" s="145"/>
      <c r="O66" s="108"/>
      <c r="P66" s="146"/>
      <c r="Q66" s="108"/>
      <c r="R66" s="108"/>
      <c r="S66" s="108"/>
      <c r="T66" s="108"/>
      <c r="U66" s="108"/>
      <c r="V66" s="108"/>
      <c r="W66" s="108"/>
      <c r="X66" s="147"/>
    </row>
    <row r="67" spans="1:176" s="148" customFormat="1" ht="42.6" customHeight="1">
      <c r="A67" s="534"/>
      <c r="B67" s="519"/>
      <c r="C67" s="445" t="s">
        <v>1368</v>
      </c>
      <c r="D67" s="446" t="s">
        <v>482</v>
      </c>
      <c r="E67" s="537"/>
      <c r="F67" s="528"/>
      <c r="G67" s="528"/>
      <c r="H67" s="531"/>
      <c r="I67" s="528"/>
      <c r="J67" s="528"/>
      <c r="K67" s="528"/>
      <c r="L67" s="528"/>
      <c r="M67" s="109"/>
      <c r="N67" s="145"/>
      <c r="O67" s="108"/>
      <c r="P67" s="146"/>
      <c r="Q67" s="108"/>
      <c r="R67" s="108"/>
      <c r="S67" s="108"/>
      <c r="T67" s="108"/>
      <c r="U67" s="108"/>
      <c r="V67" s="108"/>
      <c r="W67" s="108"/>
      <c r="X67" s="147"/>
    </row>
    <row r="68" spans="1:176" s="148" customFormat="1" ht="43.9" customHeight="1">
      <c r="A68" s="535"/>
      <c r="B68" s="520"/>
      <c r="C68" s="445" t="s">
        <v>1369</v>
      </c>
      <c r="D68" s="446" t="s">
        <v>482</v>
      </c>
      <c r="E68" s="538"/>
      <c r="F68" s="529"/>
      <c r="G68" s="529"/>
      <c r="H68" s="532"/>
      <c r="I68" s="529"/>
      <c r="J68" s="529"/>
      <c r="K68" s="529"/>
      <c r="L68" s="529"/>
      <c r="M68" s="109"/>
      <c r="N68" s="145"/>
      <c r="O68" s="108"/>
      <c r="P68" s="146"/>
      <c r="Q68" s="108"/>
      <c r="R68" s="108"/>
      <c r="S68" s="108"/>
      <c r="T68" s="108"/>
      <c r="U68" s="108"/>
      <c r="V68" s="108"/>
      <c r="W68" s="108"/>
      <c r="X68" s="147"/>
    </row>
    <row r="69" spans="1:176" s="148" customFormat="1" ht="25.15" customHeight="1">
      <c r="A69" s="533">
        <v>13</v>
      </c>
      <c r="B69" s="518" t="s">
        <v>379</v>
      </c>
      <c r="C69" s="445" t="s">
        <v>441</v>
      </c>
      <c r="D69" s="446" t="s">
        <v>467</v>
      </c>
      <c r="E69" s="536">
        <v>1</v>
      </c>
      <c r="F69" s="539">
        <v>6.56</v>
      </c>
      <c r="G69" s="539">
        <f>F69/5.5*100</f>
        <v>119.27272727272727</v>
      </c>
      <c r="H69" s="542">
        <v>116091</v>
      </c>
      <c r="I69" s="539">
        <f>H69/45000*100</f>
        <v>257.98</v>
      </c>
      <c r="J69" s="536"/>
      <c r="K69" s="536"/>
      <c r="L69" s="524" t="s">
        <v>368</v>
      </c>
      <c r="M69" s="109"/>
      <c r="N69" s="145"/>
      <c r="O69" s="108"/>
      <c r="P69" s="146"/>
      <c r="Q69" s="108"/>
      <c r="R69" s="108"/>
      <c r="S69" s="108"/>
      <c r="T69" s="108"/>
      <c r="U69" s="108"/>
      <c r="V69" s="108"/>
      <c r="W69" s="108"/>
      <c r="X69" s="147"/>
    </row>
    <row r="70" spans="1:176" s="148" customFormat="1" ht="60.6" customHeight="1">
      <c r="A70" s="534"/>
      <c r="B70" s="519"/>
      <c r="C70" s="456" t="s">
        <v>1370</v>
      </c>
      <c r="D70" s="446" t="s">
        <v>467</v>
      </c>
      <c r="E70" s="537"/>
      <c r="F70" s="540"/>
      <c r="G70" s="540"/>
      <c r="H70" s="543"/>
      <c r="I70" s="540"/>
      <c r="J70" s="537"/>
      <c r="K70" s="537"/>
      <c r="L70" s="525"/>
      <c r="M70" s="109"/>
      <c r="N70" s="145"/>
      <c r="O70" s="108"/>
      <c r="P70" s="146"/>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08"/>
      <c r="BS70" s="108"/>
      <c r="BT70" s="108"/>
      <c r="BU70" s="108"/>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c r="EO70" s="108"/>
      <c r="EP70" s="108"/>
      <c r="EQ70" s="108"/>
      <c r="ER70" s="108"/>
      <c r="ES70" s="108"/>
      <c r="ET70" s="108"/>
      <c r="EU70" s="108"/>
      <c r="EV70" s="108"/>
      <c r="EW70" s="108"/>
      <c r="EX70" s="108"/>
      <c r="EY70" s="108"/>
      <c r="EZ70" s="108"/>
      <c r="FA70" s="108"/>
      <c r="FB70" s="108"/>
      <c r="FC70" s="108"/>
      <c r="FD70" s="108"/>
      <c r="FE70" s="108"/>
      <c r="FF70" s="108"/>
      <c r="FG70" s="108"/>
      <c r="FH70" s="108"/>
      <c r="FI70" s="108"/>
      <c r="FJ70" s="108"/>
      <c r="FK70" s="108"/>
      <c r="FL70" s="108"/>
      <c r="FM70" s="108"/>
      <c r="FN70" s="108"/>
      <c r="FO70" s="108"/>
      <c r="FP70" s="108"/>
      <c r="FQ70" s="108"/>
      <c r="FR70" s="108"/>
      <c r="FS70" s="108"/>
      <c r="FT70" s="147"/>
    </row>
    <row r="71" spans="1:176" s="148" customFormat="1" ht="60.6" customHeight="1">
      <c r="A71" s="534"/>
      <c r="B71" s="519"/>
      <c r="C71" s="456" t="s">
        <v>1371</v>
      </c>
      <c r="D71" s="446" t="s">
        <v>467</v>
      </c>
      <c r="E71" s="537"/>
      <c r="F71" s="540"/>
      <c r="G71" s="540"/>
      <c r="H71" s="543"/>
      <c r="I71" s="540"/>
      <c r="J71" s="537"/>
      <c r="K71" s="537"/>
      <c r="L71" s="525"/>
      <c r="M71" s="109"/>
      <c r="N71" s="145"/>
      <c r="O71" s="108"/>
      <c r="P71" s="146"/>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08"/>
      <c r="BS71" s="108"/>
      <c r="BT71" s="108"/>
      <c r="BU71" s="108"/>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c r="EO71" s="108"/>
      <c r="EP71" s="108"/>
      <c r="EQ71" s="108"/>
      <c r="ER71" s="108"/>
      <c r="ES71" s="108"/>
      <c r="ET71" s="108"/>
      <c r="EU71" s="108"/>
      <c r="EV71" s="108"/>
      <c r="EW71" s="108"/>
      <c r="EX71" s="108"/>
      <c r="EY71" s="108"/>
      <c r="EZ71" s="108"/>
      <c r="FA71" s="108"/>
      <c r="FB71" s="108"/>
      <c r="FC71" s="108"/>
      <c r="FD71" s="108"/>
      <c r="FE71" s="108"/>
      <c r="FF71" s="108"/>
      <c r="FG71" s="108"/>
      <c r="FH71" s="108"/>
      <c r="FI71" s="108"/>
      <c r="FJ71" s="108"/>
      <c r="FK71" s="108"/>
      <c r="FL71" s="108"/>
      <c r="FM71" s="108"/>
      <c r="FN71" s="108"/>
      <c r="FO71" s="108"/>
      <c r="FP71" s="108"/>
      <c r="FQ71" s="108"/>
      <c r="FR71" s="108"/>
      <c r="FS71" s="108"/>
      <c r="FT71" s="147"/>
    </row>
    <row r="72" spans="1:176" s="148" customFormat="1" ht="60.6" customHeight="1">
      <c r="A72" s="535"/>
      <c r="B72" s="520"/>
      <c r="C72" s="456" t="s">
        <v>1372</v>
      </c>
      <c r="D72" s="446" t="s">
        <v>467</v>
      </c>
      <c r="E72" s="538"/>
      <c r="F72" s="541"/>
      <c r="G72" s="541"/>
      <c r="H72" s="544"/>
      <c r="I72" s="541"/>
      <c r="J72" s="538"/>
      <c r="K72" s="538"/>
      <c r="L72" s="526"/>
      <c r="M72" s="109"/>
      <c r="N72" s="145"/>
      <c r="O72" s="108"/>
      <c r="P72" s="146"/>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08"/>
      <c r="BS72" s="108"/>
      <c r="BT72" s="108"/>
      <c r="BU72" s="108"/>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c r="EO72" s="108"/>
      <c r="EP72" s="108"/>
      <c r="EQ72" s="108"/>
      <c r="ER72" s="108"/>
      <c r="ES72" s="108"/>
      <c r="ET72" s="108"/>
      <c r="EU72" s="108"/>
      <c r="EV72" s="108"/>
      <c r="EW72" s="108"/>
      <c r="EX72" s="108"/>
      <c r="EY72" s="108"/>
      <c r="EZ72" s="108"/>
      <c r="FA72" s="108"/>
      <c r="FB72" s="108"/>
      <c r="FC72" s="108"/>
      <c r="FD72" s="108"/>
      <c r="FE72" s="108"/>
      <c r="FF72" s="108"/>
      <c r="FG72" s="108"/>
      <c r="FH72" s="108"/>
      <c r="FI72" s="108"/>
      <c r="FJ72" s="108"/>
      <c r="FK72" s="108"/>
      <c r="FL72" s="108"/>
      <c r="FM72" s="108"/>
      <c r="FN72" s="108"/>
      <c r="FO72" s="108"/>
      <c r="FP72" s="108"/>
      <c r="FQ72" s="108"/>
      <c r="FR72" s="108"/>
      <c r="FS72" s="108"/>
      <c r="FT72" s="147"/>
    </row>
    <row r="73" spans="1:176" s="148" customFormat="1" ht="18" customHeight="1">
      <c r="A73" s="604">
        <v>14</v>
      </c>
      <c r="B73" s="587" t="s">
        <v>437</v>
      </c>
      <c r="C73" s="445" t="s">
        <v>654</v>
      </c>
      <c r="D73" s="446" t="s">
        <v>485</v>
      </c>
      <c r="E73" s="533">
        <v>4</v>
      </c>
      <c r="F73" s="533">
        <v>39.99</v>
      </c>
      <c r="G73" s="539">
        <f>F73/5.5*100</f>
        <v>727.09090909090912</v>
      </c>
      <c r="H73" s="542">
        <v>102648</v>
      </c>
      <c r="I73" s="539">
        <f>H73/45000*100</f>
        <v>228.10666666666668</v>
      </c>
      <c r="J73" s="533"/>
      <c r="K73" s="533"/>
      <c r="L73" s="601" t="s">
        <v>369</v>
      </c>
      <c r="M73" s="109"/>
      <c r="N73" s="145"/>
      <c r="O73" s="108"/>
      <c r="P73" s="146"/>
      <c r="Q73" s="108"/>
      <c r="R73" s="108"/>
      <c r="S73" s="108"/>
      <c r="T73" s="108"/>
      <c r="U73" s="108"/>
      <c r="V73" s="108"/>
      <c r="W73" s="108"/>
      <c r="X73" s="147"/>
    </row>
    <row r="74" spans="1:176" s="148" customFormat="1" ht="18" customHeight="1">
      <c r="A74" s="605"/>
      <c r="B74" s="607"/>
      <c r="C74" s="445" t="s">
        <v>397</v>
      </c>
      <c r="D74" s="446" t="s">
        <v>485</v>
      </c>
      <c r="E74" s="534"/>
      <c r="F74" s="534"/>
      <c r="G74" s="540"/>
      <c r="H74" s="543"/>
      <c r="I74" s="540"/>
      <c r="J74" s="534"/>
      <c r="K74" s="534"/>
      <c r="L74" s="602"/>
      <c r="M74" s="109"/>
      <c r="N74" s="145"/>
      <c r="O74" s="108"/>
      <c r="P74" s="146"/>
      <c r="Q74" s="108"/>
      <c r="R74" s="108"/>
      <c r="S74" s="108"/>
      <c r="T74" s="108"/>
      <c r="U74" s="108"/>
      <c r="V74" s="108"/>
      <c r="W74" s="108"/>
      <c r="X74" s="147"/>
    </row>
    <row r="75" spans="1:176" s="148" customFormat="1" ht="18" customHeight="1">
      <c r="A75" s="605"/>
      <c r="B75" s="607"/>
      <c r="C75" s="445" t="s">
        <v>652</v>
      </c>
      <c r="D75" s="446" t="s">
        <v>485</v>
      </c>
      <c r="E75" s="534"/>
      <c r="F75" s="534"/>
      <c r="G75" s="540"/>
      <c r="H75" s="543"/>
      <c r="I75" s="540"/>
      <c r="J75" s="534"/>
      <c r="K75" s="534"/>
      <c r="L75" s="602"/>
      <c r="M75" s="109"/>
      <c r="N75" s="145"/>
      <c r="O75" s="108"/>
      <c r="P75" s="146"/>
      <c r="Q75" s="108"/>
      <c r="R75" s="108"/>
      <c r="S75" s="108"/>
      <c r="T75" s="108"/>
      <c r="U75" s="108"/>
      <c r="V75" s="108"/>
      <c r="W75" s="108"/>
      <c r="X75" s="147"/>
    </row>
    <row r="76" spans="1:176" s="148" customFormat="1" ht="18" customHeight="1">
      <c r="A76" s="605"/>
      <c r="B76" s="607"/>
      <c r="C76" s="445" t="s">
        <v>657</v>
      </c>
      <c r="D76" s="446" t="s">
        <v>485</v>
      </c>
      <c r="E76" s="534"/>
      <c r="F76" s="534"/>
      <c r="G76" s="540"/>
      <c r="H76" s="543"/>
      <c r="I76" s="540"/>
      <c r="J76" s="534"/>
      <c r="K76" s="534"/>
      <c r="L76" s="602"/>
      <c r="M76" s="109"/>
      <c r="N76" s="145"/>
      <c r="O76" s="108"/>
      <c r="P76" s="146"/>
      <c r="Q76" s="108"/>
      <c r="R76" s="108"/>
      <c r="S76" s="108"/>
      <c r="T76" s="108"/>
      <c r="U76" s="108"/>
      <c r="V76" s="108"/>
      <c r="W76" s="108"/>
      <c r="X76" s="147"/>
    </row>
    <row r="77" spans="1:176" s="148" customFormat="1" ht="18" customHeight="1">
      <c r="A77" s="605"/>
      <c r="B77" s="607"/>
      <c r="C77" s="445" t="s">
        <v>660</v>
      </c>
      <c r="D77" s="446" t="s">
        <v>485</v>
      </c>
      <c r="E77" s="534"/>
      <c r="F77" s="534"/>
      <c r="G77" s="540"/>
      <c r="H77" s="543"/>
      <c r="I77" s="540"/>
      <c r="J77" s="534"/>
      <c r="K77" s="534"/>
      <c r="L77" s="602"/>
      <c r="M77" s="109"/>
      <c r="N77" s="145"/>
      <c r="O77" s="108"/>
      <c r="P77" s="146"/>
      <c r="Q77" s="108"/>
      <c r="R77" s="108"/>
      <c r="S77" s="108"/>
      <c r="T77" s="108"/>
      <c r="U77" s="108"/>
      <c r="V77" s="108"/>
      <c r="W77" s="108"/>
      <c r="X77" s="147"/>
    </row>
    <row r="78" spans="1:176" s="148" customFormat="1" ht="28.9" customHeight="1">
      <c r="A78" s="605"/>
      <c r="B78" s="607"/>
      <c r="C78" s="445" t="s">
        <v>1373</v>
      </c>
      <c r="D78" s="446" t="s">
        <v>485</v>
      </c>
      <c r="E78" s="534"/>
      <c r="F78" s="534"/>
      <c r="G78" s="540"/>
      <c r="H78" s="543"/>
      <c r="I78" s="540"/>
      <c r="J78" s="534"/>
      <c r="K78" s="534"/>
      <c r="L78" s="602"/>
      <c r="M78" s="109"/>
      <c r="N78" s="145"/>
      <c r="O78" s="108"/>
      <c r="P78" s="146"/>
      <c r="Q78" s="108"/>
      <c r="R78" s="108"/>
      <c r="S78" s="108"/>
      <c r="T78" s="108"/>
      <c r="U78" s="108"/>
      <c r="V78" s="108"/>
      <c r="W78" s="108"/>
      <c r="X78" s="147"/>
    </row>
    <row r="79" spans="1:176" s="148" customFormat="1" ht="33" customHeight="1">
      <c r="A79" s="606"/>
      <c r="B79" s="588"/>
      <c r="C79" s="445" t="s">
        <v>1374</v>
      </c>
      <c r="D79" s="446" t="s">
        <v>485</v>
      </c>
      <c r="E79" s="535"/>
      <c r="F79" s="535"/>
      <c r="G79" s="541"/>
      <c r="H79" s="544"/>
      <c r="I79" s="541"/>
      <c r="J79" s="535"/>
      <c r="K79" s="535"/>
      <c r="L79" s="603"/>
      <c r="M79" s="109"/>
      <c r="N79" s="145"/>
      <c r="O79" s="108"/>
      <c r="P79" s="146"/>
      <c r="Q79" s="108"/>
      <c r="R79" s="108"/>
      <c r="S79" s="108"/>
      <c r="T79" s="108"/>
      <c r="U79" s="108"/>
      <c r="V79" s="108"/>
      <c r="W79" s="108"/>
      <c r="X79" s="147"/>
    </row>
    <row r="80" spans="1:176" s="148" customFormat="1" ht="20.45" customHeight="1">
      <c r="A80" s="533">
        <v>15</v>
      </c>
      <c r="B80" s="518" t="s">
        <v>438</v>
      </c>
      <c r="C80" s="445" t="s">
        <v>398</v>
      </c>
      <c r="D80" s="446" t="s">
        <v>485</v>
      </c>
      <c r="E80" s="533">
        <v>2</v>
      </c>
      <c r="F80" s="533">
        <v>57.65</v>
      </c>
      <c r="G80" s="539">
        <f>F80/5.5*100</f>
        <v>1048.1818181818182</v>
      </c>
      <c r="H80" s="542">
        <v>50748</v>
      </c>
      <c r="I80" s="539">
        <f>H80/45000*100</f>
        <v>112.77333333333333</v>
      </c>
      <c r="J80" s="533"/>
      <c r="K80" s="533"/>
      <c r="L80" s="601" t="s">
        <v>369</v>
      </c>
      <c r="M80" s="109"/>
      <c r="N80" s="145"/>
      <c r="O80" s="108"/>
      <c r="P80" s="146"/>
      <c r="Q80" s="108"/>
      <c r="R80" s="108"/>
      <c r="S80" s="108"/>
      <c r="T80" s="108"/>
      <c r="U80" s="108"/>
      <c r="V80" s="108"/>
      <c r="W80" s="108"/>
      <c r="X80" s="147"/>
    </row>
    <row r="81" spans="1:176" s="148" customFormat="1" ht="61.15" customHeight="1">
      <c r="A81" s="534"/>
      <c r="B81" s="519"/>
      <c r="C81" s="445" t="s">
        <v>1375</v>
      </c>
      <c r="D81" s="446" t="s">
        <v>485</v>
      </c>
      <c r="E81" s="534"/>
      <c r="F81" s="534"/>
      <c r="G81" s="540"/>
      <c r="H81" s="543"/>
      <c r="I81" s="540"/>
      <c r="J81" s="534"/>
      <c r="K81" s="534"/>
      <c r="L81" s="602"/>
      <c r="M81" s="109"/>
      <c r="N81" s="145"/>
      <c r="O81" s="108"/>
      <c r="P81" s="146"/>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08"/>
      <c r="BS81" s="108"/>
      <c r="BT81" s="108"/>
      <c r="BU81" s="108"/>
      <c r="BV81" s="108"/>
      <c r="BW81" s="108"/>
      <c r="BX81" s="108"/>
      <c r="BY81" s="108"/>
      <c r="BZ81" s="108"/>
      <c r="CA81" s="108"/>
      <c r="CB81" s="108"/>
      <c r="CC81" s="108"/>
      <c r="CD81" s="108"/>
      <c r="CE81" s="108"/>
      <c r="CF81" s="108"/>
      <c r="CG81" s="108"/>
      <c r="CH81" s="108"/>
      <c r="CI81" s="108"/>
      <c r="CJ81" s="108"/>
      <c r="CK81" s="108"/>
      <c r="CL81" s="108"/>
      <c r="CM81" s="108"/>
      <c r="CN81" s="108"/>
      <c r="CO81" s="108"/>
      <c r="CP81" s="108"/>
      <c r="CQ81" s="108"/>
      <c r="CR81" s="108"/>
      <c r="CS81" s="108"/>
      <c r="CT81" s="108"/>
      <c r="CU81" s="108"/>
      <c r="CV81" s="108"/>
      <c r="CW81" s="108"/>
      <c r="CX81" s="108"/>
      <c r="CY81" s="108"/>
      <c r="CZ81" s="108"/>
      <c r="DA81" s="108"/>
      <c r="DB81" s="108"/>
      <c r="DC81" s="108"/>
      <c r="DD81" s="108"/>
      <c r="DE81" s="108"/>
      <c r="DF81" s="108"/>
      <c r="DG81" s="108"/>
      <c r="DH81" s="108"/>
      <c r="DI81" s="108"/>
      <c r="DJ81" s="108"/>
      <c r="DK81" s="108"/>
      <c r="DL81" s="108"/>
      <c r="DM81" s="108"/>
      <c r="DN81" s="108"/>
      <c r="DO81" s="108"/>
      <c r="DP81" s="108"/>
      <c r="DQ81" s="108"/>
      <c r="DR81" s="108"/>
      <c r="DS81" s="108"/>
      <c r="DT81" s="108"/>
      <c r="DU81" s="108"/>
      <c r="DV81" s="108"/>
      <c r="DW81" s="108"/>
      <c r="DX81" s="108"/>
      <c r="DY81" s="108"/>
      <c r="DZ81" s="108"/>
      <c r="EA81" s="108"/>
      <c r="EB81" s="108"/>
      <c r="EC81" s="108"/>
      <c r="ED81" s="108"/>
      <c r="EE81" s="108"/>
      <c r="EF81" s="108"/>
      <c r="EG81" s="108"/>
      <c r="EH81" s="108"/>
      <c r="EI81" s="108"/>
      <c r="EJ81" s="108"/>
      <c r="EK81" s="108"/>
      <c r="EL81" s="108"/>
      <c r="EM81" s="108"/>
      <c r="EN81" s="108"/>
      <c r="EO81" s="108"/>
      <c r="EP81" s="108"/>
      <c r="EQ81" s="108"/>
      <c r="ER81" s="108"/>
      <c r="ES81" s="108"/>
      <c r="ET81" s="108"/>
      <c r="EU81" s="108"/>
      <c r="EV81" s="108"/>
      <c r="EW81" s="108"/>
      <c r="EX81" s="108"/>
      <c r="EY81" s="108"/>
      <c r="EZ81" s="108"/>
      <c r="FA81" s="108"/>
      <c r="FB81" s="108"/>
      <c r="FC81" s="108"/>
      <c r="FD81" s="108"/>
      <c r="FE81" s="108"/>
      <c r="FF81" s="108"/>
      <c r="FG81" s="108"/>
      <c r="FH81" s="108"/>
      <c r="FI81" s="108"/>
      <c r="FJ81" s="108"/>
      <c r="FK81" s="108"/>
      <c r="FL81" s="108"/>
      <c r="FM81" s="108"/>
      <c r="FN81" s="108"/>
      <c r="FO81" s="108"/>
      <c r="FP81" s="108"/>
      <c r="FQ81" s="108"/>
      <c r="FR81" s="108"/>
      <c r="FS81" s="108"/>
      <c r="FT81" s="147"/>
    </row>
    <row r="82" spans="1:176" s="148" customFormat="1" ht="70.150000000000006" customHeight="1">
      <c r="A82" s="535"/>
      <c r="B82" s="520"/>
      <c r="C82" s="445" t="s">
        <v>1376</v>
      </c>
      <c r="D82" s="446" t="s">
        <v>485</v>
      </c>
      <c r="E82" s="535"/>
      <c r="F82" s="535"/>
      <c r="G82" s="541"/>
      <c r="H82" s="544"/>
      <c r="I82" s="541"/>
      <c r="J82" s="535"/>
      <c r="K82" s="535"/>
      <c r="L82" s="603"/>
      <c r="M82" s="109"/>
      <c r="N82" s="145"/>
      <c r="O82" s="108"/>
      <c r="P82" s="146"/>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8"/>
      <c r="BR82" s="108"/>
      <c r="BS82" s="108"/>
      <c r="BT82" s="108"/>
      <c r="BU82" s="108"/>
      <c r="BV82" s="108"/>
      <c r="BW82" s="108"/>
      <c r="BX82" s="108"/>
      <c r="BY82" s="108"/>
      <c r="BZ82" s="108"/>
      <c r="CA82" s="108"/>
      <c r="CB82" s="108"/>
      <c r="CC82" s="108"/>
      <c r="CD82" s="108"/>
      <c r="CE82" s="108"/>
      <c r="CF82" s="108"/>
      <c r="CG82" s="108"/>
      <c r="CH82" s="108"/>
      <c r="CI82" s="108"/>
      <c r="CJ82" s="108"/>
      <c r="CK82" s="108"/>
      <c r="CL82" s="108"/>
      <c r="CM82" s="108"/>
      <c r="CN82" s="108"/>
      <c r="CO82" s="108"/>
      <c r="CP82" s="108"/>
      <c r="CQ82" s="108"/>
      <c r="CR82" s="108"/>
      <c r="CS82" s="108"/>
      <c r="CT82" s="108"/>
      <c r="CU82" s="108"/>
      <c r="CV82" s="108"/>
      <c r="CW82" s="108"/>
      <c r="CX82" s="108"/>
      <c r="CY82" s="108"/>
      <c r="CZ82" s="108"/>
      <c r="DA82" s="108"/>
      <c r="DB82" s="108"/>
      <c r="DC82" s="108"/>
      <c r="DD82" s="108"/>
      <c r="DE82" s="108"/>
      <c r="DF82" s="108"/>
      <c r="DG82" s="108"/>
      <c r="DH82" s="108"/>
      <c r="DI82" s="108"/>
      <c r="DJ82" s="108"/>
      <c r="DK82" s="108"/>
      <c r="DL82" s="108"/>
      <c r="DM82" s="108"/>
      <c r="DN82" s="108"/>
      <c r="DO82" s="108"/>
      <c r="DP82" s="108"/>
      <c r="DQ82" s="108"/>
      <c r="DR82" s="108"/>
      <c r="DS82" s="108"/>
      <c r="DT82" s="108"/>
      <c r="DU82" s="108"/>
      <c r="DV82" s="108"/>
      <c r="DW82" s="108"/>
      <c r="DX82" s="108"/>
      <c r="DY82" s="108"/>
      <c r="DZ82" s="108"/>
      <c r="EA82" s="108"/>
      <c r="EB82" s="108"/>
      <c r="EC82" s="108"/>
      <c r="ED82" s="108"/>
      <c r="EE82" s="108"/>
      <c r="EF82" s="108"/>
      <c r="EG82" s="108"/>
      <c r="EH82" s="108"/>
      <c r="EI82" s="108"/>
      <c r="EJ82" s="108"/>
      <c r="EK82" s="108"/>
      <c r="EL82" s="108"/>
      <c r="EM82" s="108"/>
      <c r="EN82" s="108"/>
      <c r="EO82" s="108"/>
      <c r="EP82" s="108"/>
      <c r="EQ82" s="108"/>
      <c r="ER82" s="108"/>
      <c r="ES82" s="108"/>
      <c r="ET82" s="108"/>
      <c r="EU82" s="108"/>
      <c r="EV82" s="108"/>
      <c r="EW82" s="108"/>
      <c r="EX82" s="108"/>
      <c r="EY82" s="108"/>
      <c r="EZ82" s="108"/>
      <c r="FA82" s="108"/>
      <c r="FB82" s="108"/>
      <c r="FC82" s="108"/>
      <c r="FD82" s="108"/>
      <c r="FE82" s="108"/>
      <c r="FF82" s="108"/>
      <c r="FG82" s="108"/>
      <c r="FH82" s="108"/>
      <c r="FI82" s="108"/>
      <c r="FJ82" s="108"/>
      <c r="FK82" s="108"/>
      <c r="FL82" s="108"/>
      <c r="FM82" s="108"/>
      <c r="FN82" s="108"/>
      <c r="FO82" s="108"/>
      <c r="FP82" s="108"/>
      <c r="FQ82" s="108"/>
      <c r="FR82" s="108"/>
      <c r="FS82" s="108"/>
      <c r="FT82" s="147"/>
    </row>
    <row r="83" spans="1:176" s="148" customFormat="1" ht="31.15" customHeight="1">
      <c r="A83" s="533">
        <v>16</v>
      </c>
      <c r="B83" s="518" t="s">
        <v>439</v>
      </c>
      <c r="C83" s="438" t="s">
        <v>1377</v>
      </c>
      <c r="D83" s="438" t="s">
        <v>488</v>
      </c>
      <c r="E83" s="153">
        <v>2</v>
      </c>
      <c r="F83" s="149">
        <v>11.18</v>
      </c>
      <c r="G83" s="151">
        <f>F83*100/5.5</f>
        <v>203.27272727272728</v>
      </c>
      <c r="H83" s="452">
        <v>67236</v>
      </c>
      <c r="I83" s="151">
        <f>H83*100/45000</f>
        <v>149.41333333333333</v>
      </c>
      <c r="J83" s="149"/>
      <c r="K83" s="149"/>
      <c r="L83" s="150" t="s">
        <v>368</v>
      </c>
      <c r="M83" s="109"/>
      <c r="N83" s="145"/>
      <c r="O83" s="108"/>
      <c r="P83" s="146"/>
      <c r="Q83" s="108"/>
      <c r="R83" s="108"/>
      <c r="S83" s="108"/>
      <c r="T83" s="108"/>
      <c r="U83" s="108"/>
      <c r="V83" s="108"/>
      <c r="W83" s="108"/>
      <c r="X83" s="147"/>
    </row>
    <row r="84" spans="1:176" s="148" customFormat="1" ht="31.15" customHeight="1">
      <c r="A84" s="534"/>
      <c r="B84" s="519"/>
      <c r="C84" s="443" t="s">
        <v>1378</v>
      </c>
      <c r="D84" s="438" t="s">
        <v>488</v>
      </c>
      <c r="E84" s="395"/>
      <c r="F84" s="440"/>
      <c r="G84" s="444"/>
      <c r="H84" s="453"/>
      <c r="I84" s="444"/>
      <c r="J84" s="440"/>
      <c r="K84" s="440"/>
      <c r="L84" s="441"/>
      <c r="M84" s="109"/>
      <c r="N84" s="145"/>
      <c r="O84" s="108"/>
      <c r="P84" s="146"/>
      <c r="Q84" s="108"/>
      <c r="R84" s="108"/>
      <c r="S84" s="108"/>
      <c r="T84" s="108"/>
      <c r="U84" s="108"/>
      <c r="V84" s="108"/>
      <c r="W84" s="108"/>
      <c r="X84" s="147"/>
    </row>
    <row r="85" spans="1:176" s="148" customFormat="1" ht="31.15" customHeight="1">
      <c r="A85" s="534"/>
      <c r="B85" s="519"/>
      <c r="C85" s="443" t="s">
        <v>1379</v>
      </c>
      <c r="D85" s="438" t="s">
        <v>488</v>
      </c>
      <c r="E85" s="395"/>
      <c r="F85" s="440"/>
      <c r="G85" s="444"/>
      <c r="H85" s="453"/>
      <c r="I85" s="444"/>
      <c r="J85" s="440"/>
      <c r="K85" s="440"/>
      <c r="L85" s="441"/>
      <c r="M85" s="109"/>
      <c r="N85" s="145"/>
      <c r="O85" s="108"/>
      <c r="P85" s="146"/>
      <c r="Q85" s="108"/>
      <c r="R85" s="108"/>
      <c r="S85" s="108"/>
      <c r="T85" s="108"/>
      <c r="U85" s="108"/>
      <c r="V85" s="108"/>
      <c r="W85" s="108"/>
      <c r="X85" s="147"/>
    </row>
    <row r="86" spans="1:176" s="148" customFormat="1" ht="31.15" customHeight="1">
      <c r="A86" s="534"/>
      <c r="B86" s="519"/>
      <c r="C86" s="443" t="s">
        <v>1380</v>
      </c>
      <c r="D86" s="438" t="s">
        <v>488</v>
      </c>
      <c r="E86" s="395"/>
      <c r="F86" s="440"/>
      <c r="G86" s="444"/>
      <c r="H86" s="453"/>
      <c r="I86" s="444"/>
      <c r="J86" s="440"/>
      <c r="K86" s="440"/>
      <c r="L86" s="441"/>
      <c r="M86" s="109"/>
      <c r="N86" s="145"/>
      <c r="O86" s="108"/>
      <c r="P86" s="146"/>
      <c r="Q86" s="108"/>
      <c r="R86" s="108"/>
      <c r="S86" s="108"/>
      <c r="T86" s="108"/>
      <c r="U86" s="108"/>
      <c r="V86" s="108"/>
      <c r="W86" s="108"/>
      <c r="X86" s="147"/>
    </row>
    <row r="87" spans="1:176" s="148" customFormat="1" ht="31.15" customHeight="1">
      <c r="A87" s="535"/>
      <c r="B87" s="520"/>
      <c r="C87" s="443" t="s">
        <v>1381</v>
      </c>
      <c r="D87" s="438" t="s">
        <v>488</v>
      </c>
      <c r="E87" s="395"/>
      <c r="F87" s="440"/>
      <c r="G87" s="444"/>
      <c r="H87" s="453"/>
      <c r="I87" s="444"/>
      <c r="J87" s="440"/>
      <c r="K87" s="440"/>
      <c r="L87" s="441"/>
      <c r="M87" s="109"/>
      <c r="N87" s="145"/>
      <c r="O87" s="108"/>
      <c r="P87" s="146"/>
      <c r="Q87" s="108"/>
      <c r="R87" s="108"/>
      <c r="S87" s="108"/>
      <c r="T87" s="108"/>
      <c r="U87" s="108"/>
      <c r="V87" s="108"/>
      <c r="W87" s="108"/>
      <c r="X87" s="147"/>
    </row>
    <row r="88" spans="1:176" s="148" customFormat="1" ht="21.6" customHeight="1">
      <c r="A88" s="533">
        <v>17</v>
      </c>
      <c r="B88" s="518" t="s">
        <v>440</v>
      </c>
      <c r="C88" s="438" t="s">
        <v>662</v>
      </c>
      <c r="D88" s="438" t="s">
        <v>488</v>
      </c>
      <c r="E88" s="533">
        <v>3</v>
      </c>
      <c r="F88" s="539">
        <v>18.46</v>
      </c>
      <c r="G88" s="539">
        <f>F88*100/5.5</f>
        <v>335.63636363636363</v>
      </c>
      <c r="H88" s="542">
        <v>60733</v>
      </c>
      <c r="I88" s="539">
        <f>H88*100/45000</f>
        <v>134.96222222222221</v>
      </c>
      <c r="J88" s="533"/>
      <c r="K88" s="533"/>
      <c r="L88" s="601" t="s">
        <v>368</v>
      </c>
      <c r="M88" s="109"/>
      <c r="N88" s="145"/>
      <c r="O88" s="108"/>
      <c r="P88" s="146"/>
      <c r="Q88" s="108"/>
      <c r="R88" s="108"/>
      <c r="S88" s="108"/>
      <c r="T88" s="108"/>
      <c r="U88" s="108"/>
      <c r="V88" s="108"/>
      <c r="W88" s="108"/>
      <c r="X88" s="147"/>
    </row>
    <row r="89" spans="1:176" s="148" customFormat="1" ht="21.6" customHeight="1">
      <c r="A89" s="534"/>
      <c r="B89" s="519"/>
      <c r="C89" s="443" t="s">
        <v>665</v>
      </c>
      <c r="D89" s="438" t="s">
        <v>488</v>
      </c>
      <c r="E89" s="534"/>
      <c r="F89" s="540"/>
      <c r="G89" s="540"/>
      <c r="H89" s="543"/>
      <c r="I89" s="540"/>
      <c r="J89" s="534"/>
      <c r="K89" s="534"/>
      <c r="L89" s="602"/>
      <c r="M89" s="109"/>
      <c r="N89" s="145"/>
      <c r="O89" s="108"/>
      <c r="P89" s="146"/>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c r="BT89" s="108"/>
      <c r="BU89" s="108"/>
      <c r="BV89" s="108"/>
      <c r="BW89" s="108"/>
      <c r="BX89" s="108"/>
      <c r="BY89" s="108"/>
      <c r="BZ89" s="108"/>
      <c r="CA89" s="108"/>
      <c r="CB89" s="108"/>
      <c r="CC89" s="108"/>
      <c r="CD89" s="108"/>
      <c r="CE89" s="108"/>
      <c r="CF89" s="108"/>
      <c r="CG89" s="108"/>
      <c r="CH89" s="108"/>
      <c r="CI89" s="108"/>
      <c r="CJ89" s="108"/>
      <c r="CK89" s="108"/>
      <c r="CL89" s="108"/>
      <c r="CM89" s="108"/>
      <c r="CN89" s="108"/>
      <c r="CO89" s="108"/>
      <c r="CP89" s="108"/>
      <c r="CQ89" s="108"/>
      <c r="CR89" s="108"/>
      <c r="CS89" s="108"/>
      <c r="CT89" s="108"/>
      <c r="CU89" s="108"/>
      <c r="CV89" s="108"/>
      <c r="CW89" s="108"/>
      <c r="CX89" s="108"/>
      <c r="CY89" s="108"/>
      <c r="CZ89" s="108"/>
      <c r="DA89" s="108"/>
      <c r="DB89" s="108"/>
      <c r="DC89" s="108"/>
      <c r="DD89" s="108"/>
      <c r="DE89" s="108"/>
      <c r="DF89" s="108"/>
      <c r="DG89" s="108"/>
      <c r="DH89" s="108"/>
      <c r="DI89" s="108"/>
      <c r="DJ89" s="108"/>
      <c r="DK89" s="108"/>
      <c r="DL89" s="108"/>
      <c r="DM89" s="108"/>
      <c r="DN89" s="108"/>
      <c r="DO89" s="108"/>
      <c r="DP89" s="108"/>
      <c r="DQ89" s="108"/>
      <c r="DR89" s="108"/>
      <c r="DS89" s="108"/>
      <c r="DT89" s="108"/>
      <c r="DU89" s="108"/>
      <c r="DV89" s="108"/>
      <c r="DW89" s="108"/>
      <c r="DX89" s="108"/>
      <c r="DY89" s="108"/>
      <c r="DZ89" s="108"/>
      <c r="EA89" s="108"/>
      <c r="EB89" s="108"/>
      <c r="EC89" s="108"/>
      <c r="ED89" s="108"/>
      <c r="EE89" s="108"/>
      <c r="EF89" s="108"/>
      <c r="EG89" s="108"/>
      <c r="EH89" s="108"/>
      <c r="EI89" s="108"/>
      <c r="EJ89" s="108"/>
      <c r="EK89" s="108"/>
      <c r="EL89" s="108"/>
      <c r="EM89" s="108"/>
      <c r="EN89" s="108"/>
      <c r="EO89" s="108"/>
      <c r="EP89" s="108"/>
      <c r="EQ89" s="108"/>
      <c r="ER89" s="108"/>
      <c r="ES89" s="108"/>
      <c r="ET89" s="108"/>
      <c r="EU89" s="108"/>
      <c r="EV89" s="108"/>
      <c r="EW89" s="108"/>
      <c r="EX89" s="108"/>
      <c r="EY89" s="108"/>
      <c r="EZ89" s="108"/>
      <c r="FA89" s="108"/>
      <c r="FB89" s="108"/>
      <c r="FC89" s="108"/>
      <c r="FD89" s="108"/>
      <c r="FE89" s="108"/>
      <c r="FF89" s="108"/>
      <c r="FG89" s="108"/>
      <c r="FH89" s="108"/>
      <c r="FI89" s="108"/>
      <c r="FJ89" s="108"/>
      <c r="FK89" s="108"/>
      <c r="FL89" s="108"/>
      <c r="FM89" s="108"/>
      <c r="FN89" s="108"/>
      <c r="FO89" s="108"/>
      <c r="FP89" s="108"/>
      <c r="FQ89" s="108"/>
      <c r="FR89" s="108"/>
      <c r="FS89" s="108"/>
      <c r="FT89" s="147"/>
    </row>
    <row r="90" spans="1:176" s="148" customFormat="1" ht="56.45" customHeight="1">
      <c r="A90" s="534"/>
      <c r="B90" s="519"/>
      <c r="C90" s="443" t="s">
        <v>1382</v>
      </c>
      <c r="D90" s="438" t="s">
        <v>488</v>
      </c>
      <c r="E90" s="534"/>
      <c r="F90" s="540"/>
      <c r="G90" s="540"/>
      <c r="H90" s="543"/>
      <c r="I90" s="540"/>
      <c r="J90" s="534"/>
      <c r="K90" s="534"/>
      <c r="L90" s="602"/>
      <c r="M90" s="109"/>
      <c r="N90" s="145"/>
      <c r="O90" s="108"/>
      <c r="P90" s="146"/>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8"/>
      <c r="BU90" s="108"/>
      <c r="BV90" s="108"/>
      <c r="BW90" s="108"/>
      <c r="BX90" s="108"/>
      <c r="BY90" s="108"/>
      <c r="BZ90" s="108"/>
      <c r="CA90" s="108"/>
      <c r="CB90" s="108"/>
      <c r="CC90" s="108"/>
      <c r="CD90" s="108"/>
      <c r="CE90" s="108"/>
      <c r="CF90" s="108"/>
      <c r="CG90" s="108"/>
      <c r="CH90" s="108"/>
      <c r="CI90" s="108"/>
      <c r="CJ90" s="108"/>
      <c r="CK90" s="108"/>
      <c r="CL90" s="108"/>
      <c r="CM90" s="108"/>
      <c r="CN90" s="108"/>
      <c r="CO90" s="108"/>
      <c r="CP90" s="108"/>
      <c r="CQ90" s="108"/>
      <c r="CR90" s="108"/>
      <c r="CS90" s="108"/>
      <c r="CT90" s="108"/>
      <c r="CU90" s="108"/>
      <c r="CV90" s="108"/>
      <c r="CW90" s="108"/>
      <c r="CX90" s="108"/>
      <c r="CY90" s="108"/>
      <c r="CZ90" s="108"/>
      <c r="DA90" s="108"/>
      <c r="DB90" s="108"/>
      <c r="DC90" s="108"/>
      <c r="DD90" s="108"/>
      <c r="DE90" s="108"/>
      <c r="DF90" s="108"/>
      <c r="DG90" s="108"/>
      <c r="DH90" s="108"/>
      <c r="DI90" s="108"/>
      <c r="DJ90" s="108"/>
      <c r="DK90" s="108"/>
      <c r="DL90" s="108"/>
      <c r="DM90" s="108"/>
      <c r="DN90" s="108"/>
      <c r="DO90" s="108"/>
      <c r="DP90" s="108"/>
      <c r="DQ90" s="108"/>
      <c r="DR90" s="108"/>
      <c r="DS90" s="108"/>
      <c r="DT90" s="108"/>
      <c r="DU90" s="108"/>
      <c r="DV90" s="108"/>
      <c r="DW90" s="108"/>
      <c r="DX90" s="108"/>
      <c r="DY90" s="108"/>
      <c r="DZ90" s="108"/>
      <c r="EA90" s="108"/>
      <c r="EB90" s="108"/>
      <c r="EC90" s="108"/>
      <c r="ED90" s="108"/>
      <c r="EE90" s="108"/>
      <c r="EF90" s="108"/>
      <c r="EG90" s="108"/>
      <c r="EH90" s="108"/>
      <c r="EI90" s="108"/>
      <c r="EJ90" s="108"/>
      <c r="EK90" s="108"/>
      <c r="EL90" s="108"/>
      <c r="EM90" s="108"/>
      <c r="EN90" s="108"/>
      <c r="EO90" s="108"/>
      <c r="EP90" s="108"/>
      <c r="EQ90" s="108"/>
      <c r="ER90" s="108"/>
      <c r="ES90" s="108"/>
      <c r="ET90" s="108"/>
      <c r="EU90" s="108"/>
      <c r="EV90" s="108"/>
      <c r="EW90" s="108"/>
      <c r="EX90" s="108"/>
      <c r="EY90" s="108"/>
      <c r="EZ90" s="108"/>
      <c r="FA90" s="108"/>
      <c r="FB90" s="108"/>
      <c r="FC90" s="108"/>
      <c r="FD90" s="108"/>
      <c r="FE90" s="108"/>
      <c r="FF90" s="108"/>
      <c r="FG90" s="108"/>
      <c r="FH90" s="108"/>
      <c r="FI90" s="108"/>
      <c r="FJ90" s="108"/>
      <c r="FK90" s="108"/>
      <c r="FL90" s="108"/>
      <c r="FM90" s="108"/>
      <c r="FN90" s="108"/>
      <c r="FO90" s="108"/>
      <c r="FP90" s="108"/>
      <c r="FQ90" s="108"/>
      <c r="FR90" s="108"/>
      <c r="FS90" s="108"/>
      <c r="FT90" s="147"/>
    </row>
    <row r="91" spans="1:176" s="148" customFormat="1" ht="61.15" customHeight="1">
      <c r="A91" s="534"/>
      <c r="B91" s="519"/>
      <c r="C91" s="443" t="s">
        <v>1383</v>
      </c>
      <c r="D91" s="438" t="s">
        <v>488</v>
      </c>
      <c r="E91" s="534"/>
      <c r="F91" s="540"/>
      <c r="G91" s="540"/>
      <c r="H91" s="543"/>
      <c r="I91" s="540"/>
      <c r="J91" s="534"/>
      <c r="K91" s="534"/>
      <c r="L91" s="602"/>
      <c r="M91" s="109"/>
      <c r="N91" s="145"/>
      <c r="O91" s="108"/>
      <c r="P91" s="146"/>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8"/>
      <c r="BR91" s="108"/>
      <c r="BS91" s="108"/>
      <c r="BT91" s="108"/>
      <c r="BU91" s="108"/>
      <c r="BV91" s="108"/>
      <c r="BW91" s="108"/>
      <c r="BX91" s="108"/>
      <c r="BY91" s="108"/>
      <c r="BZ91" s="108"/>
      <c r="CA91" s="108"/>
      <c r="CB91" s="108"/>
      <c r="CC91" s="108"/>
      <c r="CD91" s="108"/>
      <c r="CE91" s="108"/>
      <c r="CF91" s="108"/>
      <c r="CG91" s="108"/>
      <c r="CH91" s="108"/>
      <c r="CI91" s="108"/>
      <c r="CJ91" s="108"/>
      <c r="CK91" s="108"/>
      <c r="CL91" s="108"/>
      <c r="CM91" s="108"/>
      <c r="CN91" s="108"/>
      <c r="CO91" s="108"/>
      <c r="CP91" s="108"/>
      <c r="CQ91" s="108"/>
      <c r="CR91" s="108"/>
      <c r="CS91" s="108"/>
      <c r="CT91" s="108"/>
      <c r="CU91" s="108"/>
      <c r="CV91" s="108"/>
      <c r="CW91" s="108"/>
      <c r="CX91" s="108"/>
      <c r="CY91" s="108"/>
      <c r="CZ91" s="108"/>
      <c r="DA91" s="108"/>
      <c r="DB91" s="108"/>
      <c r="DC91" s="108"/>
      <c r="DD91" s="108"/>
      <c r="DE91" s="108"/>
      <c r="DF91" s="108"/>
      <c r="DG91" s="108"/>
      <c r="DH91" s="108"/>
      <c r="DI91" s="108"/>
      <c r="DJ91" s="108"/>
      <c r="DK91" s="108"/>
      <c r="DL91" s="108"/>
      <c r="DM91" s="108"/>
      <c r="DN91" s="108"/>
      <c r="DO91" s="108"/>
      <c r="DP91" s="108"/>
      <c r="DQ91" s="108"/>
      <c r="DR91" s="108"/>
      <c r="DS91" s="108"/>
      <c r="DT91" s="108"/>
      <c r="DU91" s="108"/>
      <c r="DV91" s="108"/>
      <c r="DW91" s="108"/>
      <c r="DX91" s="108"/>
      <c r="DY91" s="108"/>
      <c r="DZ91" s="108"/>
      <c r="EA91" s="108"/>
      <c r="EB91" s="108"/>
      <c r="EC91" s="108"/>
      <c r="ED91" s="108"/>
      <c r="EE91" s="108"/>
      <c r="EF91" s="108"/>
      <c r="EG91" s="108"/>
      <c r="EH91" s="108"/>
      <c r="EI91" s="108"/>
      <c r="EJ91" s="108"/>
      <c r="EK91" s="108"/>
      <c r="EL91" s="108"/>
      <c r="EM91" s="108"/>
      <c r="EN91" s="108"/>
      <c r="EO91" s="108"/>
      <c r="EP91" s="108"/>
      <c r="EQ91" s="108"/>
      <c r="ER91" s="108"/>
      <c r="ES91" s="108"/>
      <c r="ET91" s="108"/>
      <c r="EU91" s="108"/>
      <c r="EV91" s="108"/>
      <c r="EW91" s="108"/>
      <c r="EX91" s="108"/>
      <c r="EY91" s="108"/>
      <c r="EZ91" s="108"/>
      <c r="FA91" s="108"/>
      <c r="FB91" s="108"/>
      <c r="FC91" s="108"/>
      <c r="FD91" s="108"/>
      <c r="FE91" s="108"/>
      <c r="FF91" s="108"/>
      <c r="FG91" s="108"/>
      <c r="FH91" s="108"/>
      <c r="FI91" s="108"/>
      <c r="FJ91" s="108"/>
      <c r="FK91" s="108"/>
      <c r="FL91" s="108"/>
      <c r="FM91" s="108"/>
      <c r="FN91" s="108"/>
      <c r="FO91" s="108"/>
      <c r="FP91" s="108"/>
      <c r="FQ91" s="108"/>
      <c r="FR91" s="108"/>
      <c r="FS91" s="108"/>
      <c r="FT91" s="147"/>
    </row>
    <row r="92" spans="1:176" s="148" customFormat="1" ht="55.9" customHeight="1">
      <c r="A92" s="534"/>
      <c r="B92" s="519"/>
      <c r="C92" s="443" t="s">
        <v>1384</v>
      </c>
      <c r="D92" s="438" t="s">
        <v>488</v>
      </c>
      <c r="E92" s="534"/>
      <c r="F92" s="540"/>
      <c r="G92" s="540"/>
      <c r="H92" s="543"/>
      <c r="I92" s="540"/>
      <c r="J92" s="534"/>
      <c r="K92" s="534"/>
      <c r="L92" s="602"/>
      <c r="M92" s="109"/>
      <c r="N92" s="145"/>
      <c r="O92" s="108"/>
      <c r="P92" s="146"/>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c r="BB92" s="108"/>
      <c r="BC92" s="108"/>
      <c r="BD92" s="108"/>
      <c r="BE92" s="108"/>
      <c r="BF92" s="108"/>
      <c r="BG92" s="108"/>
      <c r="BH92" s="108"/>
      <c r="BI92" s="108"/>
      <c r="BJ92" s="108"/>
      <c r="BK92" s="108"/>
      <c r="BL92" s="108"/>
      <c r="BM92" s="108"/>
      <c r="BN92" s="108"/>
      <c r="BO92" s="108"/>
      <c r="BP92" s="108"/>
      <c r="BQ92" s="108"/>
      <c r="BR92" s="108"/>
      <c r="BS92" s="108"/>
      <c r="BT92" s="108"/>
      <c r="BU92" s="108"/>
      <c r="BV92" s="108"/>
      <c r="BW92" s="108"/>
      <c r="BX92" s="108"/>
      <c r="BY92" s="108"/>
      <c r="BZ92" s="108"/>
      <c r="CA92" s="108"/>
      <c r="CB92" s="108"/>
      <c r="CC92" s="108"/>
      <c r="CD92" s="108"/>
      <c r="CE92" s="108"/>
      <c r="CF92" s="108"/>
      <c r="CG92" s="108"/>
      <c r="CH92" s="108"/>
      <c r="CI92" s="108"/>
      <c r="CJ92" s="108"/>
      <c r="CK92" s="108"/>
      <c r="CL92" s="108"/>
      <c r="CM92" s="108"/>
      <c r="CN92" s="108"/>
      <c r="CO92" s="108"/>
      <c r="CP92" s="108"/>
      <c r="CQ92" s="108"/>
      <c r="CR92" s="108"/>
      <c r="CS92" s="108"/>
      <c r="CT92" s="108"/>
      <c r="CU92" s="108"/>
      <c r="CV92" s="108"/>
      <c r="CW92" s="108"/>
      <c r="CX92" s="108"/>
      <c r="CY92" s="108"/>
      <c r="CZ92" s="108"/>
      <c r="DA92" s="108"/>
      <c r="DB92" s="108"/>
      <c r="DC92" s="108"/>
      <c r="DD92" s="108"/>
      <c r="DE92" s="108"/>
      <c r="DF92" s="108"/>
      <c r="DG92" s="108"/>
      <c r="DH92" s="108"/>
      <c r="DI92" s="108"/>
      <c r="DJ92" s="108"/>
      <c r="DK92" s="108"/>
      <c r="DL92" s="108"/>
      <c r="DM92" s="108"/>
      <c r="DN92" s="108"/>
      <c r="DO92" s="108"/>
      <c r="DP92" s="108"/>
      <c r="DQ92" s="108"/>
      <c r="DR92" s="108"/>
      <c r="DS92" s="108"/>
      <c r="DT92" s="108"/>
      <c r="DU92" s="108"/>
      <c r="DV92" s="108"/>
      <c r="DW92" s="108"/>
      <c r="DX92" s="108"/>
      <c r="DY92" s="108"/>
      <c r="DZ92" s="108"/>
      <c r="EA92" s="108"/>
      <c r="EB92" s="108"/>
      <c r="EC92" s="108"/>
      <c r="ED92" s="108"/>
      <c r="EE92" s="108"/>
      <c r="EF92" s="108"/>
      <c r="EG92" s="108"/>
      <c r="EH92" s="108"/>
      <c r="EI92" s="108"/>
      <c r="EJ92" s="108"/>
      <c r="EK92" s="108"/>
      <c r="EL92" s="108"/>
      <c r="EM92" s="108"/>
      <c r="EN92" s="108"/>
      <c r="EO92" s="108"/>
      <c r="EP92" s="108"/>
      <c r="EQ92" s="108"/>
      <c r="ER92" s="108"/>
      <c r="ES92" s="108"/>
      <c r="ET92" s="108"/>
      <c r="EU92" s="108"/>
      <c r="EV92" s="108"/>
      <c r="EW92" s="108"/>
      <c r="EX92" s="108"/>
      <c r="EY92" s="108"/>
      <c r="EZ92" s="108"/>
      <c r="FA92" s="108"/>
      <c r="FB92" s="108"/>
      <c r="FC92" s="108"/>
      <c r="FD92" s="108"/>
      <c r="FE92" s="108"/>
      <c r="FF92" s="108"/>
      <c r="FG92" s="108"/>
      <c r="FH92" s="108"/>
      <c r="FI92" s="108"/>
      <c r="FJ92" s="108"/>
      <c r="FK92" s="108"/>
      <c r="FL92" s="108"/>
      <c r="FM92" s="108"/>
      <c r="FN92" s="108"/>
      <c r="FO92" s="108"/>
      <c r="FP92" s="108"/>
      <c r="FQ92" s="108"/>
      <c r="FR92" s="108"/>
      <c r="FS92" s="108"/>
      <c r="FT92" s="147"/>
    </row>
    <row r="93" spans="1:176" s="148" customFormat="1" ht="55.9" customHeight="1">
      <c r="A93" s="534"/>
      <c r="B93" s="519"/>
      <c r="C93" s="443" t="s">
        <v>1385</v>
      </c>
      <c r="D93" s="438" t="s">
        <v>488</v>
      </c>
      <c r="E93" s="534"/>
      <c r="F93" s="540"/>
      <c r="G93" s="540"/>
      <c r="H93" s="543"/>
      <c r="I93" s="540"/>
      <c r="J93" s="534"/>
      <c r="K93" s="534"/>
      <c r="L93" s="602"/>
      <c r="M93" s="109"/>
      <c r="N93" s="145"/>
      <c r="O93" s="108"/>
      <c r="P93" s="146"/>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08"/>
      <c r="BB93" s="108"/>
      <c r="BC93" s="108"/>
      <c r="BD93" s="108"/>
      <c r="BE93" s="108"/>
      <c r="BF93" s="108"/>
      <c r="BG93" s="108"/>
      <c r="BH93" s="108"/>
      <c r="BI93" s="108"/>
      <c r="BJ93" s="108"/>
      <c r="BK93" s="108"/>
      <c r="BL93" s="108"/>
      <c r="BM93" s="108"/>
      <c r="BN93" s="108"/>
      <c r="BO93" s="108"/>
      <c r="BP93" s="108"/>
      <c r="BQ93" s="108"/>
      <c r="BR93" s="108"/>
      <c r="BS93" s="108"/>
      <c r="BT93" s="108"/>
      <c r="BU93" s="108"/>
      <c r="BV93" s="108"/>
      <c r="BW93" s="108"/>
      <c r="BX93" s="108"/>
      <c r="BY93" s="108"/>
      <c r="BZ93" s="108"/>
      <c r="CA93" s="108"/>
      <c r="CB93" s="108"/>
      <c r="CC93" s="108"/>
      <c r="CD93" s="108"/>
      <c r="CE93" s="108"/>
      <c r="CF93" s="108"/>
      <c r="CG93" s="108"/>
      <c r="CH93" s="108"/>
      <c r="CI93" s="108"/>
      <c r="CJ93" s="108"/>
      <c r="CK93" s="108"/>
      <c r="CL93" s="108"/>
      <c r="CM93" s="108"/>
      <c r="CN93" s="108"/>
      <c r="CO93" s="108"/>
      <c r="CP93" s="108"/>
      <c r="CQ93" s="108"/>
      <c r="CR93" s="108"/>
      <c r="CS93" s="108"/>
      <c r="CT93" s="108"/>
      <c r="CU93" s="108"/>
      <c r="CV93" s="108"/>
      <c r="CW93" s="108"/>
      <c r="CX93" s="108"/>
      <c r="CY93" s="108"/>
      <c r="CZ93" s="108"/>
      <c r="DA93" s="108"/>
      <c r="DB93" s="108"/>
      <c r="DC93" s="108"/>
      <c r="DD93" s="108"/>
      <c r="DE93" s="108"/>
      <c r="DF93" s="108"/>
      <c r="DG93" s="108"/>
      <c r="DH93" s="108"/>
      <c r="DI93" s="108"/>
      <c r="DJ93" s="108"/>
      <c r="DK93" s="108"/>
      <c r="DL93" s="108"/>
      <c r="DM93" s="108"/>
      <c r="DN93" s="108"/>
      <c r="DO93" s="108"/>
      <c r="DP93" s="108"/>
      <c r="DQ93" s="108"/>
      <c r="DR93" s="108"/>
      <c r="DS93" s="108"/>
      <c r="DT93" s="108"/>
      <c r="DU93" s="108"/>
      <c r="DV93" s="108"/>
      <c r="DW93" s="108"/>
      <c r="DX93" s="108"/>
      <c r="DY93" s="108"/>
      <c r="DZ93" s="108"/>
      <c r="EA93" s="108"/>
      <c r="EB93" s="108"/>
      <c r="EC93" s="108"/>
      <c r="ED93" s="108"/>
      <c r="EE93" s="108"/>
      <c r="EF93" s="108"/>
      <c r="EG93" s="108"/>
      <c r="EH93" s="108"/>
      <c r="EI93" s="108"/>
      <c r="EJ93" s="108"/>
      <c r="EK93" s="108"/>
      <c r="EL93" s="108"/>
      <c r="EM93" s="108"/>
      <c r="EN93" s="108"/>
      <c r="EO93" s="108"/>
      <c r="EP93" s="108"/>
      <c r="EQ93" s="108"/>
      <c r="ER93" s="108"/>
      <c r="ES93" s="108"/>
      <c r="ET93" s="108"/>
      <c r="EU93" s="108"/>
      <c r="EV93" s="108"/>
      <c r="EW93" s="108"/>
      <c r="EX93" s="108"/>
      <c r="EY93" s="108"/>
      <c r="EZ93" s="108"/>
      <c r="FA93" s="108"/>
      <c r="FB93" s="108"/>
      <c r="FC93" s="108"/>
      <c r="FD93" s="108"/>
      <c r="FE93" s="108"/>
      <c r="FF93" s="108"/>
      <c r="FG93" s="108"/>
      <c r="FH93" s="108"/>
      <c r="FI93" s="108"/>
      <c r="FJ93" s="108"/>
      <c r="FK93" s="108"/>
      <c r="FL93" s="108"/>
      <c r="FM93" s="108"/>
      <c r="FN93" s="108"/>
      <c r="FO93" s="108"/>
      <c r="FP93" s="108"/>
      <c r="FQ93" s="108"/>
      <c r="FR93" s="108"/>
      <c r="FS93" s="108"/>
      <c r="FT93" s="147"/>
    </row>
    <row r="94" spans="1:176" s="148" customFormat="1" ht="60.6" customHeight="1">
      <c r="A94" s="534"/>
      <c r="B94" s="519"/>
      <c r="C94" s="443" t="s">
        <v>1386</v>
      </c>
      <c r="D94" s="438" t="s">
        <v>488</v>
      </c>
      <c r="E94" s="534"/>
      <c r="F94" s="540"/>
      <c r="G94" s="540"/>
      <c r="H94" s="543"/>
      <c r="I94" s="540"/>
      <c r="J94" s="534"/>
      <c r="K94" s="534"/>
      <c r="L94" s="602"/>
      <c r="M94" s="109"/>
      <c r="N94" s="145"/>
      <c r="O94" s="108"/>
      <c r="P94" s="146"/>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08"/>
      <c r="BA94" s="108"/>
      <c r="BB94" s="108"/>
      <c r="BC94" s="108"/>
      <c r="BD94" s="108"/>
      <c r="BE94" s="108"/>
      <c r="BF94" s="108"/>
      <c r="BG94" s="108"/>
      <c r="BH94" s="108"/>
      <c r="BI94" s="108"/>
      <c r="BJ94" s="108"/>
      <c r="BK94" s="108"/>
      <c r="BL94" s="108"/>
      <c r="BM94" s="108"/>
      <c r="BN94" s="108"/>
      <c r="BO94" s="108"/>
      <c r="BP94" s="108"/>
      <c r="BQ94" s="108"/>
      <c r="BR94" s="108"/>
      <c r="BS94" s="108"/>
      <c r="BT94" s="108"/>
      <c r="BU94" s="108"/>
      <c r="BV94" s="108"/>
      <c r="BW94" s="108"/>
      <c r="BX94" s="108"/>
      <c r="BY94" s="108"/>
      <c r="BZ94" s="108"/>
      <c r="CA94" s="108"/>
      <c r="CB94" s="108"/>
      <c r="CC94" s="108"/>
      <c r="CD94" s="108"/>
      <c r="CE94" s="108"/>
      <c r="CF94" s="108"/>
      <c r="CG94" s="108"/>
      <c r="CH94" s="108"/>
      <c r="CI94" s="108"/>
      <c r="CJ94" s="108"/>
      <c r="CK94" s="108"/>
      <c r="CL94" s="108"/>
      <c r="CM94" s="108"/>
      <c r="CN94" s="108"/>
      <c r="CO94" s="108"/>
      <c r="CP94" s="108"/>
      <c r="CQ94" s="108"/>
      <c r="CR94" s="108"/>
      <c r="CS94" s="108"/>
      <c r="CT94" s="108"/>
      <c r="CU94" s="108"/>
      <c r="CV94" s="108"/>
      <c r="CW94" s="108"/>
      <c r="CX94" s="108"/>
      <c r="CY94" s="108"/>
      <c r="CZ94" s="108"/>
      <c r="DA94" s="108"/>
      <c r="DB94" s="108"/>
      <c r="DC94" s="108"/>
      <c r="DD94" s="108"/>
      <c r="DE94" s="108"/>
      <c r="DF94" s="108"/>
      <c r="DG94" s="108"/>
      <c r="DH94" s="108"/>
      <c r="DI94" s="108"/>
      <c r="DJ94" s="108"/>
      <c r="DK94" s="108"/>
      <c r="DL94" s="108"/>
      <c r="DM94" s="108"/>
      <c r="DN94" s="108"/>
      <c r="DO94" s="108"/>
      <c r="DP94" s="108"/>
      <c r="DQ94" s="108"/>
      <c r="DR94" s="108"/>
      <c r="DS94" s="108"/>
      <c r="DT94" s="108"/>
      <c r="DU94" s="108"/>
      <c r="DV94" s="108"/>
      <c r="DW94" s="108"/>
      <c r="DX94" s="108"/>
      <c r="DY94" s="108"/>
      <c r="DZ94" s="108"/>
      <c r="EA94" s="108"/>
      <c r="EB94" s="108"/>
      <c r="EC94" s="108"/>
      <c r="ED94" s="108"/>
      <c r="EE94" s="108"/>
      <c r="EF94" s="108"/>
      <c r="EG94" s="108"/>
      <c r="EH94" s="108"/>
      <c r="EI94" s="108"/>
      <c r="EJ94" s="108"/>
      <c r="EK94" s="108"/>
      <c r="EL94" s="108"/>
      <c r="EM94" s="108"/>
      <c r="EN94" s="108"/>
      <c r="EO94" s="108"/>
      <c r="EP94" s="108"/>
      <c r="EQ94" s="108"/>
      <c r="ER94" s="108"/>
      <c r="ES94" s="108"/>
      <c r="ET94" s="108"/>
      <c r="EU94" s="108"/>
      <c r="EV94" s="108"/>
      <c r="EW94" s="108"/>
      <c r="EX94" s="108"/>
      <c r="EY94" s="108"/>
      <c r="EZ94" s="108"/>
      <c r="FA94" s="108"/>
      <c r="FB94" s="108"/>
      <c r="FC94" s="108"/>
      <c r="FD94" s="108"/>
      <c r="FE94" s="108"/>
      <c r="FF94" s="108"/>
      <c r="FG94" s="108"/>
      <c r="FH94" s="108"/>
      <c r="FI94" s="108"/>
      <c r="FJ94" s="108"/>
      <c r="FK94" s="108"/>
      <c r="FL94" s="108"/>
      <c r="FM94" s="108"/>
      <c r="FN94" s="108"/>
      <c r="FO94" s="108"/>
      <c r="FP94" s="108"/>
      <c r="FQ94" s="108"/>
      <c r="FR94" s="108"/>
      <c r="FS94" s="108"/>
      <c r="FT94" s="147"/>
    </row>
    <row r="95" spans="1:176" s="148" customFormat="1" ht="36.6" customHeight="1">
      <c r="A95" s="535"/>
      <c r="B95" s="520"/>
      <c r="C95" s="443" t="s">
        <v>1387</v>
      </c>
      <c r="D95" s="443" t="s">
        <v>505</v>
      </c>
      <c r="E95" s="535"/>
      <c r="F95" s="541"/>
      <c r="G95" s="541"/>
      <c r="H95" s="544"/>
      <c r="I95" s="541"/>
      <c r="J95" s="535"/>
      <c r="K95" s="535"/>
      <c r="L95" s="603"/>
      <c r="M95" s="109"/>
      <c r="N95" s="145"/>
      <c r="O95" s="108"/>
      <c r="P95" s="146"/>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8"/>
      <c r="BC95" s="108"/>
      <c r="BD95" s="108"/>
      <c r="BE95" s="108"/>
      <c r="BF95" s="108"/>
      <c r="BG95" s="108"/>
      <c r="BH95" s="108"/>
      <c r="BI95" s="108"/>
      <c r="BJ95" s="108"/>
      <c r="BK95" s="108"/>
      <c r="BL95" s="108"/>
      <c r="BM95" s="108"/>
      <c r="BN95" s="108"/>
      <c r="BO95" s="108"/>
      <c r="BP95" s="108"/>
      <c r="BQ95" s="108"/>
      <c r="BR95" s="108"/>
      <c r="BS95" s="108"/>
      <c r="BT95" s="108"/>
      <c r="BU95" s="108"/>
      <c r="BV95" s="108"/>
      <c r="BW95" s="108"/>
      <c r="BX95" s="108"/>
      <c r="BY95" s="108"/>
      <c r="BZ95" s="108"/>
      <c r="CA95" s="108"/>
      <c r="CB95" s="108"/>
      <c r="CC95" s="108"/>
      <c r="CD95" s="108"/>
      <c r="CE95" s="108"/>
      <c r="CF95" s="108"/>
      <c r="CG95" s="108"/>
      <c r="CH95" s="108"/>
      <c r="CI95" s="108"/>
      <c r="CJ95" s="108"/>
      <c r="CK95" s="108"/>
      <c r="CL95" s="108"/>
      <c r="CM95" s="108"/>
      <c r="CN95" s="108"/>
      <c r="CO95" s="108"/>
      <c r="CP95" s="108"/>
      <c r="CQ95" s="108"/>
      <c r="CR95" s="108"/>
      <c r="CS95" s="108"/>
      <c r="CT95" s="108"/>
      <c r="CU95" s="108"/>
      <c r="CV95" s="108"/>
      <c r="CW95" s="108"/>
      <c r="CX95" s="108"/>
      <c r="CY95" s="108"/>
      <c r="CZ95" s="108"/>
      <c r="DA95" s="108"/>
      <c r="DB95" s="108"/>
      <c r="DC95" s="108"/>
      <c r="DD95" s="108"/>
      <c r="DE95" s="108"/>
      <c r="DF95" s="108"/>
      <c r="DG95" s="108"/>
      <c r="DH95" s="108"/>
      <c r="DI95" s="108"/>
      <c r="DJ95" s="108"/>
      <c r="DK95" s="108"/>
      <c r="DL95" s="108"/>
      <c r="DM95" s="108"/>
      <c r="DN95" s="108"/>
      <c r="DO95" s="108"/>
      <c r="DP95" s="108"/>
      <c r="DQ95" s="108"/>
      <c r="DR95" s="108"/>
      <c r="DS95" s="108"/>
      <c r="DT95" s="108"/>
      <c r="DU95" s="108"/>
      <c r="DV95" s="108"/>
      <c r="DW95" s="108"/>
      <c r="DX95" s="108"/>
      <c r="DY95" s="108"/>
      <c r="DZ95" s="108"/>
      <c r="EA95" s="108"/>
      <c r="EB95" s="108"/>
      <c r="EC95" s="108"/>
      <c r="ED95" s="108"/>
      <c r="EE95" s="108"/>
      <c r="EF95" s="108"/>
      <c r="EG95" s="108"/>
      <c r="EH95" s="108"/>
      <c r="EI95" s="108"/>
      <c r="EJ95" s="108"/>
      <c r="EK95" s="108"/>
      <c r="EL95" s="108"/>
      <c r="EM95" s="108"/>
      <c r="EN95" s="108"/>
      <c r="EO95" s="108"/>
      <c r="EP95" s="108"/>
      <c r="EQ95" s="108"/>
      <c r="ER95" s="108"/>
      <c r="ES95" s="108"/>
      <c r="ET95" s="108"/>
      <c r="EU95" s="108"/>
      <c r="EV95" s="108"/>
      <c r="EW95" s="108"/>
      <c r="EX95" s="108"/>
      <c r="EY95" s="108"/>
      <c r="EZ95" s="108"/>
      <c r="FA95" s="108"/>
      <c r="FB95" s="108"/>
      <c r="FC95" s="108"/>
      <c r="FD95" s="108"/>
      <c r="FE95" s="108"/>
      <c r="FF95" s="108"/>
      <c r="FG95" s="108"/>
      <c r="FH95" s="108"/>
      <c r="FI95" s="108"/>
      <c r="FJ95" s="108"/>
      <c r="FK95" s="108"/>
      <c r="FL95" s="108"/>
      <c r="FM95" s="108"/>
      <c r="FN95" s="108"/>
      <c r="FO95" s="108"/>
      <c r="FP95" s="108"/>
      <c r="FQ95" s="108"/>
      <c r="FR95" s="108"/>
      <c r="FS95" s="108"/>
      <c r="FT95" s="147"/>
    </row>
    <row r="96" spans="1:176" s="148" customFormat="1" ht="19.899999999999999" customHeight="1">
      <c r="A96" s="533">
        <v>18</v>
      </c>
      <c r="B96" s="518" t="s">
        <v>412</v>
      </c>
      <c r="C96" s="436" t="s">
        <v>1192</v>
      </c>
      <c r="D96" s="438" t="s">
        <v>1388</v>
      </c>
      <c r="E96" s="533">
        <v>2</v>
      </c>
      <c r="F96" s="539">
        <v>21</v>
      </c>
      <c r="G96" s="539">
        <f>F96/5.5*100</f>
        <v>381.81818181818181</v>
      </c>
      <c r="H96" s="542">
        <v>30372</v>
      </c>
      <c r="I96" s="539">
        <f>H96/45000*100</f>
        <v>67.493333333333339</v>
      </c>
      <c r="J96" s="533"/>
      <c r="K96" s="533"/>
      <c r="L96" s="601" t="s">
        <v>369</v>
      </c>
      <c r="M96" s="109"/>
      <c r="N96" s="145"/>
      <c r="O96" s="108"/>
      <c r="P96" s="146"/>
      <c r="Q96" s="108"/>
      <c r="R96" s="108"/>
      <c r="S96" s="108"/>
      <c r="T96" s="108"/>
      <c r="U96" s="108"/>
      <c r="V96" s="108"/>
      <c r="W96" s="108"/>
      <c r="X96" s="147"/>
    </row>
    <row r="97" spans="1:176" s="148" customFormat="1" ht="19.899999999999999" customHeight="1">
      <c r="A97" s="534"/>
      <c r="B97" s="519"/>
      <c r="C97" s="437" t="s">
        <v>1194</v>
      </c>
      <c r="D97" s="438" t="s">
        <v>1388</v>
      </c>
      <c r="E97" s="534"/>
      <c r="F97" s="540"/>
      <c r="G97" s="540"/>
      <c r="H97" s="543"/>
      <c r="I97" s="540"/>
      <c r="J97" s="534"/>
      <c r="K97" s="534"/>
      <c r="L97" s="602"/>
      <c r="M97" s="109"/>
      <c r="N97" s="145"/>
      <c r="O97" s="108"/>
      <c r="P97" s="146"/>
      <c r="Q97" s="108"/>
      <c r="R97" s="108"/>
      <c r="S97" s="108"/>
      <c r="T97" s="108"/>
      <c r="U97" s="108"/>
      <c r="V97" s="108"/>
      <c r="W97" s="108"/>
      <c r="X97" s="147"/>
    </row>
    <row r="98" spans="1:176" s="148" customFormat="1" ht="19.899999999999999" customHeight="1">
      <c r="A98" s="534"/>
      <c r="B98" s="519"/>
      <c r="C98" s="437" t="s">
        <v>1193</v>
      </c>
      <c r="D98" s="438" t="s">
        <v>1388</v>
      </c>
      <c r="E98" s="534"/>
      <c r="F98" s="540"/>
      <c r="G98" s="540"/>
      <c r="H98" s="543"/>
      <c r="I98" s="540"/>
      <c r="J98" s="534"/>
      <c r="K98" s="534"/>
      <c r="L98" s="602"/>
      <c r="M98" s="109"/>
      <c r="N98" s="145"/>
      <c r="O98" s="108"/>
      <c r="P98" s="146"/>
      <c r="Q98" s="108"/>
      <c r="R98" s="108"/>
      <c r="S98" s="108"/>
      <c r="T98" s="108"/>
      <c r="U98" s="108"/>
      <c r="V98" s="108"/>
      <c r="W98" s="108"/>
      <c r="X98" s="147"/>
    </row>
    <row r="99" spans="1:176" s="148" customFormat="1" ht="28.9" customHeight="1">
      <c r="A99" s="534"/>
      <c r="B99" s="519"/>
      <c r="C99" s="437" t="s">
        <v>1389</v>
      </c>
      <c r="D99" s="438" t="s">
        <v>1388</v>
      </c>
      <c r="E99" s="534"/>
      <c r="F99" s="540"/>
      <c r="G99" s="540"/>
      <c r="H99" s="543"/>
      <c r="I99" s="540"/>
      <c r="J99" s="534"/>
      <c r="K99" s="534"/>
      <c r="L99" s="602"/>
      <c r="M99" s="109"/>
      <c r="N99" s="145"/>
      <c r="O99" s="108"/>
      <c r="P99" s="146"/>
      <c r="Q99" s="108"/>
      <c r="R99" s="108"/>
      <c r="S99" s="108"/>
      <c r="T99" s="108"/>
      <c r="U99" s="108"/>
      <c r="V99" s="108"/>
      <c r="W99" s="108"/>
      <c r="X99" s="147"/>
    </row>
    <row r="100" spans="1:176" s="148" customFormat="1" ht="31.15" customHeight="1">
      <c r="A100" s="535"/>
      <c r="B100" s="520"/>
      <c r="C100" s="437" t="s">
        <v>1390</v>
      </c>
      <c r="D100" s="438" t="s">
        <v>1388</v>
      </c>
      <c r="E100" s="535"/>
      <c r="F100" s="541"/>
      <c r="G100" s="541"/>
      <c r="H100" s="544"/>
      <c r="I100" s="541"/>
      <c r="J100" s="535"/>
      <c r="K100" s="535"/>
      <c r="L100" s="603"/>
      <c r="M100" s="109"/>
      <c r="N100" s="145"/>
      <c r="O100" s="108"/>
      <c r="P100" s="146"/>
      <c r="Q100" s="108"/>
      <c r="R100" s="108"/>
      <c r="S100" s="108"/>
      <c r="T100" s="108"/>
      <c r="U100" s="108"/>
      <c r="V100" s="108"/>
      <c r="W100" s="108"/>
      <c r="X100" s="147"/>
    </row>
    <row r="101" spans="1:176" s="148" customFormat="1" ht="23.45" customHeight="1">
      <c r="A101" s="601">
        <v>19</v>
      </c>
      <c r="B101" s="518" t="s">
        <v>384</v>
      </c>
      <c r="C101" s="436" t="s">
        <v>1190</v>
      </c>
      <c r="D101" s="438" t="s">
        <v>1388</v>
      </c>
      <c r="E101" s="533">
        <v>2</v>
      </c>
      <c r="F101" s="527">
        <v>25.54</v>
      </c>
      <c r="G101" s="527">
        <f>F101/5.5*100</f>
        <v>464.36363636363637</v>
      </c>
      <c r="H101" s="530">
        <v>36494</v>
      </c>
      <c r="I101" s="527">
        <f>H101/45000*100</f>
        <v>81.097777777777779</v>
      </c>
      <c r="J101" s="527"/>
      <c r="K101" s="527"/>
      <c r="L101" s="527" t="s">
        <v>369</v>
      </c>
      <c r="M101" s="109"/>
      <c r="N101" s="145"/>
      <c r="O101" s="108"/>
      <c r="P101" s="146"/>
      <c r="Q101" s="108"/>
      <c r="R101" s="108"/>
      <c r="S101" s="108"/>
      <c r="T101" s="108"/>
      <c r="U101" s="108"/>
      <c r="V101" s="108"/>
      <c r="W101" s="108"/>
      <c r="X101" s="147"/>
    </row>
    <row r="102" spans="1:176" s="148" customFormat="1" ht="70.900000000000006" customHeight="1">
      <c r="A102" s="602"/>
      <c r="B102" s="519"/>
      <c r="C102" s="437" t="s">
        <v>1391</v>
      </c>
      <c r="D102" s="438" t="s">
        <v>1388</v>
      </c>
      <c r="E102" s="534"/>
      <c r="F102" s="528"/>
      <c r="G102" s="528"/>
      <c r="H102" s="531"/>
      <c r="I102" s="528"/>
      <c r="J102" s="528"/>
      <c r="K102" s="528"/>
      <c r="L102" s="528"/>
      <c r="M102" s="109"/>
      <c r="N102" s="145"/>
      <c r="O102" s="108"/>
      <c r="P102" s="146"/>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8"/>
      <c r="AZ102" s="108"/>
      <c r="BA102" s="108"/>
      <c r="BB102" s="108"/>
      <c r="BC102" s="108"/>
      <c r="BD102" s="108"/>
      <c r="BE102" s="108"/>
      <c r="BF102" s="108"/>
      <c r="BG102" s="108"/>
      <c r="BH102" s="108"/>
      <c r="BI102" s="108"/>
      <c r="BJ102" s="108"/>
      <c r="BK102" s="108"/>
      <c r="BL102" s="108"/>
      <c r="BM102" s="108"/>
      <c r="BN102" s="108"/>
      <c r="BO102" s="108"/>
      <c r="BP102" s="108"/>
      <c r="BQ102" s="108"/>
      <c r="BR102" s="108"/>
      <c r="BS102" s="108"/>
      <c r="BT102" s="108"/>
      <c r="BU102" s="108"/>
      <c r="BV102" s="108"/>
      <c r="BW102" s="108"/>
      <c r="BX102" s="108"/>
      <c r="BY102" s="108"/>
      <c r="BZ102" s="108"/>
      <c r="CA102" s="108"/>
      <c r="CB102" s="108"/>
      <c r="CC102" s="108"/>
      <c r="CD102" s="108"/>
      <c r="CE102" s="108"/>
      <c r="CF102" s="108"/>
      <c r="CG102" s="108"/>
      <c r="CH102" s="108"/>
      <c r="CI102" s="108"/>
      <c r="CJ102" s="108"/>
      <c r="CK102" s="108"/>
      <c r="CL102" s="108"/>
      <c r="CM102" s="108"/>
      <c r="CN102" s="108"/>
      <c r="CO102" s="108"/>
      <c r="CP102" s="108"/>
      <c r="CQ102" s="108"/>
      <c r="CR102" s="108"/>
      <c r="CS102" s="108"/>
      <c r="CT102" s="108"/>
      <c r="CU102" s="108"/>
      <c r="CV102" s="108"/>
      <c r="CW102" s="108"/>
      <c r="CX102" s="108"/>
      <c r="CY102" s="108"/>
      <c r="CZ102" s="108"/>
      <c r="DA102" s="108"/>
      <c r="DB102" s="108"/>
      <c r="DC102" s="108"/>
      <c r="DD102" s="108"/>
      <c r="DE102" s="108"/>
      <c r="DF102" s="108"/>
      <c r="DG102" s="108"/>
      <c r="DH102" s="108"/>
      <c r="DI102" s="108"/>
      <c r="DJ102" s="108"/>
      <c r="DK102" s="108"/>
      <c r="DL102" s="108"/>
      <c r="DM102" s="108"/>
      <c r="DN102" s="108"/>
      <c r="DO102" s="108"/>
      <c r="DP102" s="108"/>
      <c r="DQ102" s="108"/>
      <c r="DR102" s="108"/>
      <c r="DS102" s="108"/>
      <c r="DT102" s="108"/>
      <c r="DU102" s="108"/>
      <c r="DV102" s="108"/>
      <c r="DW102" s="108"/>
      <c r="DX102" s="108"/>
      <c r="DY102" s="108"/>
      <c r="DZ102" s="108"/>
      <c r="EA102" s="108"/>
      <c r="EB102" s="108"/>
      <c r="EC102" s="108"/>
      <c r="ED102" s="108"/>
      <c r="EE102" s="108"/>
      <c r="EF102" s="108"/>
      <c r="EG102" s="108"/>
      <c r="EH102" s="108"/>
      <c r="EI102" s="108"/>
      <c r="EJ102" s="108"/>
      <c r="EK102" s="108"/>
      <c r="EL102" s="108"/>
      <c r="EM102" s="108"/>
      <c r="EN102" s="108"/>
      <c r="EO102" s="108"/>
      <c r="EP102" s="108"/>
      <c r="EQ102" s="108"/>
      <c r="ER102" s="108"/>
      <c r="ES102" s="108"/>
      <c r="ET102" s="108"/>
      <c r="EU102" s="108"/>
      <c r="EV102" s="108"/>
      <c r="EW102" s="108"/>
      <c r="EX102" s="108"/>
      <c r="EY102" s="108"/>
      <c r="EZ102" s="108"/>
      <c r="FA102" s="108"/>
      <c r="FB102" s="108"/>
      <c r="FC102" s="108"/>
      <c r="FD102" s="108"/>
      <c r="FE102" s="108"/>
      <c r="FF102" s="108"/>
      <c r="FG102" s="108"/>
      <c r="FH102" s="108"/>
      <c r="FI102" s="108"/>
      <c r="FJ102" s="108"/>
      <c r="FK102" s="108"/>
      <c r="FL102" s="108"/>
      <c r="FM102" s="108"/>
      <c r="FN102" s="108"/>
      <c r="FO102" s="108"/>
      <c r="FP102" s="108"/>
      <c r="FQ102" s="108"/>
      <c r="FR102" s="108"/>
      <c r="FS102" s="108"/>
      <c r="FT102" s="147"/>
    </row>
    <row r="103" spans="1:176" s="148" customFormat="1" ht="61.15" customHeight="1">
      <c r="A103" s="602"/>
      <c r="B103" s="519"/>
      <c r="C103" s="437" t="s">
        <v>1392</v>
      </c>
      <c r="D103" s="438" t="s">
        <v>1388</v>
      </c>
      <c r="E103" s="534"/>
      <c r="F103" s="528"/>
      <c r="G103" s="528"/>
      <c r="H103" s="531"/>
      <c r="I103" s="528"/>
      <c r="J103" s="528"/>
      <c r="K103" s="528"/>
      <c r="L103" s="528"/>
      <c r="M103" s="109"/>
      <c r="N103" s="145"/>
      <c r="O103" s="108"/>
      <c r="P103" s="146"/>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8"/>
      <c r="AL103" s="108"/>
      <c r="AM103" s="108"/>
      <c r="AN103" s="108"/>
      <c r="AO103" s="108"/>
      <c r="AP103" s="108"/>
      <c r="AQ103" s="108"/>
      <c r="AR103" s="108"/>
      <c r="AS103" s="108"/>
      <c r="AT103" s="108"/>
      <c r="AU103" s="108"/>
      <c r="AV103" s="108"/>
      <c r="AW103" s="108"/>
      <c r="AX103" s="108"/>
      <c r="AY103" s="108"/>
      <c r="AZ103" s="108"/>
      <c r="BA103" s="108"/>
      <c r="BB103" s="108"/>
      <c r="BC103" s="108"/>
      <c r="BD103" s="108"/>
      <c r="BE103" s="108"/>
      <c r="BF103" s="108"/>
      <c r="BG103" s="108"/>
      <c r="BH103" s="108"/>
      <c r="BI103" s="108"/>
      <c r="BJ103" s="108"/>
      <c r="BK103" s="108"/>
      <c r="BL103" s="108"/>
      <c r="BM103" s="108"/>
      <c r="BN103" s="108"/>
      <c r="BO103" s="108"/>
      <c r="BP103" s="108"/>
      <c r="BQ103" s="108"/>
      <c r="BR103" s="108"/>
      <c r="BS103" s="108"/>
      <c r="BT103" s="108"/>
      <c r="BU103" s="108"/>
      <c r="BV103" s="108"/>
      <c r="BW103" s="108"/>
      <c r="BX103" s="108"/>
      <c r="BY103" s="108"/>
      <c r="BZ103" s="108"/>
      <c r="CA103" s="108"/>
      <c r="CB103" s="108"/>
      <c r="CC103" s="108"/>
      <c r="CD103" s="108"/>
      <c r="CE103" s="108"/>
      <c r="CF103" s="108"/>
      <c r="CG103" s="108"/>
      <c r="CH103" s="108"/>
      <c r="CI103" s="108"/>
      <c r="CJ103" s="108"/>
      <c r="CK103" s="108"/>
      <c r="CL103" s="108"/>
      <c r="CM103" s="108"/>
      <c r="CN103" s="108"/>
      <c r="CO103" s="108"/>
      <c r="CP103" s="108"/>
      <c r="CQ103" s="108"/>
      <c r="CR103" s="108"/>
      <c r="CS103" s="108"/>
      <c r="CT103" s="108"/>
      <c r="CU103" s="108"/>
      <c r="CV103" s="108"/>
      <c r="CW103" s="108"/>
      <c r="CX103" s="108"/>
      <c r="CY103" s="108"/>
      <c r="CZ103" s="108"/>
      <c r="DA103" s="108"/>
      <c r="DB103" s="108"/>
      <c r="DC103" s="108"/>
      <c r="DD103" s="108"/>
      <c r="DE103" s="108"/>
      <c r="DF103" s="108"/>
      <c r="DG103" s="108"/>
      <c r="DH103" s="108"/>
      <c r="DI103" s="108"/>
      <c r="DJ103" s="108"/>
      <c r="DK103" s="108"/>
      <c r="DL103" s="108"/>
      <c r="DM103" s="108"/>
      <c r="DN103" s="108"/>
      <c r="DO103" s="108"/>
      <c r="DP103" s="108"/>
      <c r="DQ103" s="108"/>
      <c r="DR103" s="108"/>
      <c r="DS103" s="108"/>
      <c r="DT103" s="108"/>
      <c r="DU103" s="108"/>
      <c r="DV103" s="108"/>
      <c r="DW103" s="108"/>
      <c r="DX103" s="108"/>
      <c r="DY103" s="108"/>
      <c r="DZ103" s="108"/>
      <c r="EA103" s="108"/>
      <c r="EB103" s="108"/>
      <c r="EC103" s="108"/>
      <c r="ED103" s="108"/>
      <c r="EE103" s="108"/>
      <c r="EF103" s="108"/>
      <c r="EG103" s="108"/>
      <c r="EH103" s="108"/>
      <c r="EI103" s="108"/>
      <c r="EJ103" s="108"/>
      <c r="EK103" s="108"/>
      <c r="EL103" s="108"/>
      <c r="EM103" s="108"/>
      <c r="EN103" s="108"/>
      <c r="EO103" s="108"/>
      <c r="EP103" s="108"/>
      <c r="EQ103" s="108"/>
      <c r="ER103" s="108"/>
      <c r="ES103" s="108"/>
      <c r="ET103" s="108"/>
      <c r="EU103" s="108"/>
      <c r="EV103" s="108"/>
      <c r="EW103" s="108"/>
      <c r="EX103" s="108"/>
      <c r="EY103" s="108"/>
      <c r="EZ103" s="108"/>
      <c r="FA103" s="108"/>
      <c r="FB103" s="108"/>
      <c r="FC103" s="108"/>
      <c r="FD103" s="108"/>
      <c r="FE103" s="108"/>
      <c r="FF103" s="108"/>
      <c r="FG103" s="108"/>
      <c r="FH103" s="108"/>
      <c r="FI103" s="108"/>
      <c r="FJ103" s="108"/>
      <c r="FK103" s="108"/>
      <c r="FL103" s="108"/>
      <c r="FM103" s="108"/>
      <c r="FN103" s="108"/>
      <c r="FO103" s="108"/>
      <c r="FP103" s="108"/>
      <c r="FQ103" s="108"/>
      <c r="FR103" s="108"/>
      <c r="FS103" s="108"/>
      <c r="FT103" s="147"/>
    </row>
    <row r="104" spans="1:176" s="148" customFormat="1" ht="33.6" customHeight="1">
      <c r="A104" s="603"/>
      <c r="B104" s="520"/>
      <c r="C104" s="437" t="s">
        <v>1393</v>
      </c>
      <c r="D104" s="443" t="s">
        <v>491</v>
      </c>
      <c r="E104" s="535"/>
      <c r="F104" s="529"/>
      <c r="G104" s="529"/>
      <c r="H104" s="532"/>
      <c r="I104" s="529"/>
      <c r="J104" s="529"/>
      <c r="K104" s="529"/>
      <c r="L104" s="529"/>
      <c r="M104" s="109"/>
      <c r="N104" s="145"/>
      <c r="O104" s="108"/>
      <c r="P104" s="146"/>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c r="AT104" s="108"/>
      <c r="AU104" s="108"/>
      <c r="AV104" s="108"/>
      <c r="AW104" s="108"/>
      <c r="AX104" s="108"/>
      <c r="AY104" s="108"/>
      <c r="AZ104" s="108"/>
      <c r="BA104" s="108"/>
      <c r="BB104" s="108"/>
      <c r="BC104" s="108"/>
      <c r="BD104" s="108"/>
      <c r="BE104" s="108"/>
      <c r="BF104" s="108"/>
      <c r="BG104" s="108"/>
      <c r="BH104" s="108"/>
      <c r="BI104" s="108"/>
      <c r="BJ104" s="108"/>
      <c r="BK104" s="108"/>
      <c r="BL104" s="108"/>
      <c r="BM104" s="108"/>
      <c r="BN104" s="108"/>
      <c r="BO104" s="108"/>
      <c r="BP104" s="108"/>
      <c r="BQ104" s="108"/>
      <c r="BR104" s="108"/>
      <c r="BS104" s="108"/>
      <c r="BT104" s="108"/>
      <c r="BU104" s="108"/>
      <c r="BV104" s="108"/>
      <c r="BW104" s="108"/>
      <c r="BX104" s="108"/>
      <c r="BY104" s="108"/>
      <c r="BZ104" s="108"/>
      <c r="CA104" s="108"/>
      <c r="CB104" s="108"/>
      <c r="CC104" s="108"/>
      <c r="CD104" s="108"/>
      <c r="CE104" s="108"/>
      <c r="CF104" s="108"/>
      <c r="CG104" s="108"/>
      <c r="CH104" s="108"/>
      <c r="CI104" s="108"/>
      <c r="CJ104" s="108"/>
      <c r="CK104" s="108"/>
      <c r="CL104" s="108"/>
      <c r="CM104" s="108"/>
      <c r="CN104" s="108"/>
      <c r="CO104" s="108"/>
      <c r="CP104" s="108"/>
      <c r="CQ104" s="108"/>
      <c r="CR104" s="108"/>
      <c r="CS104" s="108"/>
      <c r="CT104" s="108"/>
      <c r="CU104" s="108"/>
      <c r="CV104" s="108"/>
      <c r="CW104" s="108"/>
      <c r="CX104" s="108"/>
      <c r="CY104" s="108"/>
      <c r="CZ104" s="108"/>
      <c r="DA104" s="108"/>
      <c r="DB104" s="108"/>
      <c r="DC104" s="108"/>
      <c r="DD104" s="108"/>
      <c r="DE104" s="108"/>
      <c r="DF104" s="108"/>
      <c r="DG104" s="108"/>
      <c r="DH104" s="108"/>
      <c r="DI104" s="108"/>
      <c r="DJ104" s="108"/>
      <c r="DK104" s="108"/>
      <c r="DL104" s="108"/>
      <c r="DM104" s="108"/>
      <c r="DN104" s="108"/>
      <c r="DO104" s="108"/>
      <c r="DP104" s="108"/>
      <c r="DQ104" s="108"/>
      <c r="DR104" s="108"/>
      <c r="DS104" s="108"/>
      <c r="DT104" s="108"/>
      <c r="DU104" s="108"/>
      <c r="DV104" s="108"/>
      <c r="DW104" s="108"/>
      <c r="DX104" s="108"/>
      <c r="DY104" s="108"/>
      <c r="DZ104" s="108"/>
      <c r="EA104" s="108"/>
      <c r="EB104" s="108"/>
      <c r="EC104" s="108"/>
      <c r="ED104" s="108"/>
      <c r="EE104" s="108"/>
      <c r="EF104" s="108"/>
      <c r="EG104" s="108"/>
      <c r="EH104" s="108"/>
      <c r="EI104" s="108"/>
      <c r="EJ104" s="108"/>
      <c r="EK104" s="108"/>
      <c r="EL104" s="108"/>
      <c r="EM104" s="108"/>
      <c r="EN104" s="108"/>
      <c r="EO104" s="108"/>
      <c r="EP104" s="108"/>
      <c r="EQ104" s="108"/>
      <c r="ER104" s="108"/>
      <c r="ES104" s="108"/>
      <c r="ET104" s="108"/>
      <c r="EU104" s="108"/>
      <c r="EV104" s="108"/>
      <c r="EW104" s="108"/>
      <c r="EX104" s="108"/>
      <c r="EY104" s="108"/>
      <c r="EZ104" s="108"/>
      <c r="FA104" s="108"/>
      <c r="FB104" s="108"/>
      <c r="FC104" s="108"/>
      <c r="FD104" s="108"/>
      <c r="FE104" s="108"/>
      <c r="FF104" s="108"/>
      <c r="FG104" s="108"/>
      <c r="FH104" s="108"/>
      <c r="FI104" s="108"/>
      <c r="FJ104" s="108"/>
      <c r="FK104" s="108"/>
      <c r="FL104" s="108"/>
      <c r="FM104" s="108"/>
      <c r="FN104" s="108"/>
      <c r="FO104" s="108"/>
      <c r="FP104" s="108"/>
      <c r="FQ104" s="108"/>
      <c r="FR104" s="108"/>
      <c r="FS104" s="108"/>
      <c r="FT104" s="147"/>
    </row>
    <row r="105" spans="1:176" s="148" customFormat="1" ht="21" customHeight="1">
      <c r="A105" s="533">
        <v>20</v>
      </c>
      <c r="B105" s="518" t="s">
        <v>399</v>
      </c>
      <c r="C105" s="445" t="s">
        <v>1195</v>
      </c>
      <c r="D105" s="443" t="s">
        <v>491</v>
      </c>
      <c r="E105" s="533">
        <v>2</v>
      </c>
      <c r="F105" s="533">
        <v>18.64</v>
      </c>
      <c r="G105" s="539">
        <f>F105/5.5*100</f>
        <v>338.90909090909093</v>
      </c>
      <c r="H105" s="542">
        <v>37859</v>
      </c>
      <c r="I105" s="539">
        <f>H105/45000*100</f>
        <v>84.13111111111111</v>
      </c>
      <c r="J105" s="533"/>
      <c r="K105" s="533"/>
      <c r="L105" s="601" t="s">
        <v>368</v>
      </c>
      <c r="M105" s="109"/>
      <c r="N105" s="145"/>
      <c r="O105" s="108"/>
      <c r="P105" s="146"/>
      <c r="Q105" s="108"/>
      <c r="R105" s="108"/>
      <c r="S105" s="108"/>
      <c r="T105" s="108"/>
      <c r="U105" s="108"/>
      <c r="V105" s="108"/>
      <c r="W105" s="108"/>
      <c r="X105" s="147"/>
    </row>
    <row r="106" spans="1:176" s="148" customFormat="1" ht="21" customHeight="1">
      <c r="A106" s="534"/>
      <c r="B106" s="519"/>
      <c r="C106" s="445" t="s">
        <v>399</v>
      </c>
      <c r="D106" s="443" t="s">
        <v>491</v>
      </c>
      <c r="E106" s="534"/>
      <c r="F106" s="534"/>
      <c r="G106" s="540"/>
      <c r="H106" s="543"/>
      <c r="I106" s="540"/>
      <c r="J106" s="534"/>
      <c r="K106" s="534"/>
      <c r="L106" s="602"/>
      <c r="M106" s="109"/>
      <c r="N106" s="145"/>
      <c r="O106" s="108"/>
      <c r="P106" s="146"/>
      <c r="Q106" s="108"/>
      <c r="R106" s="108"/>
      <c r="S106" s="108"/>
      <c r="T106" s="108"/>
      <c r="U106" s="108"/>
      <c r="V106" s="108"/>
      <c r="W106" s="108"/>
      <c r="X106" s="147"/>
    </row>
    <row r="107" spans="1:176" s="148" customFormat="1" ht="30.6" customHeight="1">
      <c r="A107" s="534"/>
      <c r="B107" s="519"/>
      <c r="C107" s="445" t="s">
        <v>1394</v>
      </c>
      <c r="D107" s="443" t="s">
        <v>491</v>
      </c>
      <c r="E107" s="534"/>
      <c r="F107" s="534"/>
      <c r="G107" s="540"/>
      <c r="H107" s="543"/>
      <c r="I107" s="540"/>
      <c r="J107" s="534"/>
      <c r="K107" s="534"/>
      <c r="L107" s="602"/>
      <c r="M107" s="109"/>
      <c r="N107" s="145"/>
      <c r="O107" s="108"/>
      <c r="P107" s="146"/>
      <c r="Q107" s="108"/>
      <c r="R107" s="108"/>
      <c r="S107" s="108"/>
      <c r="T107" s="108"/>
      <c r="U107" s="108"/>
      <c r="V107" s="108"/>
      <c r="W107" s="108"/>
      <c r="X107" s="147"/>
    </row>
    <row r="108" spans="1:176" s="148" customFormat="1" ht="33.6" customHeight="1">
      <c r="A108" s="535"/>
      <c r="B108" s="520"/>
      <c r="C108" s="445" t="s">
        <v>1396</v>
      </c>
      <c r="D108" s="443" t="s">
        <v>491</v>
      </c>
      <c r="E108" s="535"/>
      <c r="F108" s="535"/>
      <c r="G108" s="541"/>
      <c r="H108" s="544"/>
      <c r="I108" s="541"/>
      <c r="J108" s="535"/>
      <c r="K108" s="535"/>
      <c r="L108" s="603"/>
      <c r="M108" s="109"/>
      <c r="N108" s="145"/>
      <c r="O108" s="108"/>
      <c r="P108" s="146"/>
      <c r="Q108" s="108"/>
      <c r="R108" s="108"/>
      <c r="S108" s="108"/>
      <c r="T108" s="108"/>
      <c r="U108" s="108"/>
      <c r="V108" s="108"/>
      <c r="W108" s="108"/>
      <c r="X108" s="147"/>
    </row>
    <row r="109" spans="1:176" s="148" customFormat="1" ht="23.45" customHeight="1">
      <c r="A109" s="533">
        <v>21</v>
      </c>
      <c r="B109" s="518" t="s">
        <v>413</v>
      </c>
      <c r="C109" s="445" t="s">
        <v>1395</v>
      </c>
      <c r="D109" s="443" t="s">
        <v>491</v>
      </c>
      <c r="E109" s="533">
        <v>2</v>
      </c>
      <c r="F109" s="527">
        <v>27.96</v>
      </c>
      <c r="G109" s="527">
        <f>F109*100/5.5</f>
        <v>508.36363636363637</v>
      </c>
      <c r="H109" s="530">
        <f>27209+130</f>
        <v>27339</v>
      </c>
      <c r="I109" s="527">
        <f>H109*100/45000</f>
        <v>60.75333333333333</v>
      </c>
      <c r="J109" s="527"/>
      <c r="K109" s="527"/>
      <c r="L109" s="527" t="s">
        <v>369</v>
      </c>
      <c r="M109" s="109"/>
      <c r="N109" s="145"/>
      <c r="O109" s="108"/>
      <c r="P109" s="146"/>
      <c r="Q109" s="108"/>
      <c r="R109" s="108"/>
      <c r="S109" s="108"/>
      <c r="T109" s="108"/>
      <c r="U109" s="108"/>
      <c r="V109" s="108"/>
      <c r="W109" s="108"/>
      <c r="X109" s="147"/>
    </row>
    <row r="110" spans="1:176" s="148" customFormat="1" ht="71.45" customHeight="1">
      <c r="A110" s="534"/>
      <c r="B110" s="519"/>
      <c r="C110" s="466" t="s">
        <v>1515</v>
      </c>
      <c r="D110" s="443" t="s">
        <v>491</v>
      </c>
      <c r="E110" s="534"/>
      <c r="F110" s="528"/>
      <c r="G110" s="528"/>
      <c r="H110" s="531"/>
      <c r="I110" s="528"/>
      <c r="J110" s="528"/>
      <c r="K110" s="528"/>
      <c r="L110" s="528"/>
      <c r="M110" s="109"/>
      <c r="N110" s="145"/>
      <c r="O110" s="108"/>
      <c r="P110" s="146"/>
      <c r="Q110" s="108"/>
      <c r="R110" s="108"/>
      <c r="S110" s="108"/>
      <c r="T110" s="108"/>
      <c r="U110" s="108"/>
      <c r="V110" s="108"/>
      <c r="W110" s="108"/>
      <c r="X110" s="108"/>
      <c r="Y110" s="108"/>
      <c r="Z110" s="108"/>
      <c r="AA110" s="108"/>
      <c r="AB110" s="108"/>
      <c r="AC110" s="108"/>
      <c r="AD110" s="108"/>
      <c r="AE110" s="108"/>
      <c r="AF110" s="108"/>
      <c r="AG110" s="108"/>
      <c r="AH110" s="108"/>
      <c r="AI110" s="108"/>
      <c r="AJ110" s="108"/>
      <c r="AK110" s="108"/>
      <c r="AL110" s="108"/>
      <c r="AM110" s="108"/>
      <c r="AN110" s="108"/>
      <c r="AO110" s="108"/>
      <c r="AP110" s="108"/>
      <c r="AQ110" s="108"/>
      <c r="AR110" s="108"/>
      <c r="AS110" s="108"/>
      <c r="AT110" s="108"/>
      <c r="AU110" s="108"/>
      <c r="AV110" s="108"/>
      <c r="AW110" s="108"/>
      <c r="AX110" s="108"/>
      <c r="AY110" s="108"/>
      <c r="AZ110" s="108"/>
      <c r="BA110" s="108"/>
      <c r="BB110" s="108"/>
      <c r="BC110" s="108"/>
      <c r="BD110" s="108"/>
      <c r="BE110" s="108"/>
      <c r="BF110" s="108"/>
      <c r="BG110" s="108"/>
      <c r="BH110" s="108"/>
      <c r="BI110" s="108"/>
      <c r="BJ110" s="108"/>
      <c r="BK110" s="108"/>
      <c r="BL110" s="108"/>
      <c r="BM110" s="108"/>
      <c r="BN110" s="108"/>
      <c r="BO110" s="108"/>
      <c r="BP110" s="108"/>
      <c r="BQ110" s="108"/>
      <c r="BR110" s="108"/>
      <c r="BS110" s="108"/>
      <c r="BT110" s="108"/>
      <c r="BU110" s="108"/>
      <c r="BV110" s="108"/>
      <c r="BW110" s="108"/>
      <c r="BX110" s="108"/>
      <c r="BY110" s="108"/>
      <c r="BZ110" s="108"/>
      <c r="CA110" s="108"/>
      <c r="CB110" s="108"/>
      <c r="CC110" s="108"/>
      <c r="CD110" s="108"/>
      <c r="CE110" s="108"/>
      <c r="CF110" s="108"/>
      <c r="CG110" s="108"/>
      <c r="CH110" s="108"/>
      <c r="CI110" s="108"/>
      <c r="CJ110" s="108"/>
      <c r="CK110" s="108"/>
      <c r="CL110" s="108"/>
      <c r="CM110" s="108"/>
      <c r="CN110" s="108"/>
      <c r="CO110" s="108"/>
      <c r="CP110" s="108"/>
      <c r="CQ110" s="108"/>
      <c r="CR110" s="108"/>
      <c r="CS110" s="108"/>
      <c r="CT110" s="108"/>
      <c r="CU110" s="108"/>
      <c r="CV110" s="108"/>
      <c r="CW110" s="108"/>
      <c r="CX110" s="108"/>
      <c r="CY110" s="108"/>
      <c r="CZ110" s="108"/>
      <c r="DA110" s="108"/>
      <c r="DB110" s="108"/>
      <c r="DC110" s="108"/>
      <c r="DD110" s="108"/>
      <c r="DE110" s="108"/>
      <c r="DF110" s="108"/>
      <c r="DG110" s="108"/>
      <c r="DH110" s="108"/>
      <c r="DI110" s="108"/>
      <c r="DJ110" s="108"/>
      <c r="DK110" s="108"/>
      <c r="DL110" s="108"/>
      <c r="DM110" s="108"/>
      <c r="DN110" s="108"/>
      <c r="DO110" s="108"/>
      <c r="DP110" s="108"/>
      <c r="DQ110" s="108"/>
      <c r="DR110" s="108"/>
      <c r="DS110" s="108"/>
      <c r="DT110" s="108"/>
      <c r="DU110" s="108"/>
      <c r="DV110" s="108"/>
      <c r="DW110" s="108"/>
      <c r="DX110" s="108"/>
      <c r="DY110" s="108"/>
      <c r="DZ110" s="108"/>
      <c r="EA110" s="108"/>
      <c r="EB110" s="108"/>
      <c r="EC110" s="108"/>
      <c r="ED110" s="108"/>
      <c r="EE110" s="108"/>
      <c r="EF110" s="108"/>
      <c r="EG110" s="108"/>
      <c r="EH110" s="108"/>
      <c r="EI110" s="108"/>
      <c r="EJ110" s="108"/>
      <c r="EK110" s="108"/>
      <c r="EL110" s="108"/>
      <c r="EM110" s="108"/>
      <c r="EN110" s="108"/>
      <c r="EO110" s="108"/>
      <c r="EP110" s="108"/>
      <c r="EQ110" s="108"/>
      <c r="ER110" s="108"/>
      <c r="ES110" s="108"/>
      <c r="ET110" s="108"/>
      <c r="EU110" s="108"/>
      <c r="EV110" s="108"/>
      <c r="EW110" s="108"/>
      <c r="EX110" s="108"/>
      <c r="EY110" s="108"/>
      <c r="EZ110" s="108"/>
      <c r="FA110" s="108"/>
      <c r="FB110" s="108"/>
      <c r="FC110" s="108"/>
      <c r="FD110" s="108"/>
      <c r="FE110" s="108"/>
      <c r="FF110" s="108"/>
      <c r="FG110" s="108"/>
      <c r="FH110" s="108"/>
      <c r="FI110" s="108"/>
      <c r="FJ110" s="108"/>
      <c r="FK110" s="108"/>
      <c r="FL110" s="108"/>
      <c r="FM110" s="108"/>
      <c r="FN110" s="108"/>
      <c r="FO110" s="108"/>
      <c r="FP110" s="108"/>
      <c r="FQ110" s="108"/>
      <c r="FR110" s="108"/>
      <c r="FS110" s="108"/>
      <c r="FT110" s="147"/>
    </row>
    <row r="111" spans="1:176" s="148" customFormat="1" ht="61.9" customHeight="1">
      <c r="A111" s="534"/>
      <c r="B111" s="519"/>
      <c r="C111" s="467" t="s">
        <v>1516</v>
      </c>
      <c r="D111" s="443" t="s">
        <v>491</v>
      </c>
      <c r="E111" s="534"/>
      <c r="F111" s="528"/>
      <c r="G111" s="528"/>
      <c r="H111" s="531"/>
      <c r="I111" s="528"/>
      <c r="J111" s="528"/>
      <c r="K111" s="528"/>
      <c r="L111" s="528"/>
      <c r="M111" s="109"/>
      <c r="N111" s="145"/>
      <c r="O111" s="108"/>
      <c r="P111" s="146"/>
      <c r="Q111" s="108"/>
      <c r="R111" s="108"/>
      <c r="S111" s="108"/>
      <c r="T111" s="108"/>
      <c r="U111" s="108"/>
      <c r="V111" s="108"/>
      <c r="W111" s="108"/>
      <c r="X111" s="108"/>
      <c r="Y111" s="108"/>
      <c r="Z111" s="108"/>
      <c r="AA111" s="108"/>
      <c r="AB111" s="108"/>
      <c r="AC111" s="108"/>
      <c r="AD111" s="108"/>
      <c r="AE111" s="108"/>
      <c r="AF111" s="108"/>
      <c r="AG111" s="108"/>
      <c r="AH111" s="108"/>
      <c r="AI111" s="108"/>
      <c r="AJ111" s="108"/>
      <c r="AK111" s="108"/>
      <c r="AL111" s="108"/>
      <c r="AM111" s="108"/>
      <c r="AN111" s="108"/>
      <c r="AO111" s="108"/>
      <c r="AP111" s="108"/>
      <c r="AQ111" s="108"/>
      <c r="AR111" s="108"/>
      <c r="AS111" s="108"/>
      <c r="AT111" s="108"/>
      <c r="AU111" s="108"/>
      <c r="AV111" s="108"/>
      <c r="AW111" s="108"/>
      <c r="AX111" s="108"/>
      <c r="AY111" s="108"/>
      <c r="AZ111" s="108"/>
      <c r="BA111" s="108"/>
      <c r="BB111" s="108"/>
      <c r="BC111" s="108"/>
      <c r="BD111" s="108"/>
      <c r="BE111" s="108"/>
      <c r="BF111" s="108"/>
      <c r="BG111" s="108"/>
      <c r="BH111" s="108"/>
      <c r="BI111" s="108"/>
      <c r="BJ111" s="108"/>
      <c r="BK111" s="108"/>
      <c r="BL111" s="108"/>
      <c r="BM111" s="108"/>
      <c r="BN111" s="108"/>
      <c r="BO111" s="108"/>
      <c r="BP111" s="108"/>
      <c r="BQ111" s="108"/>
      <c r="BR111" s="108"/>
      <c r="BS111" s="108"/>
      <c r="BT111" s="108"/>
      <c r="BU111" s="108"/>
      <c r="BV111" s="108"/>
      <c r="BW111" s="108"/>
      <c r="BX111" s="108"/>
      <c r="BY111" s="108"/>
      <c r="BZ111" s="108"/>
      <c r="CA111" s="108"/>
      <c r="CB111" s="108"/>
      <c r="CC111" s="108"/>
      <c r="CD111" s="108"/>
      <c r="CE111" s="108"/>
      <c r="CF111" s="108"/>
      <c r="CG111" s="108"/>
      <c r="CH111" s="108"/>
      <c r="CI111" s="108"/>
      <c r="CJ111" s="108"/>
      <c r="CK111" s="108"/>
      <c r="CL111" s="108"/>
      <c r="CM111" s="108"/>
      <c r="CN111" s="108"/>
      <c r="CO111" s="108"/>
      <c r="CP111" s="108"/>
      <c r="CQ111" s="108"/>
      <c r="CR111" s="108"/>
      <c r="CS111" s="108"/>
      <c r="CT111" s="108"/>
      <c r="CU111" s="108"/>
      <c r="CV111" s="108"/>
      <c r="CW111" s="108"/>
      <c r="CX111" s="108"/>
      <c r="CY111" s="108"/>
      <c r="CZ111" s="108"/>
      <c r="DA111" s="108"/>
      <c r="DB111" s="108"/>
      <c r="DC111" s="108"/>
      <c r="DD111" s="108"/>
      <c r="DE111" s="108"/>
      <c r="DF111" s="108"/>
      <c r="DG111" s="108"/>
      <c r="DH111" s="108"/>
      <c r="DI111" s="108"/>
      <c r="DJ111" s="108"/>
      <c r="DK111" s="108"/>
      <c r="DL111" s="108"/>
      <c r="DM111" s="108"/>
      <c r="DN111" s="108"/>
      <c r="DO111" s="108"/>
      <c r="DP111" s="108"/>
      <c r="DQ111" s="108"/>
      <c r="DR111" s="108"/>
      <c r="DS111" s="108"/>
      <c r="DT111" s="108"/>
      <c r="DU111" s="108"/>
      <c r="DV111" s="108"/>
      <c r="DW111" s="108"/>
      <c r="DX111" s="108"/>
      <c r="DY111" s="108"/>
      <c r="DZ111" s="108"/>
      <c r="EA111" s="108"/>
      <c r="EB111" s="108"/>
      <c r="EC111" s="108"/>
      <c r="ED111" s="108"/>
      <c r="EE111" s="108"/>
      <c r="EF111" s="108"/>
      <c r="EG111" s="108"/>
      <c r="EH111" s="108"/>
      <c r="EI111" s="108"/>
      <c r="EJ111" s="108"/>
      <c r="EK111" s="108"/>
      <c r="EL111" s="108"/>
      <c r="EM111" s="108"/>
      <c r="EN111" s="108"/>
      <c r="EO111" s="108"/>
      <c r="EP111" s="108"/>
      <c r="EQ111" s="108"/>
      <c r="ER111" s="108"/>
      <c r="ES111" s="108"/>
      <c r="ET111" s="108"/>
      <c r="EU111" s="108"/>
      <c r="EV111" s="108"/>
      <c r="EW111" s="108"/>
      <c r="EX111" s="108"/>
      <c r="EY111" s="108"/>
      <c r="EZ111" s="108"/>
      <c r="FA111" s="108"/>
      <c r="FB111" s="108"/>
      <c r="FC111" s="108"/>
      <c r="FD111" s="108"/>
      <c r="FE111" s="108"/>
      <c r="FF111" s="108"/>
      <c r="FG111" s="108"/>
      <c r="FH111" s="108"/>
      <c r="FI111" s="108"/>
      <c r="FJ111" s="108"/>
      <c r="FK111" s="108"/>
      <c r="FL111" s="108"/>
      <c r="FM111" s="108"/>
      <c r="FN111" s="108"/>
      <c r="FO111" s="108"/>
      <c r="FP111" s="108"/>
      <c r="FQ111" s="108"/>
      <c r="FR111" s="108"/>
      <c r="FS111" s="108"/>
      <c r="FT111" s="147"/>
    </row>
    <row r="112" spans="1:176" s="148" customFormat="1" ht="64.150000000000006" customHeight="1">
      <c r="A112" s="535"/>
      <c r="B112" s="520"/>
      <c r="C112" s="445" t="s">
        <v>1397</v>
      </c>
      <c r="D112" s="443" t="s">
        <v>491</v>
      </c>
      <c r="E112" s="535"/>
      <c r="F112" s="529"/>
      <c r="G112" s="529"/>
      <c r="H112" s="532"/>
      <c r="I112" s="529"/>
      <c r="J112" s="529"/>
      <c r="K112" s="529"/>
      <c r="L112" s="529"/>
      <c r="M112" s="109"/>
      <c r="N112" s="145"/>
      <c r="O112" s="108"/>
      <c r="P112" s="146"/>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8"/>
      <c r="AY112" s="108"/>
      <c r="AZ112" s="108"/>
      <c r="BA112" s="108"/>
      <c r="BB112" s="108"/>
      <c r="BC112" s="108"/>
      <c r="BD112" s="108"/>
      <c r="BE112" s="108"/>
      <c r="BF112" s="108"/>
      <c r="BG112" s="108"/>
      <c r="BH112" s="108"/>
      <c r="BI112" s="108"/>
      <c r="BJ112" s="108"/>
      <c r="BK112" s="108"/>
      <c r="BL112" s="108"/>
      <c r="BM112" s="108"/>
      <c r="BN112" s="108"/>
      <c r="BO112" s="108"/>
      <c r="BP112" s="108"/>
      <c r="BQ112" s="108"/>
      <c r="BR112" s="108"/>
      <c r="BS112" s="108"/>
      <c r="BT112" s="108"/>
      <c r="BU112" s="108"/>
      <c r="BV112" s="108"/>
      <c r="BW112" s="108"/>
      <c r="BX112" s="108"/>
      <c r="BY112" s="108"/>
      <c r="BZ112" s="108"/>
      <c r="CA112" s="108"/>
      <c r="CB112" s="108"/>
      <c r="CC112" s="108"/>
      <c r="CD112" s="108"/>
      <c r="CE112" s="108"/>
      <c r="CF112" s="108"/>
      <c r="CG112" s="108"/>
      <c r="CH112" s="108"/>
      <c r="CI112" s="108"/>
      <c r="CJ112" s="108"/>
      <c r="CK112" s="108"/>
      <c r="CL112" s="108"/>
      <c r="CM112" s="108"/>
      <c r="CN112" s="108"/>
      <c r="CO112" s="108"/>
      <c r="CP112" s="108"/>
      <c r="CQ112" s="108"/>
      <c r="CR112" s="108"/>
      <c r="CS112" s="108"/>
      <c r="CT112" s="108"/>
      <c r="CU112" s="108"/>
      <c r="CV112" s="108"/>
      <c r="CW112" s="108"/>
      <c r="CX112" s="108"/>
      <c r="CY112" s="108"/>
      <c r="CZ112" s="108"/>
      <c r="DA112" s="108"/>
      <c r="DB112" s="108"/>
      <c r="DC112" s="108"/>
      <c r="DD112" s="108"/>
      <c r="DE112" s="108"/>
      <c r="DF112" s="108"/>
      <c r="DG112" s="108"/>
      <c r="DH112" s="108"/>
      <c r="DI112" s="108"/>
      <c r="DJ112" s="108"/>
      <c r="DK112" s="108"/>
      <c r="DL112" s="108"/>
      <c r="DM112" s="108"/>
      <c r="DN112" s="108"/>
      <c r="DO112" s="108"/>
      <c r="DP112" s="108"/>
      <c r="DQ112" s="108"/>
      <c r="DR112" s="108"/>
      <c r="DS112" s="108"/>
      <c r="DT112" s="108"/>
      <c r="DU112" s="108"/>
      <c r="DV112" s="108"/>
      <c r="DW112" s="108"/>
      <c r="DX112" s="108"/>
      <c r="DY112" s="108"/>
      <c r="DZ112" s="108"/>
      <c r="EA112" s="108"/>
      <c r="EB112" s="108"/>
      <c r="EC112" s="108"/>
      <c r="ED112" s="108"/>
      <c r="EE112" s="108"/>
      <c r="EF112" s="108"/>
      <c r="EG112" s="108"/>
      <c r="EH112" s="108"/>
      <c r="EI112" s="108"/>
      <c r="EJ112" s="108"/>
      <c r="EK112" s="108"/>
      <c r="EL112" s="108"/>
      <c r="EM112" s="108"/>
      <c r="EN112" s="108"/>
      <c r="EO112" s="108"/>
      <c r="EP112" s="108"/>
      <c r="EQ112" s="108"/>
      <c r="ER112" s="108"/>
      <c r="ES112" s="108"/>
      <c r="ET112" s="108"/>
      <c r="EU112" s="108"/>
      <c r="EV112" s="108"/>
      <c r="EW112" s="108"/>
      <c r="EX112" s="108"/>
      <c r="EY112" s="108"/>
      <c r="EZ112" s="108"/>
      <c r="FA112" s="108"/>
      <c r="FB112" s="108"/>
      <c r="FC112" s="108"/>
      <c r="FD112" s="108"/>
      <c r="FE112" s="108"/>
      <c r="FF112" s="108"/>
      <c r="FG112" s="108"/>
      <c r="FH112" s="108"/>
      <c r="FI112" s="108"/>
      <c r="FJ112" s="108"/>
      <c r="FK112" s="108"/>
      <c r="FL112" s="108"/>
      <c r="FM112" s="108"/>
      <c r="FN112" s="108"/>
      <c r="FO112" s="108"/>
      <c r="FP112" s="108"/>
      <c r="FQ112" s="108"/>
      <c r="FR112" s="108"/>
      <c r="FS112" s="108"/>
      <c r="FT112" s="147"/>
    </row>
    <row r="113" spans="1:176" s="148" customFormat="1" ht="21" customHeight="1">
      <c r="A113" s="533">
        <v>22</v>
      </c>
      <c r="B113" s="518" t="s">
        <v>441</v>
      </c>
      <c r="C113" s="438" t="s">
        <v>587</v>
      </c>
      <c r="D113" s="438" t="s">
        <v>461</v>
      </c>
      <c r="E113" s="533">
        <v>3</v>
      </c>
      <c r="F113" s="539">
        <v>31.23</v>
      </c>
      <c r="G113" s="539">
        <f>F113*100/5.5</f>
        <v>567.81818181818187</v>
      </c>
      <c r="H113" s="542">
        <v>76879</v>
      </c>
      <c r="I113" s="539">
        <f>H113*100/45000</f>
        <v>170.84222222222223</v>
      </c>
      <c r="J113" s="533"/>
      <c r="K113" s="533"/>
      <c r="L113" s="601" t="s">
        <v>368</v>
      </c>
      <c r="M113" s="109"/>
      <c r="N113" s="145"/>
      <c r="O113" s="108"/>
      <c r="P113" s="146"/>
      <c r="Q113" s="108"/>
      <c r="R113" s="108"/>
      <c r="S113" s="108"/>
      <c r="T113" s="108"/>
      <c r="U113" s="108"/>
      <c r="V113" s="108"/>
      <c r="W113" s="108"/>
      <c r="X113" s="147"/>
    </row>
    <row r="114" spans="1:176" s="148" customFormat="1" ht="32.450000000000003" customHeight="1">
      <c r="A114" s="534"/>
      <c r="B114" s="519"/>
      <c r="C114" s="443" t="s">
        <v>1398</v>
      </c>
      <c r="D114" s="438" t="s">
        <v>461</v>
      </c>
      <c r="E114" s="534"/>
      <c r="F114" s="540"/>
      <c r="G114" s="540"/>
      <c r="H114" s="543"/>
      <c r="I114" s="540"/>
      <c r="J114" s="534"/>
      <c r="K114" s="534"/>
      <c r="L114" s="602"/>
      <c r="M114" s="109"/>
      <c r="N114" s="145"/>
      <c r="O114" s="108"/>
      <c r="P114" s="146"/>
      <c r="Q114" s="108"/>
      <c r="R114" s="108"/>
      <c r="S114" s="108"/>
      <c r="T114" s="108"/>
      <c r="U114" s="108"/>
      <c r="V114" s="108"/>
      <c r="W114" s="108"/>
      <c r="X114" s="147"/>
    </row>
    <row r="115" spans="1:176" s="148" customFormat="1" ht="32.450000000000003" customHeight="1">
      <c r="A115" s="534"/>
      <c r="B115" s="519"/>
      <c r="C115" s="443" t="s">
        <v>1399</v>
      </c>
      <c r="D115" s="438" t="s">
        <v>461</v>
      </c>
      <c r="E115" s="534"/>
      <c r="F115" s="540"/>
      <c r="G115" s="540"/>
      <c r="H115" s="543"/>
      <c r="I115" s="540"/>
      <c r="J115" s="534"/>
      <c r="K115" s="534"/>
      <c r="L115" s="602"/>
      <c r="M115" s="109"/>
      <c r="N115" s="145"/>
      <c r="O115" s="108"/>
      <c r="P115" s="146"/>
      <c r="Q115" s="108"/>
      <c r="R115" s="108"/>
      <c r="S115" s="108"/>
      <c r="T115" s="108"/>
      <c r="U115" s="108"/>
      <c r="V115" s="108"/>
      <c r="W115" s="108"/>
      <c r="X115" s="147"/>
    </row>
    <row r="116" spans="1:176" s="148" customFormat="1" ht="58.9" customHeight="1">
      <c r="A116" s="534"/>
      <c r="B116" s="519"/>
      <c r="C116" s="443" t="s">
        <v>1400</v>
      </c>
      <c r="D116" s="438" t="s">
        <v>461</v>
      </c>
      <c r="E116" s="534"/>
      <c r="F116" s="540"/>
      <c r="G116" s="540"/>
      <c r="H116" s="543"/>
      <c r="I116" s="540"/>
      <c r="J116" s="534"/>
      <c r="K116" s="534"/>
      <c r="L116" s="602"/>
      <c r="M116" s="109"/>
      <c r="N116" s="145"/>
      <c r="O116" s="108"/>
      <c r="P116" s="146"/>
      <c r="Q116" s="108"/>
      <c r="R116" s="108"/>
      <c r="S116" s="108"/>
      <c r="T116" s="108"/>
      <c r="U116" s="108"/>
      <c r="V116" s="108"/>
      <c r="W116" s="108"/>
      <c r="X116" s="147"/>
    </row>
    <row r="117" spans="1:176" s="148" customFormat="1" ht="34.15" customHeight="1">
      <c r="A117" s="534"/>
      <c r="B117" s="519"/>
      <c r="C117" s="443" t="s">
        <v>1401</v>
      </c>
      <c r="D117" s="438" t="s">
        <v>461</v>
      </c>
      <c r="E117" s="534"/>
      <c r="F117" s="540"/>
      <c r="G117" s="540"/>
      <c r="H117" s="543"/>
      <c r="I117" s="540"/>
      <c r="J117" s="534"/>
      <c r="K117" s="534"/>
      <c r="L117" s="602"/>
      <c r="M117" s="109"/>
      <c r="N117" s="145"/>
      <c r="O117" s="108"/>
      <c r="P117" s="146"/>
      <c r="Q117" s="108"/>
      <c r="R117" s="108"/>
      <c r="S117" s="108"/>
      <c r="T117" s="108"/>
      <c r="U117" s="108"/>
      <c r="V117" s="108"/>
      <c r="W117" s="108"/>
      <c r="X117" s="147"/>
    </row>
    <row r="118" spans="1:176" s="148" customFormat="1" ht="48.6" customHeight="1">
      <c r="A118" s="535"/>
      <c r="B118" s="520"/>
      <c r="C118" s="443" t="s">
        <v>1402</v>
      </c>
      <c r="D118" s="443" t="s">
        <v>481</v>
      </c>
      <c r="E118" s="535"/>
      <c r="F118" s="541"/>
      <c r="G118" s="541"/>
      <c r="H118" s="544"/>
      <c r="I118" s="541"/>
      <c r="J118" s="535"/>
      <c r="K118" s="535"/>
      <c r="L118" s="603"/>
      <c r="M118" s="109"/>
      <c r="N118" s="145"/>
      <c r="O118" s="108"/>
      <c r="P118" s="146"/>
      <c r="Q118" s="108"/>
      <c r="R118" s="108"/>
      <c r="S118" s="108"/>
      <c r="T118" s="108"/>
      <c r="U118" s="108"/>
      <c r="V118" s="108"/>
      <c r="W118" s="108"/>
      <c r="X118" s="147"/>
    </row>
    <row r="119" spans="1:176" s="148" customFormat="1" ht="24.6" customHeight="1">
      <c r="A119" s="533">
        <v>23</v>
      </c>
      <c r="B119" s="518" t="s">
        <v>401</v>
      </c>
      <c r="C119" s="438" t="s">
        <v>584</v>
      </c>
      <c r="D119" s="365" t="s">
        <v>461</v>
      </c>
      <c r="E119" s="533">
        <v>2</v>
      </c>
      <c r="F119" s="527">
        <v>19.96</v>
      </c>
      <c r="G119" s="527">
        <f>F119*100/5.5</f>
        <v>362.90909090909093</v>
      </c>
      <c r="H119" s="530">
        <v>77086</v>
      </c>
      <c r="I119" s="527">
        <f>H119*100/45000</f>
        <v>171.30222222222221</v>
      </c>
      <c r="J119" s="527"/>
      <c r="K119" s="533"/>
      <c r="L119" s="533"/>
      <c r="M119" s="109"/>
      <c r="N119" s="145"/>
      <c r="O119" s="108"/>
      <c r="P119" s="146"/>
      <c r="Q119" s="108"/>
      <c r="R119" s="108"/>
      <c r="S119" s="108"/>
      <c r="T119" s="108"/>
      <c r="U119" s="108"/>
      <c r="V119" s="108"/>
      <c r="W119" s="108"/>
      <c r="X119" s="147"/>
    </row>
    <row r="120" spans="1:176" s="148" customFormat="1" ht="24.6" customHeight="1">
      <c r="A120" s="534"/>
      <c r="B120" s="519"/>
      <c r="C120" s="443" t="s">
        <v>588</v>
      </c>
      <c r="D120" s="438" t="s">
        <v>461</v>
      </c>
      <c r="E120" s="534"/>
      <c r="F120" s="528"/>
      <c r="G120" s="528"/>
      <c r="H120" s="531"/>
      <c r="I120" s="528"/>
      <c r="J120" s="528"/>
      <c r="K120" s="534"/>
      <c r="L120" s="534"/>
      <c r="M120" s="109"/>
      <c r="N120" s="145"/>
      <c r="O120" s="108"/>
      <c r="P120" s="146"/>
      <c r="Q120" s="108"/>
      <c r="R120" s="108"/>
      <c r="S120" s="108"/>
      <c r="T120" s="108"/>
      <c r="U120" s="108"/>
      <c r="V120" s="108"/>
      <c r="W120" s="108"/>
      <c r="X120" s="147"/>
    </row>
    <row r="121" spans="1:176" s="148" customFormat="1" ht="63.6" customHeight="1">
      <c r="A121" s="534"/>
      <c r="B121" s="519"/>
      <c r="C121" s="443" t="s">
        <v>1403</v>
      </c>
      <c r="D121" s="438" t="s">
        <v>461</v>
      </c>
      <c r="E121" s="534"/>
      <c r="F121" s="528"/>
      <c r="G121" s="528"/>
      <c r="H121" s="531"/>
      <c r="I121" s="528"/>
      <c r="J121" s="528"/>
      <c r="K121" s="534"/>
      <c r="L121" s="534"/>
      <c r="M121" s="109"/>
      <c r="N121" s="145"/>
      <c r="O121" s="108"/>
      <c r="P121" s="146"/>
      <c r="Q121" s="108"/>
      <c r="R121" s="108"/>
      <c r="S121" s="108"/>
      <c r="T121" s="108"/>
      <c r="U121" s="108"/>
      <c r="V121" s="108"/>
      <c r="W121" s="108"/>
      <c r="X121" s="147"/>
    </row>
    <row r="122" spans="1:176" s="148" customFormat="1" ht="60.6" customHeight="1">
      <c r="A122" s="534"/>
      <c r="B122" s="519"/>
      <c r="C122" s="447" t="s">
        <v>1407</v>
      </c>
      <c r="D122" s="438" t="s">
        <v>461</v>
      </c>
      <c r="E122" s="534"/>
      <c r="F122" s="528"/>
      <c r="G122" s="528"/>
      <c r="H122" s="531"/>
      <c r="I122" s="528"/>
      <c r="J122" s="528"/>
      <c r="K122" s="534"/>
      <c r="L122" s="534"/>
      <c r="M122" s="109"/>
      <c r="N122" s="145"/>
      <c r="O122" s="108"/>
      <c r="P122" s="146"/>
      <c r="Q122" s="108"/>
      <c r="R122" s="108"/>
      <c r="S122" s="108"/>
      <c r="T122" s="108"/>
      <c r="U122" s="108"/>
      <c r="V122" s="108"/>
      <c r="W122" s="108"/>
      <c r="X122" s="147"/>
    </row>
    <row r="123" spans="1:176" s="148" customFormat="1" ht="68.45" customHeight="1">
      <c r="A123" s="535"/>
      <c r="B123" s="520"/>
      <c r="C123" s="443" t="s">
        <v>1404</v>
      </c>
      <c r="D123" s="438" t="s">
        <v>461</v>
      </c>
      <c r="E123" s="535"/>
      <c r="F123" s="529"/>
      <c r="G123" s="529"/>
      <c r="H123" s="532"/>
      <c r="I123" s="529"/>
      <c r="J123" s="529"/>
      <c r="K123" s="535"/>
      <c r="L123" s="535"/>
      <c r="M123" s="109"/>
      <c r="N123" s="145"/>
      <c r="O123" s="108"/>
      <c r="P123" s="146"/>
      <c r="Q123" s="108"/>
      <c r="R123" s="108"/>
      <c r="S123" s="108"/>
      <c r="T123" s="108"/>
      <c r="U123" s="108"/>
      <c r="V123" s="108"/>
      <c r="W123" s="108"/>
      <c r="X123" s="147"/>
    </row>
    <row r="124" spans="1:176" s="148" customFormat="1" ht="27.6" customHeight="1">
      <c r="A124" s="533">
        <v>24</v>
      </c>
      <c r="B124" s="518" t="s">
        <v>442</v>
      </c>
      <c r="C124" s="438" t="s">
        <v>1200</v>
      </c>
      <c r="D124" s="438" t="s">
        <v>461</v>
      </c>
      <c r="E124" s="533">
        <v>2</v>
      </c>
      <c r="F124" s="527">
        <v>27.92</v>
      </c>
      <c r="G124" s="527">
        <f>F124*100/5.5</f>
        <v>507.63636363636363</v>
      </c>
      <c r="H124" s="530">
        <v>44660</v>
      </c>
      <c r="I124" s="527">
        <f>H124*100/45000</f>
        <v>99.24444444444444</v>
      </c>
      <c r="J124" s="527"/>
      <c r="K124" s="527"/>
      <c r="L124" s="527" t="s">
        <v>368</v>
      </c>
      <c r="M124" s="109"/>
      <c r="N124" s="145"/>
      <c r="O124" s="108"/>
      <c r="P124" s="146"/>
      <c r="Q124" s="108"/>
      <c r="R124" s="108"/>
      <c r="S124" s="108"/>
      <c r="T124" s="108"/>
      <c r="U124" s="108"/>
      <c r="V124" s="108"/>
      <c r="W124" s="108"/>
      <c r="X124" s="147"/>
    </row>
    <row r="125" spans="1:176" s="148" customFormat="1" ht="27.6" customHeight="1">
      <c r="A125" s="534"/>
      <c r="B125" s="519"/>
      <c r="C125" s="443" t="s">
        <v>589</v>
      </c>
      <c r="D125" s="438" t="s">
        <v>461</v>
      </c>
      <c r="E125" s="534"/>
      <c r="F125" s="528"/>
      <c r="G125" s="528"/>
      <c r="H125" s="531"/>
      <c r="I125" s="528"/>
      <c r="J125" s="528"/>
      <c r="K125" s="528"/>
      <c r="L125" s="528"/>
      <c r="M125" s="109"/>
      <c r="N125" s="145"/>
      <c r="O125" s="108"/>
      <c r="P125" s="146"/>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8"/>
      <c r="AY125" s="108"/>
      <c r="AZ125" s="108"/>
      <c r="BA125" s="108"/>
      <c r="BB125" s="108"/>
      <c r="BC125" s="108"/>
      <c r="BD125" s="108"/>
      <c r="BE125" s="108"/>
      <c r="BF125" s="108"/>
      <c r="BG125" s="108"/>
      <c r="BH125" s="108"/>
      <c r="BI125" s="108"/>
      <c r="BJ125" s="108"/>
      <c r="BK125" s="108"/>
      <c r="BL125" s="108"/>
      <c r="BM125" s="108"/>
      <c r="BN125" s="108"/>
      <c r="BO125" s="108"/>
      <c r="BP125" s="108"/>
      <c r="BQ125" s="108"/>
      <c r="BR125" s="108"/>
      <c r="BS125" s="108"/>
      <c r="BT125" s="108"/>
      <c r="BU125" s="108"/>
      <c r="BV125" s="108"/>
      <c r="BW125" s="108"/>
      <c r="BX125" s="108"/>
      <c r="BY125" s="108"/>
      <c r="BZ125" s="108"/>
      <c r="CA125" s="108"/>
      <c r="CB125" s="108"/>
      <c r="CC125" s="108"/>
      <c r="CD125" s="108"/>
      <c r="CE125" s="108"/>
      <c r="CF125" s="108"/>
      <c r="CG125" s="108"/>
      <c r="CH125" s="108"/>
      <c r="CI125" s="108"/>
      <c r="CJ125" s="108"/>
      <c r="CK125" s="108"/>
      <c r="CL125" s="108"/>
      <c r="CM125" s="108"/>
      <c r="CN125" s="108"/>
      <c r="CO125" s="108"/>
      <c r="CP125" s="108"/>
      <c r="CQ125" s="108"/>
      <c r="CR125" s="108"/>
      <c r="CS125" s="108"/>
      <c r="CT125" s="108"/>
      <c r="CU125" s="108"/>
      <c r="CV125" s="108"/>
      <c r="CW125" s="108"/>
      <c r="CX125" s="108"/>
      <c r="CY125" s="108"/>
      <c r="CZ125" s="108"/>
      <c r="DA125" s="108"/>
      <c r="DB125" s="108"/>
      <c r="DC125" s="108"/>
      <c r="DD125" s="108"/>
      <c r="DE125" s="108"/>
      <c r="DF125" s="108"/>
      <c r="DG125" s="108"/>
      <c r="DH125" s="108"/>
      <c r="DI125" s="108"/>
      <c r="DJ125" s="108"/>
      <c r="DK125" s="108"/>
      <c r="DL125" s="108"/>
      <c r="DM125" s="108"/>
      <c r="DN125" s="108"/>
      <c r="DO125" s="108"/>
      <c r="DP125" s="108"/>
      <c r="DQ125" s="108"/>
      <c r="DR125" s="108"/>
      <c r="DS125" s="108"/>
      <c r="DT125" s="108"/>
      <c r="DU125" s="108"/>
      <c r="DV125" s="108"/>
      <c r="DW125" s="108"/>
      <c r="DX125" s="108"/>
      <c r="DY125" s="108"/>
      <c r="DZ125" s="108"/>
      <c r="EA125" s="108"/>
      <c r="EB125" s="108"/>
      <c r="EC125" s="108"/>
      <c r="ED125" s="108"/>
      <c r="EE125" s="108"/>
      <c r="EF125" s="108"/>
      <c r="EG125" s="108"/>
      <c r="EH125" s="108"/>
      <c r="EI125" s="108"/>
      <c r="EJ125" s="108"/>
      <c r="EK125" s="108"/>
      <c r="EL125" s="108"/>
      <c r="EM125" s="108"/>
      <c r="EN125" s="108"/>
      <c r="EO125" s="108"/>
      <c r="EP125" s="108"/>
      <c r="EQ125" s="108"/>
      <c r="ER125" s="108"/>
      <c r="ES125" s="108"/>
      <c r="ET125" s="108"/>
      <c r="EU125" s="108"/>
      <c r="EV125" s="108"/>
      <c r="EW125" s="108"/>
      <c r="EX125" s="108"/>
      <c r="EY125" s="108"/>
      <c r="EZ125" s="108"/>
      <c r="FA125" s="108"/>
      <c r="FB125" s="108"/>
      <c r="FC125" s="108"/>
      <c r="FD125" s="108"/>
      <c r="FE125" s="108"/>
      <c r="FF125" s="108"/>
      <c r="FG125" s="108"/>
      <c r="FH125" s="108"/>
      <c r="FI125" s="108"/>
      <c r="FJ125" s="108"/>
      <c r="FK125" s="108"/>
      <c r="FL125" s="108"/>
      <c r="FM125" s="108"/>
      <c r="FN125" s="108"/>
      <c r="FO125" s="108"/>
      <c r="FP125" s="108"/>
      <c r="FQ125" s="108"/>
      <c r="FR125" s="108"/>
      <c r="FS125" s="108"/>
      <c r="FT125" s="147"/>
    </row>
    <row r="126" spans="1:176" s="148" customFormat="1" ht="62.45" customHeight="1">
      <c r="A126" s="534"/>
      <c r="B126" s="519"/>
      <c r="C126" s="443" t="s">
        <v>1405</v>
      </c>
      <c r="D126" s="438" t="s">
        <v>461</v>
      </c>
      <c r="E126" s="534"/>
      <c r="F126" s="528"/>
      <c r="G126" s="528"/>
      <c r="H126" s="531"/>
      <c r="I126" s="528"/>
      <c r="J126" s="528"/>
      <c r="K126" s="528"/>
      <c r="L126" s="528"/>
      <c r="M126" s="109"/>
      <c r="N126" s="145"/>
      <c r="O126" s="108"/>
      <c r="P126" s="146"/>
      <c r="Q126" s="108"/>
      <c r="R126" s="108"/>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8"/>
      <c r="BC126" s="108"/>
      <c r="BD126" s="108"/>
      <c r="BE126" s="108"/>
      <c r="BF126" s="108"/>
      <c r="BG126" s="108"/>
      <c r="BH126" s="108"/>
      <c r="BI126" s="108"/>
      <c r="BJ126" s="108"/>
      <c r="BK126" s="108"/>
      <c r="BL126" s="108"/>
      <c r="BM126" s="108"/>
      <c r="BN126" s="108"/>
      <c r="BO126" s="108"/>
      <c r="BP126" s="108"/>
      <c r="BQ126" s="108"/>
      <c r="BR126" s="108"/>
      <c r="BS126" s="108"/>
      <c r="BT126" s="108"/>
      <c r="BU126" s="108"/>
      <c r="BV126" s="108"/>
      <c r="BW126" s="108"/>
      <c r="BX126" s="108"/>
      <c r="BY126" s="108"/>
      <c r="BZ126" s="108"/>
      <c r="CA126" s="108"/>
      <c r="CB126" s="108"/>
      <c r="CC126" s="108"/>
      <c r="CD126" s="108"/>
      <c r="CE126" s="108"/>
      <c r="CF126" s="108"/>
      <c r="CG126" s="108"/>
      <c r="CH126" s="108"/>
      <c r="CI126" s="108"/>
      <c r="CJ126" s="108"/>
      <c r="CK126" s="108"/>
      <c r="CL126" s="108"/>
      <c r="CM126" s="108"/>
      <c r="CN126" s="108"/>
      <c r="CO126" s="108"/>
      <c r="CP126" s="108"/>
      <c r="CQ126" s="108"/>
      <c r="CR126" s="108"/>
      <c r="CS126" s="108"/>
      <c r="CT126" s="108"/>
      <c r="CU126" s="108"/>
      <c r="CV126" s="108"/>
      <c r="CW126" s="108"/>
      <c r="CX126" s="108"/>
      <c r="CY126" s="108"/>
      <c r="CZ126" s="108"/>
      <c r="DA126" s="108"/>
      <c r="DB126" s="108"/>
      <c r="DC126" s="108"/>
      <c r="DD126" s="108"/>
      <c r="DE126" s="108"/>
      <c r="DF126" s="108"/>
      <c r="DG126" s="108"/>
      <c r="DH126" s="108"/>
      <c r="DI126" s="108"/>
      <c r="DJ126" s="108"/>
      <c r="DK126" s="108"/>
      <c r="DL126" s="108"/>
      <c r="DM126" s="108"/>
      <c r="DN126" s="108"/>
      <c r="DO126" s="108"/>
      <c r="DP126" s="108"/>
      <c r="DQ126" s="108"/>
      <c r="DR126" s="108"/>
      <c r="DS126" s="108"/>
      <c r="DT126" s="108"/>
      <c r="DU126" s="108"/>
      <c r="DV126" s="108"/>
      <c r="DW126" s="108"/>
      <c r="DX126" s="108"/>
      <c r="DY126" s="108"/>
      <c r="DZ126" s="108"/>
      <c r="EA126" s="108"/>
      <c r="EB126" s="108"/>
      <c r="EC126" s="108"/>
      <c r="ED126" s="108"/>
      <c r="EE126" s="108"/>
      <c r="EF126" s="108"/>
      <c r="EG126" s="108"/>
      <c r="EH126" s="108"/>
      <c r="EI126" s="108"/>
      <c r="EJ126" s="108"/>
      <c r="EK126" s="108"/>
      <c r="EL126" s="108"/>
      <c r="EM126" s="108"/>
      <c r="EN126" s="108"/>
      <c r="EO126" s="108"/>
      <c r="EP126" s="108"/>
      <c r="EQ126" s="108"/>
      <c r="ER126" s="108"/>
      <c r="ES126" s="108"/>
      <c r="ET126" s="108"/>
      <c r="EU126" s="108"/>
      <c r="EV126" s="108"/>
      <c r="EW126" s="108"/>
      <c r="EX126" s="108"/>
      <c r="EY126" s="108"/>
      <c r="EZ126" s="108"/>
      <c r="FA126" s="108"/>
      <c r="FB126" s="108"/>
      <c r="FC126" s="108"/>
      <c r="FD126" s="108"/>
      <c r="FE126" s="108"/>
      <c r="FF126" s="108"/>
      <c r="FG126" s="108"/>
      <c r="FH126" s="108"/>
      <c r="FI126" s="108"/>
      <c r="FJ126" s="108"/>
      <c r="FK126" s="108"/>
      <c r="FL126" s="108"/>
      <c r="FM126" s="108"/>
      <c r="FN126" s="108"/>
      <c r="FO126" s="108"/>
      <c r="FP126" s="108"/>
      <c r="FQ126" s="108"/>
      <c r="FR126" s="108"/>
      <c r="FS126" s="108"/>
      <c r="FT126" s="147"/>
    </row>
    <row r="127" spans="1:176" s="148" customFormat="1" ht="67.150000000000006" customHeight="1">
      <c r="A127" s="534"/>
      <c r="B127" s="519"/>
      <c r="C127" s="443" t="s">
        <v>1406</v>
      </c>
      <c r="D127" s="438" t="s">
        <v>461</v>
      </c>
      <c r="E127" s="534"/>
      <c r="F127" s="528"/>
      <c r="G127" s="528"/>
      <c r="H127" s="531"/>
      <c r="I127" s="528"/>
      <c r="J127" s="528"/>
      <c r="K127" s="528"/>
      <c r="L127" s="528"/>
      <c r="M127" s="109"/>
      <c r="N127" s="145"/>
      <c r="O127" s="108"/>
      <c r="P127" s="146"/>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c r="AL127" s="108"/>
      <c r="AM127" s="108"/>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8"/>
      <c r="BR127" s="108"/>
      <c r="BS127" s="108"/>
      <c r="BT127" s="108"/>
      <c r="BU127" s="108"/>
      <c r="BV127" s="108"/>
      <c r="BW127" s="108"/>
      <c r="BX127" s="108"/>
      <c r="BY127" s="108"/>
      <c r="BZ127" s="108"/>
      <c r="CA127" s="108"/>
      <c r="CB127" s="108"/>
      <c r="CC127" s="108"/>
      <c r="CD127" s="108"/>
      <c r="CE127" s="108"/>
      <c r="CF127" s="108"/>
      <c r="CG127" s="108"/>
      <c r="CH127" s="108"/>
      <c r="CI127" s="108"/>
      <c r="CJ127" s="108"/>
      <c r="CK127" s="108"/>
      <c r="CL127" s="108"/>
      <c r="CM127" s="108"/>
      <c r="CN127" s="108"/>
      <c r="CO127" s="108"/>
      <c r="CP127" s="108"/>
      <c r="CQ127" s="108"/>
      <c r="CR127" s="108"/>
      <c r="CS127" s="108"/>
      <c r="CT127" s="108"/>
      <c r="CU127" s="108"/>
      <c r="CV127" s="108"/>
      <c r="CW127" s="108"/>
      <c r="CX127" s="108"/>
      <c r="CY127" s="108"/>
      <c r="CZ127" s="108"/>
      <c r="DA127" s="108"/>
      <c r="DB127" s="108"/>
      <c r="DC127" s="108"/>
      <c r="DD127" s="108"/>
      <c r="DE127" s="108"/>
      <c r="DF127" s="108"/>
      <c r="DG127" s="108"/>
      <c r="DH127" s="108"/>
      <c r="DI127" s="108"/>
      <c r="DJ127" s="108"/>
      <c r="DK127" s="108"/>
      <c r="DL127" s="108"/>
      <c r="DM127" s="108"/>
      <c r="DN127" s="108"/>
      <c r="DO127" s="108"/>
      <c r="DP127" s="108"/>
      <c r="DQ127" s="108"/>
      <c r="DR127" s="108"/>
      <c r="DS127" s="108"/>
      <c r="DT127" s="108"/>
      <c r="DU127" s="108"/>
      <c r="DV127" s="108"/>
      <c r="DW127" s="108"/>
      <c r="DX127" s="108"/>
      <c r="DY127" s="108"/>
      <c r="DZ127" s="108"/>
      <c r="EA127" s="108"/>
      <c r="EB127" s="108"/>
      <c r="EC127" s="108"/>
      <c r="ED127" s="108"/>
      <c r="EE127" s="108"/>
      <c r="EF127" s="108"/>
      <c r="EG127" s="108"/>
      <c r="EH127" s="108"/>
      <c r="EI127" s="108"/>
      <c r="EJ127" s="108"/>
      <c r="EK127" s="108"/>
      <c r="EL127" s="108"/>
      <c r="EM127" s="108"/>
      <c r="EN127" s="108"/>
      <c r="EO127" s="108"/>
      <c r="EP127" s="108"/>
      <c r="EQ127" s="108"/>
      <c r="ER127" s="108"/>
      <c r="ES127" s="108"/>
      <c r="ET127" s="108"/>
      <c r="EU127" s="108"/>
      <c r="EV127" s="108"/>
      <c r="EW127" s="108"/>
      <c r="EX127" s="108"/>
      <c r="EY127" s="108"/>
      <c r="EZ127" s="108"/>
      <c r="FA127" s="108"/>
      <c r="FB127" s="108"/>
      <c r="FC127" s="108"/>
      <c r="FD127" s="108"/>
      <c r="FE127" s="108"/>
      <c r="FF127" s="108"/>
      <c r="FG127" s="108"/>
      <c r="FH127" s="108"/>
      <c r="FI127" s="108"/>
      <c r="FJ127" s="108"/>
      <c r="FK127" s="108"/>
      <c r="FL127" s="108"/>
      <c r="FM127" s="108"/>
      <c r="FN127" s="108"/>
      <c r="FO127" s="108"/>
      <c r="FP127" s="108"/>
      <c r="FQ127" s="108"/>
      <c r="FR127" s="108"/>
      <c r="FS127" s="108"/>
      <c r="FT127" s="147"/>
    </row>
    <row r="128" spans="1:176" s="148" customFormat="1" ht="64.900000000000006" customHeight="1">
      <c r="A128" s="534"/>
      <c r="B128" s="519"/>
      <c r="C128" s="447" t="s">
        <v>1408</v>
      </c>
      <c r="D128" s="438" t="s">
        <v>461</v>
      </c>
      <c r="E128" s="534"/>
      <c r="F128" s="528"/>
      <c r="G128" s="528"/>
      <c r="H128" s="531"/>
      <c r="I128" s="528"/>
      <c r="J128" s="528"/>
      <c r="K128" s="528"/>
      <c r="L128" s="528"/>
      <c r="M128" s="109"/>
      <c r="N128" s="145"/>
      <c r="O128" s="108"/>
      <c r="P128" s="146"/>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8"/>
      <c r="AY128" s="108"/>
      <c r="AZ128" s="108"/>
      <c r="BA128" s="108"/>
      <c r="BB128" s="108"/>
      <c r="BC128" s="108"/>
      <c r="BD128" s="108"/>
      <c r="BE128" s="108"/>
      <c r="BF128" s="108"/>
      <c r="BG128" s="108"/>
      <c r="BH128" s="108"/>
      <c r="BI128" s="108"/>
      <c r="BJ128" s="108"/>
      <c r="BK128" s="108"/>
      <c r="BL128" s="108"/>
      <c r="BM128" s="108"/>
      <c r="BN128" s="108"/>
      <c r="BO128" s="108"/>
      <c r="BP128" s="108"/>
      <c r="BQ128" s="108"/>
      <c r="BR128" s="108"/>
      <c r="BS128" s="108"/>
      <c r="BT128" s="108"/>
      <c r="BU128" s="108"/>
      <c r="BV128" s="108"/>
      <c r="BW128" s="108"/>
      <c r="BX128" s="108"/>
      <c r="BY128" s="108"/>
      <c r="BZ128" s="108"/>
      <c r="CA128" s="108"/>
      <c r="CB128" s="108"/>
      <c r="CC128" s="108"/>
      <c r="CD128" s="108"/>
      <c r="CE128" s="108"/>
      <c r="CF128" s="108"/>
      <c r="CG128" s="108"/>
      <c r="CH128" s="108"/>
      <c r="CI128" s="108"/>
      <c r="CJ128" s="108"/>
      <c r="CK128" s="108"/>
      <c r="CL128" s="108"/>
      <c r="CM128" s="108"/>
      <c r="CN128" s="108"/>
      <c r="CO128" s="108"/>
      <c r="CP128" s="108"/>
      <c r="CQ128" s="108"/>
      <c r="CR128" s="108"/>
      <c r="CS128" s="108"/>
      <c r="CT128" s="108"/>
      <c r="CU128" s="108"/>
      <c r="CV128" s="108"/>
      <c r="CW128" s="108"/>
      <c r="CX128" s="108"/>
      <c r="CY128" s="108"/>
      <c r="CZ128" s="108"/>
      <c r="DA128" s="108"/>
      <c r="DB128" s="108"/>
      <c r="DC128" s="108"/>
      <c r="DD128" s="108"/>
      <c r="DE128" s="108"/>
      <c r="DF128" s="108"/>
      <c r="DG128" s="108"/>
      <c r="DH128" s="108"/>
      <c r="DI128" s="108"/>
      <c r="DJ128" s="108"/>
      <c r="DK128" s="108"/>
      <c r="DL128" s="108"/>
      <c r="DM128" s="108"/>
      <c r="DN128" s="108"/>
      <c r="DO128" s="108"/>
      <c r="DP128" s="108"/>
      <c r="DQ128" s="108"/>
      <c r="DR128" s="108"/>
      <c r="DS128" s="108"/>
      <c r="DT128" s="108"/>
      <c r="DU128" s="108"/>
      <c r="DV128" s="108"/>
      <c r="DW128" s="108"/>
      <c r="DX128" s="108"/>
      <c r="DY128" s="108"/>
      <c r="DZ128" s="108"/>
      <c r="EA128" s="108"/>
      <c r="EB128" s="108"/>
      <c r="EC128" s="108"/>
      <c r="ED128" s="108"/>
      <c r="EE128" s="108"/>
      <c r="EF128" s="108"/>
      <c r="EG128" s="108"/>
      <c r="EH128" s="108"/>
      <c r="EI128" s="108"/>
      <c r="EJ128" s="108"/>
      <c r="EK128" s="108"/>
      <c r="EL128" s="108"/>
      <c r="EM128" s="108"/>
      <c r="EN128" s="108"/>
      <c r="EO128" s="108"/>
      <c r="EP128" s="108"/>
      <c r="EQ128" s="108"/>
      <c r="ER128" s="108"/>
      <c r="ES128" s="108"/>
      <c r="ET128" s="108"/>
      <c r="EU128" s="108"/>
      <c r="EV128" s="108"/>
      <c r="EW128" s="108"/>
      <c r="EX128" s="108"/>
      <c r="EY128" s="108"/>
      <c r="EZ128" s="108"/>
      <c r="FA128" s="108"/>
      <c r="FB128" s="108"/>
      <c r="FC128" s="108"/>
      <c r="FD128" s="108"/>
      <c r="FE128" s="108"/>
      <c r="FF128" s="108"/>
      <c r="FG128" s="108"/>
      <c r="FH128" s="108"/>
      <c r="FI128" s="108"/>
      <c r="FJ128" s="108"/>
      <c r="FK128" s="108"/>
      <c r="FL128" s="108"/>
      <c r="FM128" s="108"/>
      <c r="FN128" s="108"/>
      <c r="FO128" s="108"/>
      <c r="FP128" s="108"/>
      <c r="FQ128" s="108"/>
      <c r="FR128" s="108"/>
      <c r="FS128" s="108"/>
      <c r="FT128" s="147"/>
    </row>
    <row r="129" spans="1:176" s="148" customFormat="1" ht="67.900000000000006" customHeight="1">
      <c r="A129" s="535"/>
      <c r="B129" s="520"/>
      <c r="C129" s="443" t="s">
        <v>1409</v>
      </c>
      <c r="D129" s="438" t="s">
        <v>481</v>
      </c>
      <c r="E129" s="535"/>
      <c r="F129" s="529"/>
      <c r="G129" s="529"/>
      <c r="H129" s="532"/>
      <c r="I129" s="529"/>
      <c r="J129" s="529"/>
      <c r="K129" s="529"/>
      <c r="L129" s="529"/>
      <c r="M129" s="109"/>
      <c r="N129" s="145"/>
      <c r="O129" s="108"/>
      <c r="P129" s="146"/>
      <c r="Q129" s="108"/>
      <c r="R129" s="108"/>
      <c r="S129" s="108"/>
      <c r="T129" s="108"/>
      <c r="U129" s="108"/>
      <c r="V129" s="108"/>
      <c r="W129" s="108"/>
      <c r="X129" s="108"/>
      <c r="Y129" s="108"/>
      <c r="Z129" s="108"/>
      <c r="AA129" s="108"/>
      <c r="AB129" s="108"/>
      <c r="AC129" s="108"/>
      <c r="AD129" s="108"/>
      <c r="AE129" s="108"/>
      <c r="AF129" s="108"/>
      <c r="AG129" s="108"/>
      <c r="AH129" s="108"/>
      <c r="AI129" s="108"/>
      <c r="AJ129" s="108"/>
      <c r="AK129" s="108"/>
      <c r="AL129" s="108"/>
      <c r="AM129" s="108"/>
      <c r="AN129" s="108"/>
      <c r="AO129" s="108"/>
      <c r="AP129" s="108"/>
      <c r="AQ129" s="108"/>
      <c r="AR129" s="108"/>
      <c r="AS129" s="108"/>
      <c r="AT129" s="108"/>
      <c r="AU129" s="108"/>
      <c r="AV129" s="108"/>
      <c r="AW129" s="108"/>
      <c r="AX129" s="108"/>
      <c r="AY129" s="108"/>
      <c r="AZ129" s="108"/>
      <c r="BA129" s="108"/>
      <c r="BB129" s="108"/>
      <c r="BC129" s="108"/>
      <c r="BD129" s="108"/>
      <c r="BE129" s="108"/>
      <c r="BF129" s="108"/>
      <c r="BG129" s="108"/>
      <c r="BH129" s="108"/>
      <c r="BI129" s="108"/>
      <c r="BJ129" s="108"/>
      <c r="BK129" s="108"/>
      <c r="BL129" s="108"/>
      <c r="BM129" s="108"/>
      <c r="BN129" s="108"/>
      <c r="BO129" s="108"/>
      <c r="BP129" s="108"/>
      <c r="BQ129" s="108"/>
      <c r="BR129" s="108"/>
      <c r="BS129" s="108"/>
      <c r="BT129" s="108"/>
      <c r="BU129" s="108"/>
      <c r="BV129" s="108"/>
      <c r="BW129" s="108"/>
      <c r="BX129" s="108"/>
      <c r="BY129" s="108"/>
      <c r="BZ129" s="108"/>
      <c r="CA129" s="108"/>
      <c r="CB129" s="108"/>
      <c r="CC129" s="108"/>
      <c r="CD129" s="108"/>
      <c r="CE129" s="108"/>
      <c r="CF129" s="108"/>
      <c r="CG129" s="108"/>
      <c r="CH129" s="108"/>
      <c r="CI129" s="108"/>
      <c r="CJ129" s="108"/>
      <c r="CK129" s="108"/>
      <c r="CL129" s="108"/>
      <c r="CM129" s="108"/>
      <c r="CN129" s="108"/>
      <c r="CO129" s="108"/>
      <c r="CP129" s="108"/>
      <c r="CQ129" s="108"/>
      <c r="CR129" s="108"/>
      <c r="CS129" s="108"/>
      <c r="CT129" s="108"/>
      <c r="CU129" s="108"/>
      <c r="CV129" s="108"/>
      <c r="CW129" s="108"/>
      <c r="CX129" s="108"/>
      <c r="CY129" s="108"/>
      <c r="CZ129" s="108"/>
      <c r="DA129" s="108"/>
      <c r="DB129" s="108"/>
      <c r="DC129" s="108"/>
      <c r="DD129" s="108"/>
      <c r="DE129" s="108"/>
      <c r="DF129" s="108"/>
      <c r="DG129" s="108"/>
      <c r="DH129" s="108"/>
      <c r="DI129" s="108"/>
      <c r="DJ129" s="108"/>
      <c r="DK129" s="108"/>
      <c r="DL129" s="108"/>
      <c r="DM129" s="108"/>
      <c r="DN129" s="108"/>
      <c r="DO129" s="108"/>
      <c r="DP129" s="108"/>
      <c r="DQ129" s="108"/>
      <c r="DR129" s="108"/>
      <c r="DS129" s="108"/>
      <c r="DT129" s="108"/>
      <c r="DU129" s="108"/>
      <c r="DV129" s="108"/>
      <c r="DW129" s="108"/>
      <c r="DX129" s="108"/>
      <c r="DY129" s="108"/>
      <c r="DZ129" s="108"/>
      <c r="EA129" s="108"/>
      <c r="EB129" s="108"/>
      <c r="EC129" s="108"/>
      <c r="ED129" s="108"/>
      <c r="EE129" s="108"/>
      <c r="EF129" s="108"/>
      <c r="EG129" s="108"/>
      <c r="EH129" s="108"/>
      <c r="EI129" s="108"/>
      <c r="EJ129" s="108"/>
      <c r="EK129" s="108"/>
      <c r="EL129" s="108"/>
      <c r="EM129" s="108"/>
      <c r="EN129" s="108"/>
      <c r="EO129" s="108"/>
      <c r="EP129" s="108"/>
      <c r="EQ129" s="108"/>
      <c r="ER129" s="108"/>
      <c r="ES129" s="108"/>
      <c r="ET129" s="108"/>
      <c r="EU129" s="108"/>
      <c r="EV129" s="108"/>
      <c r="EW129" s="108"/>
      <c r="EX129" s="108"/>
      <c r="EY129" s="108"/>
      <c r="EZ129" s="108"/>
      <c r="FA129" s="108"/>
      <c r="FB129" s="108"/>
      <c r="FC129" s="108"/>
      <c r="FD129" s="108"/>
      <c r="FE129" s="108"/>
      <c r="FF129" s="108"/>
      <c r="FG129" s="108"/>
      <c r="FH129" s="108"/>
      <c r="FI129" s="108"/>
      <c r="FJ129" s="108"/>
      <c r="FK129" s="108"/>
      <c r="FL129" s="108"/>
      <c r="FM129" s="108"/>
      <c r="FN129" s="108"/>
      <c r="FO129" s="108"/>
      <c r="FP129" s="108"/>
      <c r="FQ129" s="108"/>
      <c r="FR129" s="108"/>
      <c r="FS129" s="108"/>
      <c r="FT129" s="147"/>
    </row>
    <row r="130" spans="1:176" s="148" customFormat="1" ht="30.6" customHeight="1">
      <c r="A130" s="533">
        <v>25</v>
      </c>
      <c r="B130" s="518" t="s">
        <v>814</v>
      </c>
      <c r="C130" s="436" t="s">
        <v>1203</v>
      </c>
      <c r="D130" s="438" t="s">
        <v>505</v>
      </c>
      <c r="E130" s="524">
        <v>2</v>
      </c>
      <c r="F130" s="527">
        <v>20.23</v>
      </c>
      <c r="G130" s="527">
        <f>F130*100/21</f>
        <v>96.333333333333329</v>
      </c>
      <c r="H130" s="530">
        <v>25535</v>
      </c>
      <c r="I130" s="527">
        <f>H130*100/16000</f>
        <v>159.59375</v>
      </c>
      <c r="J130" s="524"/>
      <c r="K130" s="524"/>
      <c r="L130" s="524"/>
      <c r="M130" s="109"/>
      <c r="N130" s="145"/>
      <c r="O130" s="108"/>
      <c r="P130" s="146"/>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c r="AL130" s="108"/>
      <c r="AM130" s="108"/>
      <c r="AN130" s="108"/>
      <c r="AO130" s="108"/>
      <c r="AP130" s="108"/>
      <c r="AQ130" s="108"/>
      <c r="AR130" s="108"/>
      <c r="AS130" s="108"/>
      <c r="AT130" s="108"/>
      <c r="AU130" s="108"/>
      <c r="AV130" s="108"/>
      <c r="AW130" s="108"/>
      <c r="AX130" s="108"/>
      <c r="AY130" s="108"/>
      <c r="AZ130" s="108"/>
      <c r="BA130" s="108"/>
      <c r="BB130" s="108"/>
      <c r="BC130" s="108"/>
      <c r="BD130" s="108"/>
      <c r="BE130" s="108"/>
      <c r="BF130" s="108"/>
      <c r="BG130" s="108"/>
      <c r="BH130" s="108"/>
      <c r="BI130" s="108"/>
      <c r="BJ130" s="108"/>
      <c r="BK130" s="108"/>
      <c r="BL130" s="108"/>
      <c r="BM130" s="108"/>
      <c r="BN130" s="108"/>
      <c r="BO130" s="108"/>
      <c r="BP130" s="108"/>
      <c r="BQ130" s="108"/>
      <c r="BR130" s="108"/>
      <c r="BS130" s="108"/>
      <c r="BT130" s="108"/>
      <c r="BU130" s="108"/>
      <c r="BV130" s="108"/>
      <c r="BW130" s="108"/>
      <c r="BX130" s="108"/>
      <c r="BY130" s="108"/>
      <c r="BZ130" s="108"/>
      <c r="CA130" s="108"/>
      <c r="CB130" s="108"/>
      <c r="CC130" s="108"/>
      <c r="CD130" s="108"/>
      <c r="CE130" s="108"/>
      <c r="CF130" s="108"/>
      <c r="CG130" s="108"/>
      <c r="CH130" s="108"/>
      <c r="CI130" s="108"/>
      <c r="CJ130" s="108"/>
      <c r="CK130" s="108"/>
      <c r="CL130" s="108"/>
      <c r="CM130" s="108"/>
      <c r="CN130" s="108"/>
      <c r="CO130" s="108"/>
      <c r="CP130" s="108"/>
      <c r="CQ130" s="108"/>
      <c r="CR130" s="108"/>
      <c r="CS130" s="108"/>
      <c r="CT130" s="108"/>
      <c r="CU130" s="108"/>
      <c r="CV130" s="108"/>
      <c r="CW130" s="108"/>
      <c r="CX130" s="108"/>
      <c r="CY130" s="108"/>
      <c r="CZ130" s="108"/>
      <c r="DA130" s="108"/>
      <c r="DB130" s="108"/>
      <c r="DC130" s="108"/>
      <c r="DD130" s="108"/>
      <c r="DE130" s="108"/>
      <c r="DF130" s="108"/>
      <c r="DG130" s="108"/>
      <c r="DH130" s="108"/>
      <c r="DI130" s="108"/>
      <c r="DJ130" s="108"/>
      <c r="DK130" s="108"/>
      <c r="DL130" s="108"/>
      <c r="DM130" s="108"/>
      <c r="DN130" s="108"/>
      <c r="DO130" s="108"/>
      <c r="DP130" s="108"/>
      <c r="DQ130" s="108"/>
      <c r="DR130" s="108"/>
      <c r="DS130" s="108"/>
      <c r="DT130" s="108"/>
      <c r="DU130" s="108"/>
      <c r="DV130" s="108"/>
      <c r="DW130" s="108"/>
      <c r="DX130" s="108"/>
      <c r="DY130" s="108"/>
      <c r="DZ130" s="108"/>
      <c r="EA130" s="108"/>
      <c r="EB130" s="108"/>
      <c r="EC130" s="108"/>
      <c r="ED130" s="108"/>
      <c r="EE130" s="108"/>
      <c r="EF130" s="108"/>
      <c r="EG130" s="108"/>
      <c r="EH130" s="108"/>
      <c r="EI130" s="108"/>
      <c r="EJ130" s="108"/>
      <c r="EK130" s="108"/>
      <c r="EL130" s="108"/>
      <c r="EM130" s="108"/>
      <c r="EN130" s="108"/>
      <c r="EO130" s="108"/>
      <c r="EP130" s="108"/>
      <c r="EQ130" s="108"/>
      <c r="ER130" s="108"/>
      <c r="ES130" s="108"/>
      <c r="ET130" s="108"/>
      <c r="EU130" s="108"/>
      <c r="EV130" s="108"/>
      <c r="EW130" s="108"/>
      <c r="EX130" s="108"/>
      <c r="EY130" s="108"/>
      <c r="EZ130" s="108"/>
      <c r="FA130" s="108"/>
      <c r="FB130" s="108"/>
      <c r="FC130" s="108"/>
      <c r="FD130" s="108"/>
      <c r="FE130" s="108"/>
      <c r="FF130" s="108"/>
      <c r="FG130" s="108"/>
      <c r="FH130" s="108"/>
      <c r="FI130" s="108"/>
      <c r="FJ130" s="108"/>
      <c r="FK130" s="108"/>
      <c r="FL130" s="108"/>
      <c r="FM130" s="108"/>
      <c r="FN130" s="108"/>
      <c r="FO130" s="108"/>
      <c r="FP130" s="108"/>
      <c r="FQ130" s="108"/>
      <c r="FR130" s="108"/>
      <c r="FS130" s="108"/>
      <c r="FT130" s="147"/>
    </row>
    <row r="131" spans="1:176" s="148" customFormat="1" ht="30.6" customHeight="1">
      <c r="A131" s="534"/>
      <c r="B131" s="519"/>
      <c r="C131" s="437" t="s">
        <v>1204</v>
      </c>
      <c r="D131" s="438" t="s">
        <v>505</v>
      </c>
      <c r="E131" s="525"/>
      <c r="F131" s="528"/>
      <c r="G131" s="528"/>
      <c r="H131" s="531"/>
      <c r="I131" s="528"/>
      <c r="J131" s="525"/>
      <c r="K131" s="525"/>
      <c r="L131" s="525"/>
      <c r="M131" s="109"/>
      <c r="N131" s="145"/>
      <c r="O131" s="108"/>
      <c r="P131" s="146"/>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8"/>
      <c r="AY131" s="108"/>
      <c r="AZ131" s="108"/>
      <c r="BA131" s="108"/>
      <c r="BB131" s="108"/>
      <c r="BC131" s="108"/>
      <c r="BD131" s="108"/>
      <c r="BE131" s="108"/>
      <c r="BF131" s="108"/>
      <c r="BG131" s="108"/>
      <c r="BH131" s="108"/>
      <c r="BI131" s="108"/>
      <c r="BJ131" s="108"/>
      <c r="BK131" s="108"/>
      <c r="BL131" s="108"/>
      <c r="BM131" s="108"/>
      <c r="BN131" s="108"/>
      <c r="BO131" s="108"/>
      <c r="BP131" s="108"/>
      <c r="BQ131" s="108"/>
      <c r="BR131" s="108"/>
      <c r="BS131" s="108"/>
      <c r="BT131" s="108"/>
      <c r="BU131" s="108"/>
      <c r="BV131" s="108"/>
      <c r="BW131" s="108"/>
      <c r="BX131" s="108"/>
      <c r="BY131" s="108"/>
      <c r="BZ131" s="108"/>
      <c r="CA131" s="108"/>
      <c r="CB131" s="108"/>
      <c r="CC131" s="108"/>
      <c r="CD131" s="108"/>
      <c r="CE131" s="108"/>
      <c r="CF131" s="108"/>
      <c r="CG131" s="108"/>
      <c r="CH131" s="108"/>
      <c r="CI131" s="108"/>
      <c r="CJ131" s="108"/>
      <c r="CK131" s="108"/>
      <c r="CL131" s="108"/>
      <c r="CM131" s="108"/>
      <c r="CN131" s="108"/>
      <c r="CO131" s="108"/>
      <c r="CP131" s="108"/>
      <c r="CQ131" s="108"/>
      <c r="CR131" s="108"/>
      <c r="CS131" s="108"/>
      <c r="CT131" s="108"/>
      <c r="CU131" s="108"/>
      <c r="CV131" s="108"/>
      <c r="CW131" s="108"/>
      <c r="CX131" s="108"/>
      <c r="CY131" s="108"/>
      <c r="CZ131" s="108"/>
      <c r="DA131" s="108"/>
      <c r="DB131" s="108"/>
      <c r="DC131" s="108"/>
      <c r="DD131" s="108"/>
      <c r="DE131" s="108"/>
      <c r="DF131" s="108"/>
      <c r="DG131" s="108"/>
      <c r="DH131" s="108"/>
      <c r="DI131" s="108"/>
      <c r="DJ131" s="108"/>
      <c r="DK131" s="108"/>
      <c r="DL131" s="108"/>
      <c r="DM131" s="108"/>
      <c r="DN131" s="108"/>
      <c r="DO131" s="108"/>
      <c r="DP131" s="108"/>
      <c r="DQ131" s="108"/>
      <c r="DR131" s="108"/>
      <c r="DS131" s="108"/>
      <c r="DT131" s="108"/>
      <c r="DU131" s="108"/>
      <c r="DV131" s="108"/>
      <c r="DW131" s="108"/>
      <c r="DX131" s="108"/>
      <c r="DY131" s="108"/>
      <c r="DZ131" s="108"/>
      <c r="EA131" s="108"/>
      <c r="EB131" s="108"/>
      <c r="EC131" s="108"/>
      <c r="ED131" s="108"/>
      <c r="EE131" s="108"/>
      <c r="EF131" s="108"/>
      <c r="EG131" s="108"/>
      <c r="EH131" s="108"/>
      <c r="EI131" s="108"/>
      <c r="EJ131" s="108"/>
      <c r="EK131" s="108"/>
      <c r="EL131" s="108"/>
      <c r="EM131" s="108"/>
      <c r="EN131" s="108"/>
      <c r="EO131" s="108"/>
      <c r="EP131" s="108"/>
      <c r="EQ131" s="108"/>
      <c r="ER131" s="108"/>
      <c r="ES131" s="108"/>
      <c r="ET131" s="108"/>
      <c r="EU131" s="108"/>
      <c r="EV131" s="108"/>
      <c r="EW131" s="108"/>
      <c r="EX131" s="108"/>
      <c r="EY131" s="108"/>
      <c r="EZ131" s="108"/>
      <c r="FA131" s="108"/>
      <c r="FB131" s="108"/>
      <c r="FC131" s="108"/>
      <c r="FD131" s="108"/>
      <c r="FE131" s="108"/>
      <c r="FF131" s="108"/>
      <c r="FG131" s="108"/>
      <c r="FH131" s="108"/>
      <c r="FI131" s="108"/>
      <c r="FJ131" s="108"/>
      <c r="FK131" s="108"/>
      <c r="FL131" s="108"/>
      <c r="FM131" s="108"/>
      <c r="FN131" s="108"/>
      <c r="FO131" s="108"/>
      <c r="FP131" s="108"/>
      <c r="FQ131" s="108"/>
      <c r="FR131" s="108"/>
      <c r="FS131" s="108"/>
      <c r="FT131" s="147"/>
    </row>
    <row r="132" spans="1:176" s="148" customFormat="1" ht="30.6" customHeight="1">
      <c r="A132" s="535"/>
      <c r="B132" s="520"/>
      <c r="C132" s="437" t="s">
        <v>1202</v>
      </c>
      <c r="D132" s="438" t="s">
        <v>505</v>
      </c>
      <c r="E132" s="526"/>
      <c r="F132" s="529"/>
      <c r="G132" s="529"/>
      <c r="H132" s="532"/>
      <c r="I132" s="529"/>
      <c r="J132" s="526"/>
      <c r="K132" s="526"/>
      <c r="L132" s="526"/>
      <c r="M132" s="109"/>
      <c r="N132" s="145"/>
      <c r="O132" s="108"/>
      <c r="P132" s="146"/>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c r="AV132" s="108"/>
      <c r="AW132" s="108"/>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8"/>
      <c r="BT132" s="108"/>
      <c r="BU132" s="108"/>
      <c r="BV132" s="108"/>
      <c r="BW132" s="108"/>
      <c r="BX132" s="108"/>
      <c r="BY132" s="108"/>
      <c r="BZ132" s="108"/>
      <c r="CA132" s="108"/>
      <c r="CB132" s="108"/>
      <c r="CC132" s="108"/>
      <c r="CD132" s="108"/>
      <c r="CE132" s="108"/>
      <c r="CF132" s="108"/>
      <c r="CG132" s="108"/>
      <c r="CH132" s="108"/>
      <c r="CI132" s="108"/>
      <c r="CJ132" s="108"/>
      <c r="CK132" s="108"/>
      <c r="CL132" s="108"/>
      <c r="CM132" s="108"/>
      <c r="CN132" s="108"/>
      <c r="CO132" s="108"/>
      <c r="CP132" s="108"/>
      <c r="CQ132" s="108"/>
      <c r="CR132" s="108"/>
      <c r="CS132" s="108"/>
      <c r="CT132" s="108"/>
      <c r="CU132" s="108"/>
      <c r="CV132" s="108"/>
      <c r="CW132" s="108"/>
      <c r="CX132" s="108"/>
      <c r="CY132" s="108"/>
      <c r="CZ132" s="108"/>
      <c r="DA132" s="108"/>
      <c r="DB132" s="108"/>
      <c r="DC132" s="108"/>
      <c r="DD132" s="108"/>
      <c r="DE132" s="108"/>
      <c r="DF132" s="108"/>
      <c r="DG132" s="108"/>
      <c r="DH132" s="108"/>
      <c r="DI132" s="108"/>
      <c r="DJ132" s="108"/>
      <c r="DK132" s="108"/>
      <c r="DL132" s="108"/>
      <c r="DM132" s="108"/>
      <c r="DN132" s="108"/>
      <c r="DO132" s="108"/>
      <c r="DP132" s="108"/>
      <c r="DQ132" s="108"/>
      <c r="DR132" s="108"/>
      <c r="DS132" s="108"/>
      <c r="DT132" s="108"/>
      <c r="DU132" s="108"/>
      <c r="DV132" s="108"/>
      <c r="DW132" s="108"/>
      <c r="DX132" s="108"/>
      <c r="DY132" s="108"/>
      <c r="DZ132" s="108"/>
      <c r="EA132" s="108"/>
      <c r="EB132" s="108"/>
      <c r="EC132" s="108"/>
      <c r="ED132" s="108"/>
      <c r="EE132" s="108"/>
      <c r="EF132" s="108"/>
      <c r="EG132" s="108"/>
      <c r="EH132" s="108"/>
      <c r="EI132" s="108"/>
      <c r="EJ132" s="108"/>
      <c r="EK132" s="108"/>
      <c r="EL132" s="108"/>
      <c r="EM132" s="108"/>
      <c r="EN132" s="108"/>
      <c r="EO132" s="108"/>
      <c r="EP132" s="108"/>
      <c r="EQ132" s="108"/>
      <c r="ER132" s="108"/>
      <c r="ES132" s="108"/>
      <c r="ET132" s="108"/>
      <c r="EU132" s="108"/>
      <c r="EV132" s="108"/>
      <c r="EW132" s="108"/>
      <c r="EX132" s="108"/>
      <c r="EY132" s="108"/>
      <c r="EZ132" s="108"/>
      <c r="FA132" s="108"/>
      <c r="FB132" s="108"/>
      <c r="FC132" s="108"/>
      <c r="FD132" s="108"/>
      <c r="FE132" s="108"/>
      <c r="FF132" s="108"/>
      <c r="FG132" s="108"/>
      <c r="FH132" s="108"/>
      <c r="FI132" s="108"/>
      <c r="FJ132" s="108"/>
      <c r="FK132" s="108"/>
      <c r="FL132" s="108"/>
      <c r="FM132" s="108"/>
      <c r="FN132" s="108"/>
      <c r="FO132" s="108"/>
      <c r="FP132" s="108"/>
      <c r="FQ132" s="108"/>
      <c r="FR132" s="108"/>
      <c r="FS132" s="108"/>
      <c r="FT132" s="147"/>
    </row>
    <row r="133" spans="1:176" s="148" customFormat="1" ht="31.15" customHeight="1">
      <c r="A133" s="533">
        <v>26</v>
      </c>
      <c r="B133" s="518" t="s">
        <v>815</v>
      </c>
      <c r="C133" s="436" t="s">
        <v>1206</v>
      </c>
      <c r="D133" s="438" t="s">
        <v>505</v>
      </c>
      <c r="E133" s="608">
        <v>1</v>
      </c>
      <c r="F133" s="611">
        <v>24.16</v>
      </c>
      <c r="G133" s="611">
        <f>F133*100/21</f>
        <v>115.04761904761905</v>
      </c>
      <c r="H133" s="614">
        <v>33936</v>
      </c>
      <c r="I133" s="611">
        <f t="shared" ref="I133:I139" si="2">H133*100/16000</f>
        <v>212.1</v>
      </c>
      <c r="J133" s="608"/>
      <c r="K133" s="608"/>
      <c r="L133" s="608"/>
      <c r="M133" s="109"/>
      <c r="N133" s="145"/>
      <c r="O133" s="108"/>
      <c r="P133" s="146"/>
      <c r="Q133" s="108"/>
      <c r="R133" s="108"/>
      <c r="S133" s="108"/>
      <c r="T133" s="108"/>
      <c r="U133" s="108"/>
      <c r="V133" s="108"/>
      <c r="W133" s="108"/>
      <c r="X133" s="147"/>
    </row>
    <row r="134" spans="1:176" s="148" customFormat="1" ht="31.15" customHeight="1">
      <c r="A134" s="534"/>
      <c r="B134" s="519"/>
      <c r="C134" s="437" t="s">
        <v>1205</v>
      </c>
      <c r="D134" s="438" t="s">
        <v>505</v>
      </c>
      <c r="E134" s="609"/>
      <c r="F134" s="612"/>
      <c r="G134" s="612"/>
      <c r="H134" s="615"/>
      <c r="I134" s="612"/>
      <c r="J134" s="609"/>
      <c r="K134" s="609"/>
      <c r="L134" s="609"/>
      <c r="M134" s="109"/>
      <c r="N134" s="145"/>
      <c r="O134" s="108"/>
      <c r="P134" s="146"/>
      <c r="Q134" s="108"/>
      <c r="R134" s="108"/>
      <c r="S134" s="108"/>
      <c r="T134" s="108"/>
      <c r="U134" s="108"/>
      <c r="V134" s="108"/>
      <c r="W134" s="108"/>
      <c r="X134" s="147"/>
    </row>
    <row r="135" spans="1:176" s="148" customFormat="1" ht="51" customHeight="1">
      <c r="A135" s="535"/>
      <c r="B135" s="520"/>
      <c r="C135" s="437" t="s">
        <v>1337</v>
      </c>
      <c r="D135" s="438" t="s">
        <v>505</v>
      </c>
      <c r="E135" s="610"/>
      <c r="F135" s="613"/>
      <c r="G135" s="613"/>
      <c r="H135" s="616"/>
      <c r="I135" s="613"/>
      <c r="J135" s="610"/>
      <c r="K135" s="610"/>
      <c r="L135" s="610"/>
      <c r="M135" s="109"/>
      <c r="N135" s="145"/>
      <c r="O135" s="108"/>
      <c r="P135" s="146"/>
      <c r="Q135" s="108"/>
      <c r="R135" s="108"/>
      <c r="S135" s="108"/>
      <c r="T135" s="108"/>
      <c r="U135" s="108"/>
      <c r="V135" s="108"/>
      <c r="W135" s="108"/>
      <c r="X135" s="147"/>
    </row>
    <row r="136" spans="1:176" s="148" customFormat="1" ht="34.9" customHeight="1">
      <c r="A136" s="533">
        <v>27</v>
      </c>
      <c r="B136" s="518" t="s">
        <v>816</v>
      </c>
      <c r="C136" s="436" t="s">
        <v>411</v>
      </c>
      <c r="D136" s="438" t="s">
        <v>505</v>
      </c>
      <c r="E136" s="524">
        <v>2</v>
      </c>
      <c r="F136" s="527">
        <v>21.4</v>
      </c>
      <c r="G136" s="527">
        <f>F136*100/21</f>
        <v>101.9047619047619</v>
      </c>
      <c r="H136" s="530">
        <v>29091</v>
      </c>
      <c r="I136" s="527">
        <f t="shared" si="2"/>
        <v>181.81874999999999</v>
      </c>
      <c r="J136" s="524"/>
      <c r="K136" s="524"/>
      <c r="L136" s="524"/>
      <c r="M136" s="109"/>
      <c r="N136" s="145"/>
      <c r="O136" s="108"/>
      <c r="P136" s="146"/>
      <c r="Q136" s="108"/>
      <c r="R136" s="108"/>
      <c r="S136" s="108"/>
      <c r="T136" s="108"/>
      <c r="U136" s="108"/>
      <c r="V136" s="108"/>
      <c r="W136" s="108"/>
      <c r="X136" s="147"/>
    </row>
    <row r="137" spans="1:176" s="148" customFormat="1" ht="34.9" customHeight="1">
      <c r="A137" s="534"/>
      <c r="B137" s="519"/>
      <c r="C137" s="437" t="s">
        <v>410</v>
      </c>
      <c r="D137" s="438" t="s">
        <v>505</v>
      </c>
      <c r="E137" s="525"/>
      <c r="F137" s="528"/>
      <c r="G137" s="528"/>
      <c r="H137" s="531"/>
      <c r="I137" s="528"/>
      <c r="J137" s="525"/>
      <c r="K137" s="525"/>
      <c r="L137" s="525"/>
      <c r="M137" s="109"/>
      <c r="N137" s="145"/>
      <c r="O137" s="108"/>
      <c r="P137" s="146"/>
      <c r="Q137" s="108"/>
      <c r="R137" s="108"/>
      <c r="S137" s="108"/>
      <c r="T137" s="108"/>
      <c r="U137" s="108"/>
      <c r="V137" s="108"/>
      <c r="W137" s="108"/>
      <c r="X137" s="147"/>
    </row>
    <row r="138" spans="1:176" s="148" customFormat="1" ht="34.9" customHeight="1">
      <c r="A138" s="535"/>
      <c r="B138" s="520"/>
      <c r="C138" s="437" t="s">
        <v>1208</v>
      </c>
      <c r="D138" s="438" t="s">
        <v>505</v>
      </c>
      <c r="E138" s="526"/>
      <c r="F138" s="529"/>
      <c r="G138" s="529"/>
      <c r="H138" s="532"/>
      <c r="I138" s="529"/>
      <c r="J138" s="526"/>
      <c r="K138" s="526"/>
      <c r="L138" s="526"/>
      <c r="M138" s="109"/>
      <c r="N138" s="145"/>
      <c r="O138" s="108"/>
      <c r="P138" s="146"/>
      <c r="Q138" s="108"/>
      <c r="R138" s="108"/>
      <c r="S138" s="108"/>
      <c r="T138" s="108"/>
      <c r="U138" s="108"/>
      <c r="V138" s="108"/>
      <c r="W138" s="108"/>
      <c r="X138" s="147"/>
    </row>
    <row r="139" spans="1:176" s="148" customFormat="1" ht="39" customHeight="1">
      <c r="A139" s="533">
        <v>28</v>
      </c>
      <c r="B139" s="518" t="s">
        <v>817</v>
      </c>
      <c r="C139" s="436" t="s">
        <v>1209</v>
      </c>
      <c r="D139" s="438" t="s">
        <v>505</v>
      </c>
      <c r="E139" s="524">
        <v>2</v>
      </c>
      <c r="F139" s="527">
        <v>25.54</v>
      </c>
      <c r="G139" s="527">
        <f>F139*100/21</f>
        <v>121.61904761904762</v>
      </c>
      <c r="H139" s="530">
        <v>30256</v>
      </c>
      <c r="I139" s="527">
        <f t="shared" si="2"/>
        <v>189.1</v>
      </c>
      <c r="J139" s="524"/>
      <c r="K139" s="524"/>
      <c r="L139" s="524" t="s">
        <v>368</v>
      </c>
      <c r="M139" s="109"/>
      <c r="N139" s="145"/>
      <c r="O139" s="108"/>
      <c r="P139" s="146"/>
      <c r="Q139" s="108"/>
      <c r="R139" s="108"/>
      <c r="S139" s="108"/>
      <c r="T139" s="108"/>
      <c r="U139" s="108"/>
      <c r="V139" s="108"/>
      <c r="W139" s="108"/>
      <c r="X139" s="147"/>
    </row>
    <row r="140" spans="1:176" s="148" customFormat="1" ht="39" customHeight="1">
      <c r="A140" s="534"/>
      <c r="B140" s="519"/>
      <c r="C140" s="437" t="s">
        <v>1210</v>
      </c>
      <c r="D140" s="438" t="s">
        <v>505</v>
      </c>
      <c r="E140" s="525"/>
      <c r="F140" s="528"/>
      <c r="G140" s="528"/>
      <c r="H140" s="531"/>
      <c r="I140" s="528"/>
      <c r="J140" s="525"/>
      <c r="K140" s="525"/>
      <c r="L140" s="525"/>
      <c r="M140" s="109"/>
      <c r="N140" s="145"/>
      <c r="O140" s="108"/>
      <c r="P140" s="146"/>
      <c r="Q140" s="108"/>
      <c r="R140" s="108"/>
      <c r="S140" s="108"/>
      <c r="T140" s="108"/>
      <c r="U140" s="108"/>
      <c r="V140" s="108"/>
      <c r="W140" s="108"/>
      <c r="X140" s="147"/>
    </row>
    <row r="141" spans="1:176" s="148" customFormat="1" ht="39" customHeight="1">
      <c r="A141" s="535"/>
      <c r="B141" s="520"/>
      <c r="C141" s="437" t="s">
        <v>1211</v>
      </c>
      <c r="D141" s="438" t="s">
        <v>505</v>
      </c>
      <c r="E141" s="526"/>
      <c r="F141" s="529"/>
      <c r="G141" s="529"/>
      <c r="H141" s="532"/>
      <c r="I141" s="529"/>
      <c r="J141" s="526"/>
      <c r="K141" s="526"/>
      <c r="L141" s="526"/>
      <c r="M141" s="109"/>
      <c r="N141" s="145"/>
      <c r="O141" s="108"/>
      <c r="P141" s="146"/>
      <c r="Q141" s="108"/>
      <c r="R141" s="108"/>
      <c r="S141" s="108"/>
      <c r="T141" s="108"/>
      <c r="U141" s="108"/>
      <c r="V141" s="108"/>
      <c r="W141" s="108"/>
      <c r="X141" s="147"/>
    </row>
    <row r="142" spans="1:176" s="148" customFormat="1" ht="30" customHeight="1">
      <c r="A142" s="533">
        <v>29</v>
      </c>
      <c r="B142" s="518" t="s">
        <v>414</v>
      </c>
      <c r="C142" s="438" t="s">
        <v>1201</v>
      </c>
      <c r="D142" s="438" t="s">
        <v>505</v>
      </c>
      <c r="E142" s="536">
        <v>5</v>
      </c>
      <c r="F142" s="527">
        <v>26.39</v>
      </c>
      <c r="G142" s="527">
        <f>F142*100/21</f>
        <v>125.66666666666667</v>
      </c>
      <c r="H142" s="530">
        <f>45689+1500</f>
        <v>47189</v>
      </c>
      <c r="I142" s="527">
        <f>H142*100/16000</f>
        <v>294.93124999999998</v>
      </c>
      <c r="J142" s="527"/>
      <c r="K142" s="527"/>
      <c r="L142" s="527" t="s">
        <v>368</v>
      </c>
      <c r="M142" s="109"/>
      <c r="N142" s="145"/>
      <c r="O142" s="108"/>
      <c r="P142" s="146"/>
      <c r="Q142" s="108"/>
      <c r="R142" s="108"/>
      <c r="S142" s="108"/>
      <c r="T142" s="108"/>
      <c r="U142" s="108"/>
      <c r="V142" s="108"/>
      <c r="W142" s="108"/>
      <c r="X142" s="147"/>
    </row>
    <row r="143" spans="1:176" s="148" customFormat="1" ht="28.15" customHeight="1">
      <c r="A143" s="534"/>
      <c r="B143" s="519"/>
      <c r="C143" s="442" t="s">
        <v>1213</v>
      </c>
      <c r="D143" s="438" t="s">
        <v>505</v>
      </c>
      <c r="E143" s="537"/>
      <c r="F143" s="528"/>
      <c r="G143" s="528"/>
      <c r="H143" s="531"/>
      <c r="I143" s="528"/>
      <c r="J143" s="528"/>
      <c r="K143" s="528"/>
      <c r="L143" s="528"/>
      <c r="M143" s="109"/>
      <c r="N143" s="145"/>
      <c r="O143" s="108"/>
      <c r="P143" s="146"/>
      <c r="Q143" s="108"/>
      <c r="R143" s="108"/>
      <c r="S143" s="108"/>
      <c r="T143" s="108"/>
      <c r="U143" s="108"/>
      <c r="V143" s="108"/>
      <c r="W143" s="108"/>
      <c r="X143" s="108"/>
      <c r="Y143" s="108"/>
      <c r="Z143" s="108"/>
      <c r="AA143" s="108"/>
      <c r="AB143" s="108"/>
      <c r="AC143" s="108"/>
      <c r="AD143" s="108"/>
      <c r="AE143" s="108"/>
      <c r="AF143" s="108"/>
      <c r="AG143" s="108"/>
      <c r="AH143" s="108"/>
      <c r="AI143" s="108"/>
      <c r="AJ143" s="108"/>
      <c r="AK143" s="108"/>
      <c r="AL143" s="108"/>
      <c r="AM143" s="108"/>
      <c r="AN143" s="108"/>
      <c r="AO143" s="108"/>
      <c r="AP143" s="108"/>
      <c r="AQ143" s="108"/>
      <c r="AR143" s="108"/>
      <c r="AS143" s="108"/>
      <c r="AT143" s="108"/>
      <c r="AU143" s="108"/>
      <c r="AV143" s="108"/>
      <c r="AW143" s="108"/>
      <c r="AX143" s="108"/>
      <c r="AY143" s="108"/>
      <c r="AZ143" s="108"/>
      <c r="BA143" s="108"/>
      <c r="BB143" s="108"/>
      <c r="BC143" s="108"/>
      <c r="BD143" s="108"/>
      <c r="BE143" s="108"/>
      <c r="BF143" s="108"/>
      <c r="BG143" s="108"/>
      <c r="BH143" s="108"/>
      <c r="BI143" s="108"/>
      <c r="BJ143" s="108"/>
      <c r="BK143" s="108"/>
      <c r="BL143" s="108"/>
      <c r="BM143" s="108"/>
      <c r="BN143" s="108"/>
      <c r="BO143" s="108"/>
      <c r="BP143" s="108"/>
      <c r="BQ143" s="108"/>
      <c r="BR143" s="108"/>
      <c r="BS143" s="108"/>
      <c r="BT143" s="108"/>
      <c r="BU143" s="108"/>
      <c r="BV143" s="108"/>
      <c r="BW143" s="108"/>
      <c r="BX143" s="108"/>
      <c r="BY143" s="108"/>
      <c r="BZ143" s="108"/>
      <c r="CA143" s="108"/>
      <c r="CB143" s="108"/>
      <c r="CC143" s="108"/>
      <c r="CD143" s="108"/>
      <c r="CE143" s="108"/>
      <c r="CF143" s="108"/>
      <c r="CG143" s="108"/>
      <c r="CH143" s="108"/>
      <c r="CI143" s="108"/>
      <c r="CJ143" s="108"/>
      <c r="CK143" s="108"/>
      <c r="CL143" s="108"/>
      <c r="CM143" s="108"/>
      <c r="CN143" s="108"/>
      <c r="CO143" s="108"/>
      <c r="CP143" s="108"/>
      <c r="CQ143" s="108"/>
      <c r="CR143" s="108"/>
      <c r="CS143" s="108"/>
      <c r="CT143" s="108"/>
      <c r="CU143" s="108"/>
      <c r="CV143" s="108"/>
      <c r="CW143" s="108"/>
      <c r="CX143" s="108"/>
      <c r="CY143" s="108"/>
      <c r="CZ143" s="108"/>
      <c r="DA143" s="108"/>
      <c r="DB143" s="108"/>
      <c r="DC143" s="108"/>
      <c r="DD143" s="108"/>
      <c r="DE143" s="108"/>
      <c r="DF143" s="108"/>
      <c r="DG143" s="108"/>
      <c r="DH143" s="108"/>
      <c r="DI143" s="108"/>
      <c r="DJ143" s="108"/>
      <c r="DK143" s="108"/>
      <c r="DL143" s="108"/>
      <c r="DM143" s="108"/>
      <c r="DN143" s="108"/>
      <c r="DO143" s="108"/>
      <c r="DP143" s="108"/>
      <c r="DQ143" s="108"/>
      <c r="DR143" s="108"/>
      <c r="DS143" s="108"/>
      <c r="DT143" s="108"/>
      <c r="DU143" s="108"/>
      <c r="DV143" s="108"/>
      <c r="DW143" s="108"/>
      <c r="DX143" s="108"/>
      <c r="DY143" s="108"/>
      <c r="DZ143" s="108"/>
      <c r="EA143" s="108"/>
      <c r="EB143" s="108"/>
      <c r="EC143" s="108"/>
      <c r="ED143" s="108"/>
      <c r="EE143" s="108"/>
      <c r="EF143" s="108"/>
      <c r="EG143" s="108"/>
      <c r="EH143" s="108"/>
      <c r="EI143" s="108"/>
      <c r="EJ143" s="108"/>
      <c r="EK143" s="108"/>
      <c r="EL143" s="108"/>
      <c r="EM143" s="108"/>
      <c r="EN143" s="108"/>
      <c r="EO143" s="108"/>
      <c r="EP143" s="108"/>
      <c r="EQ143" s="108"/>
      <c r="ER143" s="108"/>
      <c r="ES143" s="108"/>
      <c r="ET143" s="108"/>
      <c r="EU143" s="108"/>
      <c r="EV143" s="108"/>
      <c r="EW143" s="108"/>
      <c r="EX143" s="108"/>
      <c r="EY143" s="108"/>
      <c r="EZ143" s="108"/>
      <c r="FA143" s="108"/>
      <c r="FB143" s="108"/>
      <c r="FC143" s="108"/>
      <c r="FD143" s="108"/>
      <c r="FE143" s="108"/>
      <c r="FF143" s="108"/>
      <c r="FG143" s="108"/>
      <c r="FH143" s="108"/>
      <c r="FI143" s="108"/>
      <c r="FJ143" s="108"/>
      <c r="FK143" s="108"/>
      <c r="FL143" s="108"/>
      <c r="FM143" s="108"/>
      <c r="FN143" s="108"/>
      <c r="FO143" s="108"/>
      <c r="FP143" s="108"/>
      <c r="FQ143" s="108"/>
      <c r="FR143" s="108"/>
      <c r="FS143" s="108"/>
      <c r="FT143" s="147"/>
    </row>
    <row r="144" spans="1:176" s="148" customFormat="1" ht="28.15" customHeight="1">
      <c r="A144" s="534"/>
      <c r="B144" s="519"/>
      <c r="C144" s="442" t="s">
        <v>1212</v>
      </c>
      <c r="D144" s="438" t="s">
        <v>505</v>
      </c>
      <c r="E144" s="537"/>
      <c r="F144" s="528"/>
      <c r="G144" s="528"/>
      <c r="H144" s="531"/>
      <c r="I144" s="528"/>
      <c r="J144" s="528"/>
      <c r="K144" s="528"/>
      <c r="L144" s="528"/>
      <c r="M144" s="109"/>
      <c r="N144" s="145"/>
      <c r="O144" s="108"/>
      <c r="P144" s="146"/>
      <c r="Q144" s="108"/>
      <c r="R144" s="108"/>
      <c r="S144" s="108"/>
      <c r="T144" s="108"/>
      <c r="U144" s="108"/>
      <c r="V144" s="108"/>
      <c r="W144" s="108"/>
      <c r="X144" s="108"/>
      <c r="Y144" s="108"/>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c r="BN144" s="108"/>
      <c r="BO144" s="108"/>
      <c r="BP144" s="108"/>
      <c r="BQ144" s="108"/>
      <c r="BR144" s="108"/>
      <c r="BS144" s="108"/>
      <c r="BT144" s="108"/>
      <c r="BU144" s="108"/>
      <c r="BV144" s="108"/>
      <c r="BW144" s="108"/>
      <c r="BX144" s="108"/>
      <c r="BY144" s="108"/>
      <c r="BZ144" s="108"/>
      <c r="CA144" s="108"/>
      <c r="CB144" s="108"/>
      <c r="CC144" s="108"/>
      <c r="CD144" s="108"/>
      <c r="CE144" s="108"/>
      <c r="CF144" s="108"/>
      <c r="CG144" s="108"/>
      <c r="CH144" s="108"/>
      <c r="CI144" s="108"/>
      <c r="CJ144" s="108"/>
      <c r="CK144" s="108"/>
      <c r="CL144" s="108"/>
      <c r="CM144" s="108"/>
      <c r="CN144" s="108"/>
      <c r="CO144" s="108"/>
      <c r="CP144" s="108"/>
      <c r="CQ144" s="108"/>
      <c r="CR144" s="108"/>
      <c r="CS144" s="108"/>
      <c r="CT144" s="108"/>
      <c r="CU144" s="108"/>
      <c r="CV144" s="108"/>
      <c r="CW144" s="108"/>
      <c r="CX144" s="108"/>
      <c r="CY144" s="108"/>
      <c r="CZ144" s="108"/>
      <c r="DA144" s="108"/>
      <c r="DB144" s="108"/>
      <c r="DC144" s="108"/>
      <c r="DD144" s="108"/>
      <c r="DE144" s="108"/>
      <c r="DF144" s="108"/>
      <c r="DG144" s="108"/>
      <c r="DH144" s="108"/>
      <c r="DI144" s="108"/>
      <c r="DJ144" s="108"/>
      <c r="DK144" s="108"/>
      <c r="DL144" s="108"/>
      <c r="DM144" s="108"/>
      <c r="DN144" s="108"/>
      <c r="DO144" s="108"/>
      <c r="DP144" s="108"/>
      <c r="DQ144" s="108"/>
      <c r="DR144" s="108"/>
      <c r="DS144" s="108"/>
      <c r="DT144" s="108"/>
      <c r="DU144" s="108"/>
      <c r="DV144" s="108"/>
      <c r="DW144" s="108"/>
      <c r="DX144" s="108"/>
      <c r="DY144" s="108"/>
      <c r="DZ144" s="108"/>
      <c r="EA144" s="108"/>
      <c r="EB144" s="108"/>
      <c r="EC144" s="108"/>
      <c r="ED144" s="108"/>
      <c r="EE144" s="108"/>
      <c r="EF144" s="108"/>
      <c r="EG144" s="108"/>
      <c r="EH144" s="108"/>
      <c r="EI144" s="108"/>
      <c r="EJ144" s="108"/>
      <c r="EK144" s="108"/>
      <c r="EL144" s="108"/>
      <c r="EM144" s="108"/>
      <c r="EN144" s="108"/>
      <c r="EO144" s="108"/>
      <c r="EP144" s="108"/>
      <c r="EQ144" s="108"/>
      <c r="ER144" s="108"/>
      <c r="ES144" s="108"/>
      <c r="ET144" s="108"/>
      <c r="EU144" s="108"/>
      <c r="EV144" s="108"/>
      <c r="EW144" s="108"/>
      <c r="EX144" s="108"/>
      <c r="EY144" s="108"/>
      <c r="EZ144" s="108"/>
      <c r="FA144" s="108"/>
      <c r="FB144" s="108"/>
      <c r="FC144" s="108"/>
      <c r="FD144" s="108"/>
      <c r="FE144" s="108"/>
      <c r="FF144" s="108"/>
      <c r="FG144" s="108"/>
      <c r="FH144" s="108"/>
      <c r="FI144" s="108"/>
      <c r="FJ144" s="108"/>
      <c r="FK144" s="108"/>
      <c r="FL144" s="108"/>
      <c r="FM144" s="108"/>
      <c r="FN144" s="108"/>
      <c r="FO144" s="108"/>
      <c r="FP144" s="108"/>
      <c r="FQ144" s="108"/>
      <c r="FR144" s="108"/>
      <c r="FS144" s="108"/>
      <c r="FT144" s="147"/>
    </row>
    <row r="145" spans="1:176" s="148" customFormat="1" ht="24.6" customHeight="1">
      <c r="A145" s="534"/>
      <c r="B145" s="519"/>
      <c r="C145" s="442" t="s">
        <v>1214</v>
      </c>
      <c r="D145" s="438" t="s">
        <v>505</v>
      </c>
      <c r="E145" s="537"/>
      <c r="F145" s="528"/>
      <c r="G145" s="528"/>
      <c r="H145" s="531"/>
      <c r="I145" s="528"/>
      <c r="J145" s="528"/>
      <c r="K145" s="528"/>
      <c r="L145" s="528"/>
      <c r="M145" s="109"/>
      <c r="N145" s="145"/>
      <c r="O145" s="108"/>
      <c r="P145" s="146"/>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8"/>
      <c r="AY145" s="108"/>
      <c r="AZ145" s="108"/>
      <c r="BA145" s="108"/>
      <c r="BB145" s="108"/>
      <c r="BC145" s="108"/>
      <c r="BD145" s="108"/>
      <c r="BE145" s="108"/>
      <c r="BF145" s="108"/>
      <c r="BG145" s="108"/>
      <c r="BH145" s="108"/>
      <c r="BI145" s="108"/>
      <c r="BJ145" s="108"/>
      <c r="BK145" s="108"/>
      <c r="BL145" s="108"/>
      <c r="BM145" s="108"/>
      <c r="BN145" s="108"/>
      <c r="BO145" s="108"/>
      <c r="BP145" s="108"/>
      <c r="BQ145" s="108"/>
      <c r="BR145" s="108"/>
      <c r="BS145" s="108"/>
      <c r="BT145" s="108"/>
      <c r="BU145" s="108"/>
      <c r="BV145" s="108"/>
      <c r="BW145" s="108"/>
      <c r="BX145" s="108"/>
      <c r="BY145" s="108"/>
      <c r="BZ145" s="108"/>
      <c r="CA145" s="108"/>
      <c r="CB145" s="108"/>
      <c r="CC145" s="108"/>
      <c r="CD145" s="108"/>
      <c r="CE145" s="108"/>
      <c r="CF145" s="108"/>
      <c r="CG145" s="108"/>
      <c r="CH145" s="108"/>
      <c r="CI145" s="108"/>
      <c r="CJ145" s="108"/>
      <c r="CK145" s="108"/>
      <c r="CL145" s="108"/>
      <c r="CM145" s="108"/>
      <c r="CN145" s="108"/>
      <c r="CO145" s="108"/>
      <c r="CP145" s="108"/>
      <c r="CQ145" s="108"/>
      <c r="CR145" s="108"/>
      <c r="CS145" s="108"/>
      <c r="CT145" s="108"/>
      <c r="CU145" s="108"/>
      <c r="CV145" s="108"/>
      <c r="CW145" s="108"/>
      <c r="CX145" s="108"/>
      <c r="CY145" s="108"/>
      <c r="CZ145" s="108"/>
      <c r="DA145" s="108"/>
      <c r="DB145" s="108"/>
      <c r="DC145" s="108"/>
      <c r="DD145" s="108"/>
      <c r="DE145" s="108"/>
      <c r="DF145" s="108"/>
      <c r="DG145" s="108"/>
      <c r="DH145" s="108"/>
      <c r="DI145" s="108"/>
      <c r="DJ145" s="108"/>
      <c r="DK145" s="108"/>
      <c r="DL145" s="108"/>
      <c r="DM145" s="108"/>
      <c r="DN145" s="108"/>
      <c r="DO145" s="108"/>
      <c r="DP145" s="108"/>
      <c r="DQ145" s="108"/>
      <c r="DR145" s="108"/>
      <c r="DS145" s="108"/>
      <c r="DT145" s="108"/>
      <c r="DU145" s="108"/>
      <c r="DV145" s="108"/>
      <c r="DW145" s="108"/>
      <c r="DX145" s="108"/>
      <c r="DY145" s="108"/>
      <c r="DZ145" s="108"/>
      <c r="EA145" s="108"/>
      <c r="EB145" s="108"/>
      <c r="EC145" s="108"/>
      <c r="ED145" s="108"/>
      <c r="EE145" s="108"/>
      <c r="EF145" s="108"/>
      <c r="EG145" s="108"/>
      <c r="EH145" s="108"/>
      <c r="EI145" s="108"/>
      <c r="EJ145" s="108"/>
      <c r="EK145" s="108"/>
      <c r="EL145" s="108"/>
      <c r="EM145" s="108"/>
      <c r="EN145" s="108"/>
      <c r="EO145" s="108"/>
      <c r="EP145" s="108"/>
      <c r="EQ145" s="108"/>
      <c r="ER145" s="108"/>
      <c r="ES145" s="108"/>
      <c r="ET145" s="108"/>
      <c r="EU145" s="108"/>
      <c r="EV145" s="108"/>
      <c r="EW145" s="108"/>
      <c r="EX145" s="108"/>
      <c r="EY145" s="108"/>
      <c r="EZ145" s="108"/>
      <c r="FA145" s="108"/>
      <c r="FB145" s="108"/>
      <c r="FC145" s="108"/>
      <c r="FD145" s="108"/>
      <c r="FE145" s="108"/>
      <c r="FF145" s="108"/>
      <c r="FG145" s="108"/>
      <c r="FH145" s="108"/>
      <c r="FI145" s="108"/>
      <c r="FJ145" s="108"/>
      <c r="FK145" s="108"/>
      <c r="FL145" s="108"/>
      <c r="FM145" s="108"/>
      <c r="FN145" s="108"/>
      <c r="FO145" s="108"/>
      <c r="FP145" s="108"/>
      <c r="FQ145" s="108"/>
      <c r="FR145" s="108"/>
      <c r="FS145" s="108"/>
      <c r="FT145" s="147"/>
    </row>
    <row r="146" spans="1:176" s="148" customFormat="1" ht="58.15" customHeight="1">
      <c r="A146" s="534"/>
      <c r="B146" s="519"/>
      <c r="C146" s="442" t="s">
        <v>1338</v>
      </c>
      <c r="D146" s="438" t="s">
        <v>505</v>
      </c>
      <c r="E146" s="537"/>
      <c r="F146" s="528"/>
      <c r="G146" s="528"/>
      <c r="H146" s="531"/>
      <c r="I146" s="528"/>
      <c r="J146" s="528"/>
      <c r="K146" s="528"/>
      <c r="L146" s="528"/>
      <c r="M146" s="109"/>
      <c r="N146" s="145"/>
      <c r="O146" s="108"/>
      <c r="P146" s="146"/>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c r="AV146" s="108"/>
      <c r="AW146" s="108"/>
      <c r="AX146" s="108"/>
      <c r="AY146" s="108"/>
      <c r="AZ146" s="108"/>
      <c r="BA146" s="108"/>
      <c r="BB146" s="108"/>
      <c r="BC146" s="108"/>
      <c r="BD146" s="108"/>
      <c r="BE146" s="108"/>
      <c r="BF146" s="108"/>
      <c r="BG146" s="108"/>
      <c r="BH146" s="108"/>
      <c r="BI146" s="108"/>
      <c r="BJ146" s="108"/>
      <c r="BK146" s="108"/>
      <c r="BL146" s="108"/>
      <c r="BM146" s="108"/>
      <c r="BN146" s="108"/>
      <c r="BO146" s="108"/>
      <c r="BP146" s="108"/>
      <c r="BQ146" s="108"/>
      <c r="BR146" s="108"/>
      <c r="BS146" s="108"/>
      <c r="BT146" s="108"/>
      <c r="BU146" s="108"/>
      <c r="BV146" s="108"/>
      <c r="BW146" s="108"/>
      <c r="BX146" s="108"/>
      <c r="BY146" s="108"/>
      <c r="BZ146" s="108"/>
      <c r="CA146" s="108"/>
      <c r="CB146" s="108"/>
      <c r="CC146" s="108"/>
      <c r="CD146" s="108"/>
      <c r="CE146" s="108"/>
      <c r="CF146" s="108"/>
      <c r="CG146" s="108"/>
      <c r="CH146" s="108"/>
      <c r="CI146" s="108"/>
      <c r="CJ146" s="108"/>
      <c r="CK146" s="108"/>
      <c r="CL146" s="108"/>
      <c r="CM146" s="108"/>
      <c r="CN146" s="108"/>
      <c r="CO146" s="108"/>
      <c r="CP146" s="108"/>
      <c r="CQ146" s="108"/>
      <c r="CR146" s="108"/>
      <c r="CS146" s="108"/>
      <c r="CT146" s="108"/>
      <c r="CU146" s="108"/>
      <c r="CV146" s="108"/>
      <c r="CW146" s="108"/>
      <c r="CX146" s="108"/>
      <c r="CY146" s="108"/>
      <c r="CZ146" s="108"/>
      <c r="DA146" s="108"/>
      <c r="DB146" s="108"/>
      <c r="DC146" s="108"/>
      <c r="DD146" s="108"/>
      <c r="DE146" s="108"/>
      <c r="DF146" s="108"/>
      <c r="DG146" s="108"/>
      <c r="DH146" s="108"/>
      <c r="DI146" s="108"/>
      <c r="DJ146" s="108"/>
      <c r="DK146" s="108"/>
      <c r="DL146" s="108"/>
      <c r="DM146" s="108"/>
      <c r="DN146" s="108"/>
      <c r="DO146" s="108"/>
      <c r="DP146" s="108"/>
      <c r="DQ146" s="108"/>
      <c r="DR146" s="108"/>
      <c r="DS146" s="108"/>
      <c r="DT146" s="108"/>
      <c r="DU146" s="108"/>
      <c r="DV146" s="108"/>
      <c r="DW146" s="108"/>
      <c r="DX146" s="108"/>
      <c r="DY146" s="108"/>
      <c r="DZ146" s="108"/>
      <c r="EA146" s="108"/>
      <c r="EB146" s="108"/>
      <c r="EC146" s="108"/>
      <c r="ED146" s="108"/>
      <c r="EE146" s="108"/>
      <c r="EF146" s="108"/>
      <c r="EG146" s="108"/>
      <c r="EH146" s="108"/>
      <c r="EI146" s="108"/>
      <c r="EJ146" s="108"/>
      <c r="EK146" s="108"/>
      <c r="EL146" s="108"/>
      <c r="EM146" s="108"/>
      <c r="EN146" s="108"/>
      <c r="EO146" s="108"/>
      <c r="EP146" s="108"/>
      <c r="EQ146" s="108"/>
      <c r="ER146" s="108"/>
      <c r="ES146" s="108"/>
      <c r="ET146" s="108"/>
      <c r="EU146" s="108"/>
      <c r="EV146" s="108"/>
      <c r="EW146" s="108"/>
      <c r="EX146" s="108"/>
      <c r="EY146" s="108"/>
      <c r="EZ146" s="108"/>
      <c r="FA146" s="108"/>
      <c r="FB146" s="108"/>
      <c r="FC146" s="108"/>
      <c r="FD146" s="108"/>
      <c r="FE146" s="108"/>
      <c r="FF146" s="108"/>
      <c r="FG146" s="108"/>
      <c r="FH146" s="108"/>
      <c r="FI146" s="108"/>
      <c r="FJ146" s="108"/>
      <c r="FK146" s="108"/>
      <c r="FL146" s="108"/>
      <c r="FM146" s="108"/>
      <c r="FN146" s="108"/>
      <c r="FO146" s="108"/>
      <c r="FP146" s="108"/>
      <c r="FQ146" s="108"/>
      <c r="FR146" s="108"/>
      <c r="FS146" s="108"/>
      <c r="FT146" s="147"/>
    </row>
    <row r="147" spans="1:176" s="148" customFormat="1" ht="57" customHeight="1">
      <c r="A147" s="535"/>
      <c r="B147" s="520"/>
      <c r="C147" s="448" t="s">
        <v>1410</v>
      </c>
      <c r="D147" s="438" t="s">
        <v>505</v>
      </c>
      <c r="E147" s="538"/>
      <c r="F147" s="529"/>
      <c r="G147" s="529"/>
      <c r="H147" s="532"/>
      <c r="I147" s="529"/>
      <c r="J147" s="529"/>
      <c r="K147" s="529"/>
      <c r="L147" s="529"/>
      <c r="M147" s="109"/>
      <c r="N147" s="145"/>
      <c r="O147" s="108"/>
      <c r="P147" s="146"/>
      <c r="Q147" s="108"/>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08"/>
      <c r="AY147" s="108"/>
      <c r="AZ147" s="108"/>
      <c r="BA147" s="108"/>
      <c r="BB147" s="108"/>
      <c r="BC147" s="108"/>
      <c r="BD147" s="108"/>
      <c r="BE147" s="108"/>
      <c r="BF147" s="108"/>
      <c r="BG147" s="108"/>
      <c r="BH147" s="108"/>
      <c r="BI147" s="108"/>
      <c r="BJ147" s="108"/>
      <c r="BK147" s="108"/>
      <c r="BL147" s="108"/>
      <c r="BM147" s="108"/>
      <c r="BN147" s="108"/>
      <c r="BO147" s="108"/>
      <c r="BP147" s="108"/>
      <c r="BQ147" s="108"/>
      <c r="BR147" s="108"/>
      <c r="BS147" s="108"/>
      <c r="BT147" s="108"/>
      <c r="BU147" s="108"/>
      <c r="BV147" s="108"/>
      <c r="BW147" s="108"/>
      <c r="BX147" s="108"/>
      <c r="BY147" s="108"/>
      <c r="BZ147" s="108"/>
      <c r="CA147" s="108"/>
      <c r="CB147" s="108"/>
      <c r="CC147" s="108"/>
      <c r="CD147" s="108"/>
      <c r="CE147" s="108"/>
      <c r="CF147" s="108"/>
      <c r="CG147" s="108"/>
      <c r="CH147" s="108"/>
      <c r="CI147" s="108"/>
      <c r="CJ147" s="108"/>
      <c r="CK147" s="108"/>
      <c r="CL147" s="108"/>
      <c r="CM147" s="108"/>
      <c r="CN147" s="108"/>
      <c r="CO147" s="108"/>
      <c r="CP147" s="108"/>
      <c r="CQ147" s="108"/>
      <c r="CR147" s="108"/>
      <c r="CS147" s="108"/>
      <c r="CT147" s="108"/>
      <c r="CU147" s="108"/>
      <c r="CV147" s="108"/>
      <c r="CW147" s="108"/>
      <c r="CX147" s="108"/>
      <c r="CY147" s="108"/>
      <c r="CZ147" s="108"/>
      <c r="DA147" s="108"/>
      <c r="DB147" s="108"/>
      <c r="DC147" s="108"/>
      <c r="DD147" s="108"/>
      <c r="DE147" s="108"/>
      <c r="DF147" s="108"/>
      <c r="DG147" s="108"/>
      <c r="DH147" s="108"/>
      <c r="DI147" s="108"/>
      <c r="DJ147" s="108"/>
      <c r="DK147" s="108"/>
      <c r="DL147" s="108"/>
      <c r="DM147" s="108"/>
      <c r="DN147" s="108"/>
      <c r="DO147" s="108"/>
      <c r="DP147" s="108"/>
      <c r="DQ147" s="108"/>
      <c r="DR147" s="108"/>
      <c r="DS147" s="108"/>
      <c r="DT147" s="108"/>
      <c r="DU147" s="108"/>
      <c r="DV147" s="108"/>
      <c r="DW147" s="108"/>
      <c r="DX147" s="108"/>
      <c r="DY147" s="108"/>
      <c r="DZ147" s="108"/>
      <c r="EA147" s="108"/>
      <c r="EB147" s="108"/>
      <c r="EC147" s="108"/>
      <c r="ED147" s="108"/>
      <c r="EE147" s="108"/>
      <c r="EF147" s="108"/>
      <c r="EG147" s="108"/>
      <c r="EH147" s="108"/>
      <c r="EI147" s="108"/>
      <c r="EJ147" s="108"/>
      <c r="EK147" s="108"/>
      <c r="EL147" s="108"/>
      <c r="EM147" s="108"/>
      <c r="EN147" s="108"/>
      <c r="EO147" s="108"/>
      <c r="EP147" s="108"/>
      <c r="EQ147" s="108"/>
      <c r="ER147" s="108"/>
      <c r="ES147" s="108"/>
      <c r="ET147" s="108"/>
      <c r="EU147" s="108"/>
      <c r="EV147" s="108"/>
      <c r="EW147" s="108"/>
      <c r="EX147" s="108"/>
      <c r="EY147" s="108"/>
      <c r="EZ147" s="108"/>
      <c r="FA147" s="108"/>
      <c r="FB147" s="108"/>
      <c r="FC147" s="108"/>
      <c r="FD147" s="108"/>
      <c r="FE147" s="108"/>
      <c r="FF147" s="108"/>
      <c r="FG147" s="108"/>
      <c r="FH147" s="108"/>
      <c r="FI147" s="108"/>
      <c r="FJ147" s="108"/>
      <c r="FK147" s="108"/>
      <c r="FL147" s="108"/>
      <c r="FM147" s="108"/>
      <c r="FN147" s="108"/>
      <c r="FO147" s="108"/>
      <c r="FP147" s="108"/>
      <c r="FQ147" s="108"/>
      <c r="FR147" s="108"/>
      <c r="FS147" s="108"/>
      <c r="FT147" s="147"/>
    </row>
    <row r="148" spans="1:176" s="148" customFormat="1" ht="25.15" customHeight="1">
      <c r="A148" s="533">
        <v>30</v>
      </c>
      <c r="B148" s="518" t="s">
        <v>415</v>
      </c>
      <c r="C148" s="436" t="s">
        <v>1411</v>
      </c>
      <c r="D148" s="438" t="s">
        <v>1412</v>
      </c>
      <c r="E148" s="536">
        <v>3</v>
      </c>
      <c r="F148" s="527">
        <v>20.18</v>
      </c>
      <c r="G148" s="527">
        <f>F148*100/21</f>
        <v>96.095238095238102</v>
      </c>
      <c r="H148" s="530">
        <v>38020</v>
      </c>
      <c r="I148" s="527">
        <f>H148*100/16000</f>
        <v>237.625</v>
      </c>
      <c r="J148" s="527"/>
      <c r="K148" s="527"/>
      <c r="L148" s="527" t="s">
        <v>368</v>
      </c>
      <c r="M148" s="109"/>
      <c r="N148" s="145"/>
      <c r="O148" s="108"/>
      <c r="P148" s="146"/>
      <c r="Q148" s="108"/>
      <c r="R148" s="108"/>
      <c r="S148" s="108"/>
      <c r="T148" s="108"/>
      <c r="U148" s="108"/>
      <c r="V148" s="108"/>
      <c r="W148" s="108"/>
      <c r="X148" s="147"/>
    </row>
    <row r="149" spans="1:176" s="148" customFormat="1" ht="25.15" customHeight="1">
      <c r="A149" s="534"/>
      <c r="B149" s="519"/>
      <c r="C149" s="437" t="s">
        <v>1052</v>
      </c>
      <c r="D149" s="443" t="s">
        <v>1412</v>
      </c>
      <c r="E149" s="537"/>
      <c r="F149" s="528"/>
      <c r="G149" s="528"/>
      <c r="H149" s="531"/>
      <c r="I149" s="528"/>
      <c r="J149" s="528"/>
      <c r="K149" s="528"/>
      <c r="L149" s="528"/>
      <c r="M149" s="109"/>
      <c r="N149" s="145"/>
      <c r="O149" s="108"/>
      <c r="P149" s="146"/>
      <c r="Q149" s="108"/>
      <c r="R149" s="108"/>
      <c r="S149" s="108"/>
      <c r="T149" s="108"/>
      <c r="U149" s="108"/>
      <c r="V149" s="108"/>
      <c r="W149" s="108"/>
      <c r="X149" s="147"/>
    </row>
    <row r="150" spans="1:176" s="148" customFormat="1" ht="25.15" customHeight="1">
      <c r="A150" s="534"/>
      <c r="B150" s="519"/>
      <c r="C150" s="437" t="s">
        <v>1413</v>
      </c>
      <c r="D150" s="443" t="s">
        <v>1412</v>
      </c>
      <c r="E150" s="537"/>
      <c r="F150" s="528"/>
      <c r="G150" s="528"/>
      <c r="H150" s="531"/>
      <c r="I150" s="528"/>
      <c r="J150" s="528"/>
      <c r="K150" s="528"/>
      <c r="L150" s="528"/>
      <c r="M150" s="109"/>
      <c r="N150" s="145"/>
      <c r="O150" s="108"/>
      <c r="P150" s="146"/>
      <c r="Q150" s="108"/>
      <c r="R150" s="108"/>
      <c r="S150" s="108"/>
      <c r="T150" s="108"/>
      <c r="U150" s="108"/>
      <c r="V150" s="108"/>
      <c r="W150" s="108"/>
      <c r="X150" s="147"/>
    </row>
    <row r="151" spans="1:176" s="148" customFormat="1" ht="25.15" customHeight="1">
      <c r="A151" s="534"/>
      <c r="B151" s="519"/>
      <c r="C151" s="437" t="s">
        <v>1414</v>
      </c>
      <c r="D151" s="443" t="s">
        <v>1412</v>
      </c>
      <c r="E151" s="537"/>
      <c r="F151" s="528"/>
      <c r="G151" s="528"/>
      <c r="H151" s="531"/>
      <c r="I151" s="528"/>
      <c r="J151" s="528"/>
      <c r="K151" s="528"/>
      <c r="L151" s="528"/>
      <c r="M151" s="109"/>
      <c r="N151" s="145"/>
      <c r="O151" s="108"/>
      <c r="P151" s="146"/>
      <c r="Q151" s="108"/>
      <c r="R151" s="108"/>
      <c r="S151" s="108"/>
      <c r="T151" s="108"/>
      <c r="U151" s="108"/>
      <c r="V151" s="108"/>
      <c r="W151" s="108"/>
      <c r="X151" s="147"/>
    </row>
    <row r="152" spans="1:176" s="148" customFormat="1" ht="36" customHeight="1">
      <c r="A152" s="535"/>
      <c r="B152" s="520"/>
      <c r="C152" s="437" t="s">
        <v>1415</v>
      </c>
      <c r="D152" s="443" t="s">
        <v>1412</v>
      </c>
      <c r="E152" s="538"/>
      <c r="F152" s="529"/>
      <c r="G152" s="529"/>
      <c r="H152" s="532"/>
      <c r="I152" s="529"/>
      <c r="J152" s="529"/>
      <c r="K152" s="529"/>
      <c r="L152" s="529"/>
      <c r="M152" s="109"/>
      <c r="N152" s="145"/>
      <c r="O152" s="108"/>
      <c r="P152" s="146"/>
      <c r="Q152" s="108"/>
      <c r="R152" s="108"/>
      <c r="S152" s="108"/>
      <c r="T152" s="108"/>
      <c r="U152" s="108"/>
      <c r="V152" s="108"/>
      <c r="W152" s="108"/>
      <c r="X152" s="147"/>
    </row>
    <row r="153" spans="1:176" s="148" customFormat="1" ht="31.15" customHeight="1">
      <c r="A153" s="533">
        <v>31</v>
      </c>
      <c r="B153" s="518" t="s">
        <v>416</v>
      </c>
      <c r="C153" s="436" t="s">
        <v>1416</v>
      </c>
      <c r="D153" s="436" t="s">
        <v>1412</v>
      </c>
      <c r="E153" s="536">
        <v>2</v>
      </c>
      <c r="F153" s="527">
        <v>16.32</v>
      </c>
      <c r="G153" s="527">
        <f>F153*100/21</f>
        <v>77.714285714285708</v>
      </c>
      <c r="H153" s="530">
        <v>26181</v>
      </c>
      <c r="I153" s="527">
        <f>H153*100/16000</f>
        <v>163.63124999999999</v>
      </c>
      <c r="J153" s="527"/>
      <c r="K153" s="527"/>
      <c r="L153" s="527" t="s">
        <v>368</v>
      </c>
      <c r="M153" s="109"/>
      <c r="N153" s="145"/>
      <c r="O153" s="108"/>
      <c r="P153" s="146"/>
      <c r="Q153" s="108"/>
      <c r="R153" s="108"/>
      <c r="S153" s="108"/>
      <c r="T153" s="108"/>
      <c r="U153" s="108"/>
      <c r="V153" s="108"/>
      <c r="W153" s="108"/>
      <c r="X153" s="147"/>
    </row>
    <row r="154" spans="1:176" s="148" customFormat="1" ht="31.15" customHeight="1">
      <c r="A154" s="534"/>
      <c r="B154" s="519"/>
      <c r="C154" s="437" t="s">
        <v>1220</v>
      </c>
      <c r="D154" s="437" t="s">
        <v>1412</v>
      </c>
      <c r="E154" s="537"/>
      <c r="F154" s="528"/>
      <c r="G154" s="528"/>
      <c r="H154" s="531"/>
      <c r="I154" s="528"/>
      <c r="J154" s="528"/>
      <c r="K154" s="528"/>
      <c r="L154" s="528"/>
      <c r="M154" s="109"/>
      <c r="N154" s="145"/>
      <c r="O154" s="108"/>
      <c r="P154" s="146"/>
      <c r="Q154" s="108"/>
      <c r="R154" s="108"/>
      <c r="S154" s="108"/>
      <c r="T154" s="108"/>
      <c r="U154" s="108"/>
      <c r="V154" s="108"/>
      <c r="W154" s="108"/>
      <c r="X154" s="147"/>
    </row>
    <row r="155" spans="1:176" s="148" customFormat="1" ht="31.15" customHeight="1">
      <c r="A155" s="535"/>
      <c r="B155" s="520"/>
      <c r="C155" s="437" t="s">
        <v>406</v>
      </c>
      <c r="D155" s="437" t="s">
        <v>1412</v>
      </c>
      <c r="E155" s="538"/>
      <c r="F155" s="529"/>
      <c r="G155" s="529"/>
      <c r="H155" s="532"/>
      <c r="I155" s="529"/>
      <c r="J155" s="529"/>
      <c r="K155" s="529"/>
      <c r="L155" s="529"/>
      <c r="M155" s="109"/>
      <c r="N155" s="145"/>
      <c r="O155" s="108"/>
      <c r="P155" s="146"/>
      <c r="Q155" s="108"/>
      <c r="R155" s="108"/>
      <c r="S155" s="108"/>
      <c r="T155" s="108"/>
      <c r="U155" s="108"/>
      <c r="V155" s="108"/>
      <c r="W155" s="108"/>
      <c r="X155" s="147"/>
    </row>
    <row r="156" spans="1:176" s="148" customFormat="1" ht="24.6" customHeight="1">
      <c r="A156" s="533">
        <v>32</v>
      </c>
      <c r="B156" s="518" t="s">
        <v>417</v>
      </c>
      <c r="C156" s="436" t="s">
        <v>1034</v>
      </c>
      <c r="D156" s="436" t="s">
        <v>1412</v>
      </c>
      <c r="E156" s="536">
        <v>3</v>
      </c>
      <c r="F156" s="527">
        <v>31.86</v>
      </c>
      <c r="G156" s="527">
        <f>F156*100/21</f>
        <v>151.71428571428572</v>
      </c>
      <c r="H156" s="530">
        <v>44862</v>
      </c>
      <c r="I156" s="527">
        <f>H156*100/16000</f>
        <v>280.38749999999999</v>
      </c>
      <c r="J156" s="527"/>
      <c r="K156" s="527"/>
      <c r="L156" s="527" t="s">
        <v>369</v>
      </c>
      <c r="M156" s="109"/>
      <c r="N156" s="145"/>
      <c r="O156" s="108"/>
      <c r="P156" s="146"/>
      <c r="Q156" s="108"/>
      <c r="R156" s="108"/>
      <c r="S156" s="108"/>
      <c r="T156" s="108"/>
      <c r="U156" s="108"/>
      <c r="V156" s="108"/>
      <c r="W156" s="108"/>
      <c r="X156" s="147"/>
    </row>
    <row r="157" spans="1:176" s="148" customFormat="1" ht="24.6" customHeight="1">
      <c r="A157" s="534"/>
      <c r="B157" s="519"/>
      <c r="C157" s="437" t="s">
        <v>1417</v>
      </c>
      <c r="D157" s="437" t="s">
        <v>1412</v>
      </c>
      <c r="E157" s="537"/>
      <c r="F157" s="528"/>
      <c r="G157" s="528"/>
      <c r="H157" s="531"/>
      <c r="I157" s="528"/>
      <c r="J157" s="528"/>
      <c r="K157" s="528"/>
      <c r="L157" s="528"/>
      <c r="M157" s="109"/>
      <c r="N157" s="145"/>
      <c r="O157" s="108"/>
      <c r="P157" s="146"/>
      <c r="Q157" s="108"/>
      <c r="R157" s="108"/>
      <c r="S157" s="108"/>
      <c r="T157" s="108"/>
      <c r="U157" s="108"/>
      <c r="V157" s="108"/>
      <c r="W157" s="108"/>
      <c r="X157" s="147"/>
    </row>
    <row r="158" spans="1:176" s="148" customFormat="1" ht="24.6" customHeight="1">
      <c r="A158" s="534"/>
      <c r="B158" s="519"/>
      <c r="C158" s="437" t="s">
        <v>1418</v>
      </c>
      <c r="D158" s="437" t="s">
        <v>1412</v>
      </c>
      <c r="E158" s="537"/>
      <c r="F158" s="528"/>
      <c r="G158" s="528"/>
      <c r="H158" s="531"/>
      <c r="I158" s="528"/>
      <c r="J158" s="528"/>
      <c r="K158" s="528"/>
      <c r="L158" s="528"/>
      <c r="M158" s="109"/>
      <c r="N158" s="145"/>
      <c r="O158" s="108"/>
      <c r="P158" s="146"/>
      <c r="Q158" s="108"/>
      <c r="R158" s="108"/>
      <c r="S158" s="108"/>
      <c r="T158" s="108"/>
      <c r="U158" s="108"/>
      <c r="V158" s="108"/>
      <c r="W158" s="108"/>
      <c r="X158" s="147"/>
    </row>
    <row r="159" spans="1:176" s="148" customFormat="1" ht="33" customHeight="1">
      <c r="A159" s="535"/>
      <c r="B159" s="520"/>
      <c r="C159" s="445" t="s">
        <v>1419</v>
      </c>
      <c r="D159" s="437" t="s">
        <v>1412</v>
      </c>
      <c r="E159" s="538"/>
      <c r="F159" s="529"/>
      <c r="G159" s="529"/>
      <c r="H159" s="532"/>
      <c r="I159" s="529"/>
      <c r="J159" s="529"/>
      <c r="K159" s="529"/>
      <c r="L159" s="529"/>
      <c r="M159" s="109"/>
      <c r="N159" s="145"/>
      <c r="O159" s="108"/>
      <c r="P159" s="146"/>
      <c r="Q159" s="108"/>
      <c r="R159" s="108"/>
      <c r="S159" s="108"/>
      <c r="T159" s="108"/>
      <c r="U159" s="108"/>
      <c r="V159" s="108"/>
      <c r="W159" s="108"/>
      <c r="X159" s="147"/>
    </row>
    <row r="160" spans="1:176" s="148" customFormat="1" ht="25.15" customHeight="1">
      <c r="A160" s="533">
        <v>33</v>
      </c>
      <c r="B160" s="518" t="s">
        <v>418</v>
      </c>
      <c r="C160" s="436" t="s">
        <v>1069</v>
      </c>
      <c r="D160" s="436" t="s">
        <v>1412</v>
      </c>
      <c r="E160" s="536">
        <v>1</v>
      </c>
      <c r="F160" s="539">
        <v>21.02</v>
      </c>
      <c r="G160" s="539">
        <f>F160/21*100</f>
        <v>100.0952380952381</v>
      </c>
      <c r="H160" s="542">
        <v>28044</v>
      </c>
      <c r="I160" s="539">
        <f>H160*100/16000</f>
        <v>175.27500000000001</v>
      </c>
      <c r="J160" s="539"/>
      <c r="K160" s="539"/>
      <c r="L160" s="539" t="s">
        <v>368</v>
      </c>
      <c r="M160" s="109"/>
      <c r="N160" s="145"/>
      <c r="O160" s="108"/>
      <c r="P160" s="146"/>
      <c r="Q160" s="108"/>
      <c r="R160" s="108"/>
      <c r="S160" s="108"/>
      <c r="T160" s="108"/>
      <c r="U160" s="108"/>
      <c r="V160" s="108"/>
      <c r="W160" s="108"/>
      <c r="X160" s="147"/>
    </row>
    <row r="161" spans="1:176" s="148" customFormat="1" ht="48" customHeight="1">
      <c r="A161" s="534"/>
      <c r="B161" s="519"/>
      <c r="C161" s="437" t="s">
        <v>1420</v>
      </c>
      <c r="D161" s="437" t="s">
        <v>1412</v>
      </c>
      <c r="E161" s="537"/>
      <c r="F161" s="540"/>
      <c r="G161" s="540"/>
      <c r="H161" s="543"/>
      <c r="I161" s="540"/>
      <c r="J161" s="540"/>
      <c r="K161" s="540"/>
      <c r="L161" s="540"/>
      <c r="M161" s="109"/>
      <c r="N161" s="145"/>
      <c r="O161" s="108"/>
      <c r="P161" s="146"/>
      <c r="Q161" s="108"/>
      <c r="R161" s="108"/>
      <c r="S161" s="108"/>
      <c r="T161" s="108"/>
      <c r="U161" s="108"/>
      <c r="V161" s="108"/>
      <c r="W161" s="108"/>
      <c r="X161" s="147"/>
    </row>
    <row r="162" spans="1:176" s="148" customFormat="1" ht="61.15" customHeight="1">
      <c r="A162" s="535"/>
      <c r="B162" s="520"/>
      <c r="C162" s="437" t="s">
        <v>1421</v>
      </c>
      <c r="D162" s="437" t="s">
        <v>1412</v>
      </c>
      <c r="E162" s="538"/>
      <c r="F162" s="541"/>
      <c r="G162" s="541"/>
      <c r="H162" s="544"/>
      <c r="I162" s="541"/>
      <c r="J162" s="541"/>
      <c r="K162" s="541"/>
      <c r="L162" s="541"/>
      <c r="M162" s="109"/>
      <c r="N162" s="145"/>
      <c r="O162" s="108"/>
      <c r="P162" s="146"/>
      <c r="Q162" s="108"/>
      <c r="R162" s="108"/>
      <c r="S162" s="108"/>
      <c r="T162" s="108"/>
      <c r="U162" s="108"/>
      <c r="V162" s="108"/>
      <c r="W162" s="108"/>
      <c r="X162" s="147"/>
    </row>
    <row r="163" spans="1:176" s="148" customFormat="1" ht="30" customHeight="1">
      <c r="A163" s="533">
        <v>34</v>
      </c>
      <c r="B163" s="518" t="s">
        <v>419</v>
      </c>
      <c r="C163" s="436" t="s">
        <v>1011</v>
      </c>
      <c r="D163" s="436" t="s">
        <v>1412</v>
      </c>
      <c r="E163" s="536">
        <v>2</v>
      </c>
      <c r="F163" s="527">
        <v>19.48</v>
      </c>
      <c r="G163" s="527">
        <f>F163/21*100</f>
        <v>92.761904761904773</v>
      </c>
      <c r="H163" s="530">
        <v>25660</v>
      </c>
      <c r="I163" s="527">
        <f>H163/16000*100</f>
        <v>160.375</v>
      </c>
      <c r="J163" s="527"/>
      <c r="K163" s="527"/>
      <c r="L163" s="527" t="s">
        <v>368</v>
      </c>
      <c r="M163" s="109"/>
      <c r="N163" s="145"/>
      <c r="O163" s="108"/>
      <c r="P163" s="146"/>
      <c r="Q163" s="108"/>
      <c r="R163" s="108"/>
      <c r="S163" s="108"/>
      <c r="T163" s="108"/>
      <c r="U163" s="108"/>
      <c r="V163" s="108"/>
      <c r="W163" s="108"/>
      <c r="X163" s="147"/>
    </row>
    <row r="164" spans="1:176" s="148" customFormat="1" ht="30" customHeight="1">
      <c r="A164" s="534"/>
      <c r="B164" s="519"/>
      <c r="C164" s="448" t="s">
        <v>1422</v>
      </c>
      <c r="D164" s="448" t="s">
        <v>1412</v>
      </c>
      <c r="E164" s="537"/>
      <c r="F164" s="528"/>
      <c r="G164" s="528"/>
      <c r="H164" s="531"/>
      <c r="I164" s="528"/>
      <c r="J164" s="528"/>
      <c r="K164" s="528"/>
      <c r="L164" s="528"/>
      <c r="M164" s="109"/>
      <c r="N164" s="145"/>
      <c r="O164" s="108"/>
      <c r="P164" s="146"/>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8"/>
      <c r="BR164" s="108"/>
      <c r="BS164" s="108"/>
      <c r="BT164" s="108"/>
      <c r="BU164" s="108"/>
      <c r="BV164" s="108"/>
      <c r="BW164" s="108"/>
      <c r="BX164" s="108"/>
      <c r="BY164" s="108"/>
      <c r="BZ164" s="108"/>
      <c r="CA164" s="108"/>
      <c r="CB164" s="108"/>
      <c r="CC164" s="108"/>
      <c r="CD164" s="108"/>
      <c r="CE164" s="108"/>
      <c r="CF164" s="108"/>
      <c r="CG164" s="108"/>
      <c r="CH164" s="108"/>
      <c r="CI164" s="108"/>
      <c r="CJ164" s="108"/>
      <c r="CK164" s="108"/>
      <c r="CL164" s="108"/>
      <c r="CM164" s="108"/>
      <c r="CN164" s="108"/>
      <c r="CO164" s="108"/>
      <c r="CP164" s="108"/>
      <c r="CQ164" s="108"/>
      <c r="CR164" s="108"/>
      <c r="CS164" s="108"/>
      <c r="CT164" s="108"/>
      <c r="CU164" s="108"/>
      <c r="CV164" s="108"/>
      <c r="CW164" s="108"/>
      <c r="CX164" s="108"/>
      <c r="CY164" s="108"/>
      <c r="CZ164" s="108"/>
      <c r="DA164" s="108"/>
      <c r="DB164" s="108"/>
      <c r="DC164" s="108"/>
      <c r="DD164" s="108"/>
      <c r="DE164" s="108"/>
      <c r="DF164" s="108"/>
      <c r="DG164" s="108"/>
      <c r="DH164" s="108"/>
      <c r="DI164" s="108"/>
      <c r="DJ164" s="108"/>
      <c r="DK164" s="108"/>
      <c r="DL164" s="108"/>
      <c r="DM164" s="108"/>
      <c r="DN164" s="108"/>
      <c r="DO164" s="108"/>
      <c r="DP164" s="108"/>
      <c r="DQ164" s="108"/>
      <c r="DR164" s="108"/>
      <c r="DS164" s="108"/>
      <c r="DT164" s="108"/>
      <c r="DU164" s="108"/>
      <c r="DV164" s="108"/>
      <c r="DW164" s="108"/>
      <c r="DX164" s="108"/>
      <c r="DY164" s="108"/>
      <c r="DZ164" s="108"/>
      <c r="EA164" s="108"/>
      <c r="EB164" s="108"/>
      <c r="EC164" s="108"/>
      <c r="ED164" s="108"/>
      <c r="EE164" s="108"/>
      <c r="EF164" s="108"/>
      <c r="EG164" s="108"/>
      <c r="EH164" s="108"/>
      <c r="EI164" s="108"/>
      <c r="EJ164" s="108"/>
      <c r="EK164" s="108"/>
      <c r="EL164" s="108"/>
      <c r="EM164" s="108"/>
      <c r="EN164" s="108"/>
      <c r="EO164" s="108"/>
      <c r="EP164" s="108"/>
      <c r="EQ164" s="108"/>
      <c r="ER164" s="108"/>
      <c r="ES164" s="108"/>
      <c r="ET164" s="108"/>
      <c r="EU164" s="108"/>
      <c r="EV164" s="108"/>
      <c r="EW164" s="108"/>
      <c r="EX164" s="108"/>
      <c r="EY164" s="108"/>
      <c r="EZ164" s="108"/>
      <c r="FA164" s="108"/>
      <c r="FB164" s="108"/>
      <c r="FC164" s="108"/>
      <c r="FD164" s="108"/>
      <c r="FE164" s="108"/>
      <c r="FF164" s="108"/>
      <c r="FG164" s="108"/>
      <c r="FH164" s="108"/>
      <c r="FI164" s="108"/>
      <c r="FJ164" s="108"/>
      <c r="FK164" s="108"/>
      <c r="FL164" s="108"/>
      <c r="FM164" s="108"/>
      <c r="FN164" s="108"/>
      <c r="FO164" s="108"/>
      <c r="FP164" s="108"/>
      <c r="FQ164" s="108"/>
      <c r="FR164" s="108"/>
      <c r="FS164" s="108"/>
      <c r="FT164" s="147"/>
    </row>
    <row r="165" spans="1:176" s="148" customFormat="1" ht="30" customHeight="1">
      <c r="A165" s="535"/>
      <c r="B165" s="520"/>
      <c r="C165" s="448" t="s">
        <v>1423</v>
      </c>
      <c r="D165" s="448" t="s">
        <v>1412</v>
      </c>
      <c r="E165" s="538"/>
      <c r="F165" s="529"/>
      <c r="G165" s="529"/>
      <c r="H165" s="532"/>
      <c r="I165" s="529"/>
      <c r="J165" s="529"/>
      <c r="K165" s="529"/>
      <c r="L165" s="529"/>
      <c r="M165" s="109"/>
      <c r="N165" s="145"/>
      <c r="O165" s="108"/>
      <c r="P165" s="146"/>
      <c r="Q165" s="108"/>
      <c r="R165" s="108"/>
      <c r="S165" s="108"/>
      <c r="T165" s="108"/>
      <c r="U165" s="108"/>
      <c r="V165" s="108"/>
      <c r="W165" s="108"/>
      <c r="X165" s="108"/>
      <c r="Y165" s="108"/>
      <c r="Z165" s="10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c r="AV165" s="108"/>
      <c r="AW165" s="108"/>
      <c r="AX165" s="108"/>
      <c r="AY165" s="108"/>
      <c r="AZ165" s="108"/>
      <c r="BA165" s="108"/>
      <c r="BB165" s="108"/>
      <c r="BC165" s="108"/>
      <c r="BD165" s="108"/>
      <c r="BE165" s="108"/>
      <c r="BF165" s="108"/>
      <c r="BG165" s="108"/>
      <c r="BH165" s="108"/>
      <c r="BI165" s="108"/>
      <c r="BJ165" s="108"/>
      <c r="BK165" s="108"/>
      <c r="BL165" s="108"/>
      <c r="BM165" s="108"/>
      <c r="BN165" s="108"/>
      <c r="BO165" s="108"/>
      <c r="BP165" s="108"/>
      <c r="BQ165" s="108"/>
      <c r="BR165" s="108"/>
      <c r="BS165" s="108"/>
      <c r="BT165" s="108"/>
      <c r="BU165" s="108"/>
      <c r="BV165" s="108"/>
      <c r="BW165" s="108"/>
      <c r="BX165" s="108"/>
      <c r="BY165" s="108"/>
      <c r="BZ165" s="108"/>
      <c r="CA165" s="108"/>
      <c r="CB165" s="108"/>
      <c r="CC165" s="108"/>
      <c r="CD165" s="108"/>
      <c r="CE165" s="108"/>
      <c r="CF165" s="108"/>
      <c r="CG165" s="108"/>
      <c r="CH165" s="108"/>
      <c r="CI165" s="108"/>
      <c r="CJ165" s="108"/>
      <c r="CK165" s="108"/>
      <c r="CL165" s="108"/>
      <c r="CM165" s="108"/>
      <c r="CN165" s="108"/>
      <c r="CO165" s="108"/>
      <c r="CP165" s="108"/>
      <c r="CQ165" s="108"/>
      <c r="CR165" s="108"/>
      <c r="CS165" s="108"/>
      <c r="CT165" s="108"/>
      <c r="CU165" s="108"/>
      <c r="CV165" s="108"/>
      <c r="CW165" s="108"/>
      <c r="CX165" s="108"/>
      <c r="CY165" s="108"/>
      <c r="CZ165" s="108"/>
      <c r="DA165" s="108"/>
      <c r="DB165" s="108"/>
      <c r="DC165" s="108"/>
      <c r="DD165" s="108"/>
      <c r="DE165" s="108"/>
      <c r="DF165" s="108"/>
      <c r="DG165" s="108"/>
      <c r="DH165" s="108"/>
      <c r="DI165" s="108"/>
      <c r="DJ165" s="108"/>
      <c r="DK165" s="108"/>
      <c r="DL165" s="108"/>
      <c r="DM165" s="108"/>
      <c r="DN165" s="108"/>
      <c r="DO165" s="108"/>
      <c r="DP165" s="108"/>
      <c r="DQ165" s="108"/>
      <c r="DR165" s="108"/>
      <c r="DS165" s="108"/>
      <c r="DT165" s="108"/>
      <c r="DU165" s="108"/>
      <c r="DV165" s="108"/>
      <c r="DW165" s="108"/>
      <c r="DX165" s="108"/>
      <c r="DY165" s="108"/>
      <c r="DZ165" s="108"/>
      <c r="EA165" s="108"/>
      <c r="EB165" s="108"/>
      <c r="EC165" s="108"/>
      <c r="ED165" s="108"/>
      <c r="EE165" s="108"/>
      <c r="EF165" s="108"/>
      <c r="EG165" s="108"/>
      <c r="EH165" s="108"/>
      <c r="EI165" s="108"/>
      <c r="EJ165" s="108"/>
      <c r="EK165" s="108"/>
      <c r="EL165" s="108"/>
      <c r="EM165" s="108"/>
      <c r="EN165" s="108"/>
      <c r="EO165" s="108"/>
      <c r="EP165" s="108"/>
      <c r="EQ165" s="108"/>
      <c r="ER165" s="108"/>
      <c r="ES165" s="108"/>
      <c r="ET165" s="108"/>
      <c r="EU165" s="108"/>
      <c r="EV165" s="108"/>
      <c r="EW165" s="108"/>
      <c r="EX165" s="108"/>
      <c r="EY165" s="108"/>
      <c r="EZ165" s="108"/>
      <c r="FA165" s="108"/>
      <c r="FB165" s="108"/>
      <c r="FC165" s="108"/>
      <c r="FD165" s="108"/>
      <c r="FE165" s="108"/>
      <c r="FF165" s="108"/>
      <c r="FG165" s="108"/>
      <c r="FH165" s="108"/>
      <c r="FI165" s="108"/>
      <c r="FJ165" s="108"/>
      <c r="FK165" s="108"/>
      <c r="FL165" s="108"/>
      <c r="FM165" s="108"/>
      <c r="FN165" s="108"/>
      <c r="FO165" s="108"/>
      <c r="FP165" s="108"/>
      <c r="FQ165" s="108"/>
      <c r="FR165" s="108"/>
      <c r="FS165" s="108"/>
      <c r="FT165" s="147"/>
    </row>
    <row r="166" spans="1:176" s="148" customFormat="1" ht="25.9" customHeight="1">
      <c r="A166" s="533">
        <v>35</v>
      </c>
      <c r="B166" s="518" t="s">
        <v>420</v>
      </c>
      <c r="C166" s="436" t="s">
        <v>1424</v>
      </c>
      <c r="D166" s="436" t="s">
        <v>513</v>
      </c>
      <c r="E166" s="536">
        <v>2</v>
      </c>
      <c r="F166" s="527">
        <v>22.15</v>
      </c>
      <c r="G166" s="527">
        <f>F166/21*100</f>
        <v>105.47619047619048</v>
      </c>
      <c r="H166" s="530">
        <v>22560</v>
      </c>
      <c r="I166" s="527">
        <f>H166/16000*100</f>
        <v>141</v>
      </c>
      <c r="J166" s="527"/>
      <c r="K166" s="527"/>
      <c r="L166" s="527" t="s">
        <v>368</v>
      </c>
      <c r="M166" s="109"/>
      <c r="N166" s="145"/>
      <c r="O166" s="108"/>
      <c r="P166" s="146"/>
      <c r="Q166" s="108"/>
      <c r="R166" s="108"/>
      <c r="S166" s="108"/>
      <c r="T166" s="108"/>
      <c r="U166" s="108"/>
      <c r="V166" s="108"/>
      <c r="W166" s="108"/>
      <c r="X166" s="147"/>
    </row>
    <row r="167" spans="1:176" s="148" customFormat="1" ht="25.9" customHeight="1">
      <c r="A167" s="534"/>
      <c r="B167" s="519"/>
      <c r="C167" s="437" t="s">
        <v>1425</v>
      </c>
      <c r="D167" s="437" t="s">
        <v>513</v>
      </c>
      <c r="E167" s="537"/>
      <c r="F167" s="528"/>
      <c r="G167" s="528"/>
      <c r="H167" s="531"/>
      <c r="I167" s="528"/>
      <c r="J167" s="528"/>
      <c r="K167" s="528"/>
      <c r="L167" s="528"/>
      <c r="M167" s="109"/>
      <c r="N167" s="145"/>
      <c r="O167" s="108"/>
      <c r="P167" s="146"/>
      <c r="Q167" s="108"/>
      <c r="R167" s="108"/>
      <c r="S167" s="108"/>
      <c r="T167" s="108"/>
      <c r="U167" s="108"/>
      <c r="V167" s="108"/>
      <c r="W167" s="108"/>
      <c r="X167" s="147"/>
    </row>
    <row r="168" spans="1:176" s="148" customFormat="1" ht="25.9" customHeight="1">
      <c r="A168" s="535"/>
      <c r="B168" s="520"/>
      <c r="C168" s="437" t="s">
        <v>1426</v>
      </c>
      <c r="D168" s="437" t="s">
        <v>513</v>
      </c>
      <c r="E168" s="538"/>
      <c r="F168" s="529"/>
      <c r="G168" s="529"/>
      <c r="H168" s="532"/>
      <c r="I168" s="529"/>
      <c r="J168" s="529"/>
      <c r="K168" s="529"/>
      <c r="L168" s="529"/>
      <c r="M168" s="109"/>
      <c r="N168" s="145"/>
      <c r="O168" s="108"/>
      <c r="P168" s="146"/>
      <c r="Q168" s="108"/>
      <c r="R168" s="108"/>
      <c r="S168" s="108"/>
      <c r="T168" s="108"/>
      <c r="U168" s="108"/>
      <c r="V168" s="108"/>
      <c r="W168" s="108"/>
      <c r="X168" s="147"/>
    </row>
    <row r="169" spans="1:176" s="148" customFormat="1" ht="28.15" customHeight="1">
      <c r="A169" s="533">
        <v>36</v>
      </c>
      <c r="B169" s="518" t="s">
        <v>421</v>
      </c>
      <c r="C169" s="436" t="s">
        <v>1231</v>
      </c>
      <c r="D169" s="436" t="s">
        <v>513</v>
      </c>
      <c r="E169" s="536">
        <v>3</v>
      </c>
      <c r="F169" s="527">
        <v>27.89</v>
      </c>
      <c r="G169" s="527">
        <f>F169/21*100</f>
        <v>132.80952380952382</v>
      </c>
      <c r="H169" s="530">
        <v>40446</v>
      </c>
      <c r="I169" s="527">
        <f>H169/16000*100</f>
        <v>252.78749999999999</v>
      </c>
      <c r="J169" s="527"/>
      <c r="K169" s="527"/>
      <c r="L169" s="527" t="s">
        <v>368</v>
      </c>
      <c r="M169" s="109"/>
      <c r="N169" s="145"/>
      <c r="O169" s="108"/>
      <c r="P169" s="146"/>
      <c r="Q169" s="108"/>
      <c r="R169" s="108"/>
      <c r="S169" s="108"/>
      <c r="T169" s="108"/>
      <c r="U169" s="108"/>
      <c r="V169" s="108"/>
      <c r="W169" s="108"/>
      <c r="X169" s="147"/>
    </row>
    <row r="170" spans="1:176" s="148" customFormat="1" ht="28.15" customHeight="1">
      <c r="A170" s="534"/>
      <c r="B170" s="519"/>
      <c r="C170" s="437" t="s">
        <v>1427</v>
      </c>
      <c r="D170" s="437" t="s">
        <v>513</v>
      </c>
      <c r="E170" s="537"/>
      <c r="F170" s="528"/>
      <c r="G170" s="528"/>
      <c r="H170" s="531"/>
      <c r="I170" s="528"/>
      <c r="J170" s="528"/>
      <c r="K170" s="528"/>
      <c r="L170" s="528"/>
      <c r="M170" s="109"/>
      <c r="N170" s="145"/>
      <c r="O170" s="108"/>
      <c r="P170" s="146"/>
      <c r="Q170" s="108"/>
      <c r="R170" s="108"/>
      <c r="S170" s="108"/>
      <c r="T170" s="108"/>
      <c r="U170" s="108"/>
      <c r="V170" s="108"/>
      <c r="W170" s="108"/>
      <c r="X170" s="147"/>
    </row>
    <row r="171" spans="1:176" s="148" customFormat="1" ht="28.15" customHeight="1">
      <c r="A171" s="534"/>
      <c r="B171" s="519"/>
      <c r="C171" s="437" t="s">
        <v>1428</v>
      </c>
      <c r="D171" s="437" t="s">
        <v>513</v>
      </c>
      <c r="E171" s="537"/>
      <c r="F171" s="528"/>
      <c r="G171" s="528"/>
      <c r="H171" s="531"/>
      <c r="I171" s="528"/>
      <c r="J171" s="528"/>
      <c r="K171" s="528"/>
      <c r="L171" s="528"/>
      <c r="M171" s="109"/>
      <c r="N171" s="145"/>
      <c r="O171" s="108"/>
      <c r="P171" s="146"/>
      <c r="Q171" s="108"/>
      <c r="R171" s="108"/>
      <c r="S171" s="108"/>
      <c r="T171" s="108"/>
      <c r="U171" s="108"/>
      <c r="V171" s="108"/>
      <c r="W171" s="108"/>
      <c r="X171" s="147"/>
    </row>
    <row r="172" spans="1:176" s="148" customFormat="1" ht="28.15" customHeight="1">
      <c r="A172" s="535"/>
      <c r="B172" s="520"/>
      <c r="C172" s="437" t="s">
        <v>1429</v>
      </c>
      <c r="D172" s="437" t="s">
        <v>513</v>
      </c>
      <c r="E172" s="538"/>
      <c r="F172" s="529"/>
      <c r="G172" s="529"/>
      <c r="H172" s="532"/>
      <c r="I172" s="529"/>
      <c r="J172" s="529"/>
      <c r="K172" s="529"/>
      <c r="L172" s="529"/>
      <c r="M172" s="109"/>
      <c r="N172" s="145"/>
      <c r="O172" s="108"/>
      <c r="P172" s="146"/>
      <c r="Q172" s="108"/>
      <c r="R172" s="108"/>
      <c r="S172" s="108"/>
      <c r="T172" s="108"/>
      <c r="U172" s="108"/>
      <c r="V172" s="108"/>
      <c r="W172" s="108"/>
      <c r="X172" s="147"/>
    </row>
    <row r="173" spans="1:176" s="148" customFormat="1" ht="22.9" customHeight="1">
      <c r="A173" s="533">
        <v>37</v>
      </c>
      <c r="B173" s="518" t="s">
        <v>422</v>
      </c>
      <c r="C173" s="436" t="s">
        <v>1430</v>
      </c>
      <c r="D173" s="436" t="s">
        <v>513</v>
      </c>
      <c r="E173" s="536">
        <v>2</v>
      </c>
      <c r="F173" s="527">
        <v>33</v>
      </c>
      <c r="G173" s="527">
        <f>F173*100/21</f>
        <v>157.14285714285714</v>
      </c>
      <c r="H173" s="530">
        <v>36598</v>
      </c>
      <c r="I173" s="527">
        <f>H173/16000*100</f>
        <v>228.73749999999998</v>
      </c>
      <c r="J173" s="527"/>
      <c r="K173" s="527"/>
      <c r="L173" s="527" t="s">
        <v>368</v>
      </c>
      <c r="M173" s="109"/>
      <c r="N173" s="145"/>
      <c r="O173" s="108"/>
      <c r="P173" s="146"/>
      <c r="Q173" s="108"/>
      <c r="R173" s="108"/>
      <c r="S173" s="108"/>
      <c r="T173" s="108"/>
      <c r="U173" s="108"/>
      <c r="V173" s="108"/>
      <c r="W173" s="108"/>
      <c r="X173" s="147"/>
    </row>
    <row r="174" spans="1:176" s="148" customFormat="1" ht="22.9" customHeight="1">
      <c r="A174" s="534"/>
      <c r="B174" s="519"/>
      <c r="C174" s="437" t="s">
        <v>1431</v>
      </c>
      <c r="D174" s="437" t="s">
        <v>513</v>
      </c>
      <c r="E174" s="537"/>
      <c r="F174" s="528"/>
      <c r="G174" s="528"/>
      <c r="H174" s="531"/>
      <c r="I174" s="528"/>
      <c r="J174" s="528"/>
      <c r="K174" s="528"/>
      <c r="L174" s="528"/>
      <c r="M174" s="109"/>
      <c r="N174" s="145"/>
      <c r="O174" s="108"/>
      <c r="P174" s="146"/>
      <c r="Q174" s="108"/>
      <c r="R174" s="108"/>
      <c r="S174" s="108"/>
      <c r="T174" s="108"/>
      <c r="U174" s="108"/>
      <c r="V174" s="108"/>
      <c r="W174" s="108"/>
      <c r="X174" s="147"/>
    </row>
    <row r="175" spans="1:176" s="148" customFormat="1" ht="22.9" customHeight="1">
      <c r="A175" s="534"/>
      <c r="B175" s="519"/>
      <c r="C175" s="437" t="s">
        <v>1432</v>
      </c>
      <c r="D175" s="437" t="s">
        <v>513</v>
      </c>
      <c r="E175" s="537"/>
      <c r="F175" s="528"/>
      <c r="G175" s="528"/>
      <c r="H175" s="531"/>
      <c r="I175" s="528"/>
      <c r="J175" s="528"/>
      <c r="K175" s="528"/>
      <c r="L175" s="528"/>
      <c r="M175" s="109"/>
      <c r="N175" s="145"/>
      <c r="O175" s="108"/>
      <c r="P175" s="146"/>
      <c r="Q175" s="108"/>
      <c r="R175" s="108"/>
      <c r="S175" s="108"/>
      <c r="T175" s="108"/>
      <c r="U175" s="108"/>
      <c r="V175" s="108"/>
      <c r="W175" s="108"/>
      <c r="X175" s="147"/>
    </row>
    <row r="176" spans="1:176" s="148" customFormat="1" ht="42.6" customHeight="1">
      <c r="A176" s="535"/>
      <c r="B176" s="520"/>
      <c r="C176" s="437" t="s">
        <v>1433</v>
      </c>
      <c r="D176" s="437" t="s">
        <v>513</v>
      </c>
      <c r="E176" s="538"/>
      <c r="F176" s="529"/>
      <c r="G176" s="529"/>
      <c r="H176" s="532"/>
      <c r="I176" s="529"/>
      <c r="J176" s="529"/>
      <c r="K176" s="529"/>
      <c r="L176" s="529"/>
      <c r="M176" s="109"/>
      <c r="N176" s="145"/>
      <c r="O176" s="108"/>
      <c r="P176" s="146"/>
      <c r="Q176" s="108"/>
      <c r="R176" s="108"/>
      <c r="S176" s="108"/>
      <c r="T176" s="108"/>
      <c r="U176" s="108"/>
      <c r="V176" s="108"/>
      <c r="W176" s="108"/>
      <c r="X176" s="147"/>
    </row>
    <row r="177" spans="1:176" s="148" customFormat="1" ht="23.45" customHeight="1">
      <c r="A177" s="533">
        <v>38</v>
      </c>
      <c r="B177" s="518" t="s">
        <v>423</v>
      </c>
      <c r="C177" s="445" t="s">
        <v>423</v>
      </c>
      <c r="D177" s="446" t="s">
        <v>513</v>
      </c>
      <c r="E177" s="524">
        <v>2</v>
      </c>
      <c r="F177" s="527">
        <v>36.479999999999997</v>
      </c>
      <c r="G177" s="527">
        <f>F177*100/21</f>
        <v>173.71428571428569</v>
      </c>
      <c r="H177" s="530">
        <v>36236</v>
      </c>
      <c r="I177" s="527">
        <f>H177/16000*100</f>
        <v>226.47499999999999</v>
      </c>
      <c r="J177" s="527"/>
      <c r="K177" s="527"/>
      <c r="L177" s="527" t="s">
        <v>368</v>
      </c>
      <c r="M177" s="109"/>
      <c r="N177" s="145"/>
      <c r="O177" s="108"/>
      <c r="P177" s="146"/>
      <c r="Q177" s="108"/>
      <c r="R177" s="108"/>
      <c r="S177" s="108"/>
      <c r="T177" s="108"/>
      <c r="U177" s="108"/>
      <c r="V177" s="108"/>
      <c r="W177" s="108"/>
      <c r="X177" s="147"/>
    </row>
    <row r="178" spans="1:176" s="148" customFormat="1" ht="23.45" customHeight="1">
      <c r="A178" s="534"/>
      <c r="B178" s="519"/>
      <c r="C178" s="445" t="s">
        <v>1434</v>
      </c>
      <c r="D178" s="446" t="s">
        <v>513</v>
      </c>
      <c r="E178" s="525"/>
      <c r="F178" s="528"/>
      <c r="G178" s="528"/>
      <c r="H178" s="531"/>
      <c r="I178" s="528"/>
      <c r="J178" s="528"/>
      <c r="K178" s="528"/>
      <c r="L178" s="528"/>
      <c r="M178" s="109"/>
      <c r="N178" s="145"/>
      <c r="O178" s="108"/>
      <c r="P178" s="146"/>
      <c r="Q178" s="108"/>
      <c r="R178" s="108"/>
      <c r="S178" s="108"/>
      <c r="T178" s="108"/>
      <c r="U178" s="108"/>
      <c r="V178" s="108"/>
      <c r="W178" s="108"/>
      <c r="X178" s="147"/>
    </row>
    <row r="179" spans="1:176" s="148" customFormat="1" ht="57" customHeight="1">
      <c r="A179" s="535"/>
      <c r="B179" s="520"/>
      <c r="C179" s="445" t="s">
        <v>1435</v>
      </c>
      <c r="D179" s="446" t="s">
        <v>513</v>
      </c>
      <c r="E179" s="526"/>
      <c r="F179" s="529"/>
      <c r="G179" s="529"/>
      <c r="H179" s="532"/>
      <c r="I179" s="529"/>
      <c r="J179" s="529"/>
      <c r="K179" s="529"/>
      <c r="L179" s="529"/>
      <c r="M179" s="109"/>
      <c r="N179" s="145"/>
      <c r="O179" s="108"/>
      <c r="P179" s="146"/>
      <c r="Q179" s="108"/>
      <c r="R179" s="108"/>
      <c r="S179" s="108"/>
      <c r="T179" s="108"/>
      <c r="U179" s="108"/>
      <c r="V179" s="108"/>
      <c r="W179" s="108"/>
      <c r="X179" s="147"/>
    </row>
    <row r="180" spans="1:176" s="148" customFormat="1" ht="31.9" customHeight="1">
      <c r="A180" s="533">
        <v>39</v>
      </c>
      <c r="B180" s="518" t="s">
        <v>424</v>
      </c>
      <c r="C180" s="445" t="s">
        <v>1436</v>
      </c>
      <c r="D180" s="446" t="s">
        <v>513</v>
      </c>
      <c r="E180" s="536">
        <v>3</v>
      </c>
      <c r="F180" s="527">
        <v>32.11</v>
      </c>
      <c r="G180" s="527">
        <f>F180/21*100</f>
        <v>152.9047619047619</v>
      </c>
      <c r="H180" s="530">
        <v>26092</v>
      </c>
      <c r="I180" s="527">
        <f>H180/16000*100</f>
        <v>163.07499999999999</v>
      </c>
      <c r="J180" s="527"/>
      <c r="K180" s="527"/>
      <c r="L180" s="527" t="s">
        <v>369</v>
      </c>
      <c r="M180" s="109"/>
      <c r="N180" s="145"/>
      <c r="O180" s="108"/>
      <c r="P180" s="146"/>
      <c r="Q180" s="108"/>
      <c r="R180" s="108"/>
      <c r="S180" s="108"/>
      <c r="T180" s="108"/>
      <c r="U180" s="108"/>
      <c r="V180" s="108"/>
      <c r="W180" s="108"/>
      <c r="X180" s="147"/>
    </row>
    <row r="181" spans="1:176" s="148" customFormat="1" ht="31.9" customHeight="1">
      <c r="A181" s="534"/>
      <c r="B181" s="519"/>
      <c r="C181" s="445" t="s">
        <v>1020</v>
      </c>
      <c r="D181" s="446" t="s">
        <v>513</v>
      </c>
      <c r="E181" s="537"/>
      <c r="F181" s="528"/>
      <c r="G181" s="528"/>
      <c r="H181" s="531"/>
      <c r="I181" s="528"/>
      <c r="J181" s="528"/>
      <c r="K181" s="528"/>
      <c r="L181" s="528"/>
      <c r="M181" s="109"/>
      <c r="N181" s="145"/>
      <c r="O181" s="108"/>
      <c r="P181" s="146"/>
      <c r="Q181" s="108"/>
      <c r="R181" s="108"/>
      <c r="S181" s="108"/>
      <c r="T181" s="108"/>
      <c r="U181" s="108"/>
      <c r="V181" s="108"/>
      <c r="W181" s="108"/>
      <c r="X181" s="147"/>
    </row>
    <row r="182" spans="1:176" s="148" customFormat="1" ht="31.9" customHeight="1">
      <c r="A182" s="534"/>
      <c r="B182" s="519"/>
      <c r="C182" s="445" t="s">
        <v>1437</v>
      </c>
      <c r="D182" s="446" t="s">
        <v>513</v>
      </c>
      <c r="E182" s="537"/>
      <c r="F182" s="528"/>
      <c r="G182" s="528"/>
      <c r="H182" s="531"/>
      <c r="I182" s="528"/>
      <c r="J182" s="528"/>
      <c r="K182" s="528"/>
      <c r="L182" s="528"/>
      <c r="M182" s="109"/>
      <c r="N182" s="145"/>
      <c r="O182" s="108"/>
      <c r="P182" s="146"/>
      <c r="Q182" s="108"/>
      <c r="R182" s="108"/>
      <c r="S182" s="108"/>
      <c r="T182" s="108"/>
      <c r="U182" s="108"/>
      <c r="V182" s="108"/>
      <c r="W182" s="108"/>
      <c r="X182" s="147"/>
    </row>
    <row r="183" spans="1:176" s="148" customFormat="1" ht="31.9" customHeight="1">
      <c r="A183" s="535"/>
      <c r="B183" s="520"/>
      <c r="C183" s="445" t="s">
        <v>1438</v>
      </c>
      <c r="D183" s="446" t="s">
        <v>513</v>
      </c>
      <c r="E183" s="538"/>
      <c r="F183" s="529"/>
      <c r="G183" s="529"/>
      <c r="H183" s="532"/>
      <c r="I183" s="529"/>
      <c r="J183" s="529"/>
      <c r="K183" s="529"/>
      <c r="L183" s="529"/>
      <c r="M183" s="109"/>
      <c r="N183" s="145"/>
      <c r="O183" s="108"/>
      <c r="P183" s="146"/>
      <c r="Q183" s="108"/>
      <c r="R183" s="108"/>
      <c r="S183" s="108"/>
      <c r="T183" s="108"/>
      <c r="U183" s="108"/>
      <c r="V183" s="108"/>
      <c r="W183" s="108"/>
      <c r="X183" s="147"/>
    </row>
    <row r="184" spans="1:176" s="148" customFormat="1" ht="34.15" customHeight="1">
      <c r="A184" s="533">
        <v>40</v>
      </c>
      <c r="B184" s="518" t="s">
        <v>425</v>
      </c>
      <c r="C184" s="445" t="s">
        <v>425</v>
      </c>
      <c r="D184" s="446" t="s">
        <v>513</v>
      </c>
      <c r="E184" s="536">
        <v>1</v>
      </c>
      <c r="F184" s="527">
        <v>43.59</v>
      </c>
      <c r="G184" s="527">
        <f>F184/21*100</f>
        <v>207.57142857142861</v>
      </c>
      <c r="H184" s="530">
        <v>26877</v>
      </c>
      <c r="I184" s="527">
        <f>H184/16000*100</f>
        <v>167.98124999999999</v>
      </c>
      <c r="J184" s="527"/>
      <c r="K184" s="527"/>
      <c r="L184" s="527" t="s">
        <v>369</v>
      </c>
      <c r="M184" s="109"/>
      <c r="N184" s="145"/>
      <c r="O184" s="108"/>
      <c r="P184" s="146"/>
      <c r="Q184" s="108"/>
      <c r="R184" s="108"/>
      <c r="S184" s="108"/>
      <c r="T184" s="108"/>
      <c r="U184" s="108"/>
      <c r="V184" s="108"/>
      <c r="W184" s="108"/>
      <c r="X184" s="147"/>
    </row>
    <row r="185" spans="1:176" s="148" customFormat="1" ht="34.15" customHeight="1">
      <c r="A185" s="535"/>
      <c r="B185" s="520"/>
      <c r="C185" s="445" t="s">
        <v>1439</v>
      </c>
      <c r="D185" s="446" t="s">
        <v>513</v>
      </c>
      <c r="E185" s="538"/>
      <c r="F185" s="529"/>
      <c r="G185" s="529"/>
      <c r="H185" s="532"/>
      <c r="I185" s="529"/>
      <c r="J185" s="529"/>
      <c r="K185" s="529"/>
      <c r="L185" s="529"/>
      <c r="M185" s="109"/>
      <c r="N185" s="145"/>
      <c r="O185" s="108"/>
      <c r="P185" s="146"/>
      <c r="Q185" s="108"/>
      <c r="R185" s="108"/>
      <c r="S185" s="108"/>
      <c r="T185" s="108"/>
      <c r="U185" s="108"/>
      <c r="V185" s="108"/>
      <c r="W185" s="108"/>
      <c r="X185" s="108"/>
      <c r="Y185" s="108"/>
      <c r="Z185" s="108"/>
      <c r="AA185" s="108"/>
      <c r="AB185" s="108"/>
      <c r="AC185" s="108"/>
      <c r="AD185" s="108"/>
      <c r="AE185" s="108"/>
      <c r="AF185" s="108"/>
      <c r="AG185" s="108"/>
      <c r="AH185" s="108"/>
      <c r="AI185" s="108"/>
      <c r="AJ185" s="108"/>
      <c r="AK185" s="108"/>
      <c r="AL185" s="108"/>
      <c r="AM185" s="108"/>
      <c r="AN185" s="108"/>
      <c r="AO185" s="108"/>
      <c r="AP185" s="108"/>
      <c r="AQ185" s="108"/>
      <c r="AR185" s="108"/>
      <c r="AS185" s="108"/>
      <c r="AT185" s="108"/>
      <c r="AU185" s="108"/>
      <c r="AV185" s="108"/>
      <c r="AW185" s="108"/>
      <c r="AX185" s="108"/>
      <c r="AY185" s="108"/>
      <c r="AZ185" s="108"/>
      <c r="BA185" s="108"/>
      <c r="BB185" s="108"/>
      <c r="BC185" s="108"/>
      <c r="BD185" s="108"/>
      <c r="BE185" s="108"/>
      <c r="BF185" s="108"/>
      <c r="BG185" s="108"/>
      <c r="BH185" s="108"/>
      <c r="BI185" s="108"/>
      <c r="BJ185" s="108"/>
      <c r="BK185" s="108"/>
      <c r="BL185" s="108"/>
      <c r="BM185" s="108"/>
      <c r="BN185" s="108"/>
      <c r="BO185" s="108"/>
      <c r="BP185" s="108"/>
      <c r="BQ185" s="108"/>
      <c r="BR185" s="108"/>
      <c r="BS185" s="108"/>
      <c r="BT185" s="108"/>
      <c r="BU185" s="108"/>
      <c r="BV185" s="108"/>
      <c r="BW185" s="108"/>
      <c r="BX185" s="108"/>
      <c r="BY185" s="108"/>
      <c r="BZ185" s="108"/>
      <c r="CA185" s="108"/>
      <c r="CB185" s="108"/>
      <c r="CC185" s="108"/>
      <c r="CD185" s="108"/>
      <c r="CE185" s="108"/>
      <c r="CF185" s="108"/>
      <c r="CG185" s="108"/>
      <c r="CH185" s="108"/>
      <c r="CI185" s="108"/>
      <c r="CJ185" s="108"/>
      <c r="CK185" s="108"/>
      <c r="CL185" s="108"/>
      <c r="CM185" s="108"/>
      <c r="CN185" s="108"/>
      <c r="CO185" s="108"/>
      <c r="CP185" s="108"/>
      <c r="CQ185" s="108"/>
      <c r="CR185" s="108"/>
      <c r="CS185" s="108"/>
      <c r="CT185" s="108"/>
      <c r="CU185" s="108"/>
      <c r="CV185" s="108"/>
      <c r="CW185" s="108"/>
      <c r="CX185" s="108"/>
      <c r="CY185" s="108"/>
      <c r="CZ185" s="108"/>
      <c r="DA185" s="108"/>
      <c r="DB185" s="108"/>
      <c r="DC185" s="108"/>
      <c r="DD185" s="108"/>
      <c r="DE185" s="108"/>
      <c r="DF185" s="108"/>
      <c r="DG185" s="108"/>
      <c r="DH185" s="108"/>
      <c r="DI185" s="108"/>
      <c r="DJ185" s="108"/>
      <c r="DK185" s="108"/>
      <c r="DL185" s="108"/>
      <c r="DM185" s="108"/>
      <c r="DN185" s="108"/>
      <c r="DO185" s="108"/>
      <c r="DP185" s="108"/>
      <c r="DQ185" s="108"/>
      <c r="DR185" s="108"/>
      <c r="DS185" s="108"/>
      <c r="DT185" s="108"/>
      <c r="DU185" s="108"/>
      <c r="DV185" s="108"/>
      <c r="DW185" s="108"/>
      <c r="DX185" s="108"/>
      <c r="DY185" s="108"/>
      <c r="DZ185" s="108"/>
      <c r="EA185" s="108"/>
      <c r="EB185" s="108"/>
      <c r="EC185" s="108"/>
      <c r="ED185" s="108"/>
      <c r="EE185" s="108"/>
      <c r="EF185" s="108"/>
      <c r="EG185" s="108"/>
      <c r="EH185" s="108"/>
      <c r="EI185" s="108"/>
      <c r="EJ185" s="108"/>
      <c r="EK185" s="108"/>
      <c r="EL185" s="108"/>
      <c r="EM185" s="108"/>
      <c r="EN185" s="108"/>
      <c r="EO185" s="108"/>
      <c r="EP185" s="108"/>
      <c r="EQ185" s="108"/>
      <c r="ER185" s="108"/>
      <c r="ES185" s="108"/>
      <c r="ET185" s="108"/>
      <c r="EU185" s="108"/>
      <c r="EV185" s="108"/>
      <c r="EW185" s="108"/>
      <c r="EX185" s="108"/>
      <c r="EY185" s="108"/>
      <c r="EZ185" s="108"/>
      <c r="FA185" s="108"/>
      <c r="FB185" s="108"/>
      <c r="FC185" s="108"/>
      <c r="FD185" s="108"/>
      <c r="FE185" s="108"/>
      <c r="FF185" s="108"/>
      <c r="FG185" s="108"/>
      <c r="FH185" s="108"/>
      <c r="FI185" s="108"/>
      <c r="FJ185" s="108"/>
      <c r="FK185" s="108"/>
      <c r="FL185" s="108"/>
      <c r="FM185" s="108"/>
      <c r="FN185" s="108"/>
      <c r="FO185" s="108"/>
      <c r="FP185" s="108"/>
      <c r="FQ185" s="108"/>
      <c r="FR185" s="108"/>
      <c r="FS185" s="108"/>
      <c r="FT185" s="147"/>
    </row>
    <row r="186" spans="1:176" s="148" customFormat="1" ht="21" customHeight="1">
      <c r="A186" s="533">
        <v>41</v>
      </c>
      <c r="B186" s="518" t="s">
        <v>426</v>
      </c>
      <c r="C186" s="445" t="s">
        <v>1250</v>
      </c>
      <c r="D186" s="446" t="s">
        <v>496</v>
      </c>
      <c r="E186" s="536">
        <v>3</v>
      </c>
      <c r="F186" s="527">
        <v>30.6</v>
      </c>
      <c r="G186" s="527">
        <f>F186/21*100</f>
        <v>145.71428571428572</v>
      </c>
      <c r="H186" s="530">
        <v>45332</v>
      </c>
      <c r="I186" s="527">
        <f>H186/16000*100</f>
        <v>283.32499999999999</v>
      </c>
      <c r="J186" s="527"/>
      <c r="K186" s="527"/>
      <c r="L186" s="527" t="s">
        <v>368</v>
      </c>
      <c r="M186" s="109"/>
      <c r="N186" s="145"/>
      <c r="O186" s="108"/>
      <c r="P186" s="146"/>
      <c r="Q186" s="108"/>
      <c r="R186" s="108"/>
      <c r="S186" s="108"/>
      <c r="T186" s="108"/>
      <c r="U186" s="108"/>
      <c r="V186" s="108"/>
      <c r="W186" s="108"/>
      <c r="X186" s="147"/>
    </row>
    <row r="187" spans="1:176" s="148" customFormat="1" ht="21" customHeight="1">
      <c r="A187" s="534"/>
      <c r="B187" s="519"/>
      <c r="C187" s="445" t="s">
        <v>1251</v>
      </c>
      <c r="D187" s="446" t="s">
        <v>496</v>
      </c>
      <c r="E187" s="537"/>
      <c r="F187" s="528"/>
      <c r="G187" s="528"/>
      <c r="H187" s="531"/>
      <c r="I187" s="528"/>
      <c r="J187" s="528"/>
      <c r="K187" s="528"/>
      <c r="L187" s="528"/>
      <c r="M187" s="109"/>
      <c r="N187" s="145"/>
      <c r="O187" s="108"/>
      <c r="P187" s="146"/>
      <c r="Q187" s="108"/>
      <c r="R187" s="108"/>
      <c r="S187" s="108"/>
      <c r="T187" s="108"/>
      <c r="U187" s="108"/>
      <c r="V187" s="108"/>
      <c r="W187" s="108"/>
      <c r="X187" s="147"/>
    </row>
    <row r="188" spans="1:176" s="148" customFormat="1" ht="21" customHeight="1">
      <c r="A188" s="534"/>
      <c r="B188" s="519"/>
      <c r="C188" s="445" t="s">
        <v>1252</v>
      </c>
      <c r="D188" s="446" t="s">
        <v>496</v>
      </c>
      <c r="E188" s="537"/>
      <c r="F188" s="528"/>
      <c r="G188" s="528"/>
      <c r="H188" s="531"/>
      <c r="I188" s="528"/>
      <c r="J188" s="528"/>
      <c r="K188" s="528"/>
      <c r="L188" s="528"/>
      <c r="M188" s="109"/>
      <c r="N188" s="145"/>
      <c r="O188" s="108"/>
      <c r="P188" s="146"/>
      <c r="Q188" s="108"/>
      <c r="R188" s="108"/>
      <c r="S188" s="108"/>
      <c r="T188" s="108"/>
      <c r="U188" s="108"/>
      <c r="V188" s="108"/>
      <c r="W188" s="108"/>
      <c r="X188" s="147"/>
    </row>
    <row r="189" spans="1:176" s="148" customFormat="1" ht="21" customHeight="1">
      <c r="A189" s="535"/>
      <c r="B189" s="520"/>
      <c r="C189" s="445" t="s">
        <v>402</v>
      </c>
      <c r="D189" s="446" t="s">
        <v>496</v>
      </c>
      <c r="E189" s="538"/>
      <c r="F189" s="529"/>
      <c r="G189" s="529"/>
      <c r="H189" s="532"/>
      <c r="I189" s="529"/>
      <c r="J189" s="529"/>
      <c r="K189" s="529"/>
      <c r="L189" s="529"/>
      <c r="M189" s="109"/>
      <c r="N189" s="145"/>
      <c r="O189" s="108"/>
      <c r="P189" s="146"/>
      <c r="Q189" s="108"/>
      <c r="R189" s="108"/>
      <c r="S189" s="108"/>
      <c r="T189" s="108"/>
      <c r="U189" s="108"/>
      <c r="V189" s="108"/>
      <c r="W189" s="108"/>
      <c r="X189" s="147"/>
    </row>
    <row r="190" spans="1:176" s="148" customFormat="1" ht="21.6" customHeight="1">
      <c r="A190" s="546">
        <v>42</v>
      </c>
      <c r="B190" s="545" t="s">
        <v>427</v>
      </c>
      <c r="C190" s="445" t="s">
        <v>1253</v>
      </c>
      <c r="D190" s="446" t="s">
        <v>496</v>
      </c>
      <c r="E190" s="547">
        <v>2</v>
      </c>
      <c r="F190" s="548">
        <v>26.37</v>
      </c>
      <c r="G190" s="548">
        <f>F190/21*100</f>
        <v>125.57142857142858</v>
      </c>
      <c r="H190" s="549">
        <v>24575</v>
      </c>
      <c r="I190" s="548">
        <f>H190/16000*100</f>
        <v>153.59375</v>
      </c>
      <c r="J190" s="548"/>
      <c r="K190" s="548"/>
      <c r="L190" s="548"/>
      <c r="M190" s="109"/>
      <c r="N190" s="145"/>
      <c r="O190" s="108"/>
      <c r="P190" s="146"/>
      <c r="Q190" s="108"/>
      <c r="R190" s="108"/>
      <c r="S190" s="108"/>
      <c r="T190" s="108"/>
      <c r="U190" s="108"/>
      <c r="V190" s="108"/>
      <c r="W190" s="108"/>
      <c r="X190" s="147"/>
    </row>
    <row r="191" spans="1:176" s="148" customFormat="1" ht="21.6" customHeight="1">
      <c r="A191" s="546"/>
      <c r="B191" s="545"/>
      <c r="C191" s="445" t="s">
        <v>1440</v>
      </c>
      <c r="D191" s="446" t="s">
        <v>496</v>
      </c>
      <c r="E191" s="547"/>
      <c r="F191" s="548"/>
      <c r="G191" s="548"/>
      <c r="H191" s="549"/>
      <c r="I191" s="548"/>
      <c r="J191" s="548"/>
      <c r="K191" s="548"/>
      <c r="L191" s="548"/>
      <c r="M191" s="109"/>
      <c r="N191" s="145"/>
      <c r="O191" s="108"/>
      <c r="P191" s="146"/>
      <c r="Q191" s="108"/>
      <c r="R191" s="108"/>
      <c r="S191" s="108"/>
      <c r="T191" s="108"/>
      <c r="U191" s="108"/>
      <c r="V191" s="108"/>
      <c r="W191" s="108"/>
      <c r="X191" s="147"/>
    </row>
    <row r="192" spans="1:176" s="148" customFormat="1" ht="21.6" customHeight="1">
      <c r="A192" s="546"/>
      <c r="B192" s="545"/>
      <c r="C192" s="445" t="s">
        <v>1254</v>
      </c>
      <c r="D192" s="446" t="s">
        <v>496</v>
      </c>
      <c r="E192" s="547"/>
      <c r="F192" s="548"/>
      <c r="G192" s="548"/>
      <c r="H192" s="549"/>
      <c r="I192" s="548"/>
      <c r="J192" s="548"/>
      <c r="K192" s="548"/>
      <c r="L192" s="548"/>
      <c r="M192" s="109"/>
      <c r="N192" s="145"/>
      <c r="O192" s="108"/>
      <c r="P192" s="146"/>
      <c r="Q192" s="108"/>
      <c r="R192" s="108"/>
      <c r="S192" s="108"/>
      <c r="T192" s="108"/>
      <c r="U192" s="108"/>
      <c r="V192" s="108"/>
      <c r="W192" s="108"/>
      <c r="X192" s="147"/>
    </row>
    <row r="193" spans="1:176" s="148" customFormat="1" ht="24.6" customHeight="1">
      <c r="A193" s="533">
        <v>43</v>
      </c>
      <c r="B193" s="518" t="s">
        <v>428</v>
      </c>
      <c r="C193" s="445" t="s">
        <v>1256</v>
      </c>
      <c r="D193" s="446" t="s">
        <v>496</v>
      </c>
      <c r="E193" s="536">
        <v>2</v>
      </c>
      <c r="F193" s="539">
        <v>27.34</v>
      </c>
      <c r="G193" s="539">
        <f>F193/21*100</f>
        <v>130.1904761904762</v>
      </c>
      <c r="H193" s="542">
        <v>34562</v>
      </c>
      <c r="I193" s="539">
        <f>H193/16000*100</f>
        <v>216.01249999999999</v>
      </c>
      <c r="J193" s="539"/>
      <c r="K193" s="539"/>
      <c r="L193" s="539"/>
      <c r="M193" s="109"/>
      <c r="N193" s="145"/>
      <c r="O193" s="108"/>
      <c r="P193" s="146"/>
      <c r="Q193" s="108"/>
      <c r="R193" s="108"/>
      <c r="S193" s="108"/>
      <c r="T193" s="108"/>
      <c r="U193" s="108"/>
      <c r="V193" s="108"/>
      <c r="W193" s="108"/>
      <c r="X193" s="147"/>
    </row>
    <row r="194" spans="1:176" s="148" customFormat="1" ht="24.6" customHeight="1">
      <c r="A194" s="534"/>
      <c r="B194" s="519"/>
      <c r="C194" s="445" t="s">
        <v>1257</v>
      </c>
      <c r="D194" s="446" t="s">
        <v>496</v>
      </c>
      <c r="E194" s="537"/>
      <c r="F194" s="540"/>
      <c r="G194" s="540"/>
      <c r="H194" s="543"/>
      <c r="I194" s="540"/>
      <c r="J194" s="540"/>
      <c r="K194" s="540"/>
      <c r="L194" s="540"/>
      <c r="M194" s="109"/>
      <c r="N194" s="145"/>
      <c r="O194" s="108"/>
      <c r="P194" s="146"/>
      <c r="Q194" s="108"/>
      <c r="R194" s="108"/>
      <c r="S194" s="108"/>
      <c r="T194" s="108"/>
      <c r="U194" s="108"/>
      <c r="V194" s="108"/>
      <c r="W194" s="108"/>
      <c r="X194" s="147"/>
    </row>
    <row r="195" spans="1:176" s="148" customFormat="1" ht="24.6" customHeight="1">
      <c r="A195" s="535"/>
      <c r="B195" s="520"/>
      <c r="C195" s="445" t="s">
        <v>1255</v>
      </c>
      <c r="D195" s="446" t="s">
        <v>496</v>
      </c>
      <c r="E195" s="538"/>
      <c r="F195" s="541"/>
      <c r="G195" s="541"/>
      <c r="H195" s="544"/>
      <c r="I195" s="541"/>
      <c r="J195" s="541"/>
      <c r="K195" s="541"/>
      <c r="L195" s="541"/>
      <c r="M195" s="109"/>
      <c r="N195" s="145"/>
      <c r="O195" s="108"/>
      <c r="P195" s="146"/>
      <c r="Q195" s="108"/>
      <c r="R195" s="108"/>
      <c r="S195" s="108"/>
      <c r="T195" s="108"/>
      <c r="U195" s="108"/>
      <c r="V195" s="108"/>
      <c r="W195" s="108"/>
      <c r="X195" s="147"/>
    </row>
    <row r="196" spans="1:176" s="148" customFormat="1" ht="28.9" customHeight="1">
      <c r="A196" s="533">
        <v>44</v>
      </c>
      <c r="B196" s="518" t="s">
        <v>403</v>
      </c>
      <c r="C196" s="445" t="s">
        <v>403</v>
      </c>
      <c r="D196" s="446" t="s">
        <v>496</v>
      </c>
      <c r="E196" s="536">
        <v>1</v>
      </c>
      <c r="F196" s="539">
        <v>32.21</v>
      </c>
      <c r="G196" s="539">
        <v>153.38</v>
      </c>
      <c r="H196" s="542">
        <v>37574</v>
      </c>
      <c r="I196" s="539">
        <v>234.84</v>
      </c>
      <c r="J196" s="539"/>
      <c r="K196" s="539"/>
      <c r="L196" s="539" t="s">
        <v>368</v>
      </c>
      <c r="M196" s="109"/>
      <c r="N196" s="145"/>
      <c r="O196" s="108"/>
      <c r="P196" s="146"/>
      <c r="Q196" s="108"/>
      <c r="R196" s="108"/>
      <c r="S196" s="108"/>
      <c r="T196" s="108"/>
      <c r="U196" s="108"/>
      <c r="V196" s="108"/>
      <c r="W196" s="108"/>
      <c r="X196" s="147"/>
    </row>
    <row r="197" spans="1:176" s="148" customFormat="1" ht="28.9" customHeight="1">
      <c r="A197" s="535"/>
      <c r="B197" s="520"/>
      <c r="C197" s="445" t="s">
        <v>1258</v>
      </c>
      <c r="D197" s="446" t="s">
        <v>496</v>
      </c>
      <c r="E197" s="538"/>
      <c r="F197" s="541"/>
      <c r="G197" s="541"/>
      <c r="H197" s="544"/>
      <c r="I197" s="541"/>
      <c r="J197" s="541"/>
      <c r="K197" s="541"/>
      <c r="L197" s="541"/>
      <c r="M197" s="109"/>
      <c r="N197" s="145"/>
      <c r="O197" s="108"/>
      <c r="P197" s="146"/>
      <c r="Q197" s="108"/>
      <c r="R197" s="108"/>
      <c r="S197" s="108"/>
      <c r="T197" s="108"/>
      <c r="U197" s="108"/>
      <c r="V197" s="108"/>
      <c r="W197" s="108"/>
      <c r="X197" s="147"/>
    </row>
    <row r="198" spans="1:176" s="148" customFormat="1" ht="30.6" customHeight="1">
      <c r="A198" s="533">
        <v>45</v>
      </c>
      <c r="B198" s="518" t="s">
        <v>429</v>
      </c>
      <c r="C198" s="445" t="s">
        <v>1441</v>
      </c>
      <c r="D198" s="446" t="s">
        <v>496</v>
      </c>
      <c r="E198" s="536">
        <v>1</v>
      </c>
      <c r="F198" s="527">
        <v>21.66</v>
      </c>
      <c r="G198" s="527">
        <f>F198/21*100</f>
        <v>103.14285714285714</v>
      </c>
      <c r="H198" s="530">
        <v>28176</v>
      </c>
      <c r="I198" s="527">
        <f>H198/16000*100</f>
        <v>176.1</v>
      </c>
      <c r="J198" s="527"/>
      <c r="K198" s="527"/>
      <c r="L198" s="527" t="s">
        <v>368</v>
      </c>
      <c r="M198" s="109"/>
      <c r="N198" s="145"/>
      <c r="O198" s="108"/>
      <c r="P198" s="146"/>
      <c r="Q198" s="108"/>
      <c r="R198" s="108"/>
      <c r="S198" s="108"/>
      <c r="T198" s="108"/>
      <c r="U198" s="108"/>
      <c r="V198" s="108"/>
      <c r="W198" s="108"/>
      <c r="X198" s="147"/>
    </row>
    <row r="199" spans="1:176" s="148" customFormat="1" ht="30.6" customHeight="1">
      <c r="A199" s="535"/>
      <c r="B199" s="520"/>
      <c r="C199" s="445" t="s">
        <v>1259</v>
      </c>
      <c r="D199" s="446" t="s">
        <v>496</v>
      </c>
      <c r="E199" s="538"/>
      <c r="F199" s="529"/>
      <c r="G199" s="529"/>
      <c r="H199" s="532"/>
      <c r="I199" s="529"/>
      <c r="J199" s="529"/>
      <c r="K199" s="529"/>
      <c r="L199" s="529"/>
      <c r="M199" s="109"/>
      <c r="N199" s="145"/>
      <c r="O199" s="108"/>
      <c r="P199" s="146"/>
      <c r="Q199" s="108"/>
      <c r="R199" s="108"/>
      <c r="S199" s="108"/>
      <c r="T199" s="108"/>
      <c r="U199" s="108"/>
      <c r="V199" s="108"/>
      <c r="W199" s="108"/>
      <c r="X199" s="147"/>
    </row>
    <row r="200" spans="1:176" s="148" customFormat="1" ht="28.9" customHeight="1">
      <c r="A200" s="533">
        <v>46</v>
      </c>
      <c r="B200" s="518" t="s">
        <v>430</v>
      </c>
      <c r="C200" s="445" t="s">
        <v>1442</v>
      </c>
      <c r="D200" s="446" t="s">
        <v>496</v>
      </c>
      <c r="E200" s="536">
        <v>2</v>
      </c>
      <c r="F200" s="539">
        <v>21.5</v>
      </c>
      <c r="G200" s="539">
        <f>F200/21*100</f>
        <v>102.38095238095238</v>
      </c>
      <c r="H200" s="542">
        <v>26382</v>
      </c>
      <c r="I200" s="539">
        <f>H200/16000*100</f>
        <v>164.88750000000002</v>
      </c>
      <c r="J200" s="539"/>
      <c r="K200" s="539"/>
      <c r="L200" s="539"/>
      <c r="M200" s="109"/>
      <c r="N200" s="145"/>
      <c r="O200" s="108"/>
      <c r="P200" s="146"/>
      <c r="Q200" s="108"/>
      <c r="R200" s="108"/>
      <c r="S200" s="108"/>
      <c r="T200" s="108"/>
      <c r="U200" s="108"/>
      <c r="V200" s="108"/>
      <c r="W200" s="108"/>
      <c r="X200" s="147"/>
    </row>
    <row r="201" spans="1:176" s="148" customFormat="1" ht="28.9" customHeight="1">
      <c r="A201" s="534"/>
      <c r="B201" s="519"/>
      <c r="C201" s="445" t="s">
        <v>1261</v>
      </c>
      <c r="D201" s="446" t="s">
        <v>496</v>
      </c>
      <c r="E201" s="537"/>
      <c r="F201" s="540"/>
      <c r="G201" s="540"/>
      <c r="H201" s="543"/>
      <c r="I201" s="540"/>
      <c r="J201" s="540"/>
      <c r="K201" s="540"/>
      <c r="L201" s="540"/>
      <c r="M201" s="109"/>
      <c r="N201" s="145"/>
      <c r="O201" s="108"/>
      <c r="P201" s="146"/>
      <c r="Q201" s="108"/>
      <c r="R201" s="108"/>
      <c r="S201" s="108"/>
      <c r="T201" s="108"/>
      <c r="U201" s="108"/>
      <c r="V201" s="108"/>
      <c r="W201" s="108"/>
      <c r="X201" s="147"/>
    </row>
    <row r="202" spans="1:176" s="148" customFormat="1" ht="28.9" customHeight="1">
      <c r="A202" s="535"/>
      <c r="B202" s="520"/>
      <c r="C202" s="445" t="s">
        <v>1262</v>
      </c>
      <c r="D202" s="446" t="s">
        <v>496</v>
      </c>
      <c r="E202" s="538"/>
      <c r="F202" s="541"/>
      <c r="G202" s="541"/>
      <c r="H202" s="544"/>
      <c r="I202" s="541"/>
      <c r="J202" s="541"/>
      <c r="K202" s="541"/>
      <c r="L202" s="541"/>
      <c r="M202" s="109"/>
      <c r="N202" s="145"/>
      <c r="O202" s="108"/>
      <c r="P202" s="146"/>
      <c r="Q202" s="108"/>
      <c r="R202" s="108"/>
      <c r="S202" s="108"/>
      <c r="T202" s="108"/>
      <c r="U202" s="108"/>
      <c r="V202" s="108"/>
      <c r="W202" s="108"/>
      <c r="X202" s="147"/>
    </row>
    <row r="203" spans="1:176" s="148" customFormat="1" ht="30" customHeight="1">
      <c r="A203" s="533">
        <v>47</v>
      </c>
      <c r="B203" s="518" t="s">
        <v>431</v>
      </c>
      <c r="C203" s="445" t="s">
        <v>1263</v>
      </c>
      <c r="D203" s="446" t="s">
        <v>496</v>
      </c>
      <c r="E203" s="536">
        <v>2</v>
      </c>
      <c r="F203" s="539">
        <v>23.5</v>
      </c>
      <c r="G203" s="539">
        <f>F203/21*100</f>
        <v>111.90476190476191</v>
      </c>
      <c r="H203" s="542">
        <v>28879</v>
      </c>
      <c r="I203" s="539">
        <f>H203/16000*100</f>
        <v>180.49375000000001</v>
      </c>
      <c r="J203" s="539"/>
      <c r="K203" s="539"/>
      <c r="L203" s="539"/>
      <c r="M203" s="109"/>
      <c r="N203" s="145"/>
      <c r="O203" s="108"/>
      <c r="P203" s="146"/>
      <c r="Q203" s="108"/>
      <c r="R203" s="108"/>
      <c r="S203" s="108"/>
      <c r="T203" s="108"/>
      <c r="U203" s="108"/>
      <c r="V203" s="108"/>
      <c r="W203" s="108"/>
      <c r="X203" s="147"/>
    </row>
    <row r="204" spans="1:176" s="141" customFormat="1" ht="30" customHeight="1">
      <c r="A204" s="534"/>
      <c r="B204" s="519"/>
      <c r="C204" s="445" t="s">
        <v>1264</v>
      </c>
      <c r="D204" s="446" t="s">
        <v>496</v>
      </c>
      <c r="E204" s="537"/>
      <c r="F204" s="540"/>
      <c r="G204" s="540"/>
      <c r="H204" s="543"/>
      <c r="I204" s="540"/>
      <c r="J204" s="540"/>
      <c r="K204" s="540"/>
      <c r="L204" s="540"/>
      <c r="M204" s="64"/>
      <c r="N204" s="145"/>
      <c r="O204" s="139"/>
      <c r="P204" s="146"/>
      <c r="Q204" s="139"/>
      <c r="R204" s="139"/>
      <c r="S204" s="139"/>
      <c r="T204" s="139"/>
      <c r="U204" s="139"/>
      <c r="V204" s="139"/>
      <c r="W204" s="139"/>
      <c r="X204" s="139"/>
      <c r="Y204" s="139"/>
      <c r="Z204" s="139"/>
      <c r="AA204" s="139"/>
      <c r="AB204" s="139"/>
      <c r="AC204" s="139"/>
      <c r="AD204" s="139"/>
      <c r="AE204" s="139"/>
      <c r="AF204" s="139"/>
      <c r="AG204" s="139"/>
      <c r="AH204" s="139"/>
      <c r="AI204" s="139"/>
      <c r="AJ204" s="139"/>
      <c r="AK204" s="139"/>
      <c r="AL204" s="139"/>
      <c r="AM204" s="139"/>
      <c r="AN204" s="139"/>
      <c r="AO204" s="139"/>
      <c r="AP204" s="139"/>
      <c r="AQ204" s="139"/>
      <c r="AR204" s="139"/>
      <c r="AS204" s="139"/>
      <c r="AT204" s="139"/>
      <c r="AU204" s="139"/>
      <c r="AV204" s="139"/>
      <c r="AW204" s="139"/>
      <c r="AX204" s="139"/>
      <c r="AY204" s="139"/>
      <c r="AZ204" s="139"/>
      <c r="BA204" s="139"/>
      <c r="BB204" s="139"/>
      <c r="BC204" s="139"/>
      <c r="BD204" s="139"/>
      <c r="BE204" s="139"/>
      <c r="BF204" s="139"/>
      <c r="BG204" s="139"/>
      <c r="BH204" s="139"/>
      <c r="BI204" s="139"/>
      <c r="BJ204" s="139"/>
      <c r="BK204" s="139"/>
      <c r="BL204" s="139"/>
      <c r="BM204" s="139"/>
      <c r="BN204" s="139"/>
      <c r="BO204" s="139"/>
      <c r="BP204" s="139"/>
      <c r="BQ204" s="139"/>
      <c r="BR204" s="139"/>
      <c r="BS204" s="139"/>
      <c r="BT204" s="139"/>
      <c r="BU204" s="139"/>
      <c r="BV204" s="139"/>
      <c r="BW204" s="139"/>
      <c r="BX204" s="139"/>
      <c r="BY204" s="139"/>
      <c r="BZ204" s="139"/>
      <c r="CA204" s="139"/>
      <c r="CB204" s="139"/>
      <c r="CC204" s="139"/>
      <c r="CD204" s="139"/>
      <c r="CE204" s="139"/>
      <c r="CF204" s="139"/>
      <c r="CG204" s="139"/>
      <c r="CH204" s="139"/>
      <c r="CI204" s="139"/>
      <c r="CJ204" s="139"/>
      <c r="CK204" s="139"/>
      <c r="CL204" s="139"/>
      <c r="CM204" s="139"/>
      <c r="CN204" s="139"/>
      <c r="CO204" s="139"/>
      <c r="CP204" s="139"/>
      <c r="CQ204" s="139"/>
      <c r="CR204" s="139"/>
      <c r="CS204" s="139"/>
      <c r="CT204" s="139"/>
      <c r="CU204" s="139"/>
      <c r="CV204" s="139"/>
      <c r="CW204" s="139"/>
      <c r="CX204" s="139"/>
      <c r="CY204" s="139"/>
      <c r="CZ204" s="139"/>
      <c r="DA204" s="139"/>
      <c r="DB204" s="139"/>
      <c r="DC204" s="139"/>
      <c r="DD204" s="139"/>
      <c r="DE204" s="139"/>
      <c r="DF204" s="139"/>
      <c r="DG204" s="139"/>
      <c r="DH204" s="139"/>
      <c r="DI204" s="139"/>
      <c r="DJ204" s="139"/>
      <c r="DK204" s="139"/>
      <c r="DL204" s="139"/>
      <c r="DM204" s="139"/>
      <c r="DN204" s="139"/>
      <c r="DO204" s="139"/>
      <c r="DP204" s="139"/>
      <c r="DQ204" s="139"/>
      <c r="DR204" s="139"/>
      <c r="DS204" s="139"/>
      <c r="DT204" s="139"/>
      <c r="DU204" s="139"/>
      <c r="DV204" s="139"/>
      <c r="DW204" s="139"/>
      <c r="DX204" s="139"/>
      <c r="DY204" s="139"/>
      <c r="DZ204" s="139"/>
      <c r="EA204" s="139"/>
      <c r="EB204" s="139"/>
      <c r="EC204" s="139"/>
      <c r="ED204" s="139"/>
      <c r="EE204" s="139"/>
      <c r="EF204" s="139"/>
      <c r="EG204" s="139"/>
      <c r="EH204" s="139"/>
      <c r="EI204" s="139"/>
      <c r="EJ204" s="139"/>
      <c r="EK204" s="139"/>
      <c r="EL204" s="139"/>
      <c r="EM204" s="139"/>
      <c r="EN204" s="139"/>
      <c r="EO204" s="139"/>
      <c r="EP204" s="139"/>
      <c r="EQ204" s="139"/>
      <c r="ER204" s="139"/>
      <c r="ES204" s="139"/>
      <c r="ET204" s="139"/>
      <c r="EU204" s="139"/>
      <c r="EV204" s="139"/>
      <c r="EW204" s="139"/>
      <c r="EX204" s="139"/>
      <c r="EY204" s="139"/>
      <c r="EZ204" s="139"/>
      <c r="FA204" s="139"/>
      <c r="FB204" s="139"/>
      <c r="FC204" s="139"/>
      <c r="FD204" s="139"/>
      <c r="FE204" s="139"/>
      <c r="FF204" s="139"/>
      <c r="FG204" s="139"/>
      <c r="FH204" s="139"/>
      <c r="FI204" s="139"/>
      <c r="FJ204" s="139"/>
      <c r="FK204" s="139"/>
      <c r="FL204" s="139"/>
      <c r="FM204" s="139"/>
      <c r="FN204" s="139"/>
      <c r="FO204" s="139"/>
      <c r="FP204" s="139"/>
      <c r="FQ204" s="139"/>
      <c r="FR204" s="139"/>
      <c r="FS204" s="139"/>
      <c r="FT204" s="140"/>
    </row>
    <row r="205" spans="1:176" s="141" customFormat="1" ht="30" customHeight="1">
      <c r="A205" s="535"/>
      <c r="B205" s="520"/>
      <c r="C205" s="445" t="s">
        <v>1265</v>
      </c>
      <c r="D205" s="446" t="s">
        <v>496</v>
      </c>
      <c r="E205" s="538"/>
      <c r="F205" s="541"/>
      <c r="G205" s="541"/>
      <c r="H205" s="544"/>
      <c r="I205" s="541"/>
      <c r="J205" s="541"/>
      <c r="K205" s="541"/>
      <c r="L205" s="541"/>
      <c r="M205" s="64"/>
      <c r="N205" s="145"/>
      <c r="O205" s="139"/>
      <c r="P205" s="146"/>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39"/>
      <c r="AL205" s="139"/>
      <c r="AM205" s="139"/>
      <c r="AN205" s="139"/>
      <c r="AO205" s="139"/>
      <c r="AP205" s="139"/>
      <c r="AQ205" s="139"/>
      <c r="AR205" s="139"/>
      <c r="AS205" s="139"/>
      <c r="AT205" s="139"/>
      <c r="AU205" s="139"/>
      <c r="AV205" s="139"/>
      <c r="AW205" s="139"/>
      <c r="AX205" s="139"/>
      <c r="AY205" s="139"/>
      <c r="AZ205" s="139"/>
      <c r="BA205" s="139"/>
      <c r="BB205" s="139"/>
      <c r="BC205" s="139"/>
      <c r="BD205" s="139"/>
      <c r="BE205" s="139"/>
      <c r="BF205" s="139"/>
      <c r="BG205" s="139"/>
      <c r="BH205" s="139"/>
      <c r="BI205" s="139"/>
      <c r="BJ205" s="139"/>
      <c r="BK205" s="139"/>
      <c r="BL205" s="139"/>
      <c r="BM205" s="139"/>
      <c r="BN205" s="139"/>
      <c r="BO205" s="139"/>
      <c r="BP205" s="139"/>
      <c r="BQ205" s="139"/>
      <c r="BR205" s="139"/>
      <c r="BS205" s="139"/>
      <c r="BT205" s="139"/>
      <c r="BU205" s="139"/>
      <c r="BV205" s="139"/>
      <c r="BW205" s="139"/>
      <c r="BX205" s="139"/>
      <c r="BY205" s="139"/>
      <c r="BZ205" s="139"/>
      <c r="CA205" s="139"/>
      <c r="CB205" s="139"/>
      <c r="CC205" s="139"/>
      <c r="CD205" s="139"/>
      <c r="CE205" s="139"/>
      <c r="CF205" s="139"/>
      <c r="CG205" s="139"/>
      <c r="CH205" s="139"/>
      <c r="CI205" s="139"/>
      <c r="CJ205" s="139"/>
      <c r="CK205" s="139"/>
      <c r="CL205" s="139"/>
      <c r="CM205" s="139"/>
      <c r="CN205" s="139"/>
      <c r="CO205" s="139"/>
      <c r="CP205" s="139"/>
      <c r="CQ205" s="139"/>
      <c r="CR205" s="139"/>
      <c r="CS205" s="139"/>
      <c r="CT205" s="139"/>
      <c r="CU205" s="139"/>
      <c r="CV205" s="139"/>
      <c r="CW205" s="139"/>
      <c r="CX205" s="139"/>
      <c r="CY205" s="139"/>
      <c r="CZ205" s="139"/>
      <c r="DA205" s="139"/>
      <c r="DB205" s="139"/>
      <c r="DC205" s="139"/>
      <c r="DD205" s="139"/>
      <c r="DE205" s="139"/>
      <c r="DF205" s="139"/>
      <c r="DG205" s="139"/>
      <c r="DH205" s="139"/>
      <c r="DI205" s="139"/>
      <c r="DJ205" s="139"/>
      <c r="DK205" s="139"/>
      <c r="DL205" s="139"/>
      <c r="DM205" s="139"/>
      <c r="DN205" s="139"/>
      <c r="DO205" s="139"/>
      <c r="DP205" s="139"/>
      <c r="DQ205" s="139"/>
      <c r="DR205" s="139"/>
      <c r="DS205" s="139"/>
      <c r="DT205" s="139"/>
      <c r="DU205" s="139"/>
      <c r="DV205" s="139"/>
      <c r="DW205" s="139"/>
      <c r="DX205" s="139"/>
      <c r="DY205" s="139"/>
      <c r="DZ205" s="139"/>
      <c r="EA205" s="139"/>
      <c r="EB205" s="139"/>
      <c r="EC205" s="139"/>
      <c r="ED205" s="139"/>
      <c r="EE205" s="139"/>
      <c r="EF205" s="139"/>
      <c r="EG205" s="139"/>
      <c r="EH205" s="139"/>
      <c r="EI205" s="139"/>
      <c r="EJ205" s="139"/>
      <c r="EK205" s="139"/>
      <c r="EL205" s="139"/>
      <c r="EM205" s="139"/>
      <c r="EN205" s="139"/>
      <c r="EO205" s="139"/>
      <c r="EP205" s="139"/>
      <c r="EQ205" s="139"/>
      <c r="ER205" s="139"/>
      <c r="ES205" s="139"/>
      <c r="ET205" s="139"/>
      <c r="EU205" s="139"/>
      <c r="EV205" s="139"/>
      <c r="EW205" s="139"/>
      <c r="EX205" s="139"/>
      <c r="EY205" s="139"/>
      <c r="EZ205" s="139"/>
      <c r="FA205" s="139"/>
      <c r="FB205" s="139"/>
      <c r="FC205" s="139"/>
      <c r="FD205" s="139"/>
      <c r="FE205" s="139"/>
      <c r="FF205" s="139"/>
      <c r="FG205" s="139"/>
      <c r="FH205" s="139"/>
      <c r="FI205" s="139"/>
      <c r="FJ205" s="139"/>
      <c r="FK205" s="139"/>
      <c r="FL205" s="139"/>
      <c r="FM205" s="139"/>
      <c r="FN205" s="139"/>
      <c r="FO205" s="139"/>
      <c r="FP205" s="139"/>
      <c r="FQ205" s="139"/>
      <c r="FR205" s="139"/>
      <c r="FS205" s="139"/>
      <c r="FT205" s="140"/>
    </row>
    <row r="206" spans="1:176" s="148" customFormat="1" ht="39" customHeight="1">
      <c r="A206" s="533">
        <v>48</v>
      </c>
      <c r="B206" s="518" t="s">
        <v>818</v>
      </c>
      <c r="C206" s="445" t="s">
        <v>1280</v>
      </c>
      <c r="D206" s="446" t="s">
        <v>24</v>
      </c>
      <c r="E206" s="533">
        <v>1</v>
      </c>
      <c r="F206" s="539">
        <v>30.98</v>
      </c>
      <c r="G206" s="539">
        <f>F206/21*100</f>
        <v>147.52380952380952</v>
      </c>
      <c r="H206" s="542">
        <v>37936</v>
      </c>
      <c r="I206" s="539">
        <f>H206/16000*100</f>
        <v>237.1</v>
      </c>
      <c r="J206" s="539"/>
      <c r="K206" s="539"/>
      <c r="L206" s="539"/>
      <c r="M206" s="109"/>
      <c r="N206" s="145"/>
      <c r="O206" s="108"/>
      <c r="P206" s="146"/>
      <c r="Q206" s="108"/>
      <c r="R206" s="108"/>
      <c r="S206" s="108"/>
      <c r="T206" s="108"/>
      <c r="U206" s="108"/>
      <c r="V206" s="108"/>
      <c r="W206" s="108"/>
      <c r="X206" s="147"/>
    </row>
    <row r="207" spans="1:176" s="148" customFormat="1" ht="63.6" customHeight="1">
      <c r="A207" s="535"/>
      <c r="B207" s="520"/>
      <c r="C207" s="445" t="s">
        <v>1443</v>
      </c>
      <c r="D207" s="446" t="s">
        <v>24</v>
      </c>
      <c r="E207" s="535"/>
      <c r="F207" s="541"/>
      <c r="G207" s="541"/>
      <c r="H207" s="544"/>
      <c r="I207" s="541"/>
      <c r="J207" s="541"/>
      <c r="K207" s="541"/>
      <c r="L207" s="541"/>
      <c r="M207" s="109"/>
      <c r="N207" s="145"/>
      <c r="O207" s="108"/>
      <c r="P207" s="146"/>
      <c r="Q207" s="108"/>
      <c r="R207" s="108"/>
      <c r="S207" s="108"/>
      <c r="T207" s="108"/>
      <c r="U207" s="108"/>
      <c r="V207" s="108"/>
      <c r="W207" s="108"/>
      <c r="X207" s="108"/>
      <c r="Y207" s="108"/>
      <c r="Z207" s="108"/>
      <c r="AA207" s="108"/>
      <c r="AB207" s="108"/>
      <c r="AC207" s="108"/>
      <c r="AD207" s="108"/>
      <c r="AE207" s="108"/>
      <c r="AF207" s="108"/>
      <c r="AG207" s="108"/>
      <c r="AH207" s="108"/>
      <c r="AI207" s="108"/>
      <c r="AJ207" s="108"/>
      <c r="AK207" s="108"/>
      <c r="AL207" s="108"/>
      <c r="AM207" s="108"/>
      <c r="AN207" s="108"/>
      <c r="AO207" s="108"/>
      <c r="AP207" s="108"/>
      <c r="AQ207" s="108"/>
      <c r="AR207" s="108"/>
      <c r="AS207" s="108"/>
      <c r="AT207" s="108"/>
      <c r="AU207" s="108"/>
      <c r="AV207" s="108"/>
      <c r="AW207" s="108"/>
      <c r="AX207" s="108"/>
      <c r="AY207" s="108"/>
      <c r="AZ207" s="108"/>
      <c r="BA207" s="108"/>
      <c r="BB207" s="108"/>
      <c r="BC207" s="108"/>
      <c r="BD207" s="108"/>
      <c r="BE207" s="108"/>
      <c r="BF207" s="108"/>
      <c r="BG207" s="108"/>
      <c r="BH207" s="108"/>
      <c r="BI207" s="108"/>
      <c r="BJ207" s="108"/>
      <c r="BK207" s="108"/>
      <c r="BL207" s="108"/>
      <c r="BM207" s="108"/>
      <c r="BN207" s="108"/>
      <c r="BO207" s="108"/>
      <c r="BP207" s="108"/>
      <c r="BQ207" s="108"/>
      <c r="BR207" s="108"/>
      <c r="BS207" s="108"/>
      <c r="BT207" s="108"/>
      <c r="BU207" s="108"/>
      <c r="BV207" s="108"/>
      <c r="BW207" s="108"/>
      <c r="BX207" s="108"/>
      <c r="BY207" s="108"/>
      <c r="BZ207" s="108"/>
      <c r="CA207" s="108"/>
      <c r="CB207" s="108"/>
      <c r="CC207" s="108"/>
      <c r="CD207" s="108"/>
      <c r="CE207" s="108"/>
      <c r="CF207" s="108"/>
      <c r="CG207" s="108"/>
      <c r="CH207" s="108"/>
      <c r="CI207" s="108"/>
      <c r="CJ207" s="108"/>
      <c r="CK207" s="108"/>
      <c r="CL207" s="108"/>
      <c r="CM207" s="108"/>
      <c r="CN207" s="108"/>
      <c r="CO207" s="108"/>
      <c r="CP207" s="108"/>
      <c r="CQ207" s="108"/>
      <c r="CR207" s="108"/>
      <c r="CS207" s="108"/>
      <c r="CT207" s="108"/>
      <c r="CU207" s="108"/>
      <c r="CV207" s="108"/>
      <c r="CW207" s="108"/>
      <c r="CX207" s="108"/>
      <c r="CY207" s="108"/>
      <c r="CZ207" s="108"/>
      <c r="DA207" s="108"/>
      <c r="DB207" s="108"/>
      <c r="DC207" s="108"/>
      <c r="DD207" s="108"/>
      <c r="DE207" s="108"/>
      <c r="DF207" s="108"/>
      <c r="DG207" s="108"/>
      <c r="DH207" s="108"/>
      <c r="DI207" s="108"/>
      <c r="DJ207" s="108"/>
      <c r="DK207" s="108"/>
      <c r="DL207" s="108"/>
      <c r="DM207" s="108"/>
      <c r="DN207" s="108"/>
      <c r="DO207" s="108"/>
      <c r="DP207" s="108"/>
      <c r="DQ207" s="108"/>
      <c r="DR207" s="108"/>
      <c r="DS207" s="108"/>
      <c r="DT207" s="108"/>
      <c r="DU207" s="108"/>
      <c r="DV207" s="108"/>
      <c r="DW207" s="108"/>
      <c r="DX207" s="108"/>
      <c r="DY207" s="108"/>
      <c r="DZ207" s="108"/>
      <c r="EA207" s="108"/>
      <c r="EB207" s="108"/>
      <c r="EC207" s="108"/>
      <c r="ED207" s="108"/>
      <c r="EE207" s="108"/>
      <c r="EF207" s="108"/>
      <c r="EG207" s="108"/>
      <c r="EH207" s="108"/>
      <c r="EI207" s="108"/>
      <c r="EJ207" s="108"/>
      <c r="EK207" s="108"/>
      <c r="EL207" s="108"/>
      <c r="EM207" s="108"/>
      <c r="EN207" s="108"/>
      <c r="EO207" s="108"/>
      <c r="EP207" s="108"/>
      <c r="EQ207" s="108"/>
      <c r="ER207" s="108"/>
      <c r="ES207" s="108"/>
      <c r="ET207" s="108"/>
      <c r="EU207" s="108"/>
      <c r="EV207" s="108"/>
      <c r="EW207" s="108"/>
      <c r="EX207" s="108"/>
      <c r="EY207" s="108"/>
      <c r="EZ207" s="108"/>
      <c r="FA207" s="108"/>
      <c r="FB207" s="108"/>
      <c r="FC207" s="108"/>
      <c r="FD207" s="108"/>
      <c r="FE207" s="108"/>
      <c r="FF207" s="108"/>
      <c r="FG207" s="108"/>
      <c r="FH207" s="108"/>
      <c r="FI207" s="108"/>
      <c r="FJ207" s="108"/>
      <c r="FK207" s="108"/>
      <c r="FL207" s="108"/>
      <c r="FM207" s="108"/>
      <c r="FN207" s="108"/>
      <c r="FO207" s="108"/>
      <c r="FP207" s="108"/>
      <c r="FQ207" s="108"/>
      <c r="FR207" s="108"/>
      <c r="FS207" s="108"/>
      <c r="FT207" s="147"/>
    </row>
    <row r="208" spans="1:176" s="141" customFormat="1" ht="16.149999999999999" customHeight="1">
      <c r="A208" s="521">
        <v>49</v>
      </c>
      <c r="B208" s="518" t="s">
        <v>393</v>
      </c>
      <c r="C208" s="445" t="s">
        <v>1282</v>
      </c>
      <c r="D208" s="446" t="s">
        <v>519</v>
      </c>
      <c r="E208" s="524">
        <v>12</v>
      </c>
      <c r="F208" s="527">
        <v>286.98</v>
      </c>
      <c r="G208" s="527"/>
      <c r="H208" s="530">
        <v>71211</v>
      </c>
      <c r="I208" s="527"/>
      <c r="J208" s="527"/>
      <c r="K208" s="524">
        <v>1</v>
      </c>
      <c r="L208" s="527" t="s">
        <v>369</v>
      </c>
      <c r="M208" s="64"/>
      <c r="N208" s="145"/>
      <c r="O208" s="139"/>
      <c r="P208" s="146"/>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39"/>
      <c r="AY208" s="139"/>
      <c r="AZ208" s="139"/>
      <c r="BA208" s="139"/>
      <c r="BB208" s="139"/>
      <c r="BC208" s="139"/>
      <c r="BD208" s="139"/>
      <c r="BE208" s="139"/>
      <c r="BF208" s="139"/>
      <c r="BG208" s="139"/>
      <c r="BH208" s="139"/>
      <c r="BI208" s="139"/>
      <c r="BJ208" s="139"/>
      <c r="BK208" s="139"/>
      <c r="BL208" s="139"/>
      <c r="BM208" s="139"/>
      <c r="BN208" s="139"/>
      <c r="BO208" s="139"/>
      <c r="BP208" s="139"/>
      <c r="BQ208" s="139"/>
      <c r="BR208" s="139"/>
      <c r="BS208" s="139"/>
      <c r="BT208" s="139"/>
      <c r="BU208" s="139"/>
      <c r="BV208" s="139"/>
      <c r="BW208" s="139"/>
      <c r="BX208" s="139"/>
      <c r="BY208" s="139"/>
      <c r="BZ208" s="139"/>
      <c r="CA208" s="139"/>
      <c r="CB208" s="139"/>
      <c r="CC208" s="139"/>
      <c r="CD208" s="139"/>
      <c r="CE208" s="139"/>
      <c r="CF208" s="139"/>
      <c r="CG208" s="139"/>
      <c r="CH208" s="139"/>
      <c r="CI208" s="139"/>
      <c r="CJ208" s="139"/>
      <c r="CK208" s="139"/>
      <c r="CL208" s="139"/>
      <c r="CM208" s="139"/>
      <c r="CN208" s="139"/>
      <c r="CO208" s="139"/>
      <c r="CP208" s="139"/>
      <c r="CQ208" s="139"/>
      <c r="CR208" s="139"/>
      <c r="CS208" s="139"/>
      <c r="CT208" s="139"/>
      <c r="CU208" s="139"/>
      <c r="CV208" s="139"/>
      <c r="CW208" s="139"/>
      <c r="CX208" s="139"/>
      <c r="CY208" s="139"/>
      <c r="CZ208" s="139"/>
      <c r="DA208" s="139"/>
      <c r="DB208" s="139"/>
      <c r="DC208" s="139"/>
      <c r="DD208" s="139"/>
      <c r="DE208" s="139"/>
      <c r="DF208" s="139"/>
      <c r="DG208" s="139"/>
      <c r="DH208" s="139"/>
      <c r="DI208" s="139"/>
      <c r="DJ208" s="139"/>
      <c r="DK208" s="139"/>
      <c r="DL208" s="139"/>
      <c r="DM208" s="139"/>
      <c r="DN208" s="139"/>
      <c r="DO208" s="139"/>
      <c r="DP208" s="139"/>
      <c r="DQ208" s="139"/>
      <c r="DR208" s="139"/>
      <c r="DS208" s="139"/>
      <c r="DT208" s="139"/>
      <c r="DU208" s="139"/>
      <c r="DV208" s="139"/>
      <c r="DW208" s="139"/>
      <c r="DX208" s="139"/>
      <c r="DY208" s="139"/>
      <c r="DZ208" s="139"/>
      <c r="EA208" s="139"/>
      <c r="EB208" s="139"/>
      <c r="EC208" s="139"/>
      <c r="ED208" s="139"/>
      <c r="EE208" s="139"/>
      <c r="EF208" s="139"/>
      <c r="EG208" s="139"/>
      <c r="EH208" s="139"/>
      <c r="EI208" s="139"/>
      <c r="EJ208" s="139"/>
      <c r="EK208" s="139"/>
      <c r="EL208" s="139"/>
      <c r="EM208" s="139"/>
      <c r="EN208" s="139"/>
      <c r="EO208" s="139"/>
      <c r="EP208" s="139"/>
      <c r="EQ208" s="139"/>
      <c r="ER208" s="139"/>
      <c r="ES208" s="139"/>
      <c r="ET208" s="139"/>
      <c r="EU208" s="139"/>
      <c r="EV208" s="139"/>
      <c r="EW208" s="139"/>
      <c r="EX208" s="139"/>
      <c r="EY208" s="139"/>
      <c r="EZ208" s="139"/>
      <c r="FA208" s="139"/>
      <c r="FB208" s="139"/>
      <c r="FC208" s="139"/>
      <c r="FD208" s="139"/>
      <c r="FE208" s="139"/>
      <c r="FF208" s="139"/>
      <c r="FG208" s="139"/>
      <c r="FH208" s="139"/>
      <c r="FI208" s="139"/>
      <c r="FJ208" s="139"/>
      <c r="FK208" s="139"/>
      <c r="FL208" s="139"/>
      <c r="FM208" s="139"/>
      <c r="FN208" s="139"/>
      <c r="FO208" s="139"/>
      <c r="FP208" s="139"/>
      <c r="FQ208" s="139"/>
      <c r="FR208" s="139"/>
      <c r="FS208" s="139"/>
      <c r="FT208" s="140"/>
    </row>
    <row r="209" spans="1:176" s="141" customFormat="1" ht="16.149999999999999" customHeight="1">
      <c r="A209" s="522"/>
      <c r="B209" s="519"/>
      <c r="C209" s="445" t="s">
        <v>1281</v>
      </c>
      <c r="D209" s="446" t="s">
        <v>519</v>
      </c>
      <c r="E209" s="525"/>
      <c r="F209" s="528"/>
      <c r="G209" s="528"/>
      <c r="H209" s="531"/>
      <c r="I209" s="528"/>
      <c r="J209" s="528"/>
      <c r="K209" s="525"/>
      <c r="L209" s="528"/>
      <c r="M209" s="64"/>
      <c r="N209" s="145"/>
      <c r="O209" s="139"/>
      <c r="P209" s="146"/>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39"/>
      <c r="AY209" s="139"/>
      <c r="AZ209" s="139"/>
      <c r="BA209" s="139"/>
      <c r="BB209" s="139"/>
      <c r="BC209" s="139"/>
      <c r="BD209" s="139"/>
      <c r="BE209" s="139"/>
      <c r="BF209" s="139"/>
      <c r="BG209" s="139"/>
      <c r="BH209" s="139"/>
      <c r="BI209" s="139"/>
      <c r="BJ209" s="139"/>
      <c r="BK209" s="139"/>
      <c r="BL209" s="139"/>
      <c r="BM209" s="139"/>
      <c r="BN209" s="139"/>
      <c r="BO209" s="139"/>
      <c r="BP209" s="139"/>
      <c r="BQ209" s="139"/>
      <c r="BR209" s="139"/>
      <c r="BS209" s="139"/>
      <c r="BT209" s="139"/>
      <c r="BU209" s="139"/>
      <c r="BV209" s="139"/>
      <c r="BW209" s="139"/>
      <c r="BX209" s="139"/>
      <c r="BY209" s="139"/>
      <c r="BZ209" s="139"/>
      <c r="CA209" s="139"/>
      <c r="CB209" s="139"/>
      <c r="CC209" s="139"/>
      <c r="CD209" s="139"/>
      <c r="CE209" s="139"/>
      <c r="CF209" s="139"/>
      <c r="CG209" s="139"/>
      <c r="CH209" s="139"/>
      <c r="CI209" s="139"/>
      <c r="CJ209" s="139"/>
      <c r="CK209" s="139"/>
      <c r="CL209" s="139"/>
      <c r="CM209" s="139"/>
      <c r="CN209" s="139"/>
      <c r="CO209" s="139"/>
      <c r="CP209" s="139"/>
      <c r="CQ209" s="139"/>
      <c r="CR209" s="139"/>
      <c r="CS209" s="139"/>
      <c r="CT209" s="139"/>
      <c r="CU209" s="139"/>
      <c r="CV209" s="139"/>
      <c r="CW209" s="139"/>
      <c r="CX209" s="139"/>
      <c r="CY209" s="139"/>
      <c r="CZ209" s="139"/>
      <c r="DA209" s="139"/>
      <c r="DB209" s="139"/>
      <c r="DC209" s="139"/>
      <c r="DD209" s="139"/>
      <c r="DE209" s="139"/>
      <c r="DF209" s="139"/>
      <c r="DG209" s="139"/>
      <c r="DH209" s="139"/>
      <c r="DI209" s="139"/>
      <c r="DJ209" s="139"/>
      <c r="DK209" s="139"/>
      <c r="DL209" s="139"/>
      <c r="DM209" s="139"/>
      <c r="DN209" s="139"/>
      <c r="DO209" s="139"/>
      <c r="DP209" s="139"/>
      <c r="DQ209" s="139"/>
      <c r="DR209" s="139"/>
      <c r="DS209" s="139"/>
      <c r="DT209" s="139"/>
      <c r="DU209" s="139"/>
      <c r="DV209" s="139"/>
      <c r="DW209" s="139"/>
      <c r="DX209" s="139"/>
      <c r="DY209" s="139"/>
      <c r="DZ209" s="139"/>
      <c r="EA209" s="139"/>
      <c r="EB209" s="139"/>
      <c r="EC209" s="139"/>
      <c r="ED209" s="139"/>
      <c r="EE209" s="139"/>
      <c r="EF209" s="139"/>
      <c r="EG209" s="139"/>
      <c r="EH209" s="139"/>
      <c r="EI209" s="139"/>
      <c r="EJ209" s="139"/>
      <c r="EK209" s="139"/>
      <c r="EL209" s="139"/>
      <c r="EM209" s="139"/>
      <c r="EN209" s="139"/>
      <c r="EO209" s="139"/>
      <c r="EP209" s="139"/>
      <c r="EQ209" s="139"/>
      <c r="ER209" s="139"/>
      <c r="ES209" s="139"/>
      <c r="ET209" s="139"/>
      <c r="EU209" s="139"/>
      <c r="EV209" s="139"/>
      <c r="EW209" s="139"/>
      <c r="EX209" s="139"/>
      <c r="EY209" s="139"/>
      <c r="EZ209" s="139"/>
      <c r="FA209" s="139"/>
      <c r="FB209" s="139"/>
      <c r="FC209" s="139"/>
      <c r="FD209" s="139"/>
      <c r="FE209" s="139"/>
      <c r="FF209" s="139"/>
      <c r="FG209" s="139"/>
      <c r="FH209" s="139"/>
      <c r="FI209" s="139"/>
      <c r="FJ209" s="139"/>
      <c r="FK209" s="139"/>
      <c r="FL209" s="139"/>
      <c r="FM209" s="139"/>
      <c r="FN209" s="139"/>
      <c r="FO209" s="139"/>
      <c r="FP209" s="139"/>
      <c r="FQ209" s="139"/>
      <c r="FR209" s="139"/>
      <c r="FS209" s="139"/>
      <c r="FT209" s="140"/>
    </row>
    <row r="210" spans="1:176" s="141" customFormat="1" ht="16.149999999999999" customHeight="1">
      <c r="A210" s="522"/>
      <c r="B210" s="519"/>
      <c r="C210" s="445" t="s">
        <v>1289</v>
      </c>
      <c r="D210" s="446" t="s">
        <v>519</v>
      </c>
      <c r="E210" s="525"/>
      <c r="F210" s="528"/>
      <c r="G210" s="528"/>
      <c r="H210" s="531"/>
      <c r="I210" s="528"/>
      <c r="J210" s="528"/>
      <c r="K210" s="525"/>
      <c r="L210" s="528"/>
      <c r="M210" s="64"/>
      <c r="N210" s="145"/>
      <c r="O210" s="139"/>
      <c r="P210" s="146"/>
      <c r="Q210" s="139"/>
      <c r="R210" s="139"/>
      <c r="S210" s="139"/>
      <c r="T210" s="139"/>
      <c r="U210" s="139"/>
      <c r="V210" s="139"/>
      <c r="W210" s="139"/>
      <c r="X210" s="139"/>
      <c r="Y210" s="139"/>
      <c r="Z210" s="139"/>
      <c r="AA210" s="139"/>
      <c r="AB210" s="139"/>
      <c r="AC210" s="139"/>
      <c r="AD210" s="139"/>
      <c r="AE210" s="139"/>
      <c r="AF210" s="139"/>
      <c r="AG210" s="139"/>
      <c r="AH210" s="139"/>
      <c r="AI210" s="139"/>
      <c r="AJ210" s="139"/>
      <c r="AK210" s="139"/>
      <c r="AL210" s="139"/>
      <c r="AM210" s="139"/>
      <c r="AN210" s="139"/>
      <c r="AO210" s="139"/>
      <c r="AP210" s="139"/>
      <c r="AQ210" s="139"/>
      <c r="AR210" s="139"/>
      <c r="AS210" s="139"/>
      <c r="AT210" s="139"/>
      <c r="AU210" s="139"/>
      <c r="AV210" s="139"/>
      <c r="AW210" s="139"/>
      <c r="AX210" s="139"/>
      <c r="AY210" s="139"/>
      <c r="AZ210" s="139"/>
      <c r="BA210" s="139"/>
      <c r="BB210" s="139"/>
      <c r="BC210" s="139"/>
      <c r="BD210" s="139"/>
      <c r="BE210" s="139"/>
      <c r="BF210" s="139"/>
      <c r="BG210" s="139"/>
      <c r="BH210" s="139"/>
      <c r="BI210" s="139"/>
      <c r="BJ210" s="139"/>
      <c r="BK210" s="139"/>
      <c r="BL210" s="139"/>
      <c r="BM210" s="139"/>
      <c r="BN210" s="139"/>
      <c r="BO210" s="139"/>
      <c r="BP210" s="139"/>
      <c r="BQ210" s="139"/>
      <c r="BR210" s="139"/>
      <c r="BS210" s="139"/>
      <c r="BT210" s="139"/>
      <c r="BU210" s="139"/>
      <c r="BV210" s="139"/>
      <c r="BW210" s="139"/>
      <c r="BX210" s="139"/>
      <c r="BY210" s="139"/>
      <c r="BZ210" s="139"/>
      <c r="CA210" s="139"/>
      <c r="CB210" s="139"/>
      <c r="CC210" s="139"/>
      <c r="CD210" s="139"/>
      <c r="CE210" s="139"/>
      <c r="CF210" s="139"/>
      <c r="CG210" s="139"/>
      <c r="CH210" s="139"/>
      <c r="CI210" s="139"/>
      <c r="CJ210" s="139"/>
      <c r="CK210" s="139"/>
      <c r="CL210" s="139"/>
      <c r="CM210" s="139"/>
      <c r="CN210" s="139"/>
      <c r="CO210" s="139"/>
      <c r="CP210" s="139"/>
      <c r="CQ210" s="139"/>
      <c r="CR210" s="139"/>
      <c r="CS210" s="139"/>
      <c r="CT210" s="139"/>
      <c r="CU210" s="139"/>
      <c r="CV210" s="139"/>
      <c r="CW210" s="139"/>
      <c r="CX210" s="139"/>
      <c r="CY210" s="139"/>
      <c r="CZ210" s="139"/>
      <c r="DA210" s="139"/>
      <c r="DB210" s="139"/>
      <c r="DC210" s="139"/>
      <c r="DD210" s="139"/>
      <c r="DE210" s="139"/>
      <c r="DF210" s="139"/>
      <c r="DG210" s="139"/>
      <c r="DH210" s="139"/>
      <c r="DI210" s="139"/>
      <c r="DJ210" s="139"/>
      <c r="DK210" s="139"/>
      <c r="DL210" s="139"/>
      <c r="DM210" s="139"/>
      <c r="DN210" s="139"/>
      <c r="DO210" s="139"/>
      <c r="DP210" s="139"/>
      <c r="DQ210" s="139"/>
      <c r="DR210" s="139"/>
      <c r="DS210" s="139"/>
      <c r="DT210" s="139"/>
      <c r="DU210" s="139"/>
      <c r="DV210" s="139"/>
      <c r="DW210" s="139"/>
      <c r="DX210" s="139"/>
      <c r="DY210" s="139"/>
      <c r="DZ210" s="139"/>
      <c r="EA210" s="139"/>
      <c r="EB210" s="139"/>
      <c r="EC210" s="139"/>
      <c r="ED210" s="139"/>
      <c r="EE210" s="139"/>
      <c r="EF210" s="139"/>
      <c r="EG210" s="139"/>
      <c r="EH210" s="139"/>
      <c r="EI210" s="139"/>
      <c r="EJ210" s="139"/>
      <c r="EK210" s="139"/>
      <c r="EL210" s="139"/>
      <c r="EM210" s="139"/>
      <c r="EN210" s="139"/>
      <c r="EO210" s="139"/>
      <c r="EP210" s="139"/>
      <c r="EQ210" s="139"/>
      <c r="ER210" s="139"/>
      <c r="ES210" s="139"/>
      <c r="ET210" s="139"/>
      <c r="EU210" s="139"/>
      <c r="EV210" s="139"/>
      <c r="EW210" s="139"/>
      <c r="EX210" s="139"/>
      <c r="EY210" s="139"/>
      <c r="EZ210" s="139"/>
      <c r="FA210" s="139"/>
      <c r="FB210" s="139"/>
      <c r="FC210" s="139"/>
      <c r="FD210" s="139"/>
      <c r="FE210" s="139"/>
      <c r="FF210" s="139"/>
      <c r="FG210" s="139"/>
      <c r="FH210" s="139"/>
      <c r="FI210" s="139"/>
      <c r="FJ210" s="139"/>
      <c r="FK210" s="139"/>
      <c r="FL210" s="139"/>
      <c r="FM210" s="139"/>
      <c r="FN210" s="139"/>
      <c r="FO210" s="139"/>
      <c r="FP210" s="139"/>
      <c r="FQ210" s="139"/>
      <c r="FR210" s="139"/>
      <c r="FS210" s="139"/>
      <c r="FT210" s="140"/>
    </row>
    <row r="211" spans="1:176" s="141" customFormat="1" ht="16.149999999999999" customHeight="1">
      <c r="A211" s="522"/>
      <c r="B211" s="519"/>
      <c r="C211" s="445" t="s">
        <v>1292</v>
      </c>
      <c r="D211" s="446" t="s">
        <v>519</v>
      </c>
      <c r="E211" s="525"/>
      <c r="F211" s="528"/>
      <c r="G211" s="528"/>
      <c r="H211" s="531"/>
      <c r="I211" s="528"/>
      <c r="J211" s="528"/>
      <c r="K211" s="525"/>
      <c r="L211" s="528"/>
      <c r="M211" s="64"/>
      <c r="N211" s="145"/>
      <c r="O211" s="139"/>
      <c r="P211" s="146"/>
      <c r="Q211" s="139"/>
      <c r="R211" s="139"/>
      <c r="S211" s="139"/>
      <c r="T211" s="139"/>
      <c r="U211" s="139"/>
      <c r="V211" s="139"/>
      <c r="W211" s="139"/>
      <c r="X211" s="139"/>
      <c r="Y211" s="139"/>
      <c r="Z211" s="139"/>
      <c r="AA211" s="139"/>
      <c r="AB211" s="139"/>
      <c r="AC211" s="139"/>
      <c r="AD211" s="139"/>
      <c r="AE211" s="139"/>
      <c r="AF211" s="139"/>
      <c r="AG211" s="139"/>
      <c r="AH211" s="139"/>
      <c r="AI211" s="139"/>
      <c r="AJ211" s="139"/>
      <c r="AK211" s="139"/>
      <c r="AL211" s="139"/>
      <c r="AM211" s="139"/>
      <c r="AN211" s="139"/>
      <c r="AO211" s="139"/>
      <c r="AP211" s="139"/>
      <c r="AQ211" s="139"/>
      <c r="AR211" s="139"/>
      <c r="AS211" s="139"/>
      <c r="AT211" s="139"/>
      <c r="AU211" s="139"/>
      <c r="AV211" s="139"/>
      <c r="AW211" s="139"/>
      <c r="AX211" s="139"/>
      <c r="AY211" s="139"/>
      <c r="AZ211" s="139"/>
      <c r="BA211" s="139"/>
      <c r="BB211" s="139"/>
      <c r="BC211" s="139"/>
      <c r="BD211" s="139"/>
      <c r="BE211" s="139"/>
      <c r="BF211" s="139"/>
      <c r="BG211" s="139"/>
      <c r="BH211" s="139"/>
      <c r="BI211" s="139"/>
      <c r="BJ211" s="139"/>
      <c r="BK211" s="139"/>
      <c r="BL211" s="139"/>
      <c r="BM211" s="139"/>
      <c r="BN211" s="139"/>
      <c r="BO211" s="139"/>
      <c r="BP211" s="139"/>
      <c r="BQ211" s="139"/>
      <c r="BR211" s="139"/>
      <c r="BS211" s="139"/>
      <c r="BT211" s="139"/>
      <c r="BU211" s="139"/>
      <c r="BV211" s="139"/>
      <c r="BW211" s="139"/>
      <c r="BX211" s="139"/>
      <c r="BY211" s="139"/>
      <c r="BZ211" s="139"/>
      <c r="CA211" s="139"/>
      <c r="CB211" s="139"/>
      <c r="CC211" s="139"/>
      <c r="CD211" s="139"/>
      <c r="CE211" s="139"/>
      <c r="CF211" s="139"/>
      <c r="CG211" s="139"/>
      <c r="CH211" s="139"/>
      <c r="CI211" s="139"/>
      <c r="CJ211" s="139"/>
      <c r="CK211" s="139"/>
      <c r="CL211" s="139"/>
      <c r="CM211" s="139"/>
      <c r="CN211" s="139"/>
      <c r="CO211" s="139"/>
      <c r="CP211" s="139"/>
      <c r="CQ211" s="139"/>
      <c r="CR211" s="139"/>
      <c r="CS211" s="139"/>
      <c r="CT211" s="139"/>
      <c r="CU211" s="139"/>
      <c r="CV211" s="139"/>
      <c r="CW211" s="139"/>
      <c r="CX211" s="139"/>
      <c r="CY211" s="139"/>
      <c r="CZ211" s="139"/>
      <c r="DA211" s="139"/>
      <c r="DB211" s="139"/>
      <c r="DC211" s="139"/>
      <c r="DD211" s="139"/>
      <c r="DE211" s="139"/>
      <c r="DF211" s="139"/>
      <c r="DG211" s="139"/>
      <c r="DH211" s="139"/>
      <c r="DI211" s="139"/>
      <c r="DJ211" s="139"/>
      <c r="DK211" s="139"/>
      <c r="DL211" s="139"/>
      <c r="DM211" s="139"/>
      <c r="DN211" s="139"/>
      <c r="DO211" s="139"/>
      <c r="DP211" s="139"/>
      <c r="DQ211" s="139"/>
      <c r="DR211" s="139"/>
      <c r="DS211" s="139"/>
      <c r="DT211" s="139"/>
      <c r="DU211" s="139"/>
      <c r="DV211" s="139"/>
      <c r="DW211" s="139"/>
      <c r="DX211" s="139"/>
      <c r="DY211" s="139"/>
      <c r="DZ211" s="139"/>
      <c r="EA211" s="139"/>
      <c r="EB211" s="139"/>
      <c r="EC211" s="139"/>
      <c r="ED211" s="139"/>
      <c r="EE211" s="139"/>
      <c r="EF211" s="139"/>
      <c r="EG211" s="139"/>
      <c r="EH211" s="139"/>
      <c r="EI211" s="139"/>
      <c r="EJ211" s="139"/>
      <c r="EK211" s="139"/>
      <c r="EL211" s="139"/>
      <c r="EM211" s="139"/>
      <c r="EN211" s="139"/>
      <c r="EO211" s="139"/>
      <c r="EP211" s="139"/>
      <c r="EQ211" s="139"/>
      <c r="ER211" s="139"/>
      <c r="ES211" s="139"/>
      <c r="ET211" s="139"/>
      <c r="EU211" s="139"/>
      <c r="EV211" s="139"/>
      <c r="EW211" s="139"/>
      <c r="EX211" s="139"/>
      <c r="EY211" s="139"/>
      <c r="EZ211" s="139"/>
      <c r="FA211" s="139"/>
      <c r="FB211" s="139"/>
      <c r="FC211" s="139"/>
      <c r="FD211" s="139"/>
      <c r="FE211" s="139"/>
      <c r="FF211" s="139"/>
      <c r="FG211" s="139"/>
      <c r="FH211" s="139"/>
      <c r="FI211" s="139"/>
      <c r="FJ211" s="139"/>
      <c r="FK211" s="139"/>
      <c r="FL211" s="139"/>
      <c r="FM211" s="139"/>
      <c r="FN211" s="139"/>
      <c r="FO211" s="139"/>
      <c r="FP211" s="139"/>
      <c r="FQ211" s="139"/>
      <c r="FR211" s="139"/>
      <c r="FS211" s="139"/>
      <c r="FT211" s="140"/>
    </row>
    <row r="212" spans="1:176" s="141" customFormat="1" ht="16.149999999999999" customHeight="1">
      <c r="A212" s="522"/>
      <c r="B212" s="519"/>
      <c r="C212" s="445" t="s">
        <v>1291</v>
      </c>
      <c r="D212" s="446" t="s">
        <v>519</v>
      </c>
      <c r="E212" s="525"/>
      <c r="F212" s="528"/>
      <c r="G212" s="528"/>
      <c r="H212" s="531"/>
      <c r="I212" s="528"/>
      <c r="J212" s="528"/>
      <c r="K212" s="525"/>
      <c r="L212" s="528"/>
      <c r="M212" s="64"/>
      <c r="N212" s="145"/>
      <c r="O212" s="139"/>
      <c r="P212" s="146"/>
      <c r="Q212" s="139"/>
      <c r="R212" s="139"/>
      <c r="S212" s="139"/>
      <c r="T212" s="139"/>
      <c r="U212" s="139"/>
      <c r="V212" s="139"/>
      <c r="W212" s="139"/>
      <c r="X212" s="139"/>
      <c r="Y212" s="139"/>
      <c r="Z212" s="139"/>
      <c r="AA212" s="139"/>
      <c r="AB212" s="139"/>
      <c r="AC212" s="139"/>
      <c r="AD212" s="139"/>
      <c r="AE212" s="139"/>
      <c r="AF212" s="139"/>
      <c r="AG212" s="139"/>
      <c r="AH212" s="139"/>
      <c r="AI212" s="139"/>
      <c r="AJ212" s="139"/>
      <c r="AK212" s="139"/>
      <c r="AL212" s="139"/>
      <c r="AM212" s="139"/>
      <c r="AN212" s="139"/>
      <c r="AO212" s="139"/>
      <c r="AP212" s="139"/>
      <c r="AQ212" s="139"/>
      <c r="AR212" s="139"/>
      <c r="AS212" s="139"/>
      <c r="AT212" s="139"/>
      <c r="AU212" s="139"/>
      <c r="AV212" s="139"/>
      <c r="AW212" s="139"/>
      <c r="AX212" s="139"/>
      <c r="AY212" s="139"/>
      <c r="AZ212" s="139"/>
      <c r="BA212" s="139"/>
      <c r="BB212" s="139"/>
      <c r="BC212" s="139"/>
      <c r="BD212" s="139"/>
      <c r="BE212" s="139"/>
      <c r="BF212" s="139"/>
      <c r="BG212" s="139"/>
      <c r="BH212" s="139"/>
      <c r="BI212" s="139"/>
      <c r="BJ212" s="139"/>
      <c r="BK212" s="139"/>
      <c r="BL212" s="139"/>
      <c r="BM212" s="139"/>
      <c r="BN212" s="139"/>
      <c r="BO212" s="139"/>
      <c r="BP212" s="139"/>
      <c r="BQ212" s="139"/>
      <c r="BR212" s="139"/>
      <c r="BS212" s="139"/>
      <c r="BT212" s="139"/>
      <c r="BU212" s="139"/>
      <c r="BV212" s="139"/>
      <c r="BW212" s="139"/>
      <c r="BX212" s="139"/>
      <c r="BY212" s="139"/>
      <c r="BZ212" s="139"/>
      <c r="CA212" s="139"/>
      <c r="CB212" s="139"/>
      <c r="CC212" s="139"/>
      <c r="CD212" s="139"/>
      <c r="CE212" s="139"/>
      <c r="CF212" s="139"/>
      <c r="CG212" s="139"/>
      <c r="CH212" s="139"/>
      <c r="CI212" s="139"/>
      <c r="CJ212" s="139"/>
      <c r="CK212" s="139"/>
      <c r="CL212" s="139"/>
      <c r="CM212" s="139"/>
      <c r="CN212" s="139"/>
      <c r="CO212" s="139"/>
      <c r="CP212" s="139"/>
      <c r="CQ212" s="139"/>
      <c r="CR212" s="139"/>
      <c r="CS212" s="139"/>
      <c r="CT212" s="139"/>
      <c r="CU212" s="139"/>
      <c r="CV212" s="139"/>
      <c r="CW212" s="139"/>
      <c r="CX212" s="139"/>
      <c r="CY212" s="139"/>
      <c r="CZ212" s="139"/>
      <c r="DA212" s="139"/>
      <c r="DB212" s="139"/>
      <c r="DC212" s="139"/>
      <c r="DD212" s="139"/>
      <c r="DE212" s="139"/>
      <c r="DF212" s="139"/>
      <c r="DG212" s="139"/>
      <c r="DH212" s="139"/>
      <c r="DI212" s="139"/>
      <c r="DJ212" s="139"/>
      <c r="DK212" s="139"/>
      <c r="DL212" s="139"/>
      <c r="DM212" s="139"/>
      <c r="DN212" s="139"/>
      <c r="DO212" s="139"/>
      <c r="DP212" s="139"/>
      <c r="DQ212" s="139"/>
      <c r="DR212" s="139"/>
      <c r="DS212" s="139"/>
      <c r="DT212" s="139"/>
      <c r="DU212" s="139"/>
      <c r="DV212" s="139"/>
      <c r="DW212" s="139"/>
      <c r="DX212" s="139"/>
      <c r="DY212" s="139"/>
      <c r="DZ212" s="139"/>
      <c r="EA212" s="139"/>
      <c r="EB212" s="139"/>
      <c r="EC212" s="139"/>
      <c r="ED212" s="139"/>
      <c r="EE212" s="139"/>
      <c r="EF212" s="139"/>
      <c r="EG212" s="139"/>
      <c r="EH212" s="139"/>
      <c r="EI212" s="139"/>
      <c r="EJ212" s="139"/>
      <c r="EK212" s="139"/>
      <c r="EL212" s="139"/>
      <c r="EM212" s="139"/>
      <c r="EN212" s="139"/>
      <c r="EO212" s="139"/>
      <c r="EP212" s="139"/>
      <c r="EQ212" s="139"/>
      <c r="ER212" s="139"/>
      <c r="ES212" s="139"/>
      <c r="ET212" s="139"/>
      <c r="EU212" s="139"/>
      <c r="EV212" s="139"/>
      <c r="EW212" s="139"/>
      <c r="EX212" s="139"/>
      <c r="EY212" s="139"/>
      <c r="EZ212" s="139"/>
      <c r="FA212" s="139"/>
      <c r="FB212" s="139"/>
      <c r="FC212" s="139"/>
      <c r="FD212" s="139"/>
      <c r="FE212" s="139"/>
      <c r="FF212" s="139"/>
      <c r="FG212" s="139"/>
      <c r="FH212" s="139"/>
      <c r="FI212" s="139"/>
      <c r="FJ212" s="139"/>
      <c r="FK212" s="139"/>
      <c r="FL212" s="139"/>
      <c r="FM212" s="139"/>
      <c r="FN212" s="139"/>
      <c r="FO212" s="139"/>
      <c r="FP212" s="139"/>
      <c r="FQ212" s="139"/>
      <c r="FR212" s="139"/>
      <c r="FS212" s="139"/>
      <c r="FT212" s="140"/>
    </row>
    <row r="213" spans="1:176" s="141" customFormat="1" ht="16.149999999999999" customHeight="1">
      <c r="A213" s="522"/>
      <c r="B213" s="519"/>
      <c r="C213" s="445" t="s">
        <v>1290</v>
      </c>
      <c r="D213" s="446" t="s">
        <v>519</v>
      </c>
      <c r="E213" s="525"/>
      <c r="F213" s="528"/>
      <c r="G213" s="528"/>
      <c r="H213" s="531"/>
      <c r="I213" s="528"/>
      <c r="J213" s="528"/>
      <c r="K213" s="525"/>
      <c r="L213" s="528"/>
      <c r="M213" s="64"/>
      <c r="N213" s="145"/>
      <c r="O213" s="139"/>
      <c r="P213" s="146"/>
      <c r="Q213" s="139"/>
      <c r="R213" s="139"/>
      <c r="S213" s="139"/>
      <c r="T213" s="139"/>
      <c r="U213" s="139"/>
      <c r="V213" s="139"/>
      <c r="W213" s="139"/>
      <c r="X213" s="139"/>
      <c r="Y213" s="139"/>
      <c r="Z213" s="139"/>
      <c r="AA213" s="139"/>
      <c r="AB213" s="139"/>
      <c r="AC213" s="139"/>
      <c r="AD213" s="139"/>
      <c r="AE213" s="139"/>
      <c r="AF213" s="139"/>
      <c r="AG213" s="139"/>
      <c r="AH213" s="139"/>
      <c r="AI213" s="139"/>
      <c r="AJ213" s="139"/>
      <c r="AK213" s="139"/>
      <c r="AL213" s="139"/>
      <c r="AM213" s="139"/>
      <c r="AN213" s="139"/>
      <c r="AO213" s="139"/>
      <c r="AP213" s="139"/>
      <c r="AQ213" s="139"/>
      <c r="AR213" s="139"/>
      <c r="AS213" s="139"/>
      <c r="AT213" s="139"/>
      <c r="AU213" s="139"/>
      <c r="AV213" s="139"/>
      <c r="AW213" s="139"/>
      <c r="AX213" s="139"/>
      <c r="AY213" s="139"/>
      <c r="AZ213" s="139"/>
      <c r="BA213" s="139"/>
      <c r="BB213" s="139"/>
      <c r="BC213" s="139"/>
      <c r="BD213" s="139"/>
      <c r="BE213" s="139"/>
      <c r="BF213" s="139"/>
      <c r="BG213" s="139"/>
      <c r="BH213" s="139"/>
      <c r="BI213" s="139"/>
      <c r="BJ213" s="139"/>
      <c r="BK213" s="139"/>
      <c r="BL213" s="139"/>
      <c r="BM213" s="139"/>
      <c r="BN213" s="139"/>
      <c r="BO213" s="139"/>
      <c r="BP213" s="139"/>
      <c r="BQ213" s="139"/>
      <c r="BR213" s="139"/>
      <c r="BS213" s="139"/>
      <c r="BT213" s="139"/>
      <c r="BU213" s="139"/>
      <c r="BV213" s="139"/>
      <c r="BW213" s="139"/>
      <c r="BX213" s="139"/>
      <c r="BY213" s="139"/>
      <c r="BZ213" s="139"/>
      <c r="CA213" s="139"/>
      <c r="CB213" s="139"/>
      <c r="CC213" s="139"/>
      <c r="CD213" s="139"/>
      <c r="CE213" s="139"/>
      <c r="CF213" s="139"/>
      <c r="CG213" s="139"/>
      <c r="CH213" s="139"/>
      <c r="CI213" s="139"/>
      <c r="CJ213" s="139"/>
      <c r="CK213" s="139"/>
      <c r="CL213" s="139"/>
      <c r="CM213" s="139"/>
      <c r="CN213" s="139"/>
      <c r="CO213" s="139"/>
      <c r="CP213" s="139"/>
      <c r="CQ213" s="139"/>
      <c r="CR213" s="139"/>
      <c r="CS213" s="139"/>
      <c r="CT213" s="139"/>
      <c r="CU213" s="139"/>
      <c r="CV213" s="139"/>
      <c r="CW213" s="139"/>
      <c r="CX213" s="139"/>
      <c r="CY213" s="139"/>
      <c r="CZ213" s="139"/>
      <c r="DA213" s="139"/>
      <c r="DB213" s="139"/>
      <c r="DC213" s="139"/>
      <c r="DD213" s="139"/>
      <c r="DE213" s="139"/>
      <c r="DF213" s="139"/>
      <c r="DG213" s="139"/>
      <c r="DH213" s="139"/>
      <c r="DI213" s="139"/>
      <c r="DJ213" s="139"/>
      <c r="DK213" s="139"/>
      <c r="DL213" s="139"/>
      <c r="DM213" s="139"/>
      <c r="DN213" s="139"/>
      <c r="DO213" s="139"/>
      <c r="DP213" s="139"/>
      <c r="DQ213" s="139"/>
      <c r="DR213" s="139"/>
      <c r="DS213" s="139"/>
      <c r="DT213" s="139"/>
      <c r="DU213" s="139"/>
      <c r="DV213" s="139"/>
      <c r="DW213" s="139"/>
      <c r="DX213" s="139"/>
      <c r="DY213" s="139"/>
      <c r="DZ213" s="139"/>
      <c r="EA213" s="139"/>
      <c r="EB213" s="139"/>
      <c r="EC213" s="139"/>
      <c r="ED213" s="139"/>
      <c r="EE213" s="139"/>
      <c r="EF213" s="139"/>
      <c r="EG213" s="139"/>
      <c r="EH213" s="139"/>
      <c r="EI213" s="139"/>
      <c r="EJ213" s="139"/>
      <c r="EK213" s="139"/>
      <c r="EL213" s="139"/>
      <c r="EM213" s="139"/>
      <c r="EN213" s="139"/>
      <c r="EO213" s="139"/>
      <c r="EP213" s="139"/>
      <c r="EQ213" s="139"/>
      <c r="ER213" s="139"/>
      <c r="ES213" s="139"/>
      <c r="ET213" s="139"/>
      <c r="EU213" s="139"/>
      <c r="EV213" s="139"/>
      <c r="EW213" s="139"/>
      <c r="EX213" s="139"/>
      <c r="EY213" s="139"/>
      <c r="EZ213" s="139"/>
      <c r="FA213" s="139"/>
      <c r="FB213" s="139"/>
      <c r="FC213" s="139"/>
      <c r="FD213" s="139"/>
      <c r="FE213" s="139"/>
      <c r="FF213" s="139"/>
      <c r="FG213" s="139"/>
      <c r="FH213" s="139"/>
      <c r="FI213" s="139"/>
      <c r="FJ213" s="139"/>
      <c r="FK213" s="139"/>
      <c r="FL213" s="139"/>
      <c r="FM213" s="139"/>
      <c r="FN213" s="139"/>
      <c r="FO213" s="139"/>
      <c r="FP213" s="139"/>
      <c r="FQ213" s="139"/>
      <c r="FR213" s="139"/>
      <c r="FS213" s="139"/>
      <c r="FT213" s="140"/>
    </row>
    <row r="214" spans="1:176" s="141" customFormat="1" ht="16.149999999999999" customHeight="1">
      <c r="A214" s="522"/>
      <c r="B214" s="519"/>
      <c r="C214" s="445" t="s">
        <v>1286</v>
      </c>
      <c r="D214" s="446" t="s">
        <v>519</v>
      </c>
      <c r="E214" s="525"/>
      <c r="F214" s="528"/>
      <c r="G214" s="528"/>
      <c r="H214" s="531"/>
      <c r="I214" s="528"/>
      <c r="J214" s="528"/>
      <c r="K214" s="525"/>
      <c r="L214" s="528"/>
      <c r="M214" s="64"/>
      <c r="N214" s="145"/>
      <c r="O214" s="139"/>
      <c r="P214" s="146"/>
      <c r="Q214" s="139"/>
      <c r="R214" s="139"/>
      <c r="S214" s="139"/>
      <c r="T214" s="139"/>
      <c r="U214" s="139"/>
      <c r="V214" s="139"/>
      <c r="W214" s="139"/>
      <c r="X214" s="139"/>
      <c r="Y214" s="139"/>
      <c r="Z214" s="139"/>
      <c r="AA214" s="139"/>
      <c r="AB214" s="139"/>
      <c r="AC214" s="139"/>
      <c r="AD214" s="139"/>
      <c r="AE214" s="139"/>
      <c r="AF214" s="139"/>
      <c r="AG214" s="139"/>
      <c r="AH214" s="139"/>
      <c r="AI214" s="139"/>
      <c r="AJ214" s="139"/>
      <c r="AK214" s="139"/>
      <c r="AL214" s="139"/>
      <c r="AM214" s="139"/>
      <c r="AN214" s="139"/>
      <c r="AO214" s="139"/>
      <c r="AP214" s="139"/>
      <c r="AQ214" s="139"/>
      <c r="AR214" s="139"/>
      <c r="AS214" s="139"/>
      <c r="AT214" s="139"/>
      <c r="AU214" s="139"/>
      <c r="AV214" s="139"/>
      <c r="AW214" s="139"/>
      <c r="AX214" s="139"/>
      <c r="AY214" s="139"/>
      <c r="AZ214" s="139"/>
      <c r="BA214" s="139"/>
      <c r="BB214" s="139"/>
      <c r="BC214" s="139"/>
      <c r="BD214" s="139"/>
      <c r="BE214" s="139"/>
      <c r="BF214" s="139"/>
      <c r="BG214" s="139"/>
      <c r="BH214" s="139"/>
      <c r="BI214" s="139"/>
      <c r="BJ214" s="139"/>
      <c r="BK214" s="139"/>
      <c r="BL214" s="139"/>
      <c r="BM214" s="139"/>
      <c r="BN214" s="139"/>
      <c r="BO214" s="139"/>
      <c r="BP214" s="139"/>
      <c r="BQ214" s="139"/>
      <c r="BR214" s="139"/>
      <c r="BS214" s="139"/>
      <c r="BT214" s="139"/>
      <c r="BU214" s="139"/>
      <c r="BV214" s="139"/>
      <c r="BW214" s="139"/>
      <c r="BX214" s="139"/>
      <c r="BY214" s="139"/>
      <c r="BZ214" s="139"/>
      <c r="CA214" s="139"/>
      <c r="CB214" s="139"/>
      <c r="CC214" s="139"/>
      <c r="CD214" s="139"/>
      <c r="CE214" s="139"/>
      <c r="CF214" s="139"/>
      <c r="CG214" s="139"/>
      <c r="CH214" s="139"/>
      <c r="CI214" s="139"/>
      <c r="CJ214" s="139"/>
      <c r="CK214" s="139"/>
      <c r="CL214" s="139"/>
      <c r="CM214" s="139"/>
      <c r="CN214" s="139"/>
      <c r="CO214" s="139"/>
      <c r="CP214" s="139"/>
      <c r="CQ214" s="139"/>
      <c r="CR214" s="139"/>
      <c r="CS214" s="139"/>
      <c r="CT214" s="139"/>
      <c r="CU214" s="139"/>
      <c r="CV214" s="139"/>
      <c r="CW214" s="139"/>
      <c r="CX214" s="139"/>
      <c r="CY214" s="139"/>
      <c r="CZ214" s="139"/>
      <c r="DA214" s="139"/>
      <c r="DB214" s="139"/>
      <c r="DC214" s="139"/>
      <c r="DD214" s="139"/>
      <c r="DE214" s="139"/>
      <c r="DF214" s="139"/>
      <c r="DG214" s="139"/>
      <c r="DH214" s="139"/>
      <c r="DI214" s="139"/>
      <c r="DJ214" s="139"/>
      <c r="DK214" s="139"/>
      <c r="DL214" s="139"/>
      <c r="DM214" s="139"/>
      <c r="DN214" s="139"/>
      <c r="DO214" s="139"/>
      <c r="DP214" s="139"/>
      <c r="DQ214" s="139"/>
      <c r="DR214" s="139"/>
      <c r="DS214" s="139"/>
      <c r="DT214" s="139"/>
      <c r="DU214" s="139"/>
      <c r="DV214" s="139"/>
      <c r="DW214" s="139"/>
      <c r="DX214" s="139"/>
      <c r="DY214" s="139"/>
      <c r="DZ214" s="139"/>
      <c r="EA214" s="139"/>
      <c r="EB214" s="139"/>
      <c r="EC214" s="139"/>
      <c r="ED214" s="139"/>
      <c r="EE214" s="139"/>
      <c r="EF214" s="139"/>
      <c r="EG214" s="139"/>
      <c r="EH214" s="139"/>
      <c r="EI214" s="139"/>
      <c r="EJ214" s="139"/>
      <c r="EK214" s="139"/>
      <c r="EL214" s="139"/>
      <c r="EM214" s="139"/>
      <c r="EN214" s="139"/>
      <c r="EO214" s="139"/>
      <c r="EP214" s="139"/>
      <c r="EQ214" s="139"/>
      <c r="ER214" s="139"/>
      <c r="ES214" s="139"/>
      <c r="ET214" s="139"/>
      <c r="EU214" s="139"/>
      <c r="EV214" s="139"/>
      <c r="EW214" s="139"/>
      <c r="EX214" s="139"/>
      <c r="EY214" s="139"/>
      <c r="EZ214" s="139"/>
      <c r="FA214" s="139"/>
      <c r="FB214" s="139"/>
      <c r="FC214" s="139"/>
      <c r="FD214" s="139"/>
      <c r="FE214" s="139"/>
      <c r="FF214" s="139"/>
      <c r="FG214" s="139"/>
      <c r="FH214" s="139"/>
      <c r="FI214" s="139"/>
      <c r="FJ214" s="139"/>
      <c r="FK214" s="139"/>
      <c r="FL214" s="139"/>
      <c r="FM214" s="139"/>
      <c r="FN214" s="139"/>
      <c r="FO214" s="139"/>
      <c r="FP214" s="139"/>
      <c r="FQ214" s="139"/>
      <c r="FR214" s="139"/>
      <c r="FS214" s="139"/>
      <c r="FT214" s="140"/>
    </row>
    <row r="215" spans="1:176" s="141" customFormat="1" ht="16.149999999999999" customHeight="1">
      <c r="A215" s="522"/>
      <c r="B215" s="519"/>
      <c r="C215" s="445" t="s">
        <v>1285</v>
      </c>
      <c r="D215" s="446" t="s">
        <v>519</v>
      </c>
      <c r="E215" s="525"/>
      <c r="F215" s="528"/>
      <c r="G215" s="528"/>
      <c r="H215" s="531"/>
      <c r="I215" s="528"/>
      <c r="J215" s="528"/>
      <c r="K215" s="525"/>
      <c r="L215" s="528"/>
      <c r="M215" s="64"/>
      <c r="N215" s="145"/>
      <c r="O215" s="139"/>
      <c r="P215" s="146"/>
      <c r="Q215" s="139"/>
      <c r="R215" s="139"/>
      <c r="S215" s="139"/>
      <c r="T215" s="139"/>
      <c r="U215" s="139"/>
      <c r="V215" s="139"/>
      <c r="W215" s="139"/>
      <c r="X215" s="139"/>
      <c r="Y215" s="139"/>
      <c r="Z215" s="139"/>
      <c r="AA215" s="139"/>
      <c r="AB215" s="139"/>
      <c r="AC215" s="139"/>
      <c r="AD215" s="139"/>
      <c r="AE215" s="139"/>
      <c r="AF215" s="139"/>
      <c r="AG215" s="139"/>
      <c r="AH215" s="139"/>
      <c r="AI215" s="139"/>
      <c r="AJ215" s="139"/>
      <c r="AK215" s="139"/>
      <c r="AL215" s="139"/>
      <c r="AM215" s="139"/>
      <c r="AN215" s="139"/>
      <c r="AO215" s="139"/>
      <c r="AP215" s="139"/>
      <c r="AQ215" s="139"/>
      <c r="AR215" s="139"/>
      <c r="AS215" s="139"/>
      <c r="AT215" s="139"/>
      <c r="AU215" s="139"/>
      <c r="AV215" s="139"/>
      <c r="AW215" s="139"/>
      <c r="AX215" s="139"/>
      <c r="AY215" s="139"/>
      <c r="AZ215" s="139"/>
      <c r="BA215" s="139"/>
      <c r="BB215" s="139"/>
      <c r="BC215" s="139"/>
      <c r="BD215" s="139"/>
      <c r="BE215" s="139"/>
      <c r="BF215" s="139"/>
      <c r="BG215" s="139"/>
      <c r="BH215" s="139"/>
      <c r="BI215" s="139"/>
      <c r="BJ215" s="139"/>
      <c r="BK215" s="139"/>
      <c r="BL215" s="139"/>
      <c r="BM215" s="139"/>
      <c r="BN215" s="139"/>
      <c r="BO215" s="139"/>
      <c r="BP215" s="139"/>
      <c r="BQ215" s="139"/>
      <c r="BR215" s="139"/>
      <c r="BS215" s="139"/>
      <c r="BT215" s="139"/>
      <c r="BU215" s="139"/>
      <c r="BV215" s="139"/>
      <c r="BW215" s="139"/>
      <c r="BX215" s="139"/>
      <c r="BY215" s="139"/>
      <c r="BZ215" s="139"/>
      <c r="CA215" s="139"/>
      <c r="CB215" s="139"/>
      <c r="CC215" s="139"/>
      <c r="CD215" s="139"/>
      <c r="CE215" s="139"/>
      <c r="CF215" s="139"/>
      <c r="CG215" s="139"/>
      <c r="CH215" s="139"/>
      <c r="CI215" s="139"/>
      <c r="CJ215" s="139"/>
      <c r="CK215" s="139"/>
      <c r="CL215" s="139"/>
      <c r="CM215" s="139"/>
      <c r="CN215" s="139"/>
      <c r="CO215" s="139"/>
      <c r="CP215" s="139"/>
      <c r="CQ215" s="139"/>
      <c r="CR215" s="139"/>
      <c r="CS215" s="139"/>
      <c r="CT215" s="139"/>
      <c r="CU215" s="139"/>
      <c r="CV215" s="139"/>
      <c r="CW215" s="139"/>
      <c r="CX215" s="139"/>
      <c r="CY215" s="139"/>
      <c r="CZ215" s="139"/>
      <c r="DA215" s="139"/>
      <c r="DB215" s="139"/>
      <c r="DC215" s="139"/>
      <c r="DD215" s="139"/>
      <c r="DE215" s="139"/>
      <c r="DF215" s="139"/>
      <c r="DG215" s="139"/>
      <c r="DH215" s="139"/>
      <c r="DI215" s="139"/>
      <c r="DJ215" s="139"/>
      <c r="DK215" s="139"/>
      <c r="DL215" s="139"/>
      <c r="DM215" s="139"/>
      <c r="DN215" s="139"/>
      <c r="DO215" s="139"/>
      <c r="DP215" s="139"/>
      <c r="DQ215" s="139"/>
      <c r="DR215" s="139"/>
      <c r="DS215" s="139"/>
      <c r="DT215" s="139"/>
      <c r="DU215" s="139"/>
      <c r="DV215" s="139"/>
      <c r="DW215" s="139"/>
      <c r="DX215" s="139"/>
      <c r="DY215" s="139"/>
      <c r="DZ215" s="139"/>
      <c r="EA215" s="139"/>
      <c r="EB215" s="139"/>
      <c r="EC215" s="139"/>
      <c r="ED215" s="139"/>
      <c r="EE215" s="139"/>
      <c r="EF215" s="139"/>
      <c r="EG215" s="139"/>
      <c r="EH215" s="139"/>
      <c r="EI215" s="139"/>
      <c r="EJ215" s="139"/>
      <c r="EK215" s="139"/>
      <c r="EL215" s="139"/>
      <c r="EM215" s="139"/>
      <c r="EN215" s="139"/>
      <c r="EO215" s="139"/>
      <c r="EP215" s="139"/>
      <c r="EQ215" s="139"/>
      <c r="ER215" s="139"/>
      <c r="ES215" s="139"/>
      <c r="ET215" s="139"/>
      <c r="EU215" s="139"/>
      <c r="EV215" s="139"/>
      <c r="EW215" s="139"/>
      <c r="EX215" s="139"/>
      <c r="EY215" s="139"/>
      <c r="EZ215" s="139"/>
      <c r="FA215" s="139"/>
      <c r="FB215" s="139"/>
      <c r="FC215" s="139"/>
      <c r="FD215" s="139"/>
      <c r="FE215" s="139"/>
      <c r="FF215" s="139"/>
      <c r="FG215" s="139"/>
      <c r="FH215" s="139"/>
      <c r="FI215" s="139"/>
      <c r="FJ215" s="139"/>
      <c r="FK215" s="139"/>
      <c r="FL215" s="139"/>
      <c r="FM215" s="139"/>
      <c r="FN215" s="139"/>
      <c r="FO215" s="139"/>
      <c r="FP215" s="139"/>
      <c r="FQ215" s="139"/>
      <c r="FR215" s="139"/>
      <c r="FS215" s="139"/>
      <c r="FT215" s="140"/>
    </row>
    <row r="216" spans="1:176" s="141" customFormat="1" ht="16.149999999999999" customHeight="1">
      <c r="A216" s="522"/>
      <c r="B216" s="519"/>
      <c r="C216" s="445" t="s">
        <v>1287</v>
      </c>
      <c r="D216" s="446" t="s">
        <v>519</v>
      </c>
      <c r="E216" s="525"/>
      <c r="F216" s="528"/>
      <c r="G216" s="528"/>
      <c r="H216" s="531"/>
      <c r="I216" s="528"/>
      <c r="J216" s="528"/>
      <c r="K216" s="525"/>
      <c r="L216" s="528"/>
      <c r="M216" s="64"/>
      <c r="N216" s="145"/>
      <c r="O216" s="139"/>
      <c r="P216" s="146"/>
      <c r="Q216" s="139"/>
      <c r="R216" s="139"/>
      <c r="S216" s="139"/>
      <c r="T216" s="139"/>
      <c r="U216" s="139"/>
      <c r="V216" s="139"/>
      <c r="W216" s="139"/>
      <c r="X216" s="139"/>
      <c r="Y216" s="139"/>
      <c r="Z216" s="139"/>
      <c r="AA216" s="139"/>
      <c r="AB216" s="139"/>
      <c r="AC216" s="139"/>
      <c r="AD216" s="139"/>
      <c r="AE216" s="139"/>
      <c r="AF216" s="139"/>
      <c r="AG216" s="139"/>
      <c r="AH216" s="139"/>
      <c r="AI216" s="139"/>
      <c r="AJ216" s="139"/>
      <c r="AK216" s="139"/>
      <c r="AL216" s="139"/>
      <c r="AM216" s="139"/>
      <c r="AN216" s="139"/>
      <c r="AO216" s="139"/>
      <c r="AP216" s="139"/>
      <c r="AQ216" s="139"/>
      <c r="AR216" s="139"/>
      <c r="AS216" s="139"/>
      <c r="AT216" s="139"/>
      <c r="AU216" s="139"/>
      <c r="AV216" s="139"/>
      <c r="AW216" s="139"/>
      <c r="AX216" s="139"/>
      <c r="AY216" s="139"/>
      <c r="AZ216" s="139"/>
      <c r="BA216" s="139"/>
      <c r="BB216" s="139"/>
      <c r="BC216" s="139"/>
      <c r="BD216" s="139"/>
      <c r="BE216" s="139"/>
      <c r="BF216" s="139"/>
      <c r="BG216" s="139"/>
      <c r="BH216" s="139"/>
      <c r="BI216" s="139"/>
      <c r="BJ216" s="139"/>
      <c r="BK216" s="139"/>
      <c r="BL216" s="139"/>
      <c r="BM216" s="139"/>
      <c r="BN216" s="139"/>
      <c r="BO216" s="139"/>
      <c r="BP216" s="139"/>
      <c r="BQ216" s="139"/>
      <c r="BR216" s="139"/>
      <c r="BS216" s="139"/>
      <c r="BT216" s="139"/>
      <c r="BU216" s="139"/>
      <c r="BV216" s="139"/>
      <c r="BW216" s="139"/>
      <c r="BX216" s="139"/>
      <c r="BY216" s="139"/>
      <c r="BZ216" s="139"/>
      <c r="CA216" s="139"/>
      <c r="CB216" s="139"/>
      <c r="CC216" s="139"/>
      <c r="CD216" s="139"/>
      <c r="CE216" s="139"/>
      <c r="CF216" s="139"/>
      <c r="CG216" s="139"/>
      <c r="CH216" s="139"/>
      <c r="CI216" s="139"/>
      <c r="CJ216" s="139"/>
      <c r="CK216" s="139"/>
      <c r="CL216" s="139"/>
      <c r="CM216" s="139"/>
      <c r="CN216" s="139"/>
      <c r="CO216" s="139"/>
      <c r="CP216" s="139"/>
      <c r="CQ216" s="139"/>
      <c r="CR216" s="139"/>
      <c r="CS216" s="139"/>
      <c r="CT216" s="139"/>
      <c r="CU216" s="139"/>
      <c r="CV216" s="139"/>
      <c r="CW216" s="139"/>
      <c r="CX216" s="139"/>
      <c r="CY216" s="139"/>
      <c r="CZ216" s="139"/>
      <c r="DA216" s="139"/>
      <c r="DB216" s="139"/>
      <c r="DC216" s="139"/>
      <c r="DD216" s="139"/>
      <c r="DE216" s="139"/>
      <c r="DF216" s="139"/>
      <c r="DG216" s="139"/>
      <c r="DH216" s="139"/>
      <c r="DI216" s="139"/>
      <c r="DJ216" s="139"/>
      <c r="DK216" s="139"/>
      <c r="DL216" s="139"/>
      <c r="DM216" s="139"/>
      <c r="DN216" s="139"/>
      <c r="DO216" s="139"/>
      <c r="DP216" s="139"/>
      <c r="DQ216" s="139"/>
      <c r="DR216" s="139"/>
      <c r="DS216" s="139"/>
      <c r="DT216" s="139"/>
      <c r="DU216" s="139"/>
      <c r="DV216" s="139"/>
      <c r="DW216" s="139"/>
      <c r="DX216" s="139"/>
      <c r="DY216" s="139"/>
      <c r="DZ216" s="139"/>
      <c r="EA216" s="139"/>
      <c r="EB216" s="139"/>
      <c r="EC216" s="139"/>
      <c r="ED216" s="139"/>
      <c r="EE216" s="139"/>
      <c r="EF216" s="139"/>
      <c r="EG216" s="139"/>
      <c r="EH216" s="139"/>
      <c r="EI216" s="139"/>
      <c r="EJ216" s="139"/>
      <c r="EK216" s="139"/>
      <c r="EL216" s="139"/>
      <c r="EM216" s="139"/>
      <c r="EN216" s="139"/>
      <c r="EO216" s="139"/>
      <c r="EP216" s="139"/>
      <c r="EQ216" s="139"/>
      <c r="ER216" s="139"/>
      <c r="ES216" s="139"/>
      <c r="ET216" s="139"/>
      <c r="EU216" s="139"/>
      <c r="EV216" s="139"/>
      <c r="EW216" s="139"/>
      <c r="EX216" s="139"/>
      <c r="EY216" s="139"/>
      <c r="EZ216" s="139"/>
      <c r="FA216" s="139"/>
      <c r="FB216" s="139"/>
      <c r="FC216" s="139"/>
      <c r="FD216" s="139"/>
      <c r="FE216" s="139"/>
      <c r="FF216" s="139"/>
      <c r="FG216" s="139"/>
      <c r="FH216" s="139"/>
      <c r="FI216" s="139"/>
      <c r="FJ216" s="139"/>
      <c r="FK216" s="139"/>
      <c r="FL216" s="139"/>
      <c r="FM216" s="139"/>
      <c r="FN216" s="139"/>
      <c r="FO216" s="139"/>
      <c r="FP216" s="139"/>
      <c r="FQ216" s="139"/>
      <c r="FR216" s="139"/>
      <c r="FS216" s="139"/>
      <c r="FT216" s="140"/>
    </row>
    <row r="217" spans="1:176" s="141" customFormat="1" ht="16.149999999999999" customHeight="1">
      <c r="A217" s="522"/>
      <c r="B217" s="519"/>
      <c r="C217" s="445" t="s">
        <v>1283</v>
      </c>
      <c r="D217" s="446" t="s">
        <v>519</v>
      </c>
      <c r="E217" s="525"/>
      <c r="F217" s="528"/>
      <c r="G217" s="528"/>
      <c r="H217" s="531"/>
      <c r="I217" s="528"/>
      <c r="J217" s="528"/>
      <c r="K217" s="525"/>
      <c r="L217" s="528"/>
      <c r="M217" s="64"/>
      <c r="N217" s="145"/>
      <c r="O217" s="139"/>
      <c r="P217" s="146"/>
      <c r="Q217" s="139"/>
      <c r="R217" s="139"/>
      <c r="S217" s="139"/>
      <c r="T217" s="139"/>
      <c r="U217" s="139"/>
      <c r="V217" s="139"/>
      <c r="W217" s="139"/>
      <c r="X217" s="139"/>
      <c r="Y217" s="139"/>
      <c r="Z217" s="139"/>
      <c r="AA217" s="139"/>
      <c r="AB217" s="139"/>
      <c r="AC217" s="139"/>
      <c r="AD217" s="139"/>
      <c r="AE217" s="139"/>
      <c r="AF217" s="139"/>
      <c r="AG217" s="139"/>
      <c r="AH217" s="139"/>
      <c r="AI217" s="139"/>
      <c r="AJ217" s="139"/>
      <c r="AK217" s="139"/>
      <c r="AL217" s="139"/>
      <c r="AM217" s="139"/>
      <c r="AN217" s="139"/>
      <c r="AO217" s="139"/>
      <c r="AP217" s="139"/>
      <c r="AQ217" s="139"/>
      <c r="AR217" s="139"/>
      <c r="AS217" s="139"/>
      <c r="AT217" s="139"/>
      <c r="AU217" s="139"/>
      <c r="AV217" s="139"/>
      <c r="AW217" s="139"/>
      <c r="AX217" s="139"/>
      <c r="AY217" s="139"/>
      <c r="AZ217" s="139"/>
      <c r="BA217" s="139"/>
      <c r="BB217" s="139"/>
      <c r="BC217" s="139"/>
      <c r="BD217" s="139"/>
      <c r="BE217" s="139"/>
      <c r="BF217" s="139"/>
      <c r="BG217" s="139"/>
      <c r="BH217" s="139"/>
      <c r="BI217" s="139"/>
      <c r="BJ217" s="139"/>
      <c r="BK217" s="139"/>
      <c r="BL217" s="139"/>
      <c r="BM217" s="139"/>
      <c r="BN217" s="139"/>
      <c r="BO217" s="139"/>
      <c r="BP217" s="139"/>
      <c r="BQ217" s="139"/>
      <c r="BR217" s="139"/>
      <c r="BS217" s="139"/>
      <c r="BT217" s="139"/>
      <c r="BU217" s="139"/>
      <c r="BV217" s="139"/>
      <c r="BW217" s="139"/>
      <c r="BX217" s="139"/>
      <c r="BY217" s="139"/>
      <c r="BZ217" s="139"/>
      <c r="CA217" s="139"/>
      <c r="CB217" s="139"/>
      <c r="CC217" s="139"/>
      <c r="CD217" s="139"/>
      <c r="CE217" s="139"/>
      <c r="CF217" s="139"/>
      <c r="CG217" s="139"/>
      <c r="CH217" s="139"/>
      <c r="CI217" s="139"/>
      <c r="CJ217" s="139"/>
      <c r="CK217" s="139"/>
      <c r="CL217" s="139"/>
      <c r="CM217" s="139"/>
      <c r="CN217" s="139"/>
      <c r="CO217" s="139"/>
      <c r="CP217" s="139"/>
      <c r="CQ217" s="139"/>
      <c r="CR217" s="139"/>
      <c r="CS217" s="139"/>
      <c r="CT217" s="139"/>
      <c r="CU217" s="139"/>
      <c r="CV217" s="139"/>
      <c r="CW217" s="139"/>
      <c r="CX217" s="139"/>
      <c r="CY217" s="139"/>
      <c r="CZ217" s="139"/>
      <c r="DA217" s="139"/>
      <c r="DB217" s="139"/>
      <c r="DC217" s="139"/>
      <c r="DD217" s="139"/>
      <c r="DE217" s="139"/>
      <c r="DF217" s="139"/>
      <c r="DG217" s="139"/>
      <c r="DH217" s="139"/>
      <c r="DI217" s="139"/>
      <c r="DJ217" s="139"/>
      <c r="DK217" s="139"/>
      <c r="DL217" s="139"/>
      <c r="DM217" s="139"/>
      <c r="DN217" s="139"/>
      <c r="DO217" s="139"/>
      <c r="DP217" s="139"/>
      <c r="DQ217" s="139"/>
      <c r="DR217" s="139"/>
      <c r="DS217" s="139"/>
      <c r="DT217" s="139"/>
      <c r="DU217" s="139"/>
      <c r="DV217" s="139"/>
      <c r="DW217" s="139"/>
      <c r="DX217" s="139"/>
      <c r="DY217" s="139"/>
      <c r="DZ217" s="139"/>
      <c r="EA217" s="139"/>
      <c r="EB217" s="139"/>
      <c r="EC217" s="139"/>
      <c r="ED217" s="139"/>
      <c r="EE217" s="139"/>
      <c r="EF217" s="139"/>
      <c r="EG217" s="139"/>
      <c r="EH217" s="139"/>
      <c r="EI217" s="139"/>
      <c r="EJ217" s="139"/>
      <c r="EK217" s="139"/>
      <c r="EL217" s="139"/>
      <c r="EM217" s="139"/>
      <c r="EN217" s="139"/>
      <c r="EO217" s="139"/>
      <c r="EP217" s="139"/>
      <c r="EQ217" s="139"/>
      <c r="ER217" s="139"/>
      <c r="ES217" s="139"/>
      <c r="ET217" s="139"/>
      <c r="EU217" s="139"/>
      <c r="EV217" s="139"/>
      <c r="EW217" s="139"/>
      <c r="EX217" s="139"/>
      <c r="EY217" s="139"/>
      <c r="EZ217" s="139"/>
      <c r="FA217" s="139"/>
      <c r="FB217" s="139"/>
      <c r="FC217" s="139"/>
      <c r="FD217" s="139"/>
      <c r="FE217" s="139"/>
      <c r="FF217" s="139"/>
      <c r="FG217" s="139"/>
      <c r="FH217" s="139"/>
      <c r="FI217" s="139"/>
      <c r="FJ217" s="139"/>
      <c r="FK217" s="139"/>
      <c r="FL217" s="139"/>
      <c r="FM217" s="139"/>
      <c r="FN217" s="139"/>
      <c r="FO217" s="139"/>
      <c r="FP217" s="139"/>
      <c r="FQ217" s="139"/>
      <c r="FR217" s="139"/>
      <c r="FS217" s="139"/>
      <c r="FT217" s="140"/>
    </row>
    <row r="218" spans="1:176" s="141" customFormat="1" ht="16.149999999999999" customHeight="1">
      <c r="A218" s="522"/>
      <c r="B218" s="519"/>
      <c r="C218" s="445" t="s">
        <v>1288</v>
      </c>
      <c r="D218" s="446" t="s">
        <v>519</v>
      </c>
      <c r="E218" s="525"/>
      <c r="F218" s="528"/>
      <c r="G218" s="528"/>
      <c r="H218" s="531"/>
      <c r="I218" s="528"/>
      <c r="J218" s="528"/>
      <c r="K218" s="525"/>
      <c r="L218" s="528"/>
      <c r="M218" s="64"/>
      <c r="N218" s="145"/>
      <c r="O218" s="139"/>
      <c r="P218" s="146"/>
      <c r="Q218" s="139"/>
      <c r="R218" s="139"/>
      <c r="S218" s="139"/>
      <c r="T218" s="139"/>
      <c r="U218" s="139"/>
      <c r="V218" s="139"/>
      <c r="W218" s="139"/>
      <c r="X218" s="139"/>
      <c r="Y218" s="139"/>
      <c r="Z218" s="139"/>
      <c r="AA218" s="139"/>
      <c r="AB218" s="139"/>
      <c r="AC218" s="139"/>
      <c r="AD218" s="139"/>
      <c r="AE218" s="139"/>
      <c r="AF218" s="139"/>
      <c r="AG218" s="139"/>
      <c r="AH218" s="139"/>
      <c r="AI218" s="139"/>
      <c r="AJ218" s="139"/>
      <c r="AK218" s="139"/>
      <c r="AL218" s="139"/>
      <c r="AM218" s="139"/>
      <c r="AN218" s="139"/>
      <c r="AO218" s="139"/>
      <c r="AP218" s="139"/>
      <c r="AQ218" s="139"/>
      <c r="AR218" s="139"/>
      <c r="AS218" s="139"/>
      <c r="AT218" s="139"/>
      <c r="AU218" s="139"/>
      <c r="AV218" s="139"/>
      <c r="AW218" s="139"/>
      <c r="AX218" s="139"/>
      <c r="AY218" s="139"/>
      <c r="AZ218" s="139"/>
      <c r="BA218" s="139"/>
      <c r="BB218" s="139"/>
      <c r="BC218" s="139"/>
      <c r="BD218" s="139"/>
      <c r="BE218" s="139"/>
      <c r="BF218" s="139"/>
      <c r="BG218" s="139"/>
      <c r="BH218" s="139"/>
      <c r="BI218" s="139"/>
      <c r="BJ218" s="139"/>
      <c r="BK218" s="139"/>
      <c r="BL218" s="139"/>
      <c r="BM218" s="139"/>
      <c r="BN218" s="139"/>
      <c r="BO218" s="139"/>
      <c r="BP218" s="139"/>
      <c r="BQ218" s="139"/>
      <c r="BR218" s="139"/>
      <c r="BS218" s="139"/>
      <c r="BT218" s="139"/>
      <c r="BU218" s="139"/>
      <c r="BV218" s="139"/>
      <c r="BW218" s="139"/>
      <c r="BX218" s="139"/>
      <c r="BY218" s="139"/>
      <c r="BZ218" s="139"/>
      <c r="CA218" s="139"/>
      <c r="CB218" s="139"/>
      <c r="CC218" s="139"/>
      <c r="CD218" s="139"/>
      <c r="CE218" s="139"/>
      <c r="CF218" s="139"/>
      <c r="CG218" s="139"/>
      <c r="CH218" s="139"/>
      <c r="CI218" s="139"/>
      <c r="CJ218" s="139"/>
      <c r="CK218" s="139"/>
      <c r="CL218" s="139"/>
      <c r="CM218" s="139"/>
      <c r="CN218" s="139"/>
      <c r="CO218" s="139"/>
      <c r="CP218" s="139"/>
      <c r="CQ218" s="139"/>
      <c r="CR218" s="139"/>
      <c r="CS218" s="139"/>
      <c r="CT218" s="139"/>
      <c r="CU218" s="139"/>
      <c r="CV218" s="139"/>
      <c r="CW218" s="139"/>
      <c r="CX218" s="139"/>
      <c r="CY218" s="139"/>
      <c r="CZ218" s="139"/>
      <c r="DA218" s="139"/>
      <c r="DB218" s="139"/>
      <c r="DC218" s="139"/>
      <c r="DD218" s="139"/>
      <c r="DE218" s="139"/>
      <c r="DF218" s="139"/>
      <c r="DG218" s="139"/>
      <c r="DH218" s="139"/>
      <c r="DI218" s="139"/>
      <c r="DJ218" s="139"/>
      <c r="DK218" s="139"/>
      <c r="DL218" s="139"/>
      <c r="DM218" s="139"/>
      <c r="DN218" s="139"/>
      <c r="DO218" s="139"/>
      <c r="DP218" s="139"/>
      <c r="DQ218" s="139"/>
      <c r="DR218" s="139"/>
      <c r="DS218" s="139"/>
      <c r="DT218" s="139"/>
      <c r="DU218" s="139"/>
      <c r="DV218" s="139"/>
      <c r="DW218" s="139"/>
      <c r="DX218" s="139"/>
      <c r="DY218" s="139"/>
      <c r="DZ218" s="139"/>
      <c r="EA218" s="139"/>
      <c r="EB218" s="139"/>
      <c r="EC218" s="139"/>
      <c r="ED218" s="139"/>
      <c r="EE218" s="139"/>
      <c r="EF218" s="139"/>
      <c r="EG218" s="139"/>
      <c r="EH218" s="139"/>
      <c r="EI218" s="139"/>
      <c r="EJ218" s="139"/>
      <c r="EK218" s="139"/>
      <c r="EL218" s="139"/>
      <c r="EM218" s="139"/>
      <c r="EN218" s="139"/>
      <c r="EO218" s="139"/>
      <c r="EP218" s="139"/>
      <c r="EQ218" s="139"/>
      <c r="ER218" s="139"/>
      <c r="ES218" s="139"/>
      <c r="ET218" s="139"/>
      <c r="EU218" s="139"/>
      <c r="EV218" s="139"/>
      <c r="EW218" s="139"/>
      <c r="EX218" s="139"/>
      <c r="EY218" s="139"/>
      <c r="EZ218" s="139"/>
      <c r="FA218" s="139"/>
      <c r="FB218" s="139"/>
      <c r="FC218" s="139"/>
      <c r="FD218" s="139"/>
      <c r="FE218" s="139"/>
      <c r="FF218" s="139"/>
      <c r="FG218" s="139"/>
      <c r="FH218" s="139"/>
      <c r="FI218" s="139"/>
      <c r="FJ218" s="139"/>
      <c r="FK218" s="139"/>
      <c r="FL218" s="139"/>
      <c r="FM218" s="139"/>
      <c r="FN218" s="139"/>
      <c r="FO218" s="139"/>
      <c r="FP218" s="139"/>
      <c r="FQ218" s="139"/>
      <c r="FR218" s="139"/>
      <c r="FS218" s="139"/>
      <c r="FT218" s="140"/>
    </row>
    <row r="219" spans="1:176" s="141" customFormat="1" ht="16.149999999999999" customHeight="1">
      <c r="A219" s="523"/>
      <c r="B219" s="520"/>
      <c r="C219" s="445" t="s">
        <v>1284</v>
      </c>
      <c r="D219" s="446" t="s">
        <v>519</v>
      </c>
      <c r="E219" s="526"/>
      <c r="F219" s="529"/>
      <c r="G219" s="529"/>
      <c r="H219" s="532"/>
      <c r="I219" s="529"/>
      <c r="J219" s="529"/>
      <c r="K219" s="526"/>
      <c r="L219" s="529"/>
      <c r="M219" s="64"/>
      <c r="N219" s="145"/>
      <c r="O219" s="139"/>
      <c r="P219" s="146"/>
      <c r="Q219" s="139"/>
      <c r="R219" s="139"/>
      <c r="S219" s="139"/>
      <c r="T219" s="139"/>
      <c r="U219" s="139"/>
      <c r="V219" s="139"/>
      <c r="W219" s="139"/>
      <c r="X219" s="139"/>
      <c r="Y219" s="139"/>
      <c r="Z219" s="139"/>
      <c r="AA219" s="139"/>
      <c r="AB219" s="139"/>
      <c r="AC219" s="139"/>
      <c r="AD219" s="139"/>
      <c r="AE219" s="139"/>
      <c r="AF219" s="139"/>
      <c r="AG219" s="139"/>
      <c r="AH219" s="139"/>
      <c r="AI219" s="139"/>
      <c r="AJ219" s="139"/>
      <c r="AK219" s="139"/>
      <c r="AL219" s="139"/>
      <c r="AM219" s="139"/>
      <c r="AN219" s="139"/>
      <c r="AO219" s="139"/>
      <c r="AP219" s="139"/>
      <c r="AQ219" s="139"/>
      <c r="AR219" s="139"/>
      <c r="AS219" s="139"/>
      <c r="AT219" s="139"/>
      <c r="AU219" s="139"/>
      <c r="AV219" s="139"/>
      <c r="AW219" s="139"/>
      <c r="AX219" s="139"/>
      <c r="AY219" s="139"/>
      <c r="AZ219" s="139"/>
      <c r="BA219" s="139"/>
      <c r="BB219" s="139"/>
      <c r="BC219" s="139"/>
      <c r="BD219" s="139"/>
      <c r="BE219" s="139"/>
      <c r="BF219" s="139"/>
      <c r="BG219" s="139"/>
      <c r="BH219" s="139"/>
      <c r="BI219" s="139"/>
      <c r="BJ219" s="139"/>
      <c r="BK219" s="139"/>
      <c r="BL219" s="139"/>
      <c r="BM219" s="139"/>
      <c r="BN219" s="139"/>
      <c r="BO219" s="139"/>
      <c r="BP219" s="139"/>
      <c r="BQ219" s="139"/>
      <c r="BR219" s="139"/>
      <c r="BS219" s="139"/>
      <c r="BT219" s="139"/>
      <c r="BU219" s="139"/>
      <c r="BV219" s="139"/>
      <c r="BW219" s="139"/>
      <c r="BX219" s="139"/>
      <c r="BY219" s="139"/>
      <c r="BZ219" s="139"/>
      <c r="CA219" s="139"/>
      <c r="CB219" s="139"/>
      <c r="CC219" s="139"/>
      <c r="CD219" s="139"/>
      <c r="CE219" s="139"/>
      <c r="CF219" s="139"/>
      <c r="CG219" s="139"/>
      <c r="CH219" s="139"/>
      <c r="CI219" s="139"/>
      <c r="CJ219" s="139"/>
      <c r="CK219" s="139"/>
      <c r="CL219" s="139"/>
      <c r="CM219" s="139"/>
      <c r="CN219" s="139"/>
      <c r="CO219" s="139"/>
      <c r="CP219" s="139"/>
      <c r="CQ219" s="139"/>
      <c r="CR219" s="139"/>
      <c r="CS219" s="139"/>
      <c r="CT219" s="139"/>
      <c r="CU219" s="139"/>
      <c r="CV219" s="139"/>
      <c r="CW219" s="139"/>
      <c r="CX219" s="139"/>
      <c r="CY219" s="139"/>
      <c r="CZ219" s="139"/>
      <c r="DA219" s="139"/>
      <c r="DB219" s="139"/>
      <c r="DC219" s="139"/>
      <c r="DD219" s="139"/>
      <c r="DE219" s="139"/>
      <c r="DF219" s="139"/>
      <c r="DG219" s="139"/>
      <c r="DH219" s="139"/>
      <c r="DI219" s="139"/>
      <c r="DJ219" s="139"/>
      <c r="DK219" s="139"/>
      <c r="DL219" s="139"/>
      <c r="DM219" s="139"/>
      <c r="DN219" s="139"/>
      <c r="DO219" s="139"/>
      <c r="DP219" s="139"/>
      <c r="DQ219" s="139"/>
      <c r="DR219" s="139"/>
      <c r="DS219" s="139"/>
      <c r="DT219" s="139"/>
      <c r="DU219" s="139"/>
      <c r="DV219" s="139"/>
      <c r="DW219" s="139"/>
      <c r="DX219" s="139"/>
      <c r="DY219" s="139"/>
      <c r="DZ219" s="139"/>
      <c r="EA219" s="139"/>
      <c r="EB219" s="139"/>
      <c r="EC219" s="139"/>
      <c r="ED219" s="139"/>
      <c r="EE219" s="139"/>
      <c r="EF219" s="139"/>
      <c r="EG219" s="139"/>
      <c r="EH219" s="139"/>
      <c r="EI219" s="139"/>
      <c r="EJ219" s="139"/>
      <c r="EK219" s="139"/>
      <c r="EL219" s="139"/>
      <c r="EM219" s="139"/>
      <c r="EN219" s="139"/>
      <c r="EO219" s="139"/>
      <c r="EP219" s="139"/>
      <c r="EQ219" s="139"/>
      <c r="ER219" s="139"/>
      <c r="ES219" s="139"/>
      <c r="ET219" s="139"/>
      <c r="EU219" s="139"/>
      <c r="EV219" s="139"/>
      <c r="EW219" s="139"/>
      <c r="EX219" s="139"/>
      <c r="EY219" s="139"/>
      <c r="EZ219" s="139"/>
      <c r="FA219" s="139"/>
      <c r="FB219" s="139"/>
      <c r="FC219" s="139"/>
      <c r="FD219" s="139"/>
      <c r="FE219" s="139"/>
      <c r="FF219" s="139"/>
      <c r="FG219" s="139"/>
      <c r="FH219" s="139"/>
      <c r="FI219" s="139"/>
      <c r="FJ219" s="139"/>
      <c r="FK219" s="139"/>
      <c r="FL219" s="139"/>
      <c r="FM219" s="139"/>
      <c r="FN219" s="139"/>
      <c r="FO219" s="139"/>
      <c r="FP219" s="139"/>
      <c r="FQ219" s="139"/>
      <c r="FR219" s="139"/>
      <c r="FS219" s="139"/>
      <c r="FT219" s="140"/>
    </row>
    <row r="220" spans="1:176" s="141" customFormat="1" ht="88.15" customHeight="1">
      <c r="A220" s="137">
        <v>50</v>
      </c>
      <c r="B220" s="138" t="s">
        <v>396</v>
      </c>
      <c r="C220" s="364"/>
      <c r="D220" s="446" t="s">
        <v>493</v>
      </c>
      <c r="E220" s="143">
        <v>0</v>
      </c>
      <c r="F220" s="144">
        <v>3.07</v>
      </c>
      <c r="G220" s="143"/>
      <c r="H220" s="455">
        <v>686</v>
      </c>
      <c r="I220" s="142"/>
      <c r="J220" s="142"/>
      <c r="K220" s="152">
        <v>1</v>
      </c>
      <c r="L220" s="144" t="s">
        <v>369</v>
      </c>
      <c r="M220" s="64"/>
      <c r="N220" s="145"/>
      <c r="O220" s="139"/>
      <c r="P220" s="146"/>
      <c r="Q220" s="139"/>
      <c r="R220" s="139"/>
      <c r="S220" s="139"/>
      <c r="T220" s="139"/>
      <c r="U220" s="139"/>
      <c r="V220" s="139"/>
      <c r="W220" s="139"/>
      <c r="X220" s="139"/>
      <c r="Y220" s="139"/>
      <c r="Z220" s="139"/>
      <c r="AA220" s="139"/>
      <c r="AB220" s="139"/>
      <c r="AC220" s="139"/>
      <c r="AD220" s="139"/>
      <c r="AE220" s="139"/>
      <c r="AF220" s="139"/>
      <c r="AG220" s="139"/>
      <c r="AH220" s="139"/>
      <c r="AI220" s="139"/>
      <c r="AJ220" s="139"/>
      <c r="AK220" s="139"/>
      <c r="AL220" s="139"/>
      <c r="AM220" s="139"/>
      <c r="AN220" s="139"/>
      <c r="AO220" s="139"/>
      <c r="AP220" s="139"/>
      <c r="AQ220" s="139"/>
      <c r="AR220" s="139"/>
      <c r="AS220" s="139"/>
      <c r="AT220" s="139"/>
      <c r="AU220" s="139"/>
      <c r="AV220" s="139"/>
      <c r="AW220" s="139"/>
      <c r="AX220" s="139"/>
      <c r="AY220" s="139"/>
      <c r="AZ220" s="139"/>
      <c r="BA220" s="139"/>
      <c r="BB220" s="139"/>
      <c r="BC220" s="139"/>
      <c r="BD220" s="139"/>
      <c r="BE220" s="139"/>
      <c r="BF220" s="139"/>
      <c r="BG220" s="139"/>
      <c r="BH220" s="139"/>
      <c r="BI220" s="139"/>
      <c r="BJ220" s="139"/>
      <c r="BK220" s="139"/>
      <c r="BL220" s="139"/>
      <c r="BM220" s="139"/>
      <c r="BN220" s="139"/>
      <c r="BO220" s="139"/>
      <c r="BP220" s="139"/>
      <c r="BQ220" s="139"/>
      <c r="BR220" s="139"/>
      <c r="BS220" s="139"/>
      <c r="BT220" s="139"/>
      <c r="BU220" s="139"/>
      <c r="BV220" s="139"/>
      <c r="BW220" s="139"/>
      <c r="BX220" s="139"/>
      <c r="BY220" s="139"/>
      <c r="BZ220" s="139"/>
      <c r="CA220" s="139"/>
      <c r="CB220" s="139"/>
      <c r="CC220" s="139"/>
      <c r="CD220" s="139"/>
      <c r="CE220" s="139"/>
      <c r="CF220" s="139"/>
      <c r="CG220" s="139"/>
      <c r="CH220" s="139"/>
      <c r="CI220" s="139"/>
      <c r="CJ220" s="139"/>
      <c r="CK220" s="139"/>
      <c r="CL220" s="139"/>
      <c r="CM220" s="139"/>
      <c r="CN220" s="139"/>
      <c r="CO220" s="139"/>
      <c r="CP220" s="139"/>
      <c r="CQ220" s="139"/>
      <c r="CR220" s="139"/>
      <c r="CS220" s="139"/>
      <c r="CT220" s="139"/>
      <c r="CU220" s="139"/>
      <c r="CV220" s="139"/>
      <c r="CW220" s="139"/>
      <c r="CX220" s="139"/>
      <c r="CY220" s="139"/>
      <c r="CZ220" s="139"/>
      <c r="DA220" s="139"/>
      <c r="DB220" s="139"/>
      <c r="DC220" s="139"/>
      <c r="DD220" s="139"/>
      <c r="DE220" s="139"/>
      <c r="DF220" s="139"/>
      <c r="DG220" s="139"/>
      <c r="DH220" s="139"/>
      <c r="DI220" s="139"/>
      <c r="DJ220" s="139"/>
      <c r="DK220" s="139"/>
      <c r="DL220" s="139"/>
      <c r="DM220" s="139"/>
      <c r="DN220" s="139"/>
      <c r="DO220" s="139"/>
      <c r="DP220" s="139"/>
      <c r="DQ220" s="139"/>
      <c r="DR220" s="139"/>
      <c r="DS220" s="139"/>
      <c r="DT220" s="139"/>
      <c r="DU220" s="139"/>
      <c r="DV220" s="139"/>
      <c r="DW220" s="139"/>
      <c r="DX220" s="139"/>
      <c r="DY220" s="139"/>
      <c r="DZ220" s="139"/>
      <c r="EA220" s="139"/>
      <c r="EB220" s="139"/>
      <c r="EC220" s="139"/>
      <c r="ED220" s="139"/>
      <c r="EE220" s="139"/>
      <c r="EF220" s="139"/>
      <c r="EG220" s="139"/>
      <c r="EH220" s="139"/>
      <c r="EI220" s="139"/>
      <c r="EJ220" s="139"/>
      <c r="EK220" s="139"/>
      <c r="EL220" s="139"/>
      <c r="EM220" s="139"/>
      <c r="EN220" s="139"/>
      <c r="EO220" s="139"/>
      <c r="EP220" s="139"/>
      <c r="EQ220" s="139"/>
      <c r="ER220" s="139"/>
      <c r="ES220" s="139"/>
      <c r="ET220" s="139"/>
      <c r="EU220" s="139"/>
      <c r="EV220" s="139"/>
      <c r="EW220" s="139"/>
      <c r="EX220" s="139"/>
      <c r="EY220" s="139"/>
      <c r="EZ220" s="139"/>
      <c r="FA220" s="139"/>
      <c r="FB220" s="139"/>
      <c r="FC220" s="139"/>
      <c r="FD220" s="139"/>
      <c r="FE220" s="139"/>
      <c r="FF220" s="139"/>
      <c r="FG220" s="139"/>
      <c r="FH220" s="139"/>
      <c r="FI220" s="139"/>
      <c r="FJ220" s="139"/>
      <c r="FK220" s="139"/>
      <c r="FL220" s="139"/>
      <c r="FM220" s="139"/>
      <c r="FN220" s="139"/>
      <c r="FO220" s="139"/>
      <c r="FP220" s="139"/>
      <c r="FQ220" s="139"/>
      <c r="FR220" s="139"/>
      <c r="FS220" s="139"/>
      <c r="FT220" s="140"/>
    </row>
    <row r="221" spans="1:176" s="107" customFormat="1" ht="24" customHeight="1">
      <c r="A221" s="600" t="s">
        <v>200</v>
      </c>
      <c r="B221" s="600"/>
      <c r="C221" s="349" t="s">
        <v>842</v>
      </c>
      <c r="D221" s="376"/>
      <c r="E221" s="350">
        <v>143</v>
      </c>
      <c r="F221" s="351">
        <v>1668.2800999999999</v>
      </c>
      <c r="G221" s="352"/>
      <c r="H221" s="454">
        <v>2196095</v>
      </c>
      <c r="I221" s="349"/>
      <c r="J221" s="349"/>
      <c r="K221" s="349"/>
      <c r="L221" s="349"/>
      <c r="M221" s="105"/>
      <c r="N221" s="105"/>
      <c r="O221" s="105"/>
      <c r="P221" s="105"/>
      <c r="Q221" s="105"/>
      <c r="R221" s="105"/>
      <c r="S221" s="105"/>
      <c r="T221" s="105"/>
      <c r="U221" s="105"/>
      <c r="V221" s="105"/>
      <c r="W221" s="105"/>
      <c r="X221" s="106"/>
    </row>
    <row r="222" spans="1:176" ht="39.6" customHeight="1">
      <c r="A222" s="575">
        <v>1</v>
      </c>
      <c r="B222" s="576" t="s">
        <v>843</v>
      </c>
      <c r="C222" s="366" t="s">
        <v>921</v>
      </c>
      <c r="D222" s="377" t="s">
        <v>906</v>
      </c>
      <c r="E222" s="577">
        <v>3</v>
      </c>
      <c r="F222" s="574">
        <v>6.5097000000000005</v>
      </c>
      <c r="G222" s="574">
        <f>F222/5.5*100</f>
        <v>118.35818181818183</v>
      </c>
      <c r="H222" s="573">
        <v>51522</v>
      </c>
      <c r="I222" s="574">
        <f>H222/21000*100</f>
        <v>245.34285714285713</v>
      </c>
      <c r="J222" s="584"/>
      <c r="K222" s="569"/>
      <c r="L222" s="569"/>
      <c r="X222" s="40"/>
    </row>
    <row r="223" spans="1:176" ht="39.6" customHeight="1">
      <c r="A223" s="575"/>
      <c r="B223" s="576"/>
      <c r="C223" s="366" t="s">
        <v>920</v>
      </c>
      <c r="D223" s="377" t="s">
        <v>906</v>
      </c>
      <c r="E223" s="578"/>
      <c r="F223" s="574"/>
      <c r="G223" s="574"/>
      <c r="H223" s="573"/>
      <c r="I223" s="574"/>
      <c r="J223" s="584"/>
      <c r="K223" s="569"/>
      <c r="L223" s="569"/>
      <c r="X223" s="40"/>
    </row>
    <row r="224" spans="1:176" ht="39.6" customHeight="1">
      <c r="A224" s="575"/>
      <c r="B224" s="576"/>
      <c r="C224" s="366" t="s">
        <v>913</v>
      </c>
      <c r="D224" s="377" t="s">
        <v>906</v>
      </c>
      <c r="E224" s="578"/>
      <c r="F224" s="574"/>
      <c r="G224" s="574"/>
      <c r="H224" s="573"/>
      <c r="I224" s="574"/>
      <c r="J224" s="584"/>
      <c r="K224" s="569"/>
      <c r="L224" s="569"/>
      <c r="X224" s="40"/>
    </row>
    <row r="225" spans="1:24" ht="39.6" customHeight="1">
      <c r="A225" s="575"/>
      <c r="B225" s="576"/>
      <c r="C225" s="366" t="s">
        <v>408</v>
      </c>
      <c r="D225" s="377" t="s">
        <v>906</v>
      </c>
      <c r="E225" s="579"/>
      <c r="F225" s="574"/>
      <c r="G225" s="574"/>
      <c r="H225" s="573"/>
      <c r="I225" s="574"/>
      <c r="J225" s="584"/>
      <c r="K225" s="569"/>
      <c r="L225" s="569"/>
      <c r="X225" s="40"/>
    </row>
    <row r="226" spans="1:24" ht="39.6" customHeight="1">
      <c r="A226" s="575">
        <v>2</v>
      </c>
      <c r="B226" s="576" t="s">
        <v>844</v>
      </c>
      <c r="C226" s="366" t="s">
        <v>844</v>
      </c>
      <c r="D226" s="377" t="s">
        <v>906</v>
      </c>
      <c r="E226" s="577">
        <v>3</v>
      </c>
      <c r="F226" s="574">
        <v>8.0436300000000003</v>
      </c>
      <c r="G226" s="574">
        <f>F226/5.5*100</f>
        <v>146.24781818181819</v>
      </c>
      <c r="H226" s="573">
        <v>81500</v>
      </c>
      <c r="I226" s="574">
        <f>H226/21000*100</f>
        <v>388.09523809523807</v>
      </c>
      <c r="J226" s="584"/>
      <c r="K226" s="569"/>
      <c r="L226" s="569"/>
      <c r="X226" s="40"/>
    </row>
    <row r="227" spans="1:24" ht="39.6" customHeight="1">
      <c r="A227" s="575"/>
      <c r="B227" s="576"/>
      <c r="C227" s="366" t="s">
        <v>916</v>
      </c>
      <c r="D227" s="377" t="s">
        <v>906</v>
      </c>
      <c r="E227" s="578"/>
      <c r="F227" s="574"/>
      <c r="G227" s="574"/>
      <c r="H227" s="573"/>
      <c r="I227" s="574"/>
      <c r="J227" s="584"/>
      <c r="K227" s="569"/>
      <c r="L227" s="569"/>
      <c r="X227" s="40"/>
    </row>
    <row r="228" spans="1:24" ht="39.6" customHeight="1">
      <c r="A228" s="575"/>
      <c r="B228" s="576"/>
      <c r="C228" s="366" t="s">
        <v>917</v>
      </c>
      <c r="D228" s="377" t="s">
        <v>906</v>
      </c>
      <c r="E228" s="578"/>
      <c r="F228" s="574"/>
      <c r="G228" s="574"/>
      <c r="H228" s="573"/>
      <c r="I228" s="574"/>
      <c r="J228" s="584"/>
      <c r="K228" s="569"/>
      <c r="L228" s="569"/>
      <c r="X228" s="40"/>
    </row>
    <row r="229" spans="1:24" ht="43.15" customHeight="1">
      <c r="A229" s="575"/>
      <c r="B229" s="576"/>
      <c r="C229" s="366" t="s">
        <v>1497</v>
      </c>
      <c r="D229" s="377" t="s">
        <v>906</v>
      </c>
      <c r="E229" s="579"/>
      <c r="F229" s="574"/>
      <c r="G229" s="574"/>
      <c r="H229" s="573"/>
      <c r="I229" s="574"/>
      <c r="J229" s="584"/>
      <c r="K229" s="569"/>
      <c r="L229" s="569"/>
      <c r="X229" s="40"/>
    </row>
    <row r="230" spans="1:24" ht="39.6" customHeight="1">
      <c r="A230" s="575">
        <v>3</v>
      </c>
      <c r="B230" s="576" t="s">
        <v>845</v>
      </c>
      <c r="C230" s="366" t="s">
        <v>845</v>
      </c>
      <c r="D230" s="377" t="s">
        <v>906</v>
      </c>
      <c r="E230" s="577">
        <v>2</v>
      </c>
      <c r="F230" s="574">
        <v>17.02073</v>
      </c>
      <c r="G230" s="574">
        <f>F230/5.5*100</f>
        <v>309.46781818181819</v>
      </c>
      <c r="H230" s="573">
        <v>31001</v>
      </c>
      <c r="I230" s="574">
        <f>H230/21000*100</f>
        <v>147.62380952380951</v>
      </c>
      <c r="J230" s="569"/>
      <c r="K230" s="569"/>
      <c r="L230" s="569"/>
      <c r="X230" s="40"/>
    </row>
    <row r="231" spans="1:24" ht="39.6" customHeight="1">
      <c r="A231" s="575"/>
      <c r="B231" s="576"/>
      <c r="C231" s="366" t="s">
        <v>1498</v>
      </c>
      <c r="D231" s="377" t="s">
        <v>906</v>
      </c>
      <c r="E231" s="578"/>
      <c r="F231" s="574"/>
      <c r="G231" s="574"/>
      <c r="H231" s="573"/>
      <c r="I231" s="574"/>
      <c r="J231" s="569"/>
      <c r="K231" s="569"/>
      <c r="L231" s="569"/>
      <c r="X231" s="40"/>
    </row>
    <row r="232" spans="1:24" ht="39.6" customHeight="1">
      <c r="A232" s="575"/>
      <c r="B232" s="576"/>
      <c r="C232" s="366" t="s">
        <v>982</v>
      </c>
      <c r="D232" s="377" t="s">
        <v>977</v>
      </c>
      <c r="E232" s="578"/>
      <c r="F232" s="574"/>
      <c r="G232" s="574"/>
      <c r="H232" s="573"/>
      <c r="I232" s="574"/>
      <c r="J232" s="569"/>
      <c r="K232" s="569"/>
      <c r="L232" s="569"/>
      <c r="X232" s="40"/>
    </row>
    <row r="233" spans="1:24" s="9" customFormat="1" ht="63.6" customHeight="1">
      <c r="A233" s="575"/>
      <c r="B233" s="576"/>
      <c r="C233" s="464" t="s">
        <v>1455</v>
      </c>
      <c r="D233" s="465" t="s">
        <v>977</v>
      </c>
      <c r="E233" s="579"/>
      <c r="F233" s="574"/>
      <c r="G233" s="574"/>
      <c r="H233" s="573"/>
      <c r="I233" s="574"/>
      <c r="J233" s="569"/>
      <c r="K233" s="569"/>
      <c r="L233" s="569"/>
      <c r="M233" s="15"/>
      <c r="N233" s="15"/>
      <c r="O233" s="15"/>
      <c r="P233" s="15"/>
      <c r="Q233" s="15"/>
      <c r="R233" s="15"/>
      <c r="S233" s="15"/>
      <c r="T233" s="15"/>
      <c r="U233" s="15"/>
      <c r="V233" s="15"/>
      <c r="W233" s="15"/>
      <c r="X233" s="16"/>
    </row>
    <row r="234" spans="1:24" ht="39.6" customHeight="1">
      <c r="A234" s="575">
        <v>4</v>
      </c>
      <c r="B234" s="576" t="s">
        <v>846</v>
      </c>
      <c r="C234" s="366" t="s">
        <v>910</v>
      </c>
      <c r="D234" s="377" t="s">
        <v>906</v>
      </c>
      <c r="E234" s="577">
        <v>3</v>
      </c>
      <c r="F234" s="574">
        <v>12.21696</v>
      </c>
      <c r="G234" s="574">
        <f>F234/5.5*100</f>
        <v>222.12654545454544</v>
      </c>
      <c r="H234" s="573">
        <v>50307</v>
      </c>
      <c r="I234" s="574">
        <f>H234/21000*100</f>
        <v>239.55714285714285</v>
      </c>
      <c r="J234" s="569"/>
      <c r="K234" s="569"/>
      <c r="L234" s="569"/>
      <c r="X234" s="40"/>
    </row>
    <row r="235" spans="1:24" ht="39.6" customHeight="1">
      <c r="A235" s="575"/>
      <c r="B235" s="576"/>
      <c r="C235" s="366" t="s">
        <v>919</v>
      </c>
      <c r="D235" s="377" t="s">
        <v>906</v>
      </c>
      <c r="E235" s="578"/>
      <c r="F235" s="574"/>
      <c r="G235" s="574"/>
      <c r="H235" s="573"/>
      <c r="I235" s="574"/>
      <c r="J235" s="569"/>
      <c r="K235" s="569"/>
      <c r="L235" s="569"/>
      <c r="X235" s="40"/>
    </row>
    <row r="236" spans="1:24" ht="39.6" customHeight="1">
      <c r="A236" s="575"/>
      <c r="B236" s="576"/>
      <c r="C236" s="366" t="s">
        <v>918</v>
      </c>
      <c r="D236" s="377" t="s">
        <v>906</v>
      </c>
      <c r="E236" s="578"/>
      <c r="F236" s="574"/>
      <c r="G236" s="574"/>
      <c r="H236" s="573"/>
      <c r="I236" s="574"/>
      <c r="J236" s="569"/>
      <c r="K236" s="569"/>
      <c r="L236" s="569"/>
      <c r="X236" s="40"/>
    </row>
    <row r="237" spans="1:24" ht="39.6" customHeight="1">
      <c r="A237" s="575"/>
      <c r="B237" s="576"/>
      <c r="C237" s="366" t="s">
        <v>854</v>
      </c>
      <c r="D237" s="377" t="s">
        <v>906</v>
      </c>
      <c r="E237" s="579"/>
      <c r="F237" s="574"/>
      <c r="G237" s="574"/>
      <c r="H237" s="573"/>
      <c r="I237" s="574"/>
      <c r="J237" s="569"/>
      <c r="K237" s="569"/>
      <c r="L237" s="569"/>
      <c r="X237" s="40"/>
    </row>
    <row r="238" spans="1:24" ht="39.6" customHeight="1">
      <c r="A238" s="575">
        <v>5</v>
      </c>
      <c r="B238" s="576" t="s">
        <v>847</v>
      </c>
      <c r="C238" s="366" t="s">
        <v>912</v>
      </c>
      <c r="D238" s="377" t="s">
        <v>906</v>
      </c>
      <c r="E238" s="577">
        <v>1</v>
      </c>
      <c r="F238" s="574">
        <v>19.671100000000003</v>
      </c>
      <c r="G238" s="570">
        <f>F238/5.5*100</f>
        <v>357.65636363636372</v>
      </c>
      <c r="H238" s="573">
        <v>24900</v>
      </c>
      <c r="I238" s="574">
        <f>H238/21000*100</f>
        <v>118.57142857142857</v>
      </c>
      <c r="J238" s="569"/>
      <c r="K238" s="569"/>
      <c r="L238" s="569"/>
      <c r="X238" s="40"/>
    </row>
    <row r="239" spans="1:24" ht="66.599999999999994" customHeight="1">
      <c r="A239" s="575"/>
      <c r="B239" s="576"/>
      <c r="C239" s="366" t="s">
        <v>847</v>
      </c>
      <c r="D239" s="377" t="s">
        <v>906</v>
      </c>
      <c r="E239" s="579"/>
      <c r="F239" s="574"/>
      <c r="G239" s="572"/>
      <c r="H239" s="573"/>
      <c r="I239" s="574"/>
      <c r="J239" s="569"/>
      <c r="K239" s="569"/>
      <c r="L239" s="569"/>
      <c r="X239" s="40"/>
    </row>
    <row r="240" spans="1:24" ht="39.6" customHeight="1">
      <c r="A240" s="575">
        <v>6</v>
      </c>
      <c r="B240" s="576" t="s">
        <v>848</v>
      </c>
      <c r="C240" s="366" t="s">
        <v>909</v>
      </c>
      <c r="D240" s="377" t="s">
        <v>906</v>
      </c>
      <c r="E240" s="577">
        <v>2</v>
      </c>
      <c r="F240" s="574">
        <v>14.177380000000001</v>
      </c>
      <c r="G240" s="574">
        <f>F240/5.5*100</f>
        <v>257.77054545454547</v>
      </c>
      <c r="H240" s="573">
        <v>38794</v>
      </c>
      <c r="I240" s="574">
        <f>H240/21000*100</f>
        <v>184.73333333333332</v>
      </c>
      <c r="J240" s="569"/>
      <c r="K240" s="569"/>
      <c r="L240" s="569"/>
      <c r="X240" s="40"/>
    </row>
    <row r="241" spans="1:24" ht="39.6" customHeight="1">
      <c r="A241" s="575"/>
      <c r="B241" s="576"/>
      <c r="C241" s="366" t="s">
        <v>848</v>
      </c>
      <c r="D241" s="377" t="s">
        <v>906</v>
      </c>
      <c r="E241" s="578"/>
      <c r="F241" s="574"/>
      <c r="G241" s="574"/>
      <c r="H241" s="573"/>
      <c r="I241" s="574"/>
      <c r="J241" s="569"/>
      <c r="K241" s="569"/>
      <c r="L241" s="569"/>
      <c r="X241" s="40"/>
    </row>
    <row r="242" spans="1:24" ht="39.6" customHeight="1">
      <c r="A242" s="575"/>
      <c r="B242" s="576"/>
      <c r="C242" s="366" t="s">
        <v>915</v>
      </c>
      <c r="D242" s="377" t="s">
        <v>906</v>
      </c>
      <c r="E242" s="578"/>
      <c r="F242" s="574"/>
      <c r="G242" s="574"/>
      <c r="H242" s="573"/>
      <c r="I242" s="574"/>
      <c r="J242" s="569"/>
      <c r="K242" s="569"/>
      <c r="L242" s="569"/>
      <c r="X242" s="40"/>
    </row>
    <row r="243" spans="1:24" ht="64.900000000000006" customHeight="1">
      <c r="A243" s="575"/>
      <c r="B243" s="576"/>
      <c r="C243" s="366" t="s">
        <v>1457</v>
      </c>
      <c r="D243" s="377" t="s">
        <v>906</v>
      </c>
      <c r="E243" s="579"/>
      <c r="F243" s="574"/>
      <c r="G243" s="574"/>
      <c r="H243" s="573"/>
      <c r="I243" s="574"/>
      <c r="J243" s="569"/>
      <c r="K243" s="569"/>
      <c r="L243" s="569"/>
      <c r="X243" s="40"/>
    </row>
    <row r="244" spans="1:24" ht="39.6" customHeight="1">
      <c r="A244" s="575">
        <v>7</v>
      </c>
      <c r="B244" s="576" t="s">
        <v>849</v>
      </c>
      <c r="C244" s="366" t="s">
        <v>911</v>
      </c>
      <c r="D244" s="377" t="s">
        <v>906</v>
      </c>
      <c r="E244" s="577">
        <v>2</v>
      </c>
      <c r="F244" s="574">
        <v>19.936230000000002</v>
      </c>
      <c r="G244" s="574">
        <f>F244/5.5*100</f>
        <v>362.47690909090909</v>
      </c>
      <c r="H244" s="573">
        <v>34432</v>
      </c>
      <c r="I244" s="574">
        <f>H244/21000*100</f>
        <v>163.96190476190475</v>
      </c>
      <c r="J244" s="569"/>
      <c r="K244" s="569"/>
      <c r="L244" s="569"/>
      <c r="X244" s="40"/>
    </row>
    <row r="245" spans="1:24" ht="39.6" customHeight="1">
      <c r="A245" s="575"/>
      <c r="B245" s="576"/>
      <c r="C245" s="366" t="s">
        <v>1499</v>
      </c>
      <c r="D245" s="377" t="s">
        <v>993</v>
      </c>
      <c r="E245" s="578"/>
      <c r="F245" s="574"/>
      <c r="G245" s="574"/>
      <c r="H245" s="573"/>
      <c r="I245" s="574"/>
      <c r="J245" s="569"/>
      <c r="K245" s="569"/>
      <c r="L245" s="569"/>
      <c r="X245" s="40"/>
    </row>
    <row r="246" spans="1:24" ht="39.6" customHeight="1">
      <c r="A246" s="575"/>
      <c r="B246" s="576"/>
      <c r="C246" s="366" t="s">
        <v>907</v>
      </c>
      <c r="D246" s="377" t="s">
        <v>906</v>
      </c>
      <c r="E246" s="578"/>
      <c r="F246" s="574"/>
      <c r="G246" s="574"/>
      <c r="H246" s="573"/>
      <c r="I246" s="574"/>
      <c r="J246" s="569"/>
      <c r="K246" s="569"/>
      <c r="L246" s="569"/>
      <c r="X246" s="40"/>
    </row>
    <row r="247" spans="1:24" ht="39.6" customHeight="1">
      <c r="A247" s="575"/>
      <c r="B247" s="576"/>
      <c r="C247" s="366" t="s">
        <v>849</v>
      </c>
      <c r="D247" s="377" t="s">
        <v>906</v>
      </c>
      <c r="E247" s="579"/>
      <c r="F247" s="574"/>
      <c r="G247" s="574"/>
      <c r="H247" s="573"/>
      <c r="I247" s="574"/>
      <c r="J247" s="569"/>
      <c r="K247" s="569"/>
      <c r="L247" s="569"/>
      <c r="X247" s="40"/>
    </row>
    <row r="248" spans="1:24" ht="64.150000000000006" customHeight="1">
      <c r="A248" s="575">
        <v>8</v>
      </c>
      <c r="B248" s="576" t="s">
        <v>850</v>
      </c>
      <c r="C248" s="366" t="s">
        <v>1446</v>
      </c>
      <c r="D248" s="377" t="s">
        <v>906</v>
      </c>
      <c r="E248" s="577">
        <v>2</v>
      </c>
      <c r="F248" s="574">
        <v>14.771100000000001</v>
      </c>
      <c r="G248" s="570">
        <f>F248/5.5*100</f>
        <v>268.56545454545454</v>
      </c>
      <c r="H248" s="573">
        <v>30416</v>
      </c>
      <c r="I248" s="574">
        <f>H248/21000*100</f>
        <v>144.83809523809524</v>
      </c>
      <c r="J248" s="569"/>
      <c r="K248" s="569"/>
      <c r="L248" s="569"/>
      <c r="X248" s="40"/>
    </row>
    <row r="249" spans="1:24" ht="39.6" customHeight="1">
      <c r="A249" s="575"/>
      <c r="B249" s="576"/>
      <c r="C249" s="366" t="s">
        <v>989</v>
      </c>
      <c r="D249" s="377" t="s">
        <v>977</v>
      </c>
      <c r="E249" s="578"/>
      <c r="F249" s="574"/>
      <c r="G249" s="571"/>
      <c r="H249" s="573"/>
      <c r="I249" s="574"/>
      <c r="J249" s="569"/>
      <c r="K249" s="569"/>
      <c r="L249" s="569"/>
      <c r="X249" s="40"/>
    </row>
    <row r="250" spans="1:24" ht="69" customHeight="1">
      <c r="A250" s="575"/>
      <c r="B250" s="576"/>
      <c r="C250" s="461" t="s">
        <v>1456</v>
      </c>
      <c r="D250" s="377" t="s">
        <v>977</v>
      </c>
      <c r="E250" s="579"/>
      <c r="F250" s="574"/>
      <c r="G250" s="572"/>
      <c r="H250" s="573"/>
      <c r="I250" s="574"/>
      <c r="J250" s="569"/>
      <c r="K250" s="569"/>
      <c r="L250" s="569"/>
      <c r="X250" s="40"/>
    </row>
    <row r="251" spans="1:24" ht="39.6" customHeight="1">
      <c r="A251" s="575">
        <v>9</v>
      </c>
      <c r="B251" s="576" t="s">
        <v>851</v>
      </c>
      <c r="C251" s="366" t="s">
        <v>420</v>
      </c>
      <c r="D251" s="377" t="s">
        <v>906</v>
      </c>
      <c r="E251" s="577">
        <v>1</v>
      </c>
      <c r="F251" s="574">
        <v>17.596209999999999</v>
      </c>
      <c r="G251" s="570">
        <f>F251/5.5*100</f>
        <v>319.93109090909087</v>
      </c>
      <c r="H251" s="573">
        <v>24736</v>
      </c>
      <c r="I251" s="574">
        <f>H251/21000*100</f>
        <v>117.7904761904762</v>
      </c>
      <c r="J251" s="569"/>
      <c r="K251" s="569"/>
      <c r="L251" s="569"/>
      <c r="X251" s="40"/>
    </row>
    <row r="252" spans="1:24" ht="39.6" customHeight="1">
      <c r="A252" s="575"/>
      <c r="B252" s="576"/>
      <c r="C252" s="367" t="s">
        <v>851</v>
      </c>
      <c r="D252" s="377" t="s">
        <v>906</v>
      </c>
      <c r="E252" s="578"/>
      <c r="F252" s="574"/>
      <c r="G252" s="571"/>
      <c r="H252" s="573"/>
      <c r="I252" s="574"/>
      <c r="J252" s="569"/>
      <c r="K252" s="569"/>
      <c r="L252" s="569"/>
      <c r="X252" s="40"/>
    </row>
    <row r="253" spans="1:24" ht="39.6" customHeight="1">
      <c r="A253" s="575"/>
      <c r="B253" s="576"/>
      <c r="C253" s="366" t="s">
        <v>1500</v>
      </c>
      <c r="D253" s="377" t="s">
        <v>1042</v>
      </c>
      <c r="E253" s="579"/>
      <c r="F253" s="574"/>
      <c r="G253" s="572"/>
      <c r="H253" s="573"/>
      <c r="I253" s="574"/>
      <c r="J253" s="569"/>
      <c r="K253" s="569"/>
      <c r="L253" s="569"/>
      <c r="X253" s="40"/>
    </row>
    <row r="254" spans="1:24" ht="39.6" customHeight="1">
      <c r="A254" s="575">
        <v>10</v>
      </c>
      <c r="B254" s="576" t="s">
        <v>852</v>
      </c>
      <c r="C254" s="366" t="s">
        <v>928</v>
      </c>
      <c r="D254" s="377" t="s">
        <v>922</v>
      </c>
      <c r="E254" s="581">
        <v>3</v>
      </c>
      <c r="F254" s="574">
        <v>40.862529999999992</v>
      </c>
      <c r="G254" s="574">
        <f>F254/5.5*100</f>
        <v>742.9550909090907</v>
      </c>
      <c r="H254" s="573">
        <v>56251</v>
      </c>
      <c r="I254" s="574">
        <f>H254/21000*100</f>
        <v>267.86190476190478</v>
      </c>
      <c r="J254" s="569"/>
      <c r="K254" s="569"/>
      <c r="L254" s="569"/>
      <c r="X254" s="40"/>
    </row>
    <row r="255" spans="1:24" ht="39.6" customHeight="1">
      <c r="A255" s="575"/>
      <c r="B255" s="576"/>
      <c r="C255" s="366" t="s">
        <v>932</v>
      </c>
      <c r="D255" s="377" t="s">
        <v>922</v>
      </c>
      <c r="E255" s="582"/>
      <c r="F255" s="574"/>
      <c r="G255" s="574"/>
      <c r="H255" s="573"/>
      <c r="I255" s="574"/>
      <c r="J255" s="569"/>
      <c r="K255" s="569"/>
      <c r="L255" s="569"/>
      <c r="X255" s="40"/>
    </row>
    <row r="256" spans="1:24" ht="39.6" customHeight="1">
      <c r="A256" s="575"/>
      <c r="B256" s="576"/>
      <c r="C256" s="366" t="s">
        <v>931</v>
      </c>
      <c r="D256" s="377" t="s">
        <v>922</v>
      </c>
      <c r="E256" s="582"/>
      <c r="F256" s="574"/>
      <c r="G256" s="574"/>
      <c r="H256" s="573"/>
      <c r="I256" s="574"/>
      <c r="J256" s="569"/>
      <c r="K256" s="569"/>
      <c r="L256" s="569"/>
      <c r="X256" s="40"/>
    </row>
    <row r="257" spans="1:24" ht="39.6" customHeight="1">
      <c r="A257" s="575"/>
      <c r="B257" s="576"/>
      <c r="C257" s="366" t="s">
        <v>935</v>
      </c>
      <c r="D257" s="377" t="s">
        <v>922</v>
      </c>
      <c r="E257" s="582"/>
      <c r="F257" s="574"/>
      <c r="G257" s="574"/>
      <c r="H257" s="573"/>
      <c r="I257" s="574"/>
      <c r="J257" s="569"/>
      <c r="K257" s="569"/>
      <c r="L257" s="569"/>
      <c r="X257" s="40"/>
    </row>
    <row r="258" spans="1:24" ht="39.6" customHeight="1">
      <c r="A258" s="575"/>
      <c r="B258" s="576"/>
      <c r="C258" s="366" t="s">
        <v>1501</v>
      </c>
      <c r="D258" s="377" t="s">
        <v>922</v>
      </c>
      <c r="E258" s="582"/>
      <c r="F258" s="574"/>
      <c r="G258" s="574"/>
      <c r="H258" s="573"/>
      <c r="I258" s="574"/>
      <c r="J258" s="569"/>
      <c r="K258" s="569"/>
      <c r="L258" s="569"/>
      <c r="X258" s="40"/>
    </row>
    <row r="259" spans="1:24" ht="39.6" customHeight="1">
      <c r="A259" s="575"/>
      <c r="B259" s="576"/>
      <c r="C259" s="366" t="s">
        <v>1502</v>
      </c>
      <c r="D259" s="377" t="s">
        <v>922</v>
      </c>
      <c r="E259" s="583"/>
      <c r="F259" s="574"/>
      <c r="G259" s="574"/>
      <c r="H259" s="573"/>
      <c r="I259" s="574"/>
      <c r="J259" s="569"/>
      <c r="K259" s="569"/>
      <c r="L259" s="569"/>
      <c r="X259" s="40"/>
    </row>
    <row r="260" spans="1:24" ht="40.15" customHeight="1">
      <c r="A260" s="575">
        <v>11</v>
      </c>
      <c r="B260" s="580" t="s">
        <v>853</v>
      </c>
      <c r="C260" s="368" t="s">
        <v>941</v>
      </c>
      <c r="D260" s="377" t="s">
        <v>922</v>
      </c>
      <c r="E260" s="581">
        <v>2</v>
      </c>
      <c r="F260" s="574">
        <v>26.790980000000001</v>
      </c>
      <c r="G260" s="570">
        <f>F260/5.5*100</f>
        <v>487.10872727272726</v>
      </c>
      <c r="H260" s="573">
        <v>31983</v>
      </c>
      <c r="I260" s="574">
        <f>H260/21000*100</f>
        <v>152.29999999999998</v>
      </c>
      <c r="J260" s="580"/>
      <c r="K260" s="580"/>
      <c r="L260" s="580"/>
      <c r="X260" s="40"/>
    </row>
    <row r="261" spans="1:24" ht="40.15" customHeight="1">
      <c r="A261" s="575"/>
      <c r="B261" s="580"/>
      <c r="C261" s="368" t="s">
        <v>929</v>
      </c>
      <c r="D261" s="377" t="s">
        <v>922</v>
      </c>
      <c r="E261" s="582"/>
      <c r="F261" s="574"/>
      <c r="G261" s="571"/>
      <c r="H261" s="573"/>
      <c r="I261" s="574"/>
      <c r="J261" s="580"/>
      <c r="K261" s="580"/>
      <c r="L261" s="580"/>
      <c r="X261" s="40"/>
    </row>
    <row r="262" spans="1:24" ht="40.15" customHeight="1">
      <c r="A262" s="575"/>
      <c r="B262" s="580"/>
      <c r="C262" s="368" t="s">
        <v>927</v>
      </c>
      <c r="D262" s="377" t="s">
        <v>922</v>
      </c>
      <c r="E262" s="583"/>
      <c r="F262" s="574"/>
      <c r="G262" s="572"/>
      <c r="H262" s="573"/>
      <c r="I262" s="574"/>
      <c r="J262" s="580"/>
      <c r="K262" s="580"/>
      <c r="L262" s="580"/>
      <c r="X262" s="40"/>
    </row>
    <row r="263" spans="1:24" ht="72.599999999999994" customHeight="1">
      <c r="A263" s="575">
        <v>12</v>
      </c>
      <c r="B263" s="580" t="s">
        <v>408</v>
      </c>
      <c r="C263" s="366" t="s">
        <v>1447</v>
      </c>
      <c r="D263" s="377" t="s">
        <v>922</v>
      </c>
      <c r="E263" s="581">
        <v>2</v>
      </c>
      <c r="F263" s="574">
        <v>66.89224999999999</v>
      </c>
      <c r="G263" s="570">
        <f>F263/5.5*100</f>
        <v>1216.2227272727271</v>
      </c>
      <c r="H263" s="573">
        <v>35932</v>
      </c>
      <c r="I263" s="574">
        <f>H263/21000*100</f>
        <v>171.10476190476192</v>
      </c>
      <c r="J263" s="569"/>
      <c r="K263" s="569"/>
      <c r="L263" s="569"/>
      <c r="X263" s="40"/>
    </row>
    <row r="264" spans="1:24" ht="39.6" customHeight="1">
      <c r="A264" s="575"/>
      <c r="B264" s="580"/>
      <c r="C264" s="366" t="s">
        <v>924</v>
      </c>
      <c r="D264" s="377" t="s">
        <v>922</v>
      </c>
      <c r="E264" s="582"/>
      <c r="F264" s="574"/>
      <c r="G264" s="571"/>
      <c r="H264" s="573"/>
      <c r="I264" s="574"/>
      <c r="J264" s="569"/>
      <c r="K264" s="569"/>
      <c r="L264" s="569"/>
      <c r="X264" s="40"/>
    </row>
    <row r="265" spans="1:24" ht="39.6" customHeight="1">
      <c r="A265" s="575"/>
      <c r="B265" s="580"/>
      <c r="C265" s="366" t="s">
        <v>923</v>
      </c>
      <c r="D265" s="377" t="s">
        <v>922</v>
      </c>
      <c r="E265" s="583"/>
      <c r="F265" s="574"/>
      <c r="G265" s="572"/>
      <c r="H265" s="573"/>
      <c r="I265" s="574"/>
      <c r="J265" s="569"/>
      <c r="K265" s="569"/>
      <c r="L265" s="569"/>
      <c r="X265" s="40"/>
    </row>
    <row r="266" spans="1:24" ht="38.450000000000003" customHeight="1">
      <c r="A266" s="575">
        <v>13</v>
      </c>
      <c r="B266" s="580" t="s">
        <v>854</v>
      </c>
      <c r="C266" s="366" t="s">
        <v>925</v>
      </c>
      <c r="D266" s="377" t="s">
        <v>922</v>
      </c>
      <c r="E266" s="581">
        <v>2</v>
      </c>
      <c r="F266" s="574">
        <v>76.279560000000004</v>
      </c>
      <c r="G266" s="570">
        <f>F266/5.5*100</f>
        <v>1386.901090909091</v>
      </c>
      <c r="H266" s="573">
        <v>16098</v>
      </c>
      <c r="I266" s="574">
        <f>H266/21000*100</f>
        <v>76.657142857142858</v>
      </c>
      <c r="J266" s="569"/>
      <c r="K266" s="569"/>
      <c r="L266" s="569"/>
      <c r="X266" s="40"/>
    </row>
    <row r="267" spans="1:24" ht="38.450000000000003" customHeight="1">
      <c r="A267" s="575"/>
      <c r="B267" s="580"/>
      <c r="C267" s="366" t="s">
        <v>940</v>
      </c>
      <c r="D267" s="377" t="s">
        <v>922</v>
      </c>
      <c r="E267" s="582"/>
      <c r="F267" s="574"/>
      <c r="G267" s="571"/>
      <c r="H267" s="573"/>
      <c r="I267" s="574"/>
      <c r="J267" s="569"/>
      <c r="K267" s="569"/>
      <c r="L267" s="569"/>
      <c r="X267" s="40"/>
    </row>
    <row r="268" spans="1:24" ht="38.450000000000003" customHeight="1">
      <c r="A268" s="575"/>
      <c r="B268" s="580"/>
      <c r="C268" s="366" t="s">
        <v>926</v>
      </c>
      <c r="D268" s="377" t="s">
        <v>922</v>
      </c>
      <c r="E268" s="583"/>
      <c r="F268" s="574"/>
      <c r="G268" s="572"/>
      <c r="H268" s="573"/>
      <c r="I268" s="574"/>
      <c r="J268" s="569"/>
      <c r="K268" s="569"/>
      <c r="L268" s="569"/>
      <c r="X268" s="40"/>
    </row>
    <row r="269" spans="1:24" ht="43.15" customHeight="1">
      <c r="A269" s="575">
        <v>14</v>
      </c>
      <c r="B269" s="580" t="s">
        <v>855</v>
      </c>
      <c r="C269" s="366" t="s">
        <v>938</v>
      </c>
      <c r="D269" s="377" t="s">
        <v>922</v>
      </c>
      <c r="E269" s="581">
        <v>2</v>
      </c>
      <c r="F269" s="574">
        <v>39.971499999999999</v>
      </c>
      <c r="G269" s="570">
        <f>F269/5.5*100</f>
        <v>726.75454545454545</v>
      </c>
      <c r="H269" s="573">
        <v>27053</v>
      </c>
      <c r="I269" s="574">
        <f>H269/21000*100</f>
        <v>128.82380952380953</v>
      </c>
      <c r="J269" s="569"/>
      <c r="K269" s="569"/>
      <c r="L269" s="569"/>
      <c r="X269" s="40"/>
    </row>
    <row r="270" spans="1:24" ht="43.15" customHeight="1">
      <c r="A270" s="575"/>
      <c r="B270" s="580"/>
      <c r="C270" s="366" t="s">
        <v>939</v>
      </c>
      <c r="D270" s="377" t="s">
        <v>922</v>
      </c>
      <c r="E270" s="582"/>
      <c r="F270" s="574"/>
      <c r="G270" s="571"/>
      <c r="H270" s="573"/>
      <c r="I270" s="574"/>
      <c r="J270" s="569"/>
      <c r="K270" s="569"/>
      <c r="L270" s="569"/>
      <c r="X270" s="40"/>
    </row>
    <row r="271" spans="1:24" ht="69.599999999999994" customHeight="1">
      <c r="A271" s="575"/>
      <c r="B271" s="580"/>
      <c r="C271" s="366" t="s">
        <v>1465</v>
      </c>
      <c r="D271" s="377" t="s">
        <v>922</v>
      </c>
      <c r="E271" s="583"/>
      <c r="F271" s="574"/>
      <c r="G271" s="572"/>
      <c r="H271" s="573"/>
      <c r="I271" s="574"/>
      <c r="J271" s="569"/>
      <c r="K271" s="569"/>
      <c r="L271" s="569"/>
      <c r="X271" s="40"/>
    </row>
    <row r="272" spans="1:24" ht="40.9" customHeight="1">
      <c r="A272" s="575">
        <v>15</v>
      </c>
      <c r="B272" s="580" t="s">
        <v>856</v>
      </c>
      <c r="C272" s="368" t="s">
        <v>934</v>
      </c>
      <c r="D272" s="377" t="s">
        <v>922</v>
      </c>
      <c r="E272" s="581">
        <v>2</v>
      </c>
      <c r="F272" s="574">
        <v>31.620429999999999</v>
      </c>
      <c r="G272" s="570">
        <f>F272/5.5*100</f>
        <v>574.91690909090914</v>
      </c>
      <c r="H272" s="573">
        <v>24638</v>
      </c>
      <c r="I272" s="574">
        <f>H272/21000*100</f>
        <v>117.32380952380952</v>
      </c>
      <c r="J272" s="569"/>
      <c r="K272" s="569"/>
      <c r="L272" s="569"/>
      <c r="X272" s="40"/>
    </row>
    <row r="273" spans="1:24" ht="40.9" customHeight="1">
      <c r="A273" s="575"/>
      <c r="B273" s="580"/>
      <c r="C273" s="368" t="s">
        <v>936</v>
      </c>
      <c r="D273" s="377" t="s">
        <v>922</v>
      </c>
      <c r="E273" s="582"/>
      <c r="F273" s="574"/>
      <c r="G273" s="571"/>
      <c r="H273" s="573"/>
      <c r="I273" s="574"/>
      <c r="J273" s="569"/>
      <c r="K273" s="569"/>
      <c r="L273" s="569"/>
      <c r="X273" s="40"/>
    </row>
    <row r="274" spans="1:24" ht="40.9" customHeight="1">
      <c r="A274" s="575"/>
      <c r="B274" s="580"/>
      <c r="C274" s="368" t="s">
        <v>937</v>
      </c>
      <c r="D274" s="377" t="s">
        <v>922</v>
      </c>
      <c r="E274" s="583"/>
      <c r="F274" s="574"/>
      <c r="G274" s="572"/>
      <c r="H274" s="573"/>
      <c r="I274" s="574"/>
      <c r="J274" s="569"/>
      <c r="K274" s="569"/>
      <c r="L274" s="569"/>
      <c r="X274" s="40"/>
    </row>
    <row r="275" spans="1:24" ht="34.9" customHeight="1">
      <c r="A275" s="575">
        <v>16</v>
      </c>
      <c r="B275" s="576" t="s">
        <v>857</v>
      </c>
      <c r="C275" s="366" t="s">
        <v>950</v>
      </c>
      <c r="D275" s="377" t="s">
        <v>942</v>
      </c>
      <c r="E275" s="577">
        <v>2</v>
      </c>
      <c r="F275" s="574">
        <v>11.46664</v>
      </c>
      <c r="G275" s="570">
        <f>F275/5.5*100</f>
        <v>208.48436363636361</v>
      </c>
      <c r="H275" s="573">
        <v>24948</v>
      </c>
      <c r="I275" s="574">
        <f>H275/21000*100</f>
        <v>118.8</v>
      </c>
      <c r="J275" s="569"/>
      <c r="K275" s="569"/>
      <c r="L275" s="569"/>
      <c r="X275" s="40"/>
    </row>
    <row r="276" spans="1:24" ht="34.9" customHeight="1">
      <c r="A276" s="575"/>
      <c r="B276" s="576"/>
      <c r="C276" s="366" t="s">
        <v>951</v>
      </c>
      <c r="D276" s="377" t="s">
        <v>942</v>
      </c>
      <c r="E276" s="578"/>
      <c r="F276" s="574"/>
      <c r="G276" s="571"/>
      <c r="H276" s="573"/>
      <c r="I276" s="574"/>
      <c r="J276" s="569"/>
      <c r="K276" s="569"/>
      <c r="L276" s="569"/>
      <c r="X276" s="40"/>
    </row>
    <row r="277" spans="1:24" ht="53.45" customHeight="1">
      <c r="A277" s="575"/>
      <c r="B277" s="576"/>
      <c r="C277" s="367" t="s">
        <v>952</v>
      </c>
      <c r="D277" s="377" t="s">
        <v>942</v>
      </c>
      <c r="E277" s="579"/>
      <c r="F277" s="574"/>
      <c r="G277" s="572"/>
      <c r="H277" s="573"/>
      <c r="I277" s="574"/>
      <c r="J277" s="569"/>
      <c r="K277" s="569"/>
      <c r="L277" s="569"/>
      <c r="X277" s="40"/>
    </row>
    <row r="278" spans="1:24" ht="34.9" customHeight="1">
      <c r="A278" s="575">
        <v>17</v>
      </c>
      <c r="B278" s="576" t="s">
        <v>858</v>
      </c>
      <c r="C278" s="366" t="s">
        <v>943</v>
      </c>
      <c r="D278" s="377" t="s">
        <v>942</v>
      </c>
      <c r="E278" s="577">
        <v>2</v>
      </c>
      <c r="F278" s="574">
        <v>17.404430000000001</v>
      </c>
      <c r="G278" s="570">
        <f>F278/5.5*100</f>
        <v>316.44418181818185</v>
      </c>
      <c r="H278" s="573">
        <v>29083</v>
      </c>
      <c r="I278" s="574">
        <f>H278/21000*100</f>
        <v>138.49047619047619</v>
      </c>
      <c r="J278" s="569"/>
      <c r="K278" s="569"/>
      <c r="L278" s="569"/>
      <c r="X278" s="40"/>
    </row>
    <row r="279" spans="1:24" ht="34.9" customHeight="1">
      <c r="A279" s="575"/>
      <c r="B279" s="576"/>
      <c r="C279" s="366" t="s">
        <v>954</v>
      </c>
      <c r="D279" s="377" t="s">
        <v>942</v>
      </c>
      <c r="E279" s="578"/>
      <c r="F279" s="574"/>
      <c r="G279" s="571"/>
      <c r="H279" s="573"/>
      <c r="I279" s="574"/>
      <c r="J279" s="569"/>
      <c r="K279" s="569"/>
      <c r="L279" s="569"/>
      <c r="X279" s="40"/>
    </row>
    <row r="280" spans="1:24" ht="42.6" customHeight="1">
      <c r="A280" s="575"/>
      <c r="B280" s="576"/>
      <c r="C280" s="366" t="s">
        <v>953</v>
      </c>
      <c r="D280" s="377" t="s">
        <v>942</v>
      </c>
      <c r="E280" s="579"/>
      <c r="F280" s="574"/>
      <c r="G280" s="572"/>
      <c r="H280" s="573"/>
      <c r="I280" s="574"/>
      <c r="J280" s="569"/>
      <c r="K280" s="569"/>
      <c r="L280" s="569"/>
      <c r="X280" s="40"/>
    </row>
    <row r="281" spans="1:24" ht="34.9" customHeight="1">
      <c r="A281" s="575">
        <v>18</v>
      </c>
      <c r="B281" s="576" t="s">
        <v>859</v>
      </c>
      <c r="C281" s="366" t="s">
        <v>955</v>
      </c>
      <c r="D281" s="377" t="s">
        <v>942</v>
      </c>
      <c r="E281" s="577">
        <v>2</v>
      </c>
      <c r="F281" s="574">
        <v>23.871589999999998</v>
      </c>
      <c r="G281" s="570">
        <f>F281/5.5*100</f>
        <v>434.02890909090905</v>
      </c>
      <c r="H281" s="573">
        <v>26696</v>
      </c>
      <c r="I281" s="574">
        <f>H281/21000*100</f>
        <v>127.12380952380953</v>
      </c>
      <c r="J281" s="569"/>
      <c r="K281" s="569"/>
      <c r="L281" s="569"/>
      <c r="X281" s="40"/>
    </row>
    <row r="282" spans="1:24" ht="46.9" customHeight="1">
      <c r="A282" s="575"/>
      <c r="B282" s="576"/>
      <c r="C282" s="366" t="s">
        <v>1460</v>
      </c>
      <c r="D282" s="377" t="s">
        <v>942</v>
      </c>
      <c r="E282" s="578"/>
      <c r="F282" s="574"/>
      <c r="G282" s="571"/>
      <c r="H282" s="573"/>
      <c r="I282" s="574"/>
      <c r="J282" s="569"/>
      <c r="K282" s="569"/>
      <c r="L282" s="569"/>
      <c r="X282" s="40"/>
    </row>
    <row r="283" spans="1:24" ht="34.9" customHeight="1">
      <c r="A283" s="575"/>
      <c r="B283" s="576"/>
      <c r="C283" s="366" t="s">
        <v>946</v>
      </c>
      <c r="D283" s="377" t="s">
        <v>942</v>
      </c>
      <c r="E283" s="579"/>
      <c r="F283" s="574"/>
      <c r="G283" s="572"/>
      <c r="H283" s="573"/>
      <c r="I283" s="574"/>
      <c r="J283" s="569"/>
      <c r="K283" s="569"/>
      <c r="L283" s="569"/>
      <c r="X283" s="40"/>
    </row>
    <row r="284" spans="1:24" ht="34.9" customHeight="1">
      <c r="A284" s="553">
        <v>19</v>
      </c>
      <c r="B284" s="554" t="s">
        <v>860</v>
      </c>
      <c r="C284" s="366" t="s">
        <v>405</v>
      </c>
      <c r="D284" s="377" t="s">
        <v>942</v>
      </c>
      <c r="E284" s="555">
        <v>2</v>
      </c>
      <c r="F284" s="550">
        <v>26.09563</v>
      </c>
      <c r="G284" s="550">
        <f>F284/5.5*100</f>
        <v>474.46599999999995</v>
      </c>
      <c r="H284" s="551">
        <v>22780</v>
      </c>
      <c r="I284" s="550">
        <f>H284/21000*100</f>
        <v>108.47619047619048</v>
      </c>
      <c r="J284" s="564"/>
      <c r="K284" s="564"/>
      <c r="L284" s="564"/>
      <c r="X284" s="40"/>
    </row>
    <row r="285" spans="1:24" ht="34.9" customHeight="1">
      <c r="A285" s="553"/>
      <c r="B285" s="554"/>
      <c r="C285" s="366" t="s">
        <v>949</v>
      </c>
      <c r="D285" s="377" t="s">
        <v>942</v>
      </c>
      <c r="E285" s="556"/>
      <c r="F285" s="550"/>
      <c r="G285" s="550"/>
      <c r="H285" s="551"/>
      <c r="I285" s="550"/>
      <c r="J285" s="564"/>
      <c r="K285" s="564"/>
      <c r="L285" s="564"/>
      <c r="X285" s="40"/>
    </row>
    <row r="286" spans="1:24" ht="85.9" customHeight="1">
      <c r="A286" s="553"/>
      <c r="B286" s="554"/>
      <c r="C286" s="366" t="s">
        <v>1503</v>
      </c>
      <c r="D286" s="377" t="s">
        <v>922</v>
      </c>
      <c r="E286" s="556"/>
      <c r="F286" s="550"/>
      <c r="G286" s="550"/>
      <c r="H286" s="551"/>
      <c r="I286" s="550"/>
      <c r="J286" s="564"/>
      <c r="K286" s="564"/>
      <c r="L286" s="564"/>
      <c r="X286" s="40"/>
    </row>
    <row r="287" spans="1:24" ht="41.45" customHeight="1">
      <c r="A287" s="553"/>
      <c r="B287" s="554"/>
      <c r="C287" s="366" t="s">
        <v>956</v>
      </c>
      <c r="D287" s="377" t="s">
        <v>942</v>
      </c>
      <c r="E287" s="557"/>
      <c r="F287" s="550"/>
      <c r="G287" s="550"/>
      <c r="H287" s="551"/>
      <c r="I287" s="550"/>
      <c r="J287" s="564"/>
      <c r="K287" s="564"/>
      <c r="L287" s="564"/>
      <c r="X287" s="40"/>
    </row>
    <row r="288" spans="1:24" ht="34.9" customHeight="1">
      <c r="A288" s="553">
        <v>20</v>
      </c>
      <c r="B288" s="568" t="s">
        <v>861</v>
      </c>
      <c r="C288" s="366" t="s">
        <v>958</v>
      </c>
      <c r="D288" s="377" t="s">
        <v>942</v>
      </c>
      <c r="E288" s="555">
        <v>2</v>
      </c>
      <c r="F288" s="550">
        <v>22.336680000000001</v>
      </c>
      <c r="G288" s="565">
        <f>F288/5.5*100</f>
        <v>406.12145454545458</v>
      </c>
      <c r="H288" s="551">
        <v>24919</v>
      </c>
      <c r="I288" s="550">
        <f>H288/21000*100</f>
        <v>118.66190476190476</v>
      </c>
      <c r="J288" s="564"/>
      <c r="K288" s="564"/>
      <c r="L288" s="564"/>
      <c r="X288" s="40"/>
    </row>
    <row r="289" spans="1:24" ht="34.9" customHeight="1">
      <c r="A289" s="553"/>
      <c r="B289" s="568"/>
      <c r="C289" s="366" t="s">
        <v>957</v>
      </c>
      <c r="D289" s="377" t="s">
        <v>942</v>
      </c>
      <c r="E289" s="556"/>
      <c r="F289" s="550"/>
      <c r="G289" s="566"/>
      <c r="H289" s="551"/>
      <c r="I289" s="550"/>
      <c r="J289" s="564"/>
      <c r="K289" s="564"/>
      <c r="L289" s="564"/>
      <c r="X289" s="40"/>
    </row>
    <row r="290" spans="1:24" ht="46.15" customHeight="1">
      <c r="A290" s="553"/>
      <c r="B290" s="568"/>
      <c r="C290" s="366" t="s">
        <v>959</v>
      </c>
      <c r="D290" s="377" t="s">
        <v>942</v>
      </c>
      <c r="E290" s="557"/>
      <c r="F290" s="550"/>
      <c r="G290" s="567"/>
      <c r="H290" s="551"/>
      <c r="I290" s="550"/>
      <c r="J290" s="564"/>
      <c r="K290" s="564"/>
      <c r="L290" s="564"/>
      <c r="X290" s="40"/>
    </row>
    <row r="291" spans="1:24" ht="34.9" customHeight="1">
      <c r="A291" s="553">
        <v>21</v>
      </c>
      <c r="B291" s="554" t="s">
        <v>862</v>
      </c>
      <c r="C291" s="366" t="s">
        <v>937</v>
      </c>
      <c r="D291" s="377" t="s">
        <v>942</v>
      </c>
      <c r="E291" s="555">
        <v>3</v>
      </c>
      <c r="F291" s="550">
        <v>39.275009999999995</v>
      </c>
      <c r="G291" s="550">
        <f>F291/5.5*100</f>
        <v>714.09109090909078</v>
      </c>
      <c r="H291" s="551">
        <v>43799</v>
      </c>
      <c r="I291" s="550">
        <f>H291/21000*100</f>
        <v>208.56666666666666</v>
      </c>
      <c r="J291" s="564"/>
      <c r="K291" s="564"/>
      <c r="L291" s="564"/>
      <c r="X291" s="40"/>
    </row>
    <row r="292" spans="1:24" ht="34.9" customHeight="1">
      <c r="A292" s="553"/>
      <c r="B292" s="554"/>
      <c r="C292" s="366" t="s">
        <v>960</v>
      </c>
      <c r="D292" s="377" t="s">
        <v>942</v>
      </c>
      <c r="E292" s="556"/>
      <c r="F292" s="550"/>
      <c r="G292" s="550"/>
      <c r="H292" s="551"/>
      <c r="I292" s="550"/>
      <c r="J292" s="564"/>
      <c r="K292" s="564"/>
      <c r="L292" s="564"/>
      <c r="X292" s="40"/>
    </row>
    <row r="293" spans="1:24" ht="34.9" customHeight="1">
      <c r="A293" s="553"/>
      <c r="B293" s="554"/>
      <c r="C293" s="366" t="s">
        <v>961</v>
      </c>
      <c r="D293" s="377" t="s">
        <v>942</v>
      </c>
      <c r="E293" s="556"/>
      <c r="F293" s="550"/>
      <c r="G293" s="550"/>
      <c r="H293" s="551"/>
      <c r="I293" s="550"/>
      <c r="J293" s="564"/>
      <c r="K293" s="564"/>
      <c r="L293" s="564"/>
      <c r="X293" s="40"/>
    </row>
    <row r="294" spans="1:24" ht="41.45" customHeight="1">
      <c r="A294" s="553"/>
      <c r="B294" s="554"/>
      <c r="C294" s="366" t="s">
        <v>962</v>
      </c>
      <c r="D294" s="377" t="s">
        <v>942</v>
      </c>
      <c r="E294" s="557"/>
      <c r="F294" s="550"/>
      <c r="G294" s="550"/>
      <c r="H294" s="551"/>
      <c r="I294" s="550"/>
      <c r="J294" s="564"/>
      <c r="K294" s="564"/>
      <c r="L294" s="564"/>
      <c r="X294" s="40"/>
    </row>
    <row r="295" spans="1:24" ht="34.9" customHeight="1">
      <c r="A295" s="553">
        <v>22</v>
      </c>
      <c r="B295" s="554" t="s">
        <v>863</v>
      </c>
      <c r="C295" s="366" t="s">
        <v>945</v>
      </c>
      <c r="D295" s="377" t="s">
        <v>942</v>
      </c>
      <c r="E295" s="555">
        <v>2</v>
      </c>
      <c r="F295" s="550">
        <v>25.89556</v>
      </c>
      <c r="G295" s="550">
        <f>F295/21*100</f>
        <v>123.31219047619047</v>
      </c>
      <c r="H295" s="551">
        <v>27841</v>
      </c>
      <c r="I295" s="550">
        <f>H295/16000*100</f>
        <v>174.00624999999999</v>
      </c>
      <c r="J295" s="564"/>
      <c r="K295" s="564"/>
      <c r="L295" s="564"/>
      <c r="X295" s="40"/>
    </row>
    <row r="296" spans="1:24" ht="34.9" customHeight="1">
      <c r="A296" s="553"/>
      <c r="B296" s="554"/>
      <c r="C296" s="366" t="s">
        <v>947</v>
      </c>
      <c r="D296" s="377" t="s">
        <v>942</v>
      </c>
      <c r="E296" s="556"/>
      <c r="F296" s="550"/>
      <c r="G296" s="550"/>
      <c r="H296" s="551"/>
      <c r="I296" s="550"/>
      <c r="J296" s="564"/>
      <c r="K296" s="564"/>
      <c r="L296" s="564"/>
      <c r="X296" s="40"/>
    </row>
    <row r="297" spans="1:24" ht="34.9" customHeight="1">
      <c r="A297" s="553"/>
      <c r="B297" s="554"/>
      <c r="C297" s="366" t="s">
        <v>948</v>
      </c>
      <c r="D297" s="377" t="s">
        <v>942</v>
      </c>
      <c r="E297" s="556"/>
      <c r="F297" s="550"/>
      <c r="G297" s="550"/>
      <c r="H297" s="551"/>
      <c r="I297" s="550"/>
      <c r="J297" s="564"/>
      <c r="K297" s="564"/>
      <c r="L297" s="564"/>
      <c r="X297" s="40"/>
    </row>
    <row r="298" spans="1:24" ht="34.9" customHeight="1">
      <c r="A298" s="553"/>
      <c r="B298" s="554"/>
      <c r="C298" s="366" t="s">
        <v>1504</v>
      </c>
      <c r="D298" s="377" t="s">
        <v>1005</v>
      </c>
      <c r="E298" s="556"/>
      <c r="F298" s="550"/>
      <c r="G298" s="550"/>
      <c r="H298" s="551"/>
      <c r="I298" s="550"/>
      <c r="J298" s="564"/>
      <c r="K298" s="564"/>
      <c r="L298" s="564"/>
      <c r="X298" s="40"/>
    </row>
    <row r="299" spans="1:24" ht="34.9" customHeight="1">
      <c r="A299" s="553"/>
      <c r="B299" s="554"/>
      <c r="C299" s="366" t="s">
        <v>1506</v>
      </c>
      <c r="D299" s="377" t="s">
        <v>1019</v>
      </c>
      <c r="E299" s="556"/>
      <c r="F299" s="550"/>
      <c r="G299" s="550"/>
      <c r="H299" s="551"/>
      <c r="I299" s="550"/>
      <c r="J299" s="564"/>
      <c r="K299" s="564"/>
      <c r="L299" s="564"/>
      <c r="X299" s="40"/>
    </row>
    <row r="300" spans="1:24" ht="43.15" customHeight="1">
      <c r="A300" s="553"/>
      <c r="B300" s="554"/>
      <c r="C300" s="366" t="s">
        <v>1505</v>
      </c>
      <c r="D300" s="377" t="s">
        <v>1005</v>
      </c>
      <c r="E300" s="557"/>
      <c r="F300" s="550"/>
      <c r="G300" s="550"/>
      <c r="H300" s="551"/>
      <c r="I300" s="550"/>
      <c r="J300" s="564"/>
      <c r="K300" s="564"/>
      <c r="L300" s="564"/>
      <c r="X300" s="40"/>
    </row>
    <row r="301" spans="1:24" ht="34.9" customHeight="1">
      <c r="A301" s="553">
        <v>23</v>
      </c>
      <c r="B301" s="554" t="s">
        <v>864</v>
      </c>
      <c r="C301" s="368" t="s">
        <v>1027</v>
      </c>
      <c r="D301" s="378" t="s">
        <v>1019</v>
      </c>
      <c r="E301" s="555">
        <v>2</v>
      </c>
      <c r="F301" s="550">
        <v>19.750460000000004</v>
      </c>
      <c r="G301" s="550">
        <f>F301/21*100</f>
        <v>94.049809523809543</v>
      </c>
      <c r="H301" s="551">
        <v>36758</v>
      </c>
      <c r="I301" s="550">
        <f>H301/16000*100</f>
        <v>229.73750000000001</v>
      </c>
      <c r="J301" s="552"/>
      <c r="K301" s="552"/>
      <c r="L301" s="552"/>
      <c r="X301" s="40"/>
    </row>
    <row r="302" spans="1:24" ht="34.9" customHeight="1">
      <c r="A302" s="553"/>
      <c r="B302" s="554"/>
      <c r="C302" s="368" t="s">
        <v>1024</v>
      </c>
      <c r="D302" s="378" t="s">
        <v>1019</v>
      </c>
      <c r="E302" s="556"/>
      <c r="F302" s="550"/>
      <c r="G302" s="550"/>
      <c r="H302" s="551"/>
      <c r="I302" s="550"/>
      <c r="J302" s="552"/>
      <c r="K302" s="552"/>
      <c r="L302" s="552"/>
      <c r="X302" s="40"/>
    </row>
    <row r="303" spans="1:24" ht="34.9" customHeight="1">
      <c r="A303" s="553"/>
      <c r="B303" s="554"/>
      <c r="C303" s="368" t="s">
        <v>1023</v>
      </c>
      <c r="D303" s="378" t="s">
        <v>1019</v>
      </c>
      <c r="E303" s="557"/>
      <c r="F303" s="550"/>
      <c r="G303" s="550"/>
      <c r="H303" s="551"/>
      <c r="I303" s="550"/>
      <c r="J303" s="552"/>
      <c r="K303" s="552"/>
      <c r="L303" s="552"/>
      <c r="X303" s="40"/>
    </row>
    <row r="304" spans="1:24" ht="34.9" customHeight="1">
      <c r="A304" s="553">
        <v>24</v>
      </c>
      <c r="B304" s="554" t="s">
        <v>865</v>
      </c>
      <c r="C304" s="368" t="s">
        <v>865</v>
      </c>
      <c r="D304" s="378" t="s">
        <v>1019</v>
      </c>
      <c r="E304" s="560">
        <v>2</v>
      </c>
      <c r="F304" s="563">
        <v>20.730599999999999</v>
      </c>
      <c r="G304" s="550">
        <f>F304/21*100</f>
        <v>98.717142857142846</v>
      </c>
      <c r="H304" s="554">
        <v>20334</v>
      </c>
      <c r="I304" s="550">
        <f>H304/16000*100</f>
        <v>127.08749999999999</v>
      </c>
      <c r="J304" s="558"/>
      <c r="K304" s="558"/>
      <c r="L304" s="558"/>
      <c r="X304" s="40"/>
    </row>
    <row r="305" spans="1:24" ht="34.9" customHeight="1">
      <c r="A305" s="553"/>
      <c r="B305" s="554"/>
      <c r="C305" s="368" t="s">
        <v>409</v>
      </c>
      <c r="D305" s="378" t="s">
        <v>1019</v>
      </c>
      <c r="E305" s="561"/>
      <c r="F305" s="563"/>
      <c r="G305" s="550"/>
      <c r="H305" s="554"/>
      <c r="I305" s="550"/>
      <c r="J305" s="558"/>
      <c r="K305" s="558"/>
      <c r="L305" s="558"/>
      <c r="X305" s="40"/>
    </row>
    <row r="306" spans="1:24" ht="34.9" customHeight="1">
      <c r="A306" s="553"/>
      <c r="B306" s="554"/>
      <c r="C306" s="368" t="s">
        <v>406</v>
      </c>
      <c r="D306" s="378" t="s">
        <v>1019</v>
      </c>
      <c r="E306" s="562"/>
      <c r="F306" s="563"/>
      <c r="G306" s="550"/>
      <c r="H306" s="554"/>
      <c r="I306" s="550"/>
      <c r="J306" s="558"/>
      <c r="K306" s="558"/>
      <c r="L306" s="558"/>
      <c r="X306" s="40"/>
    </row>
    <row r="307" spans="1:24" ht="34.9" customHeight="1">
      <c r="A307" s="553">
        <v>25</v>
      </c>
      <c r="B307" s="558" t="s">
        <v>866</v>
      </c>
      <c r="C307" s="368" t="s">
        <v>1020</v>
      </c>
      <c r="D307" s="378" t="s">
        <v>1019</v>
      </c>
      <c r="E307" s="560">
        <v>2</v>
      </c>
      <c r="F307" s="563">
        <v>17.49812</v>
      </c>
      <c r="G307" s="550">
        <f>F307/21*100</f>
        <v>83.324380952380949</v>
      </c>
      <c r="H307" s="554">
        <v>20740</v>
      </c>
      <c r="I307" s="550">
        <f>H307/16000*100</f>
        <v>129.625</v>
      </c>
      <c r="J307" s="558"/>
      <c r="K307" s="558"/>
      <c r="L307" s="558"/>
      <c r="X307" s="40"/>
    </row>
    <row r="308" spans="1:24" ht="34.9" customHeight="1">
      <c r="A308" s="553"/>
      <c r="B308" s="558"/>
      <c r="C308" s="368" t="s">
        <v>1021</v>
      </c>
      <c r="D308" s="378" t="s">
        <v>1019</v>
      </c>
      <c r="E308" s="561"/>
      <c r="F308" s="563"/>
      <c r="G308" s="550"/>
      <c r="H308" s="554"/>
      <c r="I308" s="550"/>
      <c r="J308" s="558"/>
      <c r="K308" s="558"/>
      <c r="L308" s="558"/>
      <c r="X308" s="40"/>
    </row>
    <row r="309" spans="1:24" ht="34.9" customHeight="1">
      <c r="A309" s="553"/>
      <c r="B309" s="558"/>
      <c r="C309" s="368" t="s">
        <v>866</v>
      </c>
      <c r="D309" s="378" t="s">
        <v>1019</v>
      </c>
      <c r="E309" s="562"/>
      <c r="F309" s="563"/>
      <c r="G309" s="550"/>
      <c r="H309" s="554"/>
      <c r="I309" s="550"/>
      <c r="J309" s="558"/>
      <c r="K309" s="558"/>
      <c r="L309" s="558"/>
      <c r="X309" s="40"/>
    </row>
    <row r="310" spans="1:24" ht="34.9" customHeight="1">
      <c r="A310" s="553">
        <v>26</v>
      </c>
      <c r="B310" s="558" t="s">
        <v>867</v>
      </c>
      <c r="C310" s="366" t="s">
        <v>1022</v>
      </c>
      <c r="D310" s="378" t="s">
        <v>1019</v>
      </c>
      <c r="E310" s="560">
        <v>2</v>
      </c>
      <c r="F310" s="550">
        <v>24.98959</v>
      </c>
      <c r="G310" s="550">
        <f>F310/21*100</f>
        <v>118.99804761904763</v>
      </c>
      <c r="H310" s="551">
        <v>35937</v>
      </c>
      <c r="I310" s="550">
        <f>H310/16000*100</f>
        <v>224.60624999999999</v>
      </c>
      <c r="J310" s="552"/>
      <c r="K310" s="552"/>
      <c r="L310" s="552"/>
      <c r="X310" s="40"/>
    </row>
    <row r="311" spans="1:24" ht="34.9" customHeight="1">
      <c r="A311" s="553"/>
      <c r="B311" s="558"/>
      <c r="C311" s="366" t="s">
        <v>867</v>
      </c>
      <c r="D311" s="378" t="s">
        <v>1019</v>
      </c>
      <c r="E311" s="561"/>
      <c r="F311" s="550"/>
      <c r="G311" s="550"/>
      <c r="H311" s="551"/>
      <c r="I311" s="550"/>
      <c r="J311" s="552"/>
      <c r="K311" s="552"/>
      <c r="L311" s="552"/>
      <c r="X311" s="40"/>
    </row>
    <row r="312" spans="1:24" ht="34.9" customHeight="1">
      <c r="A312" s="553"/>
      <c r="B312" s="558"/>
      <c r="C312" s="366" t="s">
        <v>411</v>
      </c>
      <c r="D312" s="378" t="s">
        <v>1019</v>
      </c>
      <c r="E312" s="562"/>
      <c r="F312" s="550"/>
      <c r="G312" s="550"/>
      <c r="H312" s="551"/>
      <c r="I312" s="550"/>
      <c r="J312" s="552"/>
      <c r="K312" s="552"/>
      <c r="L312" s="552"/>
      <c r="X312" s="40"/>
    </row>
    <row r="313" spans="1:24" ht="34.9" customHeight="1">
      <c r="A313" s="553">
        <v>27</v>
      </c>
      <c r="B313" s="558" t="s">
        <v>868</v>
      </c>
      <c r="C313" s="366" t="s">
        <v>868</v>
      </c>
      <c r="D313" s="378" t="s">
        <v>1019</v>
      </c>
      <c r="E313" s="560">
        <v>2</v>
      </c>
      <c r="F313" s="550">
        <v>27.246710000000004</v>
      </c>
      <c r="G313" s="550">
        <f>F313/21*100</f>
        <v>129.74623809523811</v>
      </c>
      <c r="H313" s="551">
        <v>35121</v>
      </c>
      <c r="I313" s="550">
        <f>H313/16000*100</f>
        <v>219.50625000000002</v>
      </c>
      <c r="J313" s="552"/>
      <c r="K313" s="552"/>
      <c r="L313" s="552"/>
      <c r="X313" s="40"/>
    </row>
    <row r="314" spans="1:24" ht="47.45" customHeight="1">
      <c r="A314" s="553"/>
      <c r="B314" s="558"/>
      <c r="C314" s="366" t="s">
        <v>1462</v>
      </c>
      <c r="D314" s="378" t="s">
        <v>1019</v>
      </c>
      <c r="E314" s="561"/>
      <c r="F314" s="550"/>
      <c r="G314" s="550"/>
      <c r="H314" s="551"/>
      <c r="I314" s="550"/>
      <c r="J314" s="552"/>
      <c r="K314" s="552"/>
      <c r="L314" s="552"/>
      <c r="X314" s="40"/>
    </row>
    <row r="315" spans="1:24" ht="34.9" customHeight="1">
      <c r="A315" s="553"/>
      <c r="B315" s="558"/>
      <c r="C315" s="366" t="s">
        <v>1025</v>
      </c>
      <c r="D315" s="378" t="s">
        <v>1019</v>
      </c>
      <c r="E315" s="562"/>
      <c r="F315" s="550"/>
      <c r="G315" s="550"/>
      <c r="H315" s="551"/>
      <c r="I315" s="550"/>
      <c r="J315" s="552"/>
      <c r="K315" s="552"/>
      <c r="L315" s="552"/>
      <c r="X315" s="40"/>
    </row>
    <row r="316" spans="1:24" ht="34.9" customHeight="1">
      <c r="A316" s="553">
        <v>28</v>
      </c>
      <c r="B316" s="554" t="s">
        <v>869</v>
      </c>
      <c r="C316" s="366" t="s">
        <v>1317</v>
      </c>
      <c r="D316" s="379" t="s">
        <v>1042</v>
      </c>
      <c r="E316" s="555">
        <v>2</v>
      </c>
      <c r="F316" s="550">
        <v>25.901419999999998</v>
      </c>
      <c r="G316" s="550">
        <f>F316/21*100</f>
        <v>123.34009523809524</v>
      </c>
      <c r="H316" s="551">
        <v>36173</v>
      </c>
      <c r="I316" s="550">
        <f>H316/16000*100</f>
        <v>226.08125000000001</v>
      </c>
      <c r="J316" s="552"/>
      <c r="K316" s="552"/>
      <c r="L316" s="552"/>
      <c r="X316" s="40"/>
    </row>
    <row r="317" spans="1:24" ht="34.9" customHeight="1">
      <c r="A317" s="553"/>
      <c r="B317" s="554"/>
      <c r="C317" s="366" t="s">
        <v>1049</v>
      </c>
      <c r="D317" s="379" t="s">
        <v>1042</v>
      </c>
      <c r="E317" s="556"/>
      <c r="F317" s="550"/>
      <c r="G317" s="550"/>
      <c r="H317" s="551"/>
      <c r="I317" s="550"/>
      <c r="J317" s="552"/>
      <c r="K317" s="552"/>
      <c r="L317" s="552"/>
      <c r="X317" s="40"/>
    </row>
    <row r="318" spans="1:24" ht="52.15" customHeight="1">
      <c r="A318" s="553"/>
      <c r="B318" s="554"/>
      <c r="C318" s="366" t="s">
        <v>1052</v>
      </c>
      <c r="D318" s="379" t="s">
        <v>1042</v>
      </c>
      <c r="E318" s="557"/>
      <c r="F318" s="550"/>
      <c r="G318" s="550"/>
      <c r="H318" s="551"/>
      <c r="I318" s="550"/>
      <c r="J318" s="552"/>
      <c r="K318" s="552"/>
      <c r="L318" s="552"/>
      <c r="X318" s="40"/>
    </row>
    <row r="319" spans="1:24" ht="34.9" customHeight="1">
      <c r="A319" s="553">
        <v>29</v>
      </c>
      <c r="B319" s="554" t="s">
        <v>870</v>
      </c>
      <c r="C319" s="366" t="s">
        <v>895</v>
      </c>
      <c r="D319" s="379" t="s">
        <v>1042</v>
      </c>
      <c r="E319" s="555">
        <v>2</v>
      </c>
      <c r="F319" s="550">
        <v>24.409109999999998</v>
      </c>
      <c r="G319" s="550">
        <f>F319/21*100</f>
        <v>116.23385714285715</v>
      </c>
      <c r="H319" s="551">
        <v>34187</v>
      </c>
      <c r="I319" s="550">
        <f>H319/16000*100</f>
        <v>213.66874999999999</v>
      </c>
      <c r="J319" s="552"/>
      <c r="K319" s="552"/>
      <c r="L319" s="552"/>
      <c r="X319" s="40"/>
    </row>
    <row r="320" spans="1:24" ht="59.45" customHeight="1">
      <c r="A320" s="553"/>
      <c r="B320" s="554"/>
      <c r="C320" s="366" t="s">
        <v>1463</v>
      </c>
      <c r="D320" s="379" t="s">
        <v>1042</v>
      </c>
      <c r="E320" s="556"/>
      <c r="F320" s="550"/>
      <c r="G320" s="550"/>
      <c r="H320" s="551"/>
      <c r="I320" s="550"/>
      <c r="J320" s="552"/>
      <c r="K320" s="552"/>
      <c r="L320" s="552"/>
      <c r="X320" s="40"/>
    </row>
    <row r="321" spans="1:24" ht="34.9" customHeight="1">
      <c r="A321" s="553"/>
      <c r="B321" s="554"/>
      <c r="C321" s="366" t="s">
        <v>1051</v>
      </c>
      <c r="D321" s="379" t="s">
        <v>1042</v>
      </c>
      <c r="E321" s="557"/>
      <c r="F321" s="550"/>
      <c r="G321" s="550"/>
      <c r="H321" s="551"/>
      <c r="I321" s="550"/>
      <c r="J321" s="552"/>
      <c r="K321" s="552"/>
      <c r="L321" s="552"/>
      <c r="X321" s="40"/>
    </row>
    <row r="322" spans="1:24" ht="72" customHeight="1">
      <c r="A322" s="553">
        <v>30</v>
      </c>
      <c r="B322" s="554" t="s">
        <v>871</v>
      </c>
      <c r="C322" s="366" t="s">
        <v>1448</v>
      </c>
      <c r="D322" s="379" t="s">
        <v>1042</v>
      </c>
      <c r="E322" s="555">
        <v>2</v>
      </c>
      <c r="F322" s="550">
        <v>26.29297</v>
      </c>
      <c r="G322" s="550">
        <f>F322/21*100</f>
        <v>125.20461904761906</v>
      </c>
      <c r="H322" s="551">
        <v>36429</v>
      </c>
      <c r="I322" s="550">
        <f>H322/16000*100</f>
        <v>227.68125000000001</v>
      </c>
      <c r="J322" s="552"/>
      <c r="K322" s="552"/>
      <c r="L322" s="552"/>
      <c r="X322" s="40"/>
    </row>
    <row r="323" spans="1:24" ht="34.9" customHeight="1">
      <c r="A323" s="553"/>
      <c r="B323" s="554"/>
      <c r="C323" s="366" t="s">
        <v>965</v>
      </c>
      <c r="D323" s="379" t="s">
        <v>1042</v>
      </c>
      <c r="E323" s="556"/>
      <c r="F323" s="550"/>
      <c r="G323" s="550"/>
      <c r="H323" s="551"/>
      <c r="I323" s="550"/>
      <c r="J323" s="552"/>
      <c r="K323" s="552"/>
      <c r="L323" s="552"/>
      <c r="X323" s="40"/>
    </row>
    <row r="324" spans="1:24" ht="72" customHeight="1">
      <c r="A324" s="553"/>
      <c r="B324" s="554"/>
      <c r="C324" s="366" t="s">
        <v>1487</v>
      </c>
      <c r="D324" s="379" t="s">
        <v>1042</v>
      </c>
      <c r="E324" s="557"/>
      <c r="F324" s="550"/>
      <c r="G324" s="550"/>
      <c r="H324" s="551"/>
      <c r="I324" s="550"/>
      <c r="J324" s="552"/>
      <c r="K324" s="552"/>
      <c r="L324" s="552"/>
      <c r="X324" s="40"/>
    </row>
    <row r="325" spans="1:24" ht="34.9" customHeight="1">
      <c r="A325" s="553">
        <v>31</v>
      </c>
      <c r="B325" s="554" t="s">
        <v>872</v>
      </c>
      <c r="C325" s="366" t="s">
        <v>1050</v>
      </c>
      <c r="D325" s="379" t="s">
        <v>1042</v>
      </c>
      <c r="E325" s="555">
        <v>3</v>
      </c>
      <c r="F325" s="550">
        <v>27.784480000000002</v>
      </c>
      <c r="G325" s="550">
        <f>F325/21*100</f>
        <v>132.30704761904764</v>
      </c>
      <c r="H325" s="551">
        <v>27800</v>
      </c>
      <c r="I325" s="550">
        <f>H325/16000*100</f>
        <v>173.75</v>
      </c>
      <c r="J325" s="552"/>
      <c r="K325" s="552"/>
      <c r="L325" s="552"/>
      <c r="X325" s="40"/>
    </row>
    <row r="326" spans="1:24" ht="34.9" customHeight="1">
      <c r="A326" s="553"/>
      <c r="B326" s="554"/>
      <c r="C326" s="366" t="s">
        <v>1507</v>
      </c>
      <c r="D326" s="379" t="s">
        <v>1005</v>
      </c>
      <c r="E326" s="556"/>
      <c r="F326" s="550"/>
      <c r="G326" s="550"/>
      <c r="H326" s="551"/>
      <c r="I326" s="550"/>
      <c r="J326" s="552"/>
      <c r="K326" s="552"/>
      <c r="L326" s="552"/>
      <c r="X326" s="40"/>
    </row>
    <row r="327" spans="1:24" ht="69.599999999999994" customHeight="1">
      <c r="A327" s="553"/>
      <c r="B327" s="554"/>
      <c r="C327" s="366" t="s">
        <v>1467</v>
      </c>
      <c r="D327" s="379" t="s">
        <v>1042</v>
      </c>
      <c r="E327" s="556"/>
      <c r="F327" s="550"/>
      <c r="G327" s="550"/>
      <c r="H327" s="551"/>
      <c r="I327" s="550"/>
      <c r="J327" s="552"/>
      <c r="K327" s="552"/>
      <c r="L327" s="552"/>
      <c r="X327" s="40"/>
    </row>
    <row r="328" spans="1:24" ht="34.9" customHeight="1">
      <c r="A328" s="553"/>
      <c r="B328" s="554"/>
      <c r="C328" s="366" t="s">
        <v>1047</v>
      </c>
      <c r="D328" s="379" t="s">
        <v>1042</v>
      </c>
      <c r="E328" s="556"/>
      <c r="F328" s="550"/>
      <c r="G328" s="550"/>
      <c r="H328" s="551"/>
      <c r="I328" s="550"/>
      <c r="J328" s="552"/>
      <c r="K328" s="552"/>
      <c r="L328" s="552"/>
      <c r="X328" s="40"/>
    </row>
    <row r="329" spans="1:24" ht="34.9" customHeight="1">
      <c r="A329" s="553"/>
      <c r="B329" s="554"/>
      <c r="C329" s="366" t="s">
        <v>1046</v>
      </c>
      <c r="D329" s="379" t="s">
        <v>1042</v>
      </c>
      <c r="E329" s="557"/>
      <c r="F329" s="550"/>
      <c r="G329" s="550"/>
      <c r="H329" s="551"/>
      <c r="I329" s="550"/>
      <c r="J329" s="552"/>
      <c r="K329" s="552"/>
      <c r="L329" s="552"/>
      <c r="X329" s="40"/>
    </row>
    <row r="330" spans="1:24" ht="34.9" customHeight="1">
      <c r="A330" s="553">
        <v>32</v>
      </c>
      <c r="B330" s="554" t="s">
        <v>873</v>
      </c>
      <c r="C330" s="366" t="s">
        <v>1053</v>
      </c>
      <c r="D330" s="379" t="s">
        <v>1042</v>
      </c>
      <c r="E330" s="555">
        <v>2</v>
      </c>
      <c r="F330" s="550">
        <v>33.150120000000001</v>
      </c>
      <c r="G330" s="550">
        <f>F330/21*100</f>
        <v>157.85771428571428</v>
      </c>
      <c r="H330" s="551">
        <v>33499</v>
      </c>
      <c r="I330" s="550">
        <f>H330/16000*100</f>
        <v>209.36875000000001</v>
      </c>
      <c r="J330" s="552"/>
      <c r="K330" s="552"/>
      <c r="L330" s="552"/>
      <c r="X330" s="40"/>
    </row>
    <row r="331" spans="1:24" ht="34.9" customHeight="1">
      <c r="A331" s="553"/>
      <c r="B331" s="554"/>
      <c r="C331" s="366" t="s">
        <v>1054</v>
      </c>
      <c r="D331" s="379" t="s">
        <v>1042</v>
      </c>
      <c r="E331" s="556"/>
      <c r="F331" s="550"/>
      <c r="G331" s="550"/>
      <c r="H331" s="551"/>
      <c r="I331" s="550"/>
      <c r="J331" s="552"/>
      <c r="K331" s="552"/>
      <c r="L331" s="552"/>
      <c r="X331" s="40"/>
    </row>
    <row r="332" spans="1:24" ht="62.45" customHeight="1">
      <c r="A332" s="553"/>
      <c r="B332" s="554"/>
      <c r="C332" s="366" t="s">
        <v>1055</v>
      </c>
      <c r="D332" s="379" t="s">
        <v>1042</v>
      </c>
      <c r="E332" s="557"/>
      <c r="F332" s="550"/>
      <c r="G332" s="550"/>
      <c r="H332" s="551"/>
      <c r="I332" s="550"/>
      <c r="J332" s="552"/>
      <c r="K332" s="552"/>
      <c r="L332" s="552"/>
      <c r="X332" s="40"/>
    </row>
    <row r="333" spans="1:24" ht="34.9" customHeight="1">
      <c r="A333" s="553">
        <v>33</v>
      </c>
      <c r="B333" s="554" t="s">
        <v>874</v>
      </c>
      <c r="C333" s="366" t="s">
        <v>992</v>
      </c>
      <c r="D333" s="379" t="s">
        <v>977</v>
      </c>
      <c r="E333" s="555">
        <v>2</v>
      </c>
      <c r="F333" s="550">
        <v>26.635439999999999</v>
      </c>
      <c r="G333" s="550">
        <f t="shared" ref="G333:G339" si="3">F333/21*100</f>
        <v>126.83542857142858</v>
      </c>
      <c r="H333" s="551">
        <v>34523</v>
      </c>
      <c r="I333" s="550">
        <f t="shared" ref="I333:I339" si="4">H333/16000*100</f>
        <v>215.76875000000001</v>
      </c>
      <c r="J333" s="552"/>
      <c r="K333" s="552"/>
      <c r="L333" s="552"/>
      <c r="X333" s="40"/>
    </row>
    <row r="334" spans="1:24" ht="34.9" customHeight="1">
      <c r="A334" s="553"/>
      <c r="B334" s="554"/>
      <c r="C334" s="366" t="s">
        <v>990</v>
      </c>
      <c r="D334" s="379" t="s">
        <v>977</v>
      </c>
      <c r="E334" s="556"/>
      <c r="F334" s="550"/>
      <c r="G334" s="550"/>
      <c r="H334" s="551"/>
      <c r="I334" s="550"/>
      <c r="J334" s="552"/>
      <c r="K334" s="552"/>
      <c r="L334" s="552"/>
      <c r="X334" s="40"/>
    </row>
    <row r="335" spans="1:24" ht="34.9" customHeight="1">
      <c r="A335" s="553"/>
      <c r="B335" s="554"/>
      <c r="C335" s="366" t="s">
        <v>981</v>
      </c>
      <c r="D335" s="379" t="s">
        <v>977</v>
      </c>
      <c r="E335" s="557"/>
      <c r="F335" s="550"/>
      <c r="G335" s="550"/>
      <c r="H335" s="551"/>
      <c r="I335" s="550"/>
      <c r="J335" s="552"/>
      <c r="K335" s="552"/>
      <c r="L335" s="552"/>
      <c r="X335" s="40"/>
    </row>
    <row r="336" spans="1:24" ht="34.9" customHeight="1">
      <c r="A336" s="553">
        <v>34</v>
      </c>
      <c r="B336" s="554" t="s">
        <v>875</v>
      </c>
      <c r="C336" s="366" t="s">
        <v>985</v>
      </c>
      <c r="D336" s="379" t="s">
        <v>977</v>
      </c>
      <c r="E336" s="555">
        <v>2</v>
      </c>
      <c r="F336" s="550">
        <v>17.78013</v>
      </c>
      <c r="G336" s="550">
        <f t="shared" si="3"/>
        <v>84.667285714285711</v>
      </c>
      <c r="H336" s="551">
        <v>27202</v>
      </c>
      <c r="I336" s="550">
        <f t="shared" si="4"/>
        <v>170.01250000000002</v>
      </c>
      <c r="J336" s="552"/>
      <c r="K336" s="552"/>
      <c r="L336" s="552"/>
      <c r="X336" s="40"/>
    </row>
    <row r="337" spans="1:24" ht="34.9" customHeight="1">
      <c r="A337" s="553"/>
      <c r="B337" s="554"/>
      <c r="C337" s="366" t="s">
        <v>986</v>
      </c>
      <c r="D337" s="379" t="s">
        <v>977</v>
      </c>
      <c r="E337" s="556"/>
      <c r="F337" s="550"/>
      <c r="G337" s="550"/>
      <c r="H337" s="551"/>
      <c r="I337" s="550"/>
      <c r="J337" s="552"/>
      <c r="K337" s="552"/>
      <c r="L337" s="552"/>
      <c r="X337" s="40"/>
    </row>
    <row r="338" spans="1:24" ht="34.9" customHeight="1">
      <c r="A338" s="553"/>
      <c r="B338" s="554"/>
      <c r="C338" s="366" t="s">
        <v>983</v>
      </c>
      <c r="D338" s="379" t="s">
        <v>977</v>
      </c>
      <c r="E338" s="557"/>
      <c r="F338" s="550"/>
      <c r="G338" s="550"/>
      <c r="H338" s="551"/>
      <c r="I338" s="550"/>
      <c r="J338" s="552"/>
      <c r="K338" s="552"/>
      <c r="L338" s="552"/>
      <c r="X338" s="40"/>
    </row>
    <row r="339" spans="1:24" ht="34.9" customHeight="1">
      <c r="A339" s="553">
        <v>35</v>
      </c>
      <c r="B339" s="554" t="s">
        <v>876</v>
      </c>
      <c r="C339" s="366" t="s">
        <v>978</v>
      </c>
      <c r="D339" s="379" t="s">
        <v>977</v>
      </c>
      <c r="E339" s="555">
        <v>2</v>
      </c>
      <c r="F339" s="550">
        <v>24.37284</v>
      </c>
      <c r="G339" s="550">
        <f t="shared" si="3"/>
        <v>116.06114285714287</v>
      </c>
      <c r="H339" s="551">
        <v>43333</v>
      </c>
      <c r="I339" s="550">
        <f t="shared" si="4"/>
        <v>270.83125000000001</v>
      </c>
      <c r="J339" s="552"/>
      <c r="K339" s="552"/>
      <c r="L339" s="552"/>
      <c r="X339" s="40"/>
    </row>
    <row r="340" spans="1:24" ht="34.9" customHeight="1">
      <c r="A340" s="553"/>
      <c r="B340" s="554"/>
      <c r="C340" s="366" t="s">
        <v>984</v>
      </c>
      <c r="D340" s="379" t="s">
        <v>977</v>
      </c>
      <c r="E340" s="556"/>
      <c r="F340" s="550"/>
      <c r="G340" s="550"/>
      <c r="H340" s="551"/>
      <c r="I340" s="550"/>
      <c r="J340" s="552"/>
      <c r="K340" s="552"/>
      <c r="L340" s="552"/>
      <c r="X340" s="40"/>
    </row>
    <row r="341" spans="1:24" ht="46.9" customHeight="1">
      <c r="A341" s="553"/>
      <c r="B341" s="554"/>
      <c r="C341" s="366" t="s">
        <v>1470</v>
      </c>
      <c r="D341" s="379" t="s">
        <v>977</v>
      </c>
      <c r="E341" s="557"/>
      <c r="F341" s="550"/>
      <c r="G341" s="550"/>
      <c r="H341" s="551"/>
      <c r="I341" s="550"/>
      <c r="J341" s="552"/>
      <c r="K341" s="552"/>
      <c r="L341" s="552"/>
      <c r="X341" s="40"/>
    </row>
    <row r="342" spans="1:24" ht="34.9" customHeight="1">
      <c r="A342" s="553">
        <v>36</v>
      </c>
      <c r="B342" s="554" t="s">
        <v>877</v>
      </c>
      <c r="C342" s="366" t="s">
        <v>979</v>
      </c>
      <c r="D342" s="379" t="s">
        <v>977</v>
      </c>
      <c r="E342" s="555">
        <v>2</v>
      </c>
      <c r="F342" s="550">
        <v>23.42887</v>
      </c>
      <c r="G342" s="550">
        <f>F342/21*100</f>
        <v>111.56604761904762</v>
      </c>
      <c r="H342" s="551">
        <v>34025</v>
      </c>
      <c r="I342" s="550">
        <f>H342/16000*100</f>
        <v>212.65625</v>
      </c>
      <c r="J342" s="552"/>
      <c r="K342" s="552"/>
      <c r="L342" s="552"/>
      <c r="X342" s="40"/>
    </row>
    <row r="343" spans="1:24" ht="34.9" customHeight="1">
      <c r="A343" s="553"/>
      <c r="B343" s="554"/>
      <c r="C343" s="366" t="s">
        <v>988</v>
      </c>
      <c r="D343" s="379" t="s">
        <v>977</v>
      </c>
      <c r="E343" s="556"/>
      <c r="F343" s="550"/>
      <c r="G343" s="550"/>
      <c r="H343" s="551"/>
      <c r="I343" s="550"/>
      <c r="J343" s="552"/>
      <c r="K343" s="552"/>
      <c r="L343" s="552"/>
      <c r="X343" s="40"/>
    </row>
    <row r="344" spans="1:24" ht="34.9" customHeight="1">
      <c r="A344" s="553"/>
      <c r="B344" s="554"/>
      <c r="C344" s="366" t="s">
        <v>980</v>
      </c>
      <c r="D344" s="379" t="s">
        <v>977</v>
      </c>
      <c r="E344" s="556"/>
      <c r="F344" s="550"/>
      <c r="G344" s="550"/>
      <c r="H344" s="551"/>
      <c r="I344" s="550"/>
      <c r="J344" s="552"/>
      <c r="K344" s="552"/>
      <c r="L344" s="552"/>
      <c r="X344" s="40"/>
    </row>
    <row r="345" spans="1:24" ht="56.45" customHeight="1">
      <c r="A345" s="553"/>
      <c r="B345" s="554"/>
      <c r="C345" s="366" t="s">
        <v>1471</v>
      </c>
      <c r="D345" s="379" t="s">
        <v>977</v>
      </c>
      <c r="E345" s="557"/>
      <c r="F345" s="550"/>
      <c r="G345" s="550"/>
      <c r="H345" s="551"/>
      <c r="I345" s="550"/>
      <c r="J345" s="552"/>
      <c r="K345" s="552"/>
      <c r="L345" s="552"/>
      <c r="X345" s="40"/>
    </row>
    <row r="346" spans="1:24" ht="34.9" customHeight="1">
      <c r="A346" s="553">
        <v>37</v>
      </c>
      <c r="B346" s="554" t="s">
        <v>878</v>
      </c>
      <c r="C346" s="366" t="s">
        <v>976</v>
      </c>
      <c r="D346" s="379" t="s">
        <v>963</v>
      </c>
      <c r="E346" s="555">
        <v>3</v>
      </c>
      <c r="F346" s="550">
        <v>24.66639</v>
      </c>
      <c r="G346" s="550">
        <f>F346/21*100</f>
        <v>117.459</v>
      </c>
      <c r="H346" s="551">
        <v>39554</v>
      </c>
      <c r="I346" s="550">
        <f>H346/16000*100</f>
        <v>247.21250000000001</v>
      </c>
      <c r="J346" s="552"/>
      <c r="K346" s="552"/>
      <c r="L346" s="552"/>
      <c r="X346" s="40"/>
    </row>
    <row r="347" spans="1:24" ht="34.9" customHeight="1">
      <c r="A347" s="553"/>
      <c r="B347" s="554"/>
      <c r="C347" s="366" t="s">
        <v>402</v>
      </c>
      <c r="D347" s="379" t="s">
        <v>963</v>
      </c>
      <c r="E347" s="556"/>
      <c r="F347" s="550"/>
      <c r="G347" s="550"/>
      <c r="H347" s="551"/>
      <c r="I347" s="550"/>
      <c r="J347" s="552"/>
      <c r="K347" s="552"/>
      <c r="L347" s="552"/>
      <c r="X347" s="40"/>
    </row>
    <row r="348" spans="1:24" ht="64.150000000000006" customHeight="1">
      <c r="A348" s="553"/>
      <c r="B348" s="554"/>
      <c r="C348" s="366" t="s">
        <v>1472</v>
      </c>
      <c r="D348" s="379" t="s">
        <v>963</v>
      </c>
      <c r="E348" s="556"/>
      <c r="F348" s="550"/>
      <c r="G348" s="550"/>
      <c r="H348" s="551"/>
      <c r="I348" s="550"/>
      <c r="J348" s="552"/>
      <c r="K348" s="552"/>
      <c r="L348" s="552"/>
      <c r="X348" s="40"/>
    </row>
    <row r="349" spans="1:24" ht="34.9" customHeight="1">
      <c r="A349" s="553"/>
      <c r="B349" s="554"/>
      <c r="C349" s="366" t="s">
        <v>425</v>
      </c>
      <c r="D349" s="379" t="s">
        <v>963</v>
      </c>
      <c r="E349" s="557"/>
      <c r="F349" s="550"/>
      <c r="G349" s="550"/>
      <c r="H349" s="551"/>
      <c r="I349" s="550"/>
      <c r="J349" s="552"/>
      <c r="K349" s="552"/>
      <c r="L349" s="552"/>
      <c r="X349" s="40"/>
    </row>
    <row r="350" spans="1:24" ht="66.599999999999994" customHeight="1">
      <c r="A350" s="553">
        <v>38</v>
      </c>
      <c r="B350" s="554" t="s">
        <v>879</v>
      </c>
      <c r="C350" s="366" t="s">
        <v>1473</v>
      </c>
      <c r="D350" s="379" t="s">
        <v>963</v>
      </c>
      <c r="E350" s="555">
        <v>3</v>
      </c>
      <c r="F350" s="550">
        <v>26.012969999999999</v>
      </c>
      <c r="G350" s="550">
        <f>F350/21*100</f>
        <v>123.87128571428572</v>
      </c>
      <c r="H350" s="551">
        <v>32925</v>
      </c>
      <c r="I350" s="550">
        <f>H350/16000*100</f>
        <v>205.78124999999997</v>
      </c>
      <c r="J350" s="552"/>
      <c r="K350" s="552"/>
      <c r="L350" s="552"/>
      <c r="X350" s="40"/>
    </row>
    <row r="351" spans="1:24" ht="34.9" customHeight="1">
      <c r="A351" s="553"/>
      <c r="B351" s="554"/>
      <c r="C351" s="366" t="s">
        <v>966</v>
      </c>
      <c r="D351" s="379" t="s">
        <v>963</v>
      </c>
      <c r="E351" s="556"/>
      <c r="F351" s="550"/>
      <c r="G351" s="550"/>
      <c r="H351" s="551"/>
      <c r="I351" s="550"/>
      <c r="J351" s="552"/>
      <c r="K351" s="552"/>
      <c r="L351" s="552"/>
      <c r="X351" s="40"/>
    </row>
    <row r="352" spans="1:24" ht="34.9" customHeight="1">
      <c r="A352" s="553"/>
      <c r="B352" s="554"/>
      <c r="C352" s="366" t="s">
        <v>965</v>
      </c>
      <c r="D352" s="379" t="s">
        <v>963</v>
      </c>
      <c r="E352" s="556"/>
      <c r="F352" s="550"/>
      <c r="G352" s="550"/>
      <c r="H352" s="551"/>
      <c r="I352" s="550"/>
      <c r="J352" s="552"/>
      <c r="K352" s="552"/>
      <c r="L352" s="552"/>
      <c r="X352" s="40"/>
    </row>
    <row r="353" spans="1:24" ht="34.9" customHeight="1">
      <c r="A353" s="553"/>
      <c r="B353" s="554"/>
      <c r="C353" s="366" t="s">
        <v>969</v>
      </c>
      <c r="D353" s="379" t="s">
        <v>963</v>
      </c>
      <c r="E353" s="556"/>
      <c r="F353" s="550"/>
      <c r="G353" s="550"/>
      <c r="H353" s="551"/>
      <c r="I353" s="550"/>
      <c r="J353" s="552"/>
      <c r="K353" s="552"/>
      <c r="L353" s="552"/>
      <c r="X353" s="40"/>
    </row>
    <row r="354" spans="1:24" ht="34.9" customHeight="1">
      <c r="A354" s="553"/>
      <c r="B354" s="554"/>
      <c r="C354" s="366" t="s">
        <v>970</v>
      </c>
      <c r="D354" s="379" t="s">
        <v>963</v>
      </c>
      <c r="E354" s="557"/>
      <c r="F354" s="550"/>
      <c r="G354" s="550"/>
      <c r="H354" s="551"/>
      <c r="I354" s="550"/>
      <c r="J354" s="552"/>
      <c r="K354" s="552"/>
      <c r="L354" s="552"/>
      <c r="X354" s="40"/>
    </row>
    <row r="355" spans="1:24" ht="45" customHeight="1">
      <c r="A355" s="553">
        <v>39</v>
      </c>
      <c r="B355" s="554" t="s">
        <v>880</v>
      </c>
      <c r="C355" s="366" t="s">
        <v>1474</v>
      </c>
      <c r="D355" s="379" t="s">
        <v>963</v>
      </c>
      <c r="E355" s="555">
        <v>2</v>
      </c>
      <c r="F355" s="550">
        <v>25.529999999999998</v>
      </c>
      <c r="G355" s="550">
        <f>F355/21*100</f>
        <v>121.57142857142856</v>
      </c>
      <c r="H355" s="551">
        <v>34341</v>
      </c>
      <c r="I355" s="550">
        <f>H355/16000*100</f>
        <v>214.63124999999999</v>
      </c>
      <c r="J355" s="552"/>
      <c r="K355" s="552"/>
      <c r="L355" s="552"/>
      <c r="X355" s="40"/>
    </row>
    <row r="356" spans="1:24" ht="45" customHeight="1">
      <c r="A356" s="553"/>
      <c r="B356" s="554"/>
      <c r="C356" s="366" t="s">
        <v>1475</v>
      </c>
      <c r="D356" s="379" t="s">
        <v>963</v>
      </c>
      <c r="E356" s="556"/>
      <c r="F356" s="550"/>
      <c r="G356" s="550"/>
      <c r="H356" s="551"/>
      <c r="I356" s="550"/>
      <c r="J356" s="552"/>
      <c r="K356" s="552"/>
      <c r="L356" s="552"/>
      <c r="X356" s="40"/>
    </row>
    <row r="357" spans="1:24" ht="45" customHeight="1">
      <c r="A357" s="553"/>
      <c r="B357" s="554"/>
      <c r="C357" s="366" t="s">
        <v>1476</v>
      </c>
      <c r="D357" s="379" t="s">
        <v>963</v>
      </c>
      <c r="E357" s="556"/>
      <c r="F357" s="550"/>
      <c r="G357" s="550"/>
      <c r="H357" s="551"/>
      <c r="I357" s="550"/>
      <c r="J357" s="552"/>
      <c r="K357" s="552"/>
      <c r="L357" s="552"/>
      <c r="X357" s="40"/>
    </row>
    <row r="358" spans="1:24" ht="34.9" customHeight="1">
      <c r="A358" s="553"/>
      <c r="B358" s="554"/>
      <c r="C358" s="366" t="s">
        <v>1479</v>
      </c>
      <c r="D358" s="379" t="s">
        <v>963</v>
      </c>
      <c r="E358" s="556"/>
      <c r="F358" s="550"/>
      <c r="G358" s="550"/>
      <c r="H358" s="551"/>
      <c r="I358" s="550"/>
      <c r="J358" s="552"/>
      <c r="K358" s="552"/>
      <c r="L358" s="552"/>
      <c r="X358" s="40"/>
    </row>
    <row r="359" spans="1:24" ht="34.9" customHeight="1">
      <c r="A359" s="553"/>
      <c r="B359" s="554"/>
      <c r="C359" s="366" t="s">
        <v>1489</v>
      </c>
      <c r="D359" s="379" t="s">
        <v>963</v>
      </c>
      <c r="E359" s="557"/>
      <c r="F359" s="550"/>
      <c r="G359" s="550"/>
      <c r="H359" s="551"/>
      <c r="I359" s="550"/>
      <c r="J359" s="552"/>
      <c r="K359" s="552"/>
      <c r="L359" s="552"/>
      <c r="X359" s="40"/>
    </row>
    <row r="360" spans="1:24" ht="40.15" customHeight="1">
      <c r="A360" s="553">
        <v>40</v>
      </c>
      <c r="B360" s="554" t="s">
        <v>881</v>
      </c>
      <c r="C360" s="366" t="s">
        <v>967</v>
      </c>
      <c r="D360" s="379" t="s">
        <v>963</v>
      </c>
      <c r="E360" s="555">
        <v>2</v>
      </c>
      <c r="F360" s="550">
        <v>24.014009999999999</v>
      </c>
      <c r="G360" s="550">
        <f>F360/21*100</f>
        <v>114.35242857142858</v>
      </c>
      <c r="H360" s="551">
        <v>24584</v>
      </c>
      <c r="I360" s="550">
        <f>H360/16000*100</f>
        <v>153.65</v>
      </c>
      <c r="J360" s="552"/>
      <c r="K360" s="552"/>
      <c r="L360" s="552"/>
      <c r="X360" s="40"/>
    </row>
    <row r="361" spans="1:24" ht="57" customHeight="1">
      <c r="A361" s="553"/>
      <c r="B361" s="554"/>
      <c r="C361" s="366" t="s">
        <v>1480</v>
      </c>
      <c r="D361" s="379" t="s">
        <v>963</v>
      </c>
      <c r="E361" s="556"/>
      <c r="F361" s="550"/>
      <c r="G361" s="550"/>
      <c r="H361" s="551"/>
      <c r="I361" s="550"/>
      <c r="J361" s="552"/>
      <c r="K361" s="552"/>
      <c r="L361" s="552"/>
      <c r="X361" s="40"/>
    </row>
    <row r="362" spans="1:24" ht="76.150000000000006" customHeight="1">
      <c r="A362" s="553"/>
      <c r="B362" s="554"/>
      <c r="C362" s="366" t="s">
        <v>1481</v>
      </c>
      <c r="D362" s="379" t="s">
        <v>963</v>
      </c>
      <c r="E362" s="556"/>
      <c r="F362" s="550"/>
      <c r="G362" s="550"/>
      <c r="H362" s="551"/>
      <c r="I362" s="550"/>
      <c r="J362" s="552"/>
      <c r="K362" s="552"/>
      <c r="L362" s="552"/>
      <c r="X362" s="40"/>
    </row>
    <row r="363" spans="1:24" ht="60.6" customHeight="1">
      <c r="A363" s="553"/>
      <c r="B363" s="554"/>
      <c r="C363" s="366" t="s">
        <v>1477</v>
      </c>
      <c r="D363" s="379" t="s">
        <v>963</v>
      </c>
      <c r="E363" s="556"/>
      <c r="F363" s="550"/>
      <c r="G363" s="550"/>
      <c r="H363" s="551"/>
      <c r="I363" s="550"/>
      <c r="J363" s="552"/>
      <c r="K363" s="552"/>
      <c r="L363" s="552"/>
      <c r="X363" s="40"/>
    </row>
    <row r="364" spans="1:24" ht="57" customHeight="1">
      <c r="A364" s="553"/>
      <c r="B364" s="554"/>
      <c r="C364" s="366" t="s">
        <v>1478</v>
      </c>
      <c r="D364" s="379" t="s">
        <v>963</v>
      </c>
      <c r="E364" s="556"/>
      <c r="F364" s="550"/>
      <c r="G364" s="550"/>
      <c r="H364" s="551"/>
      <c r="I364" s="550"/>
      <c r="J364" s="552"/>
      <c r="K364" s="552"/>
      <c r="L364" s="552"/>
      <c r="X364" s="40"/>
    </row>
    <row r="365" spans="1:24" ht="60" customHeight="1">
      <c r="A365" s="553"/>
      <c r="B365" s="554"/>
      <c r="C365" s="366" t="s">
        <v>1482</v>
      </c>
      <c r="D365" s="379" t="s">
        <v>963</v>
      </c>
      <c r="E365" s="556"/>
      <c r="F365" s="550"/>
      <c r="G365" s="550"/>
      <c r="H365" s="551"/>
      <c r="I365" s="550"/>
      <c r="J365" s="552"/>
      <c r="K365" s="552"/>
      <c r="L365" s="552"/>
      <c r="X365" s="40"/>
    </row>
    <row r="366" spans="1:24" ht="40.15" customHeight="1">
      <c r="A366" s="553"/>
      <c r="B366" s="554"/>
      <c r="C366" s="435" t="s">
        <v>1509</v>
      </c>
      <c r="D366" s="379" t="s">
        <v>1057</v>
      </c>
      <c r="E366" s="556"/>
      <c r="F366" s="550"/>
      <c r="G366" s="550"/>
      <c r="H366" s="551"/>
      <c r="I366" s="550"/>
      <c r="J366" s="552"/>
      <c r="K366" s="552"/>
      <c r="L366" s="552"/>
      <c r="X366" s="40"/>
    </row>
    <row r="367" spans="1:24" ht="37.9" customHeight="1">
      <c r="A367" s="553"/>
      <c r="B367" s="554"/>
      <c r="C367" s="435" t="s">
        <v>1508</v>
      </c>
      <c r="D367" s="379" t="s">
        <v>1057</v>
      </c>
      <c r="E367" s="557"/>
      <c r="F367" s="550"/>
      <c r="G367" s="550"/>
      <c r="H367" s="551"/>
      <c r="I367" s="550"/>
      <c r="J367" s="552"/>
      <c r="K367" s="552"/>
      <c r="L367" s="552"/>
      <c r="X367" s="40"/>
    </row>
    <row r="368" spans="1:24" ht="45.6" customHeight="1">
      <c r="A368" s="553">
        <v>41</v>
      </c>
      <c r="B368" s="554" t="s">
        <v>882</v>
      </c>
      <c r="C368" s="369" t="s">
        <v>1483</v>
      </c>
      <c r="D368" s="379" t="s">
        <v>993</v>
      </c>
      <c r="E368" s="555">
        <v>2</v>
      </c>
      <c r="F368" s="550">
        <v>21.778210000000001</v>
      </c>
      <c r="G368" s="550">
        <f>F368/21*100</f>
        <v>103.7057619047619</v>
      </c>
      <c r="H368" s="551">
        <v>46735</v>
      </c>
      <c r="I368" s="550">
        <f>H368/16000*100</f>
        <v>292.09375</v>
      </c>
      <c r="J368" s="552"/>
      <c r="K368" s="552"/>
      <c r="L368" s="552"/>
      <c r="X368" s="40"/>
    </row>
    <row r="369" spans="1:24" ht="41.45" customHeight="1">
      <c r="A369" s="553"/>
      <c r="B369" s="554"/>
      <c r="C369" s="366" t="s">
        <v>1510</v>
      </c>
      <c r="D369" s="379" t="s">
        <v>993</v>
      </c>
      <c r="E369" s="556"/>
      <c r="F369" s="550"/>
      <c r="G369" s="550"/>
      <c r="H369" s="551"/>
      <c r="I369" s="550"/>
      <c r="J369" s="552"/>
      <c r="K369" s="552"/>
      <c r="L369" s="552"/>
      <c r="X369" s="40"/>
    </row>
    <row r="370" spans="1:24" ht="41.45" customHeight="1">
      <c r="A370" s="553"/>
      <c r="B370" s="554"/>
      <c r="C370" s="366" t="s">
        <v>1511</v>
      </c>
      <c r="D370" s="379" t="s">
        <v>993</v>
      </c>
      <c r="E370" s="556"/>
      <c r="F370" s="550"/>
      <c r="G370" s="550"/>
      <c r="H370" s="551"/>
      <c r="I370" s="550"/>
      <c r="J370" s="552"/>
      <c r="K370" s="552"/>
      <c r="L370" s="552"/>
      <c r="X370" s="40"/>
    </row>
    <row r="371" spans="1:24" ht="46.15" customHeight="1">
      <c r="A371" s="553"/>
      <c r="B371" s="554"/>
      <c r="C371" s="461" t="s">
        <v>1485</v>
      </c>
      <c r="D371" s="379" t="s">
        <v>993</v>
      </c>
      <c r="E371" s="556"/>
      <c r="F371" s="550"/>
      <c r="G371" s="550"/>
      <c r="H371" s="551"/>
      <c r="I371" s="550"/>
      <c r="J371" s="552"/>
      <c r="K371" s="552"/>
      <c r="L371" s="552"/>
      <c r="X371" s="40"/>
    </row>
    <row r="372" spans="1:24" ht="31.15" customHeight="1">
      <c r="A372" s="553"/>
      <c r="B372" s="554"/>
      <c r="C372" s="366" t="s">
        <v>995</v>
      </c>
      <c r="D372" s="379" t="s">
        <v>993</v>
      </c>
      <c r="E372" s="557"/>
      <c r="F372" s="550"/>
      <c r="G372" s="550"/>
      <c r="H372" s="551"/>
      <c r="I372" s="550"/>
      <c r="J372" s="552"/>
      <c r="K372" s="552"/>
      <c r="L372" s="552"/>
      <c r="X372" s="40"/>
    </row>
    <row r="373" spans="1:24" ht="63" customHeight="1">
      <c r="A373" s="553">
        <v>42</v>
      </c>
      <c r="B373" s="554" t="s">
        <v>883</v>
      </c>
      <c r="C373" s="366" t="s">
        <v>1458</v>
      </c>
      <c r="D373" s="379" t="s">
        <v>993</v>
      </c>
      <c r="E373" s="555">
        <v>2</v>
      </c>
      <c r="F373" s="550">
        <v>21.531849999999999</v>
      </c>
      <c r="G373" s="550">
        <f>F373/21*100</f>
        <v>102.53261904761904</v>
      </c>
      <c r="H373" s="551">
        <v>33499</v>
      </c>
      <c r="I373" s="550">
        <f>H373/16000*100</f>
        <v>209.36875000000001</v>
      </c>
      <c r="J373" s="552"/>
      <c r="K373" s="552"/>
      <c r="L373" s="552"/>
      <c r="X373" s="40"/>
    </row>
    <row r="374" spans="1:24" ht="60.6" customHeight="1">
      <c r="A374" s="553"/>
      <c r="B374" s="554"/>
      <c r="C374" s="366" t="s">
        <v>1490</v>
      </c>
      <c r="D374" s="379" t="s">
        <v>993</v>
      </c>
      <c r="E374" s="556"/>
      <c r="F374" s="550"/>
      <c r="G374" s="550"/>
      <c r="H374" s="551"/>
      <c r="I374" s="550"/>
      <c r="J374" s="552"/>
      <c r="K374" s="552"/>
      <c r="L374" s="552"/>
      <c r="X374" s="40"/>
    </row>
    <row r="375" spans="1:24" ht="66" customHeight="1">
      <c r="A375" s="553"/>
      <c r="B375" s="554"/>
      <c r="C375" s="366" t="s">
        <v>1491</v>
      </c>
      <c r="D375" s="379" t="s">
        <v>993</v>
      </c>
      <c r="E375" s="557"/>
      <c r="F375" s="550"/>
      <c r="G375" s="550"/>
      <c r="H375" s="551"/>
      <c r="I375" s="550"/>
      <c r="J375" s="552"/>
      <c r="K375" s="552"/>
      <c r="L375" s="552"/>
      <c r="X375" s="40"/>
    </row>
    <row r="376" spans="1:24" ht="55.9" customHeight="1">
      <c r="A376" s="553">
        <v>43</v>
      </c>
      <c r="B376" s="554" t="s">
        <v>884</v>
      </c>
      <c r="C376" s="369" t="s">
        <v>1484</v>
      </c>
      <c r="D376" s="379" t="s">
        <v>993</v>
      </c>
      <c r="E376" s="555">
        <v>3</v>
      </c>
      <c r="F376" s="550">
        <v>31.785350000000001</v>
      </c>
      <c r="G376" s="550">
        <f>F376/21*100</f>
        <v>151.35880952380953</v>
      </c>
      <c r="H376" s="551">
        <v>40682</v>
      </c>
      <c r="I376" s="550">
        <f>H376/16000*100</f>
        <v>254.26250000000002</v>
      </c>
      <c r="J376" s="552"/>
      <c r="K376" s="552"/>
      <c r="L376" s="552"/>
      <c r="X376" s="40"/>
    </row>
    <row r="377" spans="1:24" ht="57.6" customHeight="1">
      <c r="A377" s="553"/>
      <c r="B377" s="554"/>
      <c r="C377" s="366" t="s">
        <v>1486</v>
      </c>
      <c r="D377" s="379" t="s">
        <v>993</v>
      </c>
      <c r="E377" s="556"/>
      <c r="F377" s="550"/>
      <c r="G377" s="550"/>
      <c r="H377" s="551"/>
      <c r="I377" s="550"/>
      <c r="J377" s="552"/>
      <c r="K377" s="552"/>
      <c r="L377" s="552"/>
      <c r="X377" s="40"/>
    </row>
    <row r="378" spans="1:24" ht="41.45" customHeight="1">
      <c r="A378" s="553"/>
      <c r="B378" s="554"/>
      <c r="C378" s="366" t="s">
        <v>1003</v>
      </c>
      <c r="D378" s="379" t="s">
        <v>993</v>
      </c>
      <c r="E378" s="556"/>
      <c r="F378" s="550"/>
      <c r="G378" s="550"/>
      <c r="H378" s="551"/>
      <c r="I378" s="550"/>
      <c r="J378" s="552"/>
      <c r="K378" s="552"/>
      <c r="L378" s="552"/>
      <c r="X378" s="40"/>
    </row>
    <row r="379" spans="1:24" ht="41.45" customHeight="1">
      <c r="A379" s="553"/>
      <c r="B379" s="554"/>
      <c r="C379" s="366" t="s">
        <v>996</v>
      </c>
      <c r="D379" s="379" t="s">
        <v>993</v>
      </c>
      <c r="E379" s="556"/>
      <c r="F379" s="550"/>
      <c r="G379" s="550"/>
      <c r="H379" s="551"/>
      <c r="I379" s="550"/>
      <c r="J379" s="552"/>
      <c r="K379" s="552"/>
      <c r="L379" s="552"/>
      <c r="X379" s="40"/>
    </row>
    <row r="380" spans="1:24" ht="41.45" customHeight="1">
      <c r="A380" s="553"/>
      <c r="B380" s="554"/>
      <c r="C380" s="366" t="s">
        <v>997</v>
      </c>
      <c r="D380" s="379" t="s">
        <v>993</v>
      </c>
      <c r="E380" s="556"/>
      <c r="F380" s="550"/>
      <c r="G380" s="550"/>
      <c r="H380" s="551"/>
      <c r="I380" s="550"/>
      <c r="J380" s="552"/>
      <c r="K380" s="552"/>
      <c r="L380" s="552"/>
      <c r="X380" s="40"/>
    </row>
    <row r="381" spans="1:24" ht="36" customHeight="1">
      <c r="A381" s="553"/>
      <c r="B381" s="554"/>
      <c r="C381" s="366" t="s">
        <v>1492</v>
      </c>
      <c r="D381" s="379" t="s">
        <v>993</v>
      </c>
      <c r="E381" s="556"/>
      <c r="F381" s="550"/>
      <c r="G381" s="550"/>
      <c r="H381" s="551"/>
      <c r="I381" s="550"/>
      <c r="J381" s="552"/>
      <c r="K381" s="552"/>
      <c r="L381" s="552"/>
      <c r="X381" s="40"/>
    </row>
    <row r="382" spans="1:24" ht="41.45" customHeight="1">
      <c r="A382" s="553"/>
      <c r="B382" s="554"/>
      <c r="C382" s="366" t="s">
        <v>1512</v>
      </c>
      <c r="D382" s="379" t="s">
        <v>993</v>
      </c>
      <c r="E382" s="556"/>
      <c r="F382" s="550"/>
      <c r="G382" s="550"/>
      <c r="H382" s="551"/>
      <c r="I382" s="550"/>
      <c r="J382" s="552"/>
      <c r="K382" s="552"/>
      <c r="L382" s="552"/>
      <c r="X382" s="40"/>
    </row>
    <row r="383" spans="1:24" ht="37.15" customHeight="1">
      <c r="A383" s="553"/>
      <c r="B383" s="554"/>
      <c r="C383" s="366" t="s">
        <v>1513</v>
      </c>
      <c r="D383" s="379" t="s">
        <v>993</v>
      </c>
      <c r="E383" s="556"/>
      <c r="F383" s="550"/>
      <c r="G383" s="550"/>
      <c r="H383" s="551"/>
      <c r="I383" s="550"/>
      <c r="J383" s="552"/>
      <c r="K383" s="552"/>
      <c r="L383" s="552"/>
      <c r="X383" s="40"/>
    </row>
    <row r="384" spans="1:24" ht="78" customHeight="1">
      <c r="A384" s="553">
        <v>44</v>
      </c>
      <c r="B384" s="554" t="s">
        <v>885</v>
      </c>
      <c r="C384" s="366" t="s">
        <v>1449</v>
      </c>
      <c r="D384" s="379" t="s">
        <v>993</v>
      </c>
      <c r="E384" s="555">
        <v>2</v>
      </c>
      <c r="F384" s="550">
        <v>24.555999999999997</v>
      </c>
      <c r="G384" s="550">
        <f>F384/21*100</f>
        <v>116.93333333333331</v>
      </c>
      <c r="H384" s="551">
        <v>31736</v>
      </c>
      <c r="I384" s="550">
        <f>H384/16000*100</f>
        <v>198.35</v>
      </c>
      <c r="J384" s="552"/>
      <c r="K384" s="552"/>
      <c r="L384" s="552"/>
      <c r="X384" s="40"/>
    </row>
    <row r="385" spans="1:24" ht="41.45" customHeight="1">
      <c r="A385" s="553"/>
      <c r="B385" s="554"/>
      <c r="C385" s="366" t="s">
        <v>1514</v>
      </c>
      <c r="D385" s="379" t="s">
        <v>993</v>
      </c>
      <c r="E385" s="556"/>
      <c r="F385" s="550"/>
      <c r="G385" s="550"/>
      <c r="H385" s="551"/>
      <c r="I385" s="550"/>
      <c r="J385" s="552"/>
      <c r="K385" s="552"/>
      <c r="L385" s="552"/>
      <c r="X385" s="40"/>
    </row>
    <row r="386" spans="1:24" ht="60.6" customHeight="1">
      <c r="A386" s="553"/>
      <c r="B386" s="554"/>
      <c r="C386" s="366" t="s">
        <v>1493</v>
      </c>
      <c r="D386" s="379" t="s">
        <v>993</v>
      </c>
      <c r="E386" s="556"/>
      <c r="F386" s="550"/>
      <c r="G386" s="550"/>
      <c r="H386" s="551"/>
      <c r="I386" s="550"/>
      <c r="J386" s="552"/>
      <c r="K386" s="552"/>
      <c r="L386" s="552"/>
      <c r="X386" s="40"/>
    </row>
    <row r="387" spans="1:24" ht="54.6" customHeight="1">
      <c r="A387" s="553"/>
      <c r="B387" s="554"/>
      <c r="C387" s="366" t="s">
        <v>1494</v>
      </c>
      <c r="D387" s="379" t="s">
        <v>993</v>
      </c>
      <c r="E387" s="556"/>
      <c r="F387" s="550"/>
      <c r="G387" s="550"/>
      <c r="H387" s="551"/>
      <c r="I387" s="550"/>
      <c r="J387" s="552"/>
      <c r="K387" s="552"/>
      <c r="L387" s="552"/>
      <c r="X387" s="40"/>
    </row>
    <row r="388" spans="1:24" ht="41.45" customHeight="1">
      <c r="A388" s="553"/>
      <c r="B388" s="554"/>
      <c r="C388" s="366" t="s">
        <v>999</v>
      </c>
      <c r="D388" s="379" t="s">
        <v>993</v>
      </c>
      <c r="E388" s="556"/>
      <c r="F388" s="550"/>
      <c r="G388" s="550"/>
      <c r="H388" s="551"/>
      <c r="I388" s="550"/>
      <c r="J388" s="552"/>
      <c r="K388" s="552"/>
      <c r="L388" s="552"/>
      <c r="X388" s="40"/>
    </row>
    <row r="389" spans="1:24" ht="30" customHeight="1">
      <c r="A389" s="553"/>
      <c r="B389" s="554"/>
      <c r="C389" s="366" t="s">
        <v>998</v>
      </c>
      <c r="D389" s="379" t="s">
        <v>993</v>
      </c>
      <c r="E389" s="557"/>
      <c r="F389" s="550"/>
      <c r="G389" s="550"/>
      <c r="H389" s="551"/>
      <c r="I389" s="550"/>
      <c r="J389" s="552"/>
      <c r="K389" s="552"/>
      <c r="L389" s="552"/>
      <c r="X389" s="40"/>
    </row>
    <row r="390" spans="1:24" ht="41.45" customHeight="1">
      <c r="A390" s="553">
        <v>45</v>
      </c>
      <c r="B390" s="558" t="s">
        <v>886</v>
      </c>
      <c r="C390" s="370" t="s">
        <v>1082</v>
      </c>
      <c r="D390" s="380" t="s">
        <v>1074</v>
      </c>
      <c r="E390" s="555">
        <v>3</v>
      </c>
      <c r="F390" s="550">
        <v>30.864460000000001</v>
      </c>
      <c r="G390" s="550">
        <f>F390/21*100</f>
        <v>146.97361904761905</v>
      </c>
      <c r="H390" s="551">
        <v>37792</v>
      </c>
      <c r="I390" s="550">
        <f>H390/16000*100</f>
        <v>236.20000000000002</v>
      </c>
      <c r="J390" s="559"/>
      <c r="K390" s="552"/>
      <c r="L390" s="552"/>
      <c r="X390" s="40"/>
    </row>
    <row r="391" spans="1:24" ht="41.45" customHeight="1">
      <c r="A391" s="553"/>
      <c r="B391" s="558"/>
      <c r="C391" s="370" t="s">
        <v>1081</v>
      </c>
      <c r="D391" s="380" t="s">
        <v>1074</v>
      </c>
      <c r="E391" s="556"/>
      <c r="F391" s="550"/>
      <c r="G391" s="550"/>
      <c r="H391" s="551"/>
      <c r="I391" s="550"/>
      <c r="J391" s="559"/>
      <c r="K391" s="552"/>
      <c r="L391" s="552"/>
      <c r="X391" s="40"/>
    </row>
    <row r="392" spans="1:24" ht="41.45" customHeight="1">
      <c r="A392" s="553"/>
      <c r="B392" s="558"/>
      <c r="C392" s="370" t="s">
        <v>1087</v>
      </c>
      <c r="D392" s="380" t="s">
        <v>1074</v>
      </c>
      <c r="E392" s="556"/>
      <c r="F392" s="550"/>
      <c r="G392" s="550"/>
      <c r="H392" s="551"/>
      <c r="I392" s="550"/>
      <c r="J392" s="559"/>
      <c r="K392" s="552"/>
      <c r="L392" s="552"/>
      <c r="X392" s="40"/>
    </row>
    <row r="393" spans="1:24" ht="34.9" customHeight="1">
      <c r="A393" s="553"/>
      <c r="B393" s="558"/>
      <c r="C393" s="370" t="s">
        <v>1077</v>
      </c>
      <c r="D393" s="380" t="s">
        <v>1074</v>
      </c>
      <c r="E393" s="557"/>
      <c r="F393" s="550"/>
      <c r="G393" s="550"/>
      <c r="H393" s="551"/>
      <c r="I393" s="550"/>
      <c r="J393" s="559"/>
      <c r="K393" s="552"/>
      <c r="L393" s="552"/>
      <c r="X393" s="40"/>
    </row>
    <row r="394" spans="1:24" ht="41.45" customHeight="1">
      <c r="A394" s="553">
        <v>46</v>
      </c>
      <c r="B394" s="558" t="s">
        <v>887</v>
      </c>
      <c r="C394" s="366" t="s">
        <v>887</v>
      </c>
      <c r="D394" s="380" t="s">
        <v>1074</v>
      </c>
      <c r="E394" s="555">
        <v>3</v>
      </c>
      <c r="F394" s="550">
        <v>27.761570000000003</v>
      </c>
      <c r="G394" s="550">
        <f>F394/21*100</f>
        <v>132.19795238095239</v>
      </c>
      <c r="H394" s="551">
        <v>38172</v>
      </c>
      <c r="I394" s="550">
        <f>H394/16000*100</f>
        <v>238.57499999999999</v>
      </c>
      <c r="J394" s="552"/>
      <c r="K394" s="552"/>
      <c r="L394" s="552"/>
      <c r="X394" s="40"/>
    </row>
    <row r="395" spans="1:24" ht="41.45" customHeight="1">
      <c r="A395" s="553"/>
      <c r="B395" s="558"/>
      <c r="C395" s="366" t="s">
        <v>1078</v>
      </c>
      <c r="D395" s="380" t="s">
        <v>1074</v>
      </c>
      <c r="E395" s="556"/>
      <c r="F395" s="550"/>
      <c r="G395" s="550"/>
      <c r="H395" s="551"/>
      <c r="I395" s="550"/>
      <c r="J395" s="552"/>
      <c r="K395" s="552"/>
      <c r="L395" s="552"/>
      <c r="X395" s="40"/>
    </row>
    <row r="396" spans="1:24" ht="41.45" customHeight="1">
      <c r="A396" s="553"/>
      <c r="B396" s="558"/>
      <c r="C396" s="366" t="s">
        <v>1075</v>
      </c>
      <c r="D396" s="380" t="s">
        <v>1074</v>
      </c>
      <c r="E396" s="556"/>
      <c r="F396" s="550"/>
      <c r="G396" s="550"/>
      <c r="H396" s="551"/>
      <c r="I396" s="550"/>
      <c r="J396" s="552"/>
      <c r="K396" s="552"/>
      <c r="L396" s="552"/>
      <c r="X396" s="40"/>
    </row>
    <row r="397" spans="1:24" ht="41.45" customHeight="1">
      <c r="A397" s="553"/>
      <c r="B397" s="558"/>
      <c r="C397" s="366" t="s">
        <v>1450</v>
      </c>
      <c r="D397" s="380" t="s">
        <v>1074</v>
      </c>
      <c r="E397" s="556"/>
      <c r="F397" s="550"/>
      <c r="G397" s="550"/>
      <c r="H397" s="551"/>
      <c r="I397" s="550"/>
      <c r="J397" s="552"/>
      <c r="K397" s="552"/>
      <c r="L397" s="552"/>
      <c r="X397" s="40"/>
    </row>
    <row r="398" spans="1:24" ht="34.9" customHeight="1">
      <c r="A398" s="553"/>
      <c r="B398" s="558"/>
      <c r="C398" s="366" t="s">
        <v>1079</v>
      </c>
      <c r="D398" s="380" t="s">
        <v>1074</v>
      </c>
      <c r="E398" s="557"/>
      <c r="F398" s="550"/>
      <c r="G398" s="550"/>
      <c r="H398" s="551"/>
      <c r="I398" s="550"/>
      <c r="J398" s="552"/>
      <c r="K398" s="552"/>
      <c r="L398" s="552"/>
      <c r="X398" s="40"/>
    </row>
    <row r="399" spans="1:24" ht="41.45" customHeight="1">
      <c r="A399" s="553">
        <v>47</v>
      </c>
      <c r="B399" s="558" t="s">
        <v>888</v>
      </c>
      <c r="C399" s="366" t="s">
        <v>1076</v>
      </c>
      <c r="D399" s="380" t="s">
        <v>1074</v>
      </c>
      <c r="E399" s="555">
        <v>2</v>
      </c>
      <c r="F399" s="550">
        <v>22.991859999999999</v>
      </c>
      <c r="G399" s="550">
        <f>F399/21*100</f>
        <v>109.48504761904761</v>
      </c>
      <c r="H399" s="551">
        <v>30616</v>
      </c>
      <c r="I399" s="550">
        <f>H399/16000*100</f>
        <v>191.35</v>
      </c>
      <c r="J399" s="552"/>
      <c r="K399" s="552"/>
      <c r="L399" s="552"/>
      <c r="X399" s="40"/>
    </row>
    <row r="400" spans="1:24" s="9" customFormat="1" ht="77.45" customHeight="1">
      <c r="A400" s="553"/>
      <c r="B400" s="558"/>
      <c r="C400" s="462" t="s">
        <v>1451</v>
      </c>
      <c r="D400" s="463" t="s">
        <v>1074</v>
      </c>
      <c r="E400" s="556"/>
      <c r="F400" s="550"/>
      <c r="G400" s="550"/>
      <c r="H400" s="551"/>
      <c r="I400" s="550"/>
      <c r="J400" s="552"/>
      <c r="K400" s="552"/>
      <c r="L400" s="552"/>
      <c r="M400" s="15"/>
      <c r="N400" s="15"/>
      <c r="O400" s="15"/>
      <c r="P400" s="15"/>
      <c r="Q400" s="15"/>
      <c r="R400" s="15"/>
      <c r="S400" s="15"/>
      <c r="T400" s="15"/>
      <c r="U400" s="15"/>
      <c r="V400" s="15"/>
      <c r="W400" s="15"/>
      <c r="X400" s="16"/>
    </row>
    <row r="401" spans="1:24" ht="41.45" customHeight="1">
      <c r="A401" s="553"/>
      <c r="B401" s="558"/>
      <c r="C401" s="366" t="s">
        <v>888</v>
      </c>
      <c r="D401" s="380" t="s">
        <v>1074</v>
      </c>
      <c r="E401" s="556"/>
      <c r="F401" s="550"/>
      <c r="G401" s="550"/>
      <c r="H401" s="551"/>
      <c r="I401" s="550"/>
      <c r="J401" s="552"/>
      <c r="K401" s="552"/>
      <c r="L401" s="552"/>
      <c r="X401" s="40"/>
    </row>
    <row r="402" spans="1:24" ht="57" customHeight="1">
      <c r="A402" s="553"/>
      <c r="B402" s="558"/>
      <c r="C402" s="366" t="s">
        <v>1464</v>
      </c>
      <c r="D402" s="380" t="s">
        <v>1042</v>
      </c>
      <c r="E402" s="557"/>
      <c r="F402" s="550"/>
      <c r="G402" s="550"/>
      <c r="H402" s="551"/>
      <c r="I402" s="550"/>
      <c r="J402" s="552"/>
      <c r="K402" s="552"/>
      <c r="L402" s="552"/>
      <c r="X402" s="40"/>
    </row>
    <row r="403" spans="1:24" ht="41.45" customHeight="1">
      <c r="A403" s="553">
        <v>48</v>
      </c>
      <c r="B403" s="558" t="s">
        <v>889</v>
      </c>
      <c r="C403" s="366" t="s">
        <v>1083</v>
      </c>
      <c r="D403" s="380" t="s">
        <v>1074</v>
      </c>
      <c r="E403" s="555">
        <v>2</v>
      </c>
      <c r="F403" s="550">
        <v>33.579700000000003</v>
      </c>
      <c r="G403" s="550">
        <f>F403/21*100</f>
        <v>159.90333333333336</v>
      </c>
      <c r="H403" s="551">
        <v>32636</v>
      </c>
      <c r="I403" s="550">
        <f>H403/16000*100</f>
        <v>203.97500000000002</v>
      </c>
      <c r="J403" s="552"/>
      <c r="K403" s="552"/>
      <c r="L403" s="552"/>
      <c r="X403" s="40"/>
    </row>
    <row r="404" spans="1:24" ht="41.45" customHeight="1">
      <c r="A404" s="553"/>
      <c r="B404" s="558"/>
      <c r="C404" s="366" t="s">
        <v>1080</v>
      </c>
      <c r="D404" s="380" t="s">
        <v>1074</v>
      </c>
      <c r="E404" s="556"/>
      <c r="F404" s="550"/>
      <c r="G404" s="550"/>
      <c r="H404" s="551"/>
      <c r="I404" s="550"/>
      <c r="J404" s="552"/>
      <c r="K404" s="552"/>
      <c r="L404" s="552"/>
      <c r="X404" s="40"/>
    </row>
    <row r="405" spans="1:24" ht="41.45" customHeight="1">
      <c r="A405" s="553"/>
      <c r="B405" s="558"/>
      <c r="C405" s="366" t="s">
        <v>889</v>
      </c>
      <c r="D405" s="380" t="s">
        <v>1074</v>
      </c>
      <c r="E405" s="557"/>
      <c r="F405" s="550"/>
      <c r="G405" s="550"/>
      <c r="H405" s="551"/>
      <c r="I405" s="550"/>
      <c r="J405" s="552"/>
      <c r="K405" s="552"/>
      <c r="L405" s="552"/>
      <c r="X405" s="40"/>
    </row>
    <row r="406" spans="1:24" ht="41.45" customHeight="1">
      <c r="A406" s="553">
        <v>49</v>
      </c>
      <c r="B406" s="558" t="s">
        <v>890</v>
      </c>
      <c r="C406" s="370" t="s">
        <v>890</v>
      </c>
      <c r="D406" s="380" t="s">
        <v>1074</v>
      </c>
      <c r="E406" s="555">
        <v>2</v>
      </c>
      <c r="F406" s="550">
        <v>24.71095</v>
      </c>
      <c r="G406" s="550">
        <f>F406/21*100</f>
        <v>117.67119047619047</v>
      </c>
      <c r="H406" s="551">
        <v>28613</v>
      </c>
      <c r="I406" s="550">
        <f>H406/16000*100</f>
        <v>178.83125000000001</v>
      </c>
      <c r="J406" s="552"/>
      <c r="K406" s="552"/>
      <c r="L406" s="552"/>
      <c r="X406" s="40"/>
    </row>
    <row r="407" spans="1:24" ht="41.45" customHeight="1">
      <c r="A407" s="553"/>
      <c r="B407" s="558"/>
      <c r="C407" s="370" t="s">
        <v>410</v>
      </c>
      <c r="D407" s="380" t="s">
        <v>1074</v>
      </c>
      <c r="E407" s="556"/>
      <c r="F407" s="550"/>
      <c r="G407" s="550"/>
      <c r="H407" s="551"/>
      <c r="I407" s="550"/>
      <c r="J407" s="552"/>
      <c r="K407" s="552"/>
      <c r="L407" s="552"/>
      <c r="X407" s="40"/>
    </row>
    <row r="408" spans="1:24" ht="66.599999999999994" customHeight="1">
      <c r="A408" s="553"/>
      <c r="B408" s="558"/>
      <c r="C408" s="370" t="s">
        <v>1495</v>
      </c>
      <c r="D408" s="380" t="s">
        <v>1074</v>
      </c>
      <c r="E408" s="557"/>
      <c r="F408" s="550"/>
      <c r="G408" s="550"/>
      <c r="H408" s="551"/>
      <c r="I408" s="550"/>
      <c r="J408" s="552"/>
      <c r="K408" s="552"/>
      <c r="L408" s="552"/>
      <c r="X408" s="40"/>
    </row>
    <row r="409" spans="1:24" ht="41.45" customHeight="1">
      <c r="A409" s="553">
        <v>50</v>
      </c>
      <c r="B409" s="558" t="s">
        <v>891</v>
      </c>
      <c r="C409" s="366" t="s">
        <v>1085</v>
      </c>
      <c r="D409" s="380" t="s">
        <v>1074</v>
      </c>
      <c r="E409" s="555">
        <v>2</v>
      </c>
      <c r="F409" s="550">
        <v>27.209830000000004</v>
      </c>
      <c r="G409" s="550">
        <f>F409/21*100</f>
        <v>129.57061904761906</v>
      </c>
      <c r="H409" s="551">
        <v>28127</v>
      </c>
      <c r="I409" s="550">
        <f>H409/16000*100</f>
        <v>175.79374999999999</v>
      </c>
      <c r="J409" s="552"/>
      <c r="K409" s="552"/>
      <c r="L409" s="552"/>
      <c r="X409" s="40"/>
    </row>
    <row r="410" spans="1:24" ht="64.150000000000006" customHeight="1">
      <c r="A410" s="553"/>
      <c r="B410" s="558"/>
      <c r="C410" s="366" t="s">
        <v>1496</v>
      </c>
      <c r="D410" s="380" t="s">
        <v>1074</v>
      </c>
      <c r="E410" s="556"/>
      <c r="F410" s="550"/>
      <c r="G410" s="550"/>
      <c r="H410" s="551"/>
      <c r="I410" s="550"/>
      <c r="J410" s="552"/>
      <c r="K410" s="552"/>
      <c r="L410" s="552"/>
      <c r="X410" s="40"/>
    </row>
    <row r="411" spans="1:24" ht="41.45" customHeight="1">
      <c r="A411" s="553"/>
      <c r="B411" s="558"/>
      <c r="C411" s="366" t="s">
        <v>891</v>
      </c>
      <c r="D411" s="380" t="s">
        <v>1074</v>
      </c>
      <c r="E411" s="556"/>
      <c r="F411" s="550"/>
      <c r="G411" s="550"/>
      <c r="H411" s="551"/>
      <c r="I411" s="550"/>
      <c r="J411" s="552"/>
      <c r="K411" s="552"/>
      <c r="L411" s="552"/>
      <c r="X411" s="40"/>
    </row>
    <row r="412" spans="1:24" ht="41.45" customHeight="1">
      <c r="A412" s="553"/>
      <c r="B412" s="558"/>
      <c r="C412" s="366" t="s">
        <v>1086</v>
      </c>
      <c r="D412" s="380" t="s">
        <v>1074</v>
      </c>
      <c r="E412" s="557"/>
      <c r="F412" s="550"/>
      <c r="G412" s="550"/>
      <c r="H412" s="551"/>
      <c r="I412" s="550"/>
      <c r="J412" s="552"/>
      <c r="K412" s="552"/>
      <c r="L412" s="552"/>
      <c r="X412" s="40"/>
    </row>
    <row r="413" spans="1:24" ht="41.45" customHeight="1">
      <c r="A413" s="553">
        <v>51</v>
      </c>
      <c r="B413" s="558" t="s">
        <v>892</v>
      </c>
      <c r="C413" s="371" t="s">
        <v>1041</v>
      </c>
      <c r="D413" s="380" t="s">
        <v>1028</v>
      </c>
      <c r="E413" s="555">
        <v>3</v>
      </c>
      <c r="F413" s="550">
        <v>27.405609999999999</v>
      </c>
      <c r="G413" s="550">
        <f>F413/21*100</f>
        <v>130.50290476190474</v>
      </c>
      <c r="H413" s="551">
        <v>39535</v>
      </c>
      <c r="I413" s="550">
        <f>H413/16000*100</f>
        <v>247.09374999999997</v>
      </c>
      <c r="J413" s="552"/>
      <c r="K413" s="552"/>
      <c r="L413" s="552"/>
      <c r="X413" s="40"/>
    </row>
    <row r="414" spans="1:24" ht="41.45" customHeight="1">
      <c r="A414" s="553"/>
      <c r="B414" s="558"/>
      <c r="C414" s="371" t="s">
        <v>429</v>
      </c>
      <c r="D414" s="380" t="s">
        <v>1028</v>
      </c>
      <c r="E414" s="556"/>
      <c r="F414" s="550"/>
      <c r="G414" s="550"/>
      <c r="H414" s="551"/>
      <c r="I414" s="550"/>
      <c r="J414" s="552"/>
      <c r="K414" s="552"/>
      <c r="L414" s="552"/>
      <c r="X414" s="40"/>
    </row>
    <row r="415" spans="1:24" ht="41.45" customHeight="1">
      <c r="A415" s="553"/>
      <c r="B415" s="558"/>
      <c r="C415" s="371" t="s">
        <v>1030</v>
      </c>
      <c r="D415" s="380" t="s">
        <v>1028</v>
      </c>
      <c r="E415" s="556"/>
      <c r="F415" s="550"/>
      <c r="G415" s="550"/>
      <c r="H415" s="551"/>
      <c r="I415" s="550"/>
      <c r="J415" s="552"/>
      <c r="K415" s="552"/>
      <c r="L415" s="552"/>
      <c r="X415" s="40"/>
    </row>
    <row r="416" spans="1:24" ht="41.45" customHeight="1">
      <c r="A416" s="553"/>
      <c r="B416" s="558"/>
      <c r="C416" s="371" t="s">
        <v>1033</v>
      </c>
      <c r="D416" s="380" t="s">
        <v>1028</v>
      </c>
      <c r="E416" s="557"/>
      <c r="F416" s="550"/>
      <c r="G416" s="550"/>
      <c r="H416" s="551"/>
      <c r="I416" s="550"/>
      <c r="J416" s="552"/>
      <c r="K416" s="552"/>
      <c r="L416" s="552"/>
      <c r="X416" s="40"/>
    </row>
    <row r="417" spans="1:24" ht="41.45" customHeight="1">
      <c r="A417" s="553">
        <v>52</v>
      </c>
      <c r="B417" s="558" t="s">
        <v>893</v>
      </c>
      <c r="C417" s="371" t="s">
        <v>1039</v>
      </c>
      <c r="D417" s="380" t="s">
        <v>1028</v>
      </c>
      <c r="E417" s="555">
        <v>2</v>
      </c>
      <c r="F417" s="550">
        <v>26.14752</v>
      </c>
      <c r="G417" s="550">
        <f>F417/21*100</f>
        <v>124.512</v>
      </c>
      <c r="H417" s="551">
        <v>38963</v>
      </c>
      <c r="I417" s="550">
        <f t="shared" ref="I417:I423" si="5">H417/16000*100</f>
        <v>243.51875000000001</v>
      </c>
      <c r="J417" s="552"/>
      <c r="K417" s="552"/>
      <c r="L417" s="552"/>
      <c r="X417" s="40"/>
    </row>
    <row r="418" spans="1:24" ht="41.45" customHeight="1">
      <c r="A418" s="553"/>
      <c r="B418" s="558"/>
      <c r="C418" s="371" t="s">
        <v>1037</v>
      </c>
      <c r="D418" s="380" t="s">
        <v>1028</v>
      </c>
      <c r="E418" s="556"/>
      <c r="F418" s="550"/>
      <c r="G418" s="550"/>
      <c r="H418" s="551"/>
      <c r="I418" s="550"/>
      <c r="J418" s="552"/>
      <c r="K418" s="552"/>
      <c r="L418" s="552"/>
      <c r="X418" s="40"/>
    </row>
    <row r="419" spans="1:24" ht="41.45" customHeight="1">
      <c r="A419" s="553"/>
      <c r="B419" s="558"/>
      <c r="C419" s="371" t="s">
        <v>1040</v>
      </c>
      <c r="D419" s="380" t="s">
        <v>1028</v>
      </c>
      <c r="E419" s="557"/>
      <c r="F419" s="550"/>
      <c r="G419" s="550"/>
      <c r="H419" s="551"/>
      <c r="I419" s="550"/>
      <c r="J419" s="552"/>
      <c r="K419" s="552"/>
      <c r="L419" s="552"/>
      <c r="X419" s="40"/>
    </row>
    <row r="420" spans="1:24" ht="41.45" customHeight="1">
      <c r="A420" s="553">
        <v>53</v>
      </c>
      <c r="B420" s="558" t="s">
        <v>894</v>
      </c>
      <c r="C420" s="371" t="s">
        <v>967</v>
      </c>
      <c r="D420" s="380" t="s">
        <v>1028</v>
      </c>
      <c r="E420" s="555">
        <v>2</v>
      </c>
      <c r="F420" s="550">
        <v>28.786300000000004</v>
      </c>
      <c r="G420" s="550">
        <f>F420/21*100</f>
        <v>137.07761904761907</v>
      </c>
      <c r="H420" s="551">
        <v>33784</v>
      </c>
      <c r="I420" s="550">
        <f t="shared" si="5"/>
        <v>211.15</v>
      </c>
      <c r="J420" s="552"/>
      <c r="K420" s="552"/>
      <c r="L420" s="552"/>
      <c r="X420" s="40"/>
    </row>
    <row r="421" spans="1:24" ht="41.45" customHeight="1">
      <c r="A421" s="553"/>
      <c r="B421" s="558"/>
      <c r="C421" s="371" t="s">
        <v>1032</v>
      </c>
      <c r="D421" s="380" t="s">
        <v>1028</v>
      </c>
      <c r="E421" s="556"/>
      <c r="F421" s="550"/>
      <c r="G421" s="550"/>
      <c r="H421" s="551"/>
      <c r="I421" s="550"/>
      <c r="J421" s="552"/>
      <c r="K421" s="552"/>
      <c r="L421" s="552"/>
      <c r="X421" s="40"/>
    </row>
    <row r="422" spans="1:24" ht="41.45" customHeight="1">
      <c r="A422" s="553"/>
      <c r="B422" s="558"/>
      <c r="C422" s="371" t="s">
        <v>1023</v>
      </c>
      <c r="D422" s="380" t="s">
        <v>1028</v>
      </c>
      <c r="E422" s="557"/>
      <c r="F422" s="550"/>
      <c r="G422" s="550"/>
      <c r="H422" s="551"/>
      <c r="I422" s="550"/>
      <c r="J422" s="552"/>
      <c r="K422" s="552"/>
      <c r="L422" s="552"/>
      <c r="X422" s="40"/>
    </row>
    <row r="423" spans="1:24" ht="41.45" customHeight="1">
      <c r="A423" s="553">
        <v>54</v>
      </c>
      <c r="B423" s="558" t="s">
        <v>895</v>
      </c>
      <c r="C423" s="371" t="s">
        <v>1031</v>
      </c>
      <c r="D423" s="380" t="s">
        <v>1028</v>
      </c>
      <c r="E423" s="555">
        <v>2</v>
      </c>
      <c r="F423" s="550">
        <v>24.898870000000002</v>
      </c>
      <c r="G423" s="550">
        <f>F423/21*100</f>
        <v>118.56604761904764</v>
      </c>
      <c r="H423" s="551">
        <v>27563</v>
      </c>
      <c r="I423" s="550">
        <f t="shared" si="5"/>
        <v>172.26874999999998</v>
      </c>
      <c r="J423" s="552"/>
      <c r="K423" s="552"/>
      <c r="L423" s="552"/>
      <c r="X423" s="40"/>
    </row>
    <row r="424" spans="1:24" ht="41.45" customHeight="1">
      <c r="A424" s="553"/>
      <c r="B424" s="558"/>
      <c r="C424" s="371" t="s">
        <v>1029</v>
      </c>
      <c r="D424" s="380" t="s">
        <v>1028</v>
      </c>
      <c r="E424" s="556"/>
      <c r="F424" s="550"/>
      <c r="G424" s="550"/>
      <c r="H424" s="551"/>
      <c r="I424" s="550"/>
      <c r="J424" s="552"/>
      <c r="K424" s="552"/>
      <c r="L424" s="552"/>
      <c r="X424" s="40"/>
    </row>
    <row r="425" spans="1:24" ht="41.45" customHeight="1">
      <c r="A425" s="553"/>
      <c r="B425" s="558"/>
      <c r="C425" s="371" t="s">
        <v>1034</v>
      </c>
      <c r="D425" s="380" t="s">
        <v>1028</v>
      </c>
      <c r="E425" s="557"/>
      <c r="F425" s="550"/>
      <c r="G425" s="550"/>
      <c r="H425" s="551"/>
      <c r="I425" s="550"/>
      <c r="J425" s="552"/>
      <c r="K425" s="552"/>
      <c r="L425" s="552"/>
      <c r="X425" s="40"/>
    </row>
    <row r="426" spans="1:24" ht="41.45" customHeight="1">
      <c r="A426" s="553">
        <v>55</v>
      </c>
      <c r="B426" s="558" t="s">
        <v>896</v>
      </c>
      <c r="C426" s="371" t="s">
        <v>1038</v>
      </c>
      <c r="D426" s="380" t="s">
        <v>1028</v>
      </c>
      <c r="E426" s="555">
        <v>2</v>
      </c>
      <c r="F426" s="550">
        <v>29.593649999999997</v>
      </c>
      <c r="G426" s="550">
        <f>F426/21*100</f>
        <v>140.92214285714283</v>
      </c>
      <c r="H426" s="551">
        <v>32742</v>
      </c>
      <c r="I426" s="550">
        <f>H426/16000*100</f>
        <v>204.63749999999999</v>
      </c>
      <c r="J426" s="552"/>
      <c r="K426" s="552"/>
      <c r="L426" s="552"/>
      <c r="X426" s="40"/>
    </row>
    <row r="427" spans="1:24" ht="41.45" customHeight="1">
      <c r="A427" s="553"/>
      <c r="B427" s="558"/>
      <c r="C427" s="371" t="s">
        <v>1036</v>
      </c>
      <c r="D427" s="380" t="s">
        <v>1028</v>
      </c>
      <c r="E427" s="556"/>
      <c r="F427" s="550"/>
      <c r="G427" s="550"/>
      <c r="H427" s="551"/>
      <c r="I427" s="550"/>
      <c r="J427" s="552"/>
      <c r="K427" s="552"/>
      <c r="L427" s="552"/>
      <c r="X427" s="40"/>
    </row>
    <row r="428" spans="1:24" ht="41.45" customHeight="1">
      <c r="A428" s="553"/>
      <c r="B428" s="558"/>
      <c r="C428" s="371" t="s">
        <v>1035</v>
      </c>
      <c r="D428" s="380" t="s">
        <v>1028</v>
      </c>
      <c r="E428" s="557"/>
      <c r="F428" s="550"/>
      <c r="G428" s="550"/>
      <c r="H428" s="551"/>
      <c r="I428" s="550"/>
      <c r="J428" s="552"/>
      <c r="K428" s="552"/>
      <c r="L428" s="552"/>
      <c r="X428" s="40"/>
    </row>
    <row r="429" spans="1:24" ht="41.45" customHeight="1">
      <c r="A429" s="553">
        <v>56</v>
      </c>
      <c r="B429" s="558" t="s">
        <v>897</v>
      </c>
      <c r="C429" s="372" t="s">
        <v>1063</v>
      </c>
      <c r="D429" s="380" t="s">
        <v>1057</v>
      </c>
      <c r="E429" s="555">
        <v>3</v>
      </c>
      <c r="F429" s="550">
        <v>33.46884</v>
      </c>
      <c r="G429" s="550">
        <f>F429/21*100</f>
        <v>159.37542857142856</v>
      </c>
      <c r="H429" s="551">
        <v>45388</v>
      </c>
      <c r="I429" s="550">
        <f>H429/16000*100</f>
        <v>283.67500000000001</v>
      </c>
      <c r="J429" s="552"/>
      <c r="K429" s="552"/>
      <c r="L429" s="552"/>
      <c r="X429" s="40"/>
    </row>
    <row r="430" spans="1:24" ht="41.45" customHeight="1">
      <c r="A430" s="553"/>
      <c r="B430" s="558"/>
      <c r="C430" s="372" t="s">
        <v>1061</v>
      </c>
      <c r="D430" s="380" t="s">
        <v>1057</v>
      </c>
      <c r="E430" s="556"/>
      <c r="F430" s="550"/>
      <c r="G430" s="550"/>
      <c r="H430" s="551"/>
      <c r="I430" s="550"/>
      <c r="J430" s="552"/>
      <c r="K430" s="552"/>
      <c r="L430" s="552"/>
      <c r="X430" s="40"/>
    </row>
    <row r="431" spans="1:24" ht="41.45" customHeight="1">
      <c r="A431" s="553"/>
      <c r="B431" s="558"/>
      <c r="C431" s="372" t="s">
        <v>1062</v>
      </c>
      <c r="D431" s="380" t="s">
        <v>1057</v>
      </c>
      <c r="E431" s="556"/>
      <c r="F431" s="550"/>
      <c r="G431" s="550"/>
      <c r="H431" s="551"/>
      <c r="I431" s="550"/>
      <c r="J431" s="552"/>
      <c r="K431" s="552"/>
      <c r="L431" s="552"/>
      <c r="X431" s="40"/>
    </row>
    <row r="432" spans="1:24" ht="41.45" customHeight="1">
      <c r="A432" s="553"/>
      <c r="B432" s="558"/>
      <c r="C432" s="372" t="s">
        <v>1073</v>
      </c>
      <c r="D432" s="380" t="s">
        <v>1057</v>
      </c>
      <c r="E432" s="557"/>
      <c r="F432" s="550"/>
      <c r="G432" s="550"/>
      <c r="H432" s="551"/>
      <c r="I432" s="550"/>
      <c r="J432" s="552"/>
      <c r="K432" s="552"/>
      <c r="L432" s="552"/>
      <c r="X432" s="40"/>
    </row>
    <row r="433" spans="1:24" ht="41.45" customHeight="1">
      <c r="A433" s="553">
        <v>57</v>
      </c>
      <c r="B433" s="558" t="s">
        <v>898</v>
      </c>
      <c r="C433" s="372" t="s">
        <v>1068</v>
      </c>
      <c r="D433" s="380" t="s">
        <v>1057</v>
      </c>
      <c r="E433" s="555">
        <v>2</v>
      </c>
      <c r="F433" s="550">
        <v>25.27101</v>
      </c>
      <c r="G433" s="550">
        <f>F433/21*100</f>
        <v>120.33814285714286</v>
      </c>
      <c r="H433" s="551">
        <v>27227</v>
      </c>
      <c r="I433" s="550">
        <f>H433/16000*100</f>
        <v>170.16874999999999</v>
      </c>
      <c r="J433" s="552"/>
      <c r="K433" s="552"/>
      <c r="L433" s="552"/>
      <c r="X433" s="40"/>
    </row>
    <row r="434" spans="1:24" ht="41.45" customHeight="1">
      <c r="A434" s="553"/>
      <c r="B434" s="558"/>
      <c r="C434" s="372" t="s">
        <v>1064</v>
      </c>
      <c r="D434" s="380" t="s">
        <v>1057</v>
      </c>
      <c r="E434" s="556"/>
      <c r="F434" s="550"/>
      <c r="G434" s="550"/>
      <c r="H434" s="551"/>
      <c r="I434" s="550"/>
      <c r="J434" s="552"/>
      <c r="K434" s="552"/>
      <c r="L434" s="552"/>
      <c r="X434" s="40"/>
    </row>
    <row r="435" spans="1:24" ht="41.45" customHeight="1">
      <c r="A435" s="553"/>
      <c r="B435" s="558"/>
      <c r="C435" s="372" t="s">
        <v>1072</v>
      </c>
      <c r="D435" s="380" t="s">
        <v>1057</v>
      </c>
      <c r="E435" s="557"/>
      <c r="F435" s="550"/>
      <c r="G435" s="550"/>
      <c r="H435" s="551"/>
      <c r="I435" s="550"/>
      <c r="J435" s="552"/>
      <c r="K435" s="552"/>
      <c r="L435" s="552"/>
      <c r="X435" s="40"/>
    </row>
    <row r="436" spans="1:24" ht="41.45" customHeight="1">
      <c r="A436" s="553">
        <v>58</v>
      </c>
      <c r="B436" s="558" t="s">
        <v>899</v>
      </c>
      <c r="C436" s="372" t="s">
        <v>1070</v>
      </c>
      <c r="D436" s="380" t="s">
        <v>1057</v>
      </c>
      <c r="E436" s="555">
        <v>2</v>
      </c>
      <c r="F436" s="550">
        <v>24.853120000000001</v>
      </c>
      <c r="G436" s="550">
        <f>F436/21*100</f>
        <v>118.34819047619047</v>
      </c>
      <c r="H436" s="551">
        <v>27314</v>
      </c>
      <c r="I436" s="550">
        <f>H436/16000*100</f>
        <v>170.71250000000001</v>
      </c>
      <c r="J436" s="552"/>
      <c r="K436" s="552"/>
      <c r="L436" s="552"/>
      <c r="X436" s="40"/>
    </row>
    <row r="437" spans="1:24" ht="41.45" customHeight="1">
      <c r="A437" s="553"/>
      <c r="B437" s="558"/>
      <c r="C437" s="372" t="s">
        <v>1069</v>
      </c>
      <c r="D437" s="380" t="s">
        <v>1057</v>
      </c>
      <c r="E437" s="556"/>
      <c r="F437" s="550"/>
      <c r="G437" s="550"/>
      <c r="H437" s="551"/>
      <c r="I437" s="550"/>
      <c r="J437" s="552"/>
      <c r="K437" s="552"/>
      <c r="L437" s="552"/>
      <c r="X437" s="40"/>
    </row>
    <row r="438" spans="1:24" ht="41.45" customHeight="1">
      <c r="A438" s="553"/>
      <c r="B438" s="558"/>
      <c r="C438" s="372" t="s">
        <v>1071</v>
      </c>
      <c r="D438" s="380" t="s">
        <v>1057</v>
      </c>
      <c r="E438" s="557"/>
      <c r="F438" s="550"/>
      <c r="G438" s="550"/>
      <c r="H438" s="551"/>
      <c r="I438" s="550"/>
      <c r="J438" s="552"/>
      <c r="K438" s="552"/>
      <c r="L438" s="552"/>
      <c r="X438" s="40"/>
    </row>
    <row r="439" spans="1:24" ht="65.45" customHeight="1">
      <c r="A439" s="553">
        <v>59</v>
      </c>
      <c r="B439" s="558" t="s">
        <v>900</v>
      </c>
      <c r="C439" s="370" t="s">
        <v>1452</v>
      </c>
      <c r="D439" s="380" t="s">
        <v>1057</v>
      </c>
      <c r="E439" s="555">
        <v>3</v>
      </c>
      <c r="F439" s="550">
        <v>21.778149999999997</v>
      </c>
      <c r="G439" s="550">
        <f>F439/21*100</f>
        <v>103.70547619047616</v>
      </c>
      <c r="H439" s="551">
        <v>33838</v>
      </c>
      <c r="I439" s="550">
        <f>H439/16000*100</f>
        <v>211.48750000000001</v>
      </c>
      <c r="J439" s="552"/>
      <c r="K439" s="552"/>
      <c r="L439" s="552"/>
      <c r="X439" s="40"/>
    </row>
    <row r="440" spans="1:24" ht="48" customHeight="1">
      <c r="A440" s="553"/>
      <c r="B440" s="558"/>
      <c r="C440" s="370" t="s">
        <v>1453</v>
      </c>
      <c r="D440" s="380" t="s">
        <v>1057</v>
      </c>
      <c r="E440" s="556"/>
      <c r="F440" s="550"/>
      <c r="G440" s="550"/>
      <c r="H440" s="551"/>
      <c r="I440" s="550"/>
      <c r="J440" s="552"/>
      <c r="K440" s="552"/>
      <c r="L440" s="552"/>
      <c r="X440" s="40"/>
    </row>
    <row r="441" spans="1:24" ht="41.45" customHeight="1">
      <c r="A441" s="553"/>
      <c r="B441" s="558"/>
      <c r="C441" s="372" t="s">
        <v>1065</v>
      </c>
      <c r="D441" s="380" t="s">
        <v>1057</v>
      </c>
      <c r="E441" s="556"/>
      <c r="F441" s="550"/>
      <c r="G441" s="550"/>
      <c r="H441" s="551"/>
      <c r="I441" s="550"/>
      <c r="J441" s="552"/>
      <c r="K441" s="552"/>
      <c r="L441" s="552"/>
      <c r="X441" s="40"/>
    </row>
    <row r="442" spans="1:24" ht="41.45" customHeight="1">
      <c r="A442" s="553"/>
      <c r="B442" s="558"/>
      <c r="C442" s="372" t="s">
        <v>968</v>
      </c>
      <c r="D442" s="380" t="s">
        <v>1057</v>
      </c>
      <c r="E442" s="557"/>
      <c r="F442" s="550"/>
      <c r="G442" s="550"/>
      <c r="H442" s="551"/>
      <c r="I442" s="550"/>
      <c r="J442" s="552"/>
      <c r="K442" s="552"/>
      <c r="L442" s="552"/>
      <c r="X442" s="40"/>
    </row>
    <row r="443" spans="1:24" ht="41.45" customHeight="1">
      <c r="A443" s="553">
        <v>60</v>
      </c>
      <c r="B443" s="558" t="s">
        <v>901</v>
      </c>
      <c r="C443" s="368" t="s">
        <v>1059</v>
      </c>
      <c r="D443" s="380" t="s">
        <v>1057</v>
      </c>
      <c r="E443" s="555">
        <v>3</v>
      </c>
      <c r="F443" s="550">
        <v>23.987669999999998</v>
      </c>
      <c r="G443" s="550">
        <f>F443/21*100</f>
        <v>114.22699999999999</v>
      </c>
      <c r="H443" s="551">
        <v>33230</v>
      </c>
      <c r="I443" s="550">
        <f>H443/16000*100</f>
        <v>207.68749999999997</v>
      </c>
      <c r="J443" s="552"/>
      <c r="K443" s="552"/>
      <c r="L443" s="552"/>
      <c r="X443" s="40"/>
    </row>
    <row r="444" spans="1:24" ht="41.45" customHeight="1">
      <c r="A444" s="553"/>
      <c r="B444" s="558"/>
      <c r="C444" s="368" t="s">
        <v>1058</v>
      </c>
      <c r="D444" s="380" t="s">
        <v>1057</v>
      </c>
      <c r="E444" s="556"/>
      <c r="F444" s="550"/>
      <c r="G444" s="550"/>
      <c r="H444" s="551"/>
      <c r="I444" s="550"/>
      <c r="J444" s="552"/>
      <c r="K444" s="552"/>
      <c r="L444" s="552"/>
      <c r="X444" s="40"/>
    </row>
    <row r="445" spans="1:24" ht="41.45" customHeight="1">
      <c r="A445" s="553"/>
      <c r="B445" s="558"/>
      <c r="C445" s="368" t="s">
        <v>1060</v>
      </c>
      <c r="D445" s="380" t="s">
        <v>1057</v>
      </c>
      <c r="E445" s="556"/>
      <c r="F445" s="550"/>
      <c r="G445" s="550"/>
      <c r="H445" s="551"/>
      <c r="I445" s="550"/>
      <c r="J445" s="552"/>
      <c r="K445" s="552"/>
      <c r="L445" s="552"/>
      <c r="X445" s="40"/>
    </row>
    <row r="446" spans="1:24" ht="41.45" customHeight="1">
      <c r="A446" s="553"/>
      <c r="B446" s="558"/>
      <c r="C446" s="368" t="s">
        <v>1023</v>
      </c>
      <c r="D446" s="380" t="s">
        <v>1057</v>
      </c>
      <c r="E446" s="557"/>
      <c r="F446" s="550"/>
      <c r="G446" s="550"/>
      <c r="H446" s="551"/>
      <c r="I446" s="550"/>
      <c r="J446" s="552"/>
      <c r="K446" s="552"/>
      <c r="L446" s="552"/>
      <c r="X446" s="40"/>
    </row>
    <row r="447" spans="1:24" ht="41.45" customHeight="1">
      <c r="A447" s="553">
        <v>61</v>
      </c>
      <c r="B447" s="554" t="s">
        <v>902</v>
      </c>
      <c r="C447" s="366" t="s">
        <v>1008</v>
      </c>
      <c r="D447" s="379" t="s">
        <v>1005</v>
      </c>
      <c r="E447" s="555">
        <v>3</v>
      </c>
      <c r="F447" s="550">
        <v>28.889139999999998</v>
      </c>
      <c r="G447" s="550">
        <f>F447/21*100</f>
        <v>137.56733333333332</v>
      </c>
      <c r="H447" s="551">
        <v>46234</v>
      </c>
      <c r="I447" s="550">
        <f>H447/16000*100</f>
        <v>288.96250000000003</v>
      </c>
      <c r="J447" s="552"/>
      <c r="K447" s="552"/>
      <c r="L447" s="552"/>
      <c r="X447" s="40"/>
    </row>
    <row r="448" spans="1:24" ht="41.45" customHeight="1">
      <c r="A448" s="553"/>
      <c r="B448" s="554"/>
      <c r="C448" s="366" t="s">
        <v>1018</v>
      </c>
      <c r="D448" s="379" t="s">
        <v>1005</v>
      </c>
      <c r="E448" s="556"/>
      <c r="F448" s="550"/>
      <c r="G448" s="550"/>
      <c r="H448" s="551"/>
      <c r="I448" s="550"/>
      <c r="J448" s="552"/>
      <c r="K448" s="552"/>
      <c r="L448" s="552"/>
      <c r="X448" s="40"/>
    </row>
    <row r="449" spans="1:24" ht="41.45" customHeight="1">
      <c r="A449" s="553"/>
      <c r="B449" s="554"/>
      <c r="C449" s="366" t="s">
        <v>1010</v>
      </c>
      <c r="D449" s="379" t="s">
        <v>1005</v>
      </c>
      <c r="E449" s="556"/>
      <c r="F449" s="550"/>
      <c r="G449" s="550"/>
      <c r="H449" s="551"/>
      <c r="I449" s="550"/>
      <c r="J449" s="552"/>
      <c r="K449" s="552"/>
      <c r="L449" s="552"/>
      <c r="X449" s="40"/>
    </row>
    <row r="450" spans="1:24" ht="78.599999999999994" customHeight="1">
      <c r="A450" s="553"/>
      <c r="B450" s="554"/>
      <c r="C450" s="366" t="s">
        <v>1459</v>
      </c>
      <c r="D450" s="379" t="s">
        <v>1005</v>
      </c>
      <c r="E450" s="556"/>
      <c r="F450" s="550"/>
      <c r="G450" s="550"/>
      <c r="H450" s="551"/>
      <c r="I450" s="550"/>
      <c r="J450" s="552"/>
      <c r="K450" s="552"/>
      <c r="L450" s="552"/>
      <c r="X450" s="40"/>
    </row>
    <row r="451" spans="1:24" ht="41.45" customHeight="1">
      <c r="A451" s="553"/>
      <c r="B451" s="554"/>
      <c r="C451" s="366" t="s">
        <v>1009</v>
      </c>
      <c r="D451" s="379" t="s">
        <v>1005</v>
      </c>
      <c r="E451" s="557"/>
      <c r="F451" s="550"/>
      <c r="G451" s="550"/>
      <c r="H451" s="551"/>
      <c r="I451" s="550"/>
      <c r="J451" s="552"/>
      <c r="K451" s="552"/>
      <c r="L451" s="552"/>
      <c r="X451" s="40"/>
    </row>
    <row r="452" spans="1:24" ht="41.45" customHeight="1">
      <c r="A452" s="553">
        <v>62</v>
      </c>
      <c r="B452" s="554" t="s">
        <v>903</v>
      </c>
      <c r="C452" s="366" t="s">
        <v>903</v>
      </c>
      <c r="D452" s="379" t="s">
        <v>1005</v>
      </c>
      <c r="E452" s="555">
        <v>2</v>
      </c>
      <c r="F452" s="550">
        <v>30.072109999999999</v>
      </c>
      <c r="G452" s="550">
        <f>F452/21*100</f>
        <v>143.20052380952379</v>
      </c>
      <c r="H452" s="551">
        <v>42875</v>
      </c>
      <c r="I452" s="550">
        <f>H452/16000*100</f>
        <v>267.96875</v>
      </c>
      <c r="J452" s="552"/>
      <c r="K452" s="552"/>
      <c r="L452" s="552"/>
      <c r="X452" s="40"/>
    </row>
    <row r="453" spans="1:24" ht="62.45" customHeight="1">
      <c r="A453" s="553"/>
      <c r="B453" s="554"/>
      <c r="C453" s="366" t="s">
        <v>1454</v>
      </c>
      <c r="D453" s="379" t="s">
        <v>1005</v>
      </c>
      <c r="E453" s="556"/>
      <c r="F453" s="550"/>
      <c r="G453" s="550"/>
      <c r="H453" s="551"/>
      <c r="I453" s="550"/>
      <c r="J453" s="552"/>
      <c r="K453" s="552"/>
      <c r="L453" s="552"/>
      <c r="X453" s="40"/>
    </row>
    <row r="454" spans="1:24" ht="72.599999999999994" customHeight="1">
      <c r="A454" s="553"/>
      <c r="B454" s="554"/>
      <c r="C454" s="366" t="s">
        <v>1461</v>
      </c>
      <c r="D454" s="379" t="s">
        <v>1019</v>
      </c>
      <c r="E454" s="556"/>
      <c r="F454" s="550"/>
      <c r="G454" s="550"/>
      <c r="H454" s="551"/>
      <c r="I454" s="550"/>
      <c r="J454" s="552"/>
      <c r="K454" s="552"/>
      <c r="L454" s="552"/>
      <c r="X454" s="40"/>
    </row>
    <row r="455" spans="1:24" ht="57.6" customHeight="1">
      <c r="A455" s="553"/>
      <c r="B455" s="554"/>
      <c r="C455" s="366" t="s">
        <v>1488</v>
      </c>
      <c r="D455" s="379" t="s">
        <v>1042</v>
      </c>
      <c r="E455" s="556"/>
      <c r="F455" s="550"/>
      <c r="G455" s="550"/>
      <c r="H455" s="551"/>
      <c r="I455" s="550"/>
      <c r="J455" s="552"/>
      <c r="K455" s="552"/>
      <c r="L455" s="552"/>
      <c r="X455" s="40"/>
    </row>
    <row r="456" spans="1:24" ht="69.599999999999994" customHeight="1">
      <c r="A456" s="553"/>
      <c r="B456" s="554"/>
      <c r="C456" s="366" t="s">
        <v>1466</v>
      </c>
      <c r="D456" s="379" t="s">
        <v>1005</v>
      </c>
      <c r="E456" s="556"/>
      <c r="F456" s="550"/>
      <c r="G456" s="550"/>
      <c r="H456" s="551"/>
      <c r="I456" s="550"/>
      <c r="J456" s="552"/>
      <c r="K456" s="552"/>
      <c r="L456" s="552"/>
      <c r="X456" s="40"/>
    </row>
    <row r="457" spans="1:24" ht="64.150000000000006" customHeight="1">
      <c r="A457" s="553"/>
      <c r="B457" s="554"/>
      <c r="C457" s="366" t="s">
        <v>1468</v>
      </c>
      <c r="D457" s="379" t="s">
        <v>1042</v>
      </c>
      <c r="E457" s="557"/>
      <c r="F457" s="550"/>
      <c r="G457" s="550"/>
      <c r="H457" s="551"/>
      <c r="I457" s="550"/>
      <c r="J457" s="552"/>
      <c r="K457" s="552"/>
      <c r="L457" s="552"/>
      <c r="X457" s="40"/>
    </row>
    <row r="458" spans="1:24" ht="41.45" customHeight="1">
      <c r="A458" s="553">
        <v>63</v>
      </c>
      <c r="B458" s="558" t="s">
        <v>904</v>
      </c>
      <c r="C458" s="366" t="s">
        <v>1013</v>
      </c>
      <c r="D458" s="379" t="s">
        <v>1005</v>
      </c>
      <c r="E458" s="555">
        <v>2</v>
      </c>
      <c r="F458" s="550">
        <v>23.664269999999998</v>
      </c>
      <c r="G458" s="550">
        <f>F458/21*100</f>
        <v>112.68699999999998</v>
      </c>
      <c r="H458" s="551">
        <v>28785</v>
      </c>
      <c r="I458" s="550">
        <f>H458/16000*100</f>
        <v>179.90625</v>
      </c>
      <c r="J458" s="552"/>
      <c r="K458" s="552"/>
      <c r="L458" s="552"/>
      <c r="X458" s="40"/>
    </row>
    <row r="459" spans="1:24" ht="41.45" customHeight="1">
      <c r="A459" s="553"/>
      <c r="B459" s="558"/>
      <c r="C459" s="366" t="s">
        <v>1011</v>
      </c>
      <c r="D459" s="379" t="s">
        <v>1005</v>
      </c>
      <c r="E459" s="556"/>
      <c r="F459" s="550"/>
      <c r="G459" s="550"/>
      <c r="H459" s="551"/>
      <c r="I459" s="550"/>
      <c r="J459" s="552"/>
      <c r="K459" s="552"/>
      <c r="L459" s="552"/>
      <c r="X459" s="40"/>
    </row>
    <row r="460" spans="1:24" ht="41.45" customHeight="1">
      <c r="A460" s="553"/>
      <c r="B460" s="558"/>
      <c r="C460" s="366" t="s">
        <v>1012</v>
      </c>
      <c r="D460" s="379" t="s">
        <v>1005</v>
      </c>
      <c r="E460" s="557"/>
      <c r="F460" s="550"/>
      <c r="G460" s="550"/>
      <c r="H460" s="551"/>
      <c r="I460" s="550"/>
      <c r="J460" s="552"/>
      <c r="K460" s="552"/>
      <c r="L460" s="552"/>
      <c r="X460" s="40"/>
    </row>
    <row r="461" spans="1:24" ht="54.6" customHeight="1">
      <c r="A461" s="553">
        <v>64</v>
      </c>
      <c r="B461" s="554" t="s">
        <v>905</v>
      </c>
      <c r="C461" s="366" t="s">
        <v>1469</v>
      </c>
      <c r="D461" s="379" t="s">
        <v>1005</v>
      </c>
      <c r="E461" s="555">
        <v>3</v>
      </c>
      <c r="F461" s="550">
        <v>33.794000000000004</v>
      </c>
      <c r="G461" s="550">
        <f>F461/21*100</f>
        <v>160.92380952380952</v>
      </c>
      <c r="H461" s="551">
        <v>42915</v>
      </c>
      <c r="I461" s="550">
        <f>H461/16000*100</f>
        <v>268.21875</v>
      </c>
      <c r="J461" s="552"/>
      <c r="K461" s="552"/>
      <c r="L461" s="552"/>
      <c r="X461" s="40"/>
    </row>
    <row r="462" spans="1:24" ht="41.45" customHeight="1">
      <c r="A462" s="553"/>
      <c r="B462" s="554"/>
      <c r="C462" s="366" t="s">
        <v>1015</v>
      </c>
      <c r="D462" s="379" t="s">
        <v>1005</v>
      </c>
      <c r="E462" s="556"/>
      <c r="F462" s="550"/>
      <c r="G462" s="550"/>
      <c r="H462" s="551"/>
      <c r="I462" s="550"/>
      <c r="J462" s="552"/>
      <c r="K462" s="552"/>
      <c r="L462" s="552"/>
      <c r="X462" s="40"/>
    </row>
    <row r="463" spans="1:24" ht="41.45" customHeight="1">
      <c r="A463" s="553"/>
      <c r="B463" s="554"/>
      <c r="C463" s="366" t="s">
        <v>1016</v>
      </c>
      <c r="D463" s="379" t="s">
        <v>1005</v>
      </c>
      <c r="E463" s="556"/>
      <c r="F463" s="550"/>
      <c r="G463" s="550"/>
      <c r="H463" s="551"/>
      <c r="I463" s="550"/>
      <c r="J463" s="552"/>
      <c r="K463" s="552"/>
      <c r="L463" s="552"/>
      <c r="X463" s="40"/>
    </row>
    <row r="464" spans="1:24" ht="41.45" customHeight="1">
      <c r="A464" s="553"/>
      <c r="B464" s="554"/>
      <c r="C464" s="366" t="s">
        <v>1017</v>
      </c>
      <c r="D464" s="379" t="s">
        <v>1005</v>
      </c>
      <c r="E464" s="557"/>
      <c r="F464" s="550"/>
      <c r="G464" s="550"/>
      <c r="H464" s="551"/>
      <c r="I464" s="550"/>
      <c r="J464" s="552"/>
      <c r="K464" s="552"/>
      <c r="L464" s="552"/>
      <c r="X464" s="40"/>
    </row>
    <row r="465" spans="1:24">
      <c r="A465" s="48"/>
      <c r="X465" s="40"/>
    </row>
    <row r="466" spans="1:24">
      <c r="A466" s="48"/>
      <c r="X466" s="40"/>
    </row>
    <row r="467" spans="1:24">
      <c r="A467" s="48"/>
      <c r="X467" s="40"/>
    </row>
    <row r="468" spans="1:24">
      <c r="A468" s="48"/>
      <c r="X468" s="40"/>
    </row>
    <row r="469" spans="1:24">
      <c r="A469" s="48"/>
      <c r="X469" s="40"/>
    </row>
    <row r="470" spans="1:24">
      <c r="A470" s="48"/>
      <c r="X470" s="40"/>
    </row>
    <row r="471" spans="1:24">
      <c r="A471" s="48"/>
      <c r="X471" s="40"/>
    </row>
    <row r="472" spans="1:24">
      <c r="A472" s="48"/>
      <c r="X472" s="40"/>
    </row>
    <row r="473" spans="1:24">
      <c r="A473" s="48"/>
      <c r="X473" s="40"/>
    </row>
    <row r="474" spans="1:24">
      <c r="A474" s="48"/>
      <c r="X474" s="40"/>
    </row>
    <row r="475" spans="1:24">
      <c r="A475" s="48"/>
      <c r="X475" s="40"/>
    </row>
    <row r="476" spans="1:24">
      <c r="A476" s="48"/>
      <c r="X476" s="40"/>
    </row>
    <row r="477" spans="1:24">
      <c r="A477" s="48"/>
      <c r="X477" s="40"/>
    </row>
    <row r="478" spans="1:24">
      <c r="A478" s="48"/>
      <c r="X478" s="40"/>
    </row>
    <row r="479" spans="1:24">
      <c r="A479" s="48"/>
      <c r="X479" s="40"/>
    </row>
    <row r="480" spans="1:24">
      <c r="A480" s="48"/>
      <c r="X480" s="40"/>
    </row>
    <row r="481" spans="1:24">
      <c r="A481" s="48"/>
      <c r="X481" s="40"/>
    </row>
    <row r="482" spans="1:24">
      <c r="A482" s="48"/>
      <c r="X482" s="40"/>
    </row>
    <row r="483" spans="1:24">
      <c r="A483" s="48"/>
      <c r="X483" s="40"/>
    </row>
    <row r="484" spans="1:24">
      <c r="A484" s="48"/>
      <c r="X484" s="40"/>
    </row>
    <row r="485" spans="1:24">
      <c r="A485" s="48"/>
      <c r="X485" s="40"/>
    </row>
    <row r="486" spans="1:24">
      <c r="A486" s="48"/>
      <c r="X486" s="40"/>
    </row>
    <row r="487" spans="1:24">
      <c r="A487" s="48"/>
      <c r="X487" s="40"/>
    </row>
    <row r="488" spans="1:24">
      <c r="A488" s="48"/>
      <c r="X488" s="40"/>
    </row>
    <row r="489" spans="1:24">
      <c r="A489" s="48"/>
      <c r="X489" s="40"/>
    </row>
    <row r="490" spans="1:24">
      <c r="A490" s="48"/>
      <c r="X490" s="40"/>
    </row>
    <row r="491" spans="1:24">
      <c r="A491" s="48"/>
      <c r="X491" s="40"/>
    </row>
    <row r="492" spans="1:24">
      <c r="A492" s="48"/>
      <c r="X492" s="40"/>
    </row>
    <row r="493" spans="1:24">
      <c r="A493" s="48"/>
      <c r="X493" s="40"/>
    </row>
    <row r="494" spans="1:24">
      <c r="A494" s="48"/>
      <c r="X494" s="40"/>
    </row>
    <row r="495" spans="1:24">
      <c r="A495" s="48"/>
      <c r="X495" s="40"/>
    </row>
    <row r="496" spans="1:24">
      <c r="A496" s="48"/>
      <c r="X496" s="40"/>
    </row>
    <row r="497" spans="1:24">
      <c r="A497" s="48"/>
      <c r="X497" s="40"/>
    </row>
    <row r="498" spans="1:24">
      <c r="A498" s="48"/>
      <c r="X498" s="40"/>
    </row>
    <row r="499" spans="1:24">
      <c r="A499" s="48"/>
      <c r="X499" s="40"/>
    </row>
    <row r="500" spans="1:24">
      <c r="A500" s="48"/>
      <c r="X500" s="40"/>
    </row>
    <row r="501" spans="1:24">
      <c r="A501" s="48"/>
      <c r="X501" s="40"/>
    </row>
    <row r="502" spans="1:24">
      <c r="A502" s="48"/>
      <c r="X502" s="40"/>
    </row>
    <row r="503" spans="1:24">
      <c r="A503" s="48"/>
      <c r="X503" s="40"/>
    </row>
    <row r="504" spans="1:24">
      <c r="A504" s="48"/>
      <c r="X504" s="40"/>
    </row>
    <row r="505" spans="1:24">
      <c r="A505" s="48"/>
      <c r="X505" s="40"/>
    </row>
    <row r="506" spans="1:24">
      <c r="A506" s="48"/>
      <c r="X506" s="40"/>
    </row>
    <row r="507" spans="1:24">
      <c r="A507" s="48"/>
      <c r="X507" s="40"/>
    </row>
    <row r="508" spans="1:24">
      <c r="A508" s="48"/>
      <c r="X508" s="40"/>
    </row>
    <row r="509" spans="1:24">
      <c r="A509" s="48"/>
      <c r="X509" s="40"/>
    </row>
    <row r="510" spans="1:24">
      <c r="A510" s="48"/>
      <c r="X510" s="40"/>
    </row>
    <row r="511" spans="1:24">
      <c r="A511" s="48"/>
      <c r="X511" s="40"/>
    </row>
    <row r="512" spans="1:24">
      <c r="A512" s="48"/>
      <c r="X512" s="40"/>
    </row>
    <row r="513" spans="1:24">
      <c r="A513" s="48"/>
      <c r="X513" s="40"/>
    </row>
    <row r="514" spans="1:24">
      <c r="A514" s="48"/>
      <c r="X514" s="40"/>
    </row>
    <row r="515" spans="1:24">
      <c r="A515" s="48"/>
      <c r="X515" s="40"/>
    </row>
    <row r="516" spans="1:24">
      <c r="A516" s="48"/>
      <c r="X516" s="40"/>
    </row>
    <row r="517" spans="1:24">
      <c r="A517" s="48"/>
      <c r="X517" s="40"/>
    </row>
    <row r="518" spans="1:24">
      <c r="A518" s="48"/>
      <c r="X518" s="40"/>
    </row>
    <row r="519" spans="1:24">
      <c r="A519" s="48"/>
      <c r="X519" s="40"/>
    </row>
    <row r="520" spans="1:24">
      <c r="A520" s="48"/>
      <c r="X520" s="40"/>
    </row>
    <row r="521" spans="1:24">
      <c r="A521" s="48"/>
      <c r="X521" s="40"/>
    </row>
    <row r="522" spans="1:24">
      <c r="A522" s="48"/>
      <c r="X522" s="40"/>
    </row>
    <row r="523" spans="1:24">
      <c r="A523" s="48"/>
      <c r="X523" s="40"/>
    </row>
    <row r="524" spans="1:24">
      <c r="A524" s="48"/>
      <c r="X524" s="40"/>
    </row>
    <row r="525" spans="1:24">
      <c r="A525" s="48"/>
      <c r="X525" s="40"/>
    </row>
    <row r="526" spans="1:24">
      <c r="A526" s="48"/>
      <c r="X526" s="40"/>
    </row>
    <row r="527" spans="1:24">
      <c r="A527" s="48"/>
      <c r="X527" s="40"/>
    </row>
    <row r="528" spans="1:24">
      <c r="A528" s="48"/>
      <c r="X528" s="40"/>
    </row>
    <row r="529" spans="1:24">
      <c r="A529" s="48"/>
      <c r="X529" s="40"/>
    </row>
    <row r="530" spans="1:24">
      <c r="A530" s="48"/>
      <c r="X530" s="40"/>
    </row>
    <row r="531" spans="1:24">
      <c r="A531" s="48"/>
      <c r="X531" s="40"/>
    </row>
    <row r="532" spans="1:24">
      <c r="A532" s="48"/>
      <c r="X532" s="40"/>
    </row>
    <row r="533" spans="1:24">
      <c r="A533" s="48"/>
      <c r="X533" s="40"/>
    </row>
    <row r="534" spans="1:24">
      <c r="A534" s="48"/>
      <c r="X534" s="40"/>
    </row>
    <row r="535" spans="1:24">
      <c r="A535" s="48"/>
      <c r="X535" s="40"/>
    </row>
    <row r="536" spans="1:24">
      <c r="A536" s="48"/>
      <c r="X536" s="40"/>
    </row>
    <row r="537" spans="1:24">
      <c r="A537" s="48"/>
      <c r="X537" s="40"/>
    </row>
    <row r="538" spans="1:24">
      <c r="A538" s="48"/>
      <c r="X538" s="40"/>
    </row>
    <row r="539" spans="1:24">
      <c r="A539" s="48"/>
      <c r="X539" s="40"/>
    </row>
    <row r="540" spans="1:24">
      <c r="A540" s="48"/>
      <c r="X540" s="40"/>
    </row>
    <row r="541" spans="1:24">
      <c r="A541" s="48"/>
      <c r="X541" s="40"/>
    </row>
    <row r="542" spans="1:24">
      <c r="A542" s="48"/>
      <c r="X542" s="40"/>
    </row>
    <row r="543" spans="1:24">
      <c r="A543" s="48"/>
      <c r="X543" s="40"/>
    </row>
    <row r="544" spans="1:24">
      <c r="A544" s="48"/>
      <c r="X544" s="40"/>
    </row>
    <row r="545" spans="1:24">
      <c r="A545" s="48"/>
      <c r="X545" s="40"/>
    </row>
    <row r="546" spans="1:24">
      <c r="A546" s="48"/>
      <c r="X546" s="40"/>
    </row>
    <row r="547" spans="1:24">
      <c r="A547" s="48"/>
      <c r="X547" s="40"/>
    </row>
    <row r="548" spans="1:24">
      <c r="A548" s="48"/>
      <c r="X548" s="40"/>
    </row>
    <row r="549" spans="1:24">
      <c r="A549" s="48"/>
      <c r="X549" s="40"/>
    </row>
    <row r="550" spans="1:24">
      <c r="A550" s="48"/>
      <c r="X550" s="40"/>
    </row>
    <row r="551" spans="1:24">
      <c r="A551" s="48"/>
      <c r="X551" s="40"/>
    </row>
    <row r="552" spans="1:24">
      <c r="A552" s="48"/>
      <c r="X552" s="40"/>
    </row>
    <row r="553" spans="1:24">
      <c r="A553" s="48"/>
      <c r="X553" s="40"/>
    </row>
    <row r="554" spans="1:24">
      <c r="A554" s="48"/>
      <c r="X554" s="40"/>
    </row>
    <row r="555" spans="1:24">
      <c r="A555" s="48"/>
      <c r="X555" s="40"/>
    </row>
    <row r="556" spans="1:24">
      <c r="A556" s="48"/>
      <c r="X556" s="40"/>
    </row>
    <row r="557" spans="1:24">
      <c r="A557" s="48"/>
      <c r="X557" s="40"/>
    </row>
    <row r="558" spans="1:24">
      <c r="A558" s="48"/>
      <c r="X558" s="40"/>
    </row>
    <row r="559" spans="1:24">
      <c r="A559" s="48"/>
      <c r="X559" s="40"/>
    </row>
    <row r="560" spans="1:24">
      <c r="A560" s="48"/>
      <c r="X560" s="40"/>
    </row>
    <row r="561" spans="1:24">
      <c r="A561" s="48"/>
      <c r="X561" s="40"/>
    </row>
    <row r="562" spans="1:24">
      <c r="A562" s="48"/>
      <c r="X562" s="40"/>
    </row>
    <row r="563" spans="1:24">
      <c r="A563" s="48"/>
      <c r="X563" s="40"/>
    </row>
    <row r="564" spans="1:24">
      <c r="A564" s="48"/>
      <c r="X564" s="40"/>
    </row>
    <row r="565" spans="1:24">
      <c r="A565" s="48"/>
      <c r="X565" s="40"/>
    </row>
    <row r="566" spans="1:24">
      <c r="A566" s="48"/>
      <c r="X566" s="40"/>
    </row>
    <row r="567" spans="1:24">
      <c r="A567" s="48"/>
      <c r="X567" s="40"/>
    </row>
    <row r="568" spans="1:24">
      <c r="A568" s="48"/>
      <c r="X568" s="40"/>
    </row>
    <row r="569" spans="1:24">
      <c r="A569" s="48"/>
      <c r="X569" s="40"/>
    </row>
    <row r="570" spans="1:24">
      <c r="A570" s="48"/>
      <c r="X570" s="40"/>
    </row>
    <row r="571" spans="1:24">
      <c r="A571" s="48"/>
      <c r="X571" s="40"/>
    </row>
    <row r="572" spans="1:24">
      <c r="A572" s="48"/>
      <c r="X572" s="40"/>
    </row>
    <row r="573" spans="1:24">
      <c r="A573" s="48"/>
      <c r="X573" s="40"/>
    </row>
    <row r="574" spans="1:24">
      <c r="A574" s="48"/>
      <c r="X574" s="40"/>
    </row>
    <row r="575" spans="1:24">
      <c r="A575" s="48"/>
      <c r="X575" s="40"/>
    </row>
    <row r="576" spans="1:24">
      <c r="A576" s="48"/>
      <c r="X576" s="40"/>
    </row>
    <row r="577" spans="1:24">
      <c r="A577" s="48"/>
      <c r="X577" s="40"/>
    </row>
    <row r="578" spans="1:24">
      <c r="A578" s="48"/>
      <c r="X578" s="40"/>
    </row>
    <row r="579" spans="1:24">
      <c r="A579" s="48"/>
      <c r="X579" s="40"/>
    </row>
    <row r="580" spans="1:24">
      <c r="A580" s="48"/>
      <c r="X580" s="40"/>
    </row>
    <row r="581" spans="1:24">
      <c r="A581" s="48"/>
      <c r="X581" s="40"/>
    </row>
    <row r="582" spans="1:24">
      <c r="A582" s="48"/>
      <c r="X582" s="40"/>
    </row>
    <row r="583" spans="1:24">
      <c r="A583" s="48"/>
      <c r="X583" s="40"/>
    </row>
    <row r="584" spans="1:24">
      <c r="A584" s="48"/>
      <c r="X584" s="40"/>
    </row>
    <row r="585" spans="1:24">
      <c r="A585" s="48"/>
      <c r="X585" s="40"/>
    </row>
    <row r="586" spans="1:24">
      <c r="A586" s="48"/>
      <c r="X586" s="40"/>
    </row>
    <row r="587" spans="1:24">
      <c r="A587" s="48"/>
      <c r="X587" s="40"/>
    </row>
    <row r="588" spans="1:24">
      <c r="A588" s="48"/>
      <c r="X588" s="40"/>
    </row>
    <row r="589" spans="1:24">
      <c r="A589" s="48"/>
      <c r="X589" s="40"/>
    </row>
    <row r="590" spans="1:24">
      <c r="A590" s="48"/>
      <c r="X590" s="40"/>
    </row>
    <row r="591" spans="1:24">
      <c r="A591" s="48"/>
      <c r="X591" s="40"/>
    </row>
    <row r="592" spans="1:24">
      <c r="A592" s="48"/>
      <c r="X592" s="40"/>
    </row>
    <row r="593" spans="1:24">
      <c r="A593" s="48"/>
      <c r="X593" s="40"/>
    </row>
    <row r="594" spans="1:24">
      <c r="A594" s="48"/>
      <c r="X594" s="40"/>
    </row>
    <row r="595" spans="1:24">
      <c r="A595" s="48"/>
      <c r="X595" s="40"/>
    </row>
    <row r="596" spans="1:24">
      <c r="A596" s="48"/>
      <c r="X596" s="40"/>
    </row>
    <row r="597" spans="1:24">
      <c r="A597" s="48"/>
      <c r="X597" s="40"/>
    </row>
    <row r="598" spans="1:24">
      <c r="A598" s="48"/>
      <c r="X598" s="40"/>
    </row>
    <row r="599" spans="1:24">
      <c r="A599" s="48"/>
      <c r="X599" s="40"/>
    </row>
    <row r="600" spans="1:24">
      <c r="A600" s="48"/>
      <c r="X600" s="40"/>
    </row>
    <row r="601" spans="1:24">
      <c r="A601" s="48"/>
      <c r="X601" s="40"/>
    </row>
    <row r="602" spans="1:24">
      <c r="A602" s="48"/>
      <c r="X602" s="40"/>
    </row>
    <row r="603" spans="1:24">
      <c r="A603" s="48"/>
      <c r="X603" s="40"/>
    </row>
    <row r="604" spans="1:24">
      <c r="A604" s="48"/>
      <c r="X604" s="40"/>
    </row>
    <row r="605" spans="1:24">
      <c r="A605" s="48"/>
      <c r="X605" s="40"/>
    </row>
    <row r="606" spans="1:24">
      <c r="A606" s="48"/>
      <c r="X606" s="40"/>
    </row>
    <row r="607" spans="1:24">
      <c r="A607" s="48"/>
      <c r="X607" s="40"/>
    </row>
    <row r="608" spans="1:24">
      <c r="A608" s="48"/>
      <c r="X608" s="40"/>
    </row>
    <row r="609" spans="1:24">
      <c r="A609" s="48"/>
      <c r="X609" s="40"/>
    </row>
    <row r="610" spans="1:24">
      <c r="A610" s="48"/>
      <c r="X610" s="40"/>
    </row>
    <row r="611" spans="1:24">
      <c r="A611" s="48"/>
      <c r="X611" s="40"/>
    </row>
    <row r="612" spans="1:24">
      <c r="A612" s="48"/>
      <c r="X612" s="40"/>
    </row>
    <row r="613" spans="1:24">
      <c r="A613" s="48"/>
      <c r="X613" s="40"/>
    </row>
    <row r="614" spans="1:24">
      <c r="A614" s="48"/>
      <c r="X614" s="40"/>
    </row>
    <row r="615" spans="1:24">
      <c r="A615" s="48"/>
      <c r="X615" s="40"/>
    </row>
    <row r="616" spans="1:24">
      <c r="A616" s="48"/>
      <c r="X616" s="40"/>
    </row>
    <row r="617" spans="1:24">
      <c r="A617" s="48"/>
      <c r="X617" s="40"/>
    </row>
    <row r="618" spans="1:24">
      <c r="A618" s="48"/>
      <c r="X618" s="40"/>
    </row>
    <row r="619" spans="1:24">
      <c r="A619" s="48"/>
      <c r="X619" s="40"/>
    </row>
    <row r="620" spans="1:24">
      <c r="A620" s="48"/>
      <c r="X620" s="40"/>
    </row>
    <row r="621" spans="1:24">
      <c r="A621" s="48"/>
      <c r="X621" s="40"/>
    </row>
    <row r="622" spans="1:24">
      <c r="A622" s="48"/>
      <c r="X622" s="40"/>
    </row>
    <row r="623" spans="1:24">
      <c r="A623" s="48"/>
      <c r="X623" s="40"/>
    </row>
    <row r="624" spans="1:24">
      <c r="A624" s="48"/>
      <c r="X624" s="40"/>
    </row>
    <row r="625" spans="1:24">
      <c r="A625" s="48"/>
      <c r="X625" s="40"/>
    </row>
    <row r="626" spans="1:24">
      <c r="A626" s="48"/>
      <c r="X626" s="40"/>
    </row>
    <row r="627" spans="1:24">
      <c r="A627" s="48"/>
      <c r="X627" s="40"/>
    </row>
    <row r="628" spans="1:24">
      <c r="A628" s="48"/>
      <c r="X628" s="40"/>
    </row>
    <row r="629" spans="1:24">
      <c r="A629" s="48"/>
      <c r="X629" s="40"/>
    </row>
    <row r="630" spans="1:24">
      <c r="A630" s="48"/>
      <c r="X630" s="40"/>
    </row>
    <row r="631" spans="1:24">
      <c r="A631" s="48"/>
      <c r="X631" s="40"/>
    </row>
    <row r="632" spans="1:24">
      <c r="A632" s="48"/>
      <c r="X632" s="40"/>
    </row>
    <row r="633" spans="1:24">
      <c r="A633" s="48"/>
      <c r="X633" s="40"/>
    </row>
    <row r="634" spans="1:24">
      <c r="A634" s="48"/>
      <c r="X634" s="40"/>
    </row>
    <row r="635" spans="1:24">
      <c r="A635" s="48"/>
      <c r="X635" s="40"/>
    </row>
    <row r="636" spans="1:24">
      <c r="A636" s="48"/>
      <c r="X636" s="40"/>
    </row>
    <row r="637" spans="1:24">
      <c r="A637" s="48"/>
      <c r="X637" s="40"/>
    </row>
    <row r="638" spans="1:24">
      <c r="A638" s="48"/>
      <c r="X638" s="40"/>
    </row>
    <row r="639" spans="1:24">
      <c r="A639" s="48"/>
      <c r="X639" s="40"/>
    </row>
    <row r="640" spans="1:24">
      <c r="A640" s="48"/>
      <c r="X640" s="40"/>
    </row>
    <row r="641" spans="1:24">
      <c r="A641" s="48"/>
      <c r="X641" s="40"/>
    </row>
    <row r="642" spans="1:24">
      <c r="A642" s="48"/>
      <c r="X642" s="40"/>
    </row>
    <row r="643" spans="1:24">
      <c r="A643" s="48"/>
      <c r="X643" s="40"/>
    </row>
    <row r="644" spans="1:24">
      <c r="A644" s="48"/>
      <c r="X644" s="40"/>
    </row>
    <row r="645" spans="1:24">
      <c r="A645" s="48"/>
      <c r="X645" s="40"/>
    </row>
    <row r="646" spans="1:24">
      <c r="A646" s="48"/>
      <c r="X646" s="40"/>
    </row>
    <row r="647" spans="1:24">
      <c r="A647" s="48"/>
      <c r="X647" s="40"/>
    </row>
    <row r="648" spans="1:24">
      <c r="A648" s="48"/>
      <c r="X648" s="40"/>
    </row>
    <row r="649" spans="1:24">
      <c r="A649" s="48"/>
      <c r="X649" s="40"/>
    </row>
    <row r="650" spans="1:24">
      <c r="A650" s="48"/>
      <c r="X650" s="40"/>
    </row>
    <row r="651" spans="1:24">
      <c r="A651" s="48"/>
      <c r="X651" s="40"/>
    </row>
    <row r="652" spans="1:24">
      <c r="A652" s="48"/>
      <c r="X652" s="40"/>
    </row>
    <row r="653" spans="1:24">
      <c r="A653" s="48"/>
      <c r="X653" s="40"/>
    </row>
    <row r="654" spans="1:24">
      <c r="A654" s="48"/>
      <c r="X654" s="40"/>
    </row>
    <row r="655" spans="1:24">
      <c r="A655" s="48"/>
      <c r="X655" s="40"/>
    </row>
    <row r="656" spans="1:24">
      <c r="A656" s="48"/>
      <c r="X656" s="40"/>
    </row>
    <row r="657" spans="1:24">
      <c r="A657" s="48"/>
      <c r="X657" s="40"/>
    </row>
    <row r="658" spans="1:24">
      <c r="A658" s="48"/>
      <c r="X658" s="40"/>
    </row>
    <row r="659" spans="1:24">
      <c r="A659" s="48"/>
      <c r="X659" s="40"/>
    </row>
    <row r="660" spans="1:24">
      <c r="A660" s="48"/>
      <c r="X660" s="40"/>
    </row>
    <row r="661" spans="1:24">
      <c r="A661" s="48"/>
      <c r="X661" s="40"/>
    </row>
    <row r="662" spans="1:24">
      <c r="A662" s="48"/>
      <c r="X662" s="40"/>
    </row>
    <row r="663" spans="1:24">
      <c r="A663" s="48"/>
      <c r="X663" s="40"/>
    </row>
    <row r="664" spans="1:24">
      <c r="A664" s="48"/>
      <c r="X664" s="40"/>
    </row>
    <row r="665" spans="1:24">
      <c r="A665" s="48"/>
      <c r="X665" s="40"/>
    </row>
    <row r="666" spans="1:24">
      <c r="A666" s="48"/>
      <c r="X666" s="40"/>
    </row>
    <row r="667" spans="1:24">
      <c r="A667" s="48"/>
      <c r="X667" s="40"/>
    </row>
    <row r="668" spans="1:24">
      <c r="A668" s="48"/>
      <c r="X668" s="40"/>
    </row>
    <row r="669" spans="1:24">
      <c r="A669" s="48"/>
      <c r="X669" s="40"/>
    </row>
    <row r="670" spans="1:24">
      <c r="A670" s="48"/>
      <c r="X670" s="40"/>
    </row>
    <row r="671" spans="1:24">
      <c r="A671" s="48"/>
      <c r="X671" s="40"/>
    </row>
    <row r="672" spans="1:24">
      <c r="A672" s="48"/>
      <c r="X672" s="40"/>
    </row>
    <row r="673" spans="1:24">
      <c r="A673" s="48"/>
      <c r="X673" s="40"/>
    </row>
    <row r="674" spans="1:24">
      <c r="A674" s="48"/>
      <c r="X674" s="40"/>
    </row>
    <row r="675" spans="1:24">
      <c r="A675" s="48"/>
      <c r="X675" s="40"/>
    </row>
    <row r="676" spans="1:24">
      <c r="A676" s="48"/>
      <c r="X676" s="40"/>
    </row>
    <row r="677" spans="1:24">
      <c r="A677" s="48"/>
      <c r="X677" s="40"/>
    </row>
    <row r="678" spans="1:24">
      <c r="A678" s="48"/>
      <c r="X678" s="40"/>
    </row>
    <row r="679" spans="1:24">
      <c r="A679" s="48"/>
      <c r="X679" s="40"/>
    </row>
    <row r="680" spans="1:24">
      <c r="A680" s="48"/>
      <c r="X680" s="40"/>
    </row>
    <row r="681" spans="1:24">
      <c r="A681" s="48"/>
      <c r="X681" s="40"/>
    </row>
    <row r="682" spans="1:24">
      <c r="A682" s="48"/>
      <c r="X682" s="40"/>
    </row>
    <row r="683" spans="1:24">
      <c r="A683" s="48"/>
      <c r="X683" s="40"/>
    </row>
    <row r="684" spans="1:24">
      <c r="A684" s="48"/>
      <c r="X684" s="40"/>
    </row>
    <row r="685" spans="1:24">
      <c r="A685" s="48"/>
      <c r="X685" s="40"/>
    </row>
    <row r="686" spans="1:24">
      <c r="A686" s="48"/>
      <c r="X686" s="40"/>
    </row>
    <row r="687" spans="1:24">
      <c r="A687" s="48"/>
      <c r="X687" s="40"/>
    </row>
    <row r="688" spans="1:24">
      <c r="A688" s="48"/>
      <c r="X688" s="40"/>
    </row>
    <row r="689" spans="1:24">
      <c r="A689" s="48"/>
      <c r="X689" s="40"/>
    </row>
    <row r="690" spans="1:24">
      <c r="A690" s="48"/>
      <c r="X690" s="40"/>
    </row>
    <row r="691" spans="1:24">
      <c r="A691" s="48"/>
      <c r="X691" s="40"/>
    </row>
    <row r="692" spans="1:24">
      <c r="A692" s="48"/>
      <c r="X692" s="40"/>
    </row>
    <row r="693" spans="1:24">
      <c r="A693" s="48"/>
      <c r="X693" s="40"/>
    </row>
    <row r="694" spans="1:24">
      <c r="A694" s="48"/>
      <c r="X694" s="40"/>
    </row>
    <row r="695" spans="1:24">
      <c r="A695" s="48"/>
      <c r="X695" s="40"/>
    </row>
    <row r="696" spans="1:24">
      <c r="A696" s="48"/>
      <c r="X696" s="40"/>
    </row>
    <row r="697" spans="1:24">
      <c r="A697" s="48"/>
      <c r="X697" s="40"/>
    </row>
    <row r="698" spans="1:24">
      <c r="A698" s="48"/>
      <c r="X698" s="40"/>
    </row>
    <row r="699" spans="1:24">
      <c r="A699" s="48"/>
      <c r="X699" s="40"/>
    </row>
    <row r="700" spans="1:24">
      <c r="A700" s="48"/>
      <c r="X700" s="40"/>
    </row>
    <row r="701" spans="1:24">
      <c r="A701" s="48"/>
      <c r="X701" s="40"/>
    </row>
    <row r="702" spans="1:24">
      <c r="A702" s="48"/>
      <c r="X702" s="40"/>
    </row>
    <row r="703" spans="1:24">
      <c r="A703" s="48"/>
      <c r="X703" s="40"/>
    </row>
    <row r="704" spans="1:24">
      <c r="A704" s="48"/>
      <c r="X704" s="40"/>
    </row>
    <row r="705" spans="1:24">
      <c r="A705" s="48"/>
      <c r="X705" s="40"/>
    </row>
    <row r="706" spans="1:24">
      <c r="A706" s="48"/>
      <c r="X706" s="40"/>
    </row>
    <row r="707" spans="1:24">
      <c r="A707" s="48"/>
      <c r="X707" s="40"/>
    </row>
    <row r="708" spans="1:24">
      <c r="A708" s="48"/>
      <c r="X708" s="40"/>
    </row>
    <row r="709" spans="1:24">
      <c r="A709" s="48"/>
      <c r="X709" s="40"/>
    </row>
    <row r="710" spans="1:24">
      <c r="A710" s="48"/>
      <c r="X710" s="40"/>
    </row>
    <row r="711" spans="1:24">
      <c r="A711" s="48"/>
      <c r="X711" s="40"/>
    </row>
    <row r="712" spans="1:24">
      <c r="A712" s="48"/>
      <c r="X712" s="40"/>
    </row>
    <row r="713" spans="1:24">
      <c r="A713" s="48"/>
      <c r="X713" s="40"/>
    </row>
    <row r="714" spans="1:24">
      <c r="A714" s="48"/>
      <c r="X714" s="40"/>
    </row>
    <row r="715" spans="1:24">
      <c r="A715" s="48"/>
      <c r="X715" s="40"/>
    </row>
    <row r="716" spans="1:24">
      <c r="A716" s="48"/>
      <c r="X716" s="40"/>
    </row>
    <row r="717" spans="1:24">
      <c r="A717" s="48"/>
      <c r="X717" s="40"/>
    </row>
    <row r="718" spans="1:24">
      <c r="A718" s="48"/>
      <c r="X718" s="40"/>
    </row>
    <row r="719" spans="1:24">
      <c r="A719" s="48"/>
      <c r="X719" s="40"/>
    </row>
    <row r="720" spans="1:24">
      <c r="A720" s="48"/>
      <c r="X720" s="40"/>
    </row>
    <row r="721" spans="1:24">
      <c r="A721" s="48"/>
      <c r="X721" s="40"/>
    </row>
    <row r="722" spans="1:24">
      <c r="A722" s="48"/>
      <c r="X722" s="40"/>
    </row>
    <row r="723" spans="1:24">
      <c r="A723" s="48"/>
      <c r="X723" s="40"/>
    </row>
    <row r="724" spans="1:24">
      <c r="A724" s="48"/>
      <c r="X724" s="40"/>
    </row>
    <row r="725" spans="1:24">
      <c r="A725" s="48"/>
      <c r="X725" s="40"/>
    </row>
    <row r="726" spans="1:24">
      <c r="A726" s="48"/>
      <c r="X726" s="40"/>
    </row>
    <row r="727" spans="1:24">
      <c r="A727" s="48"/>
      <c r="X727" s="40"/>
    </row>
    <row r="728" spans="1:24">
      <c r="A728" s="48"/>
      <c r="X728" s="40"/>
    </row>
    <row r="729" spans="1:24">
      <c r="A729" s="48"/>
      <c r="X729" s="40"/>
    </row>
    <row r="730" spans="1:24">
      <c r="A730" s="48"/>
      <c r="X730" s="40"/>
    </row>
    <row r="731" spans="1:24">
      <c r="A731" s="48"/>
      <c r="X731" s="40"/>
    </row>
    <row r="732" spans="1:24">
      <c r="A732" s="48"/>
      <c r="X732" s="40"/>
    </row>
    <row r="733" spans="1:24">
      <c r="A733" s="48"/>
      <c r="X733" s="40"/>
    </row>
    <row r="734" spans="1:24">
      <c r="A734" s="48"/>
      <c r="X734" s="40"/>
    </row>
    <row r="735" spans="1:24">
      <c r="A735" s="48"/>
      <c r="X735" s="40"/>
    </row>
    <row r="736" spans="1:24">
      <c r="A736" s="48"/>
      <c r="X736" s="40"/>
    </row>
    <row r="737" spans="1:24">
      <c r="A737" s="48"/>
      <c r="X737" s="40"/>
    </row>
    <row r="738" spans="1:24">
      <c r="A738" s="48"/>
      <c r="X738" s="40"/>
    </row>
    <row r="739" spans="1:24">
      <c r="A739" s="48"/>
      <c r="X739" s="40"/>
    </row>
    <row r="740" spans="1:24">
      <c r="A740" s="48"/>
      <c r="X740" s="40"/>
    </row>
    <row r="741" spans="1:24">
      <c r="A741" s="48"/>
      <c r="X741" s="40"/>
    </row>
    <row r="742" spans="1:24">
      <c r="A742" s="48"/>
      <c r="X742" s="40"/>
    </row>
    <row r="743" spans="1:24">
      <c r="A743" s="48"/>
      <c r="X743" s="40"/>
    </row>
    <row r="744" spans="1:24">
      <c r="A744" s="48"/>
      <c r="X744" s="40"/>
    </row>
    <row r="745" spans="1:24">
      <c r="A745" s="48"/>
      <c r="X745" s="40"/>
    </row>
    <row r="746" spans="1:24">
      <c r="A746" s="48"/>
      <c r="X746" s="40"/>
    </row>
    <row r="747" spans="1:24">
      <c r="A747" s="48"/>
      <c r="X747" s="40"/>
    </row>
    <row r="748" spans="1:24">
      <c r="A748" s="48"/>
      <c r="X748" s="40"/>
    </row>
    <row r="749" spans="1:24">
      <c r="A749" s="48"/>
      <c r="X749" s="40"/>
    </row>
    <row r="750" spans="1:24">
      <c r="A750" s="48"/>
      <c r="X750" s="40"/>
    </row>
    <row r="751" spans="1:24">
      <c r="A751" s="48"/>
      <c r="X751" s="40"/>
    </row>
    <row r="752" spans="1:24">
      <c r="A752" s="48"/>
      <c r="X752" s="40"/>
    </row>
    <row r="753" spans="1:24">
      <c r="A753" s="48"/>
      <c r="X753" s="40"/>
    </row>
    <row r="754" spans="1:24">
      <c r="A754" s="48"/>
      <c r="X754" s="40"/>
    </row>
    <row r="755" spans="1:24">
      <c r="A755" s="48"/>
      <c r="X755" s="40"/>
    </row>
    <row r="756" spans="1:24">
      <c r="A756" s="48"/>
      <c r="X756" s="40"/>
    </row>
    <row r="757" spans="1:24">
      <c r="A757" s="48"/>
      <c r="X757" s="40"/>
    </row>
    <row r="758" spans="1:24">
      <c r="A758" s="48"/>
      <c r="X758" s="40"/>
    </row>
    <row r="759" spans="1:24">
      <c r="A759" s="48"/>
      <c r="X759" s="40"/>
    </row>
    <row r="760" spans="1:24">
      <c r="A760" s="48"/>
      <c r="X760" s="40"/>
    </row>
    <row r="761" spans="1:24">
      <c r="A761" s="48"/>
      <c r="X761" s="40"/>
    </row>
    <row r="762" spans="1:24">
      <c r="A762" s="48"/>
      <c r="X762" s="40"/>
    </row>
    <row r="763" spans="1:24">
      <c r="A763" s="48"/>
      <c r="X763" s="40"/>
    </row>
    <row r="764" spans="1:24">
      <c r="A764" s="48"/>
      <c r="X764" s="40"/>
    </row>
    <row r="765" spans="1:24">
      <c r="A765" s="48"/>
      <c r="X765" s="40"/>
    </row>
    <row r="766" spans="1:24">
      <c r="A766" s="48"/>
      <c r="X766" s="40"/>
    </row>
    <row r="767" spans="1:24">
      <c r="A767" s="48"/>
      <c r="X767" s="40"/>
    </row>
    <row r="768" spans="1:24">
      <c r="A768" s="48"/>
      <c r="X768" s="40"/>
    </row>
    <row r="769" spans="1:24">
      <c r="A769" s="48"/>
      <c r="X769" s="40"/>
    </row>
    <row r="770" spans="1:24">
      <c r="A770" s="48"/>
      <c r="X770" s="40"/>
    </row>
    <row r="771" spans="1:24">
      <c r="A771" s="48"/>
      <c r="X771" s="40"/>
    </row>
    <row r="772" spans="1:24">
      <c r="A772" s="48"/>
      <c r="X772" s="40"/>
    </row>
    <row r="773" spans="1:24">
      <c r="A773" s="48"/>
      <c r="X773" s="40"/>
    </row>
    <row r="774" spans="1:24">
      <c r="A774" s="48"/>
      <c r="X774" s="40"/>
    </row>
    <row r="775" spans="1:24">
      <c r="A775" s="48"/>
      <c r="X775" s="40"/>
    </row>
    <row r="776" spans="1:24">
      <c r="A776" s="48"/>
      <c r="X776" s="40"/>
    </row>
    <row r="777" spans="1:24">
      <c r="A777" s="48"/>
      <c r="X777" s="40"/>
    </row>
    <row r="778" spans="1:24">
      <c r="A778" s="48"/>
      <c r="X778" s="40"/>
    </row>
    <row r="779" spans="1:24">
      <c r="A779" s="48"/>
      <c r="X779" s="40"/>
    </row>
    <row r="780" spans="1:24">
      <c r="A780" s="48"/>
      <c r="X780" s="40"/>
    </row>
    <row r="781" spans="1:24">
      <c r="A781" s="48"/>
      <c r="X781" s="40"/>
    </row>
    <row r="782" spans="1:24">
      <c r="A782" s="48"/>
      <c r="X782" s="40"/>
    </row>
    <row r="783" spans="1:24">
      <c r="A783" s="48"/>
      <c r="X783" s="40"/>
    </row>
    <row r="784" spans="1:24">
      <c r="A784" s="48"/>
      <c r="X784" s="40"/>
    </row>
    <row r="785" spans="1:24">
      <c r="A785" s="48"/>
      <c r="X785" s="40"/>
    </row>
    <row r="786" spans="1:24">
      <c r="A786" s="48"/>
      <c r="X786" s="40"/>
    </row>
    <row r="787" spans="1:24">
      <c r="A787" s="48"/>
      <c r="X787" s="40"/>
    </row>
    <row r="788" spans="1:24">
      <c r="A788" s="48"/>
      <c r="X788" s="40"/>
    </row>
    <row r="789" spans="1:24">
      <c r="A789" s="48"/>
      <c r="X789" s="40"/>
    </row>
    <row r="790" spans="1:24">
      <c r="A790" s="48"/>
      <c r="X790" s="40"/>
    </row>
    <row r="791" spans="1:24">
      <c r="A791" s="48"/>
      <c r="X791" s="40"/>
    </row>
    <row r="792" spans="1:24">
      <c r="A792" s="48"/>
      <c r="X792" s="40"/>
    </row>
    <row r="793" spans="1:24">
      <c r="A793" s="48"/>
      <c r="X793" s="40"/>
    </row>
    <row r="794" spans="1:24">
      <c r="A794" s="48"/>
      <c r="X794" s="40"/>
    </row>
    <row r="795" spans="1:24">
      <c r="A795" s="48"/>
      <c r="X795" s="40"/>
    </row>
    <row r="796" spans="1:24">
      <c r="A796" s="48"/>
      <c r="X796" s="40"/>
    </row>
    <row r="797" spans="1:24">
      <c r="A797" s="48"/>
      <c r="X797" s="40"/>
    </row>
    <row r="798" spans="1:24">
      <c r="A798" s="48"/>
      <c r="X798" s="40"/>
    </row>
    <row r="799" spans="1:24">
      <c r="A799" s="48"/>
      <c r="X799" s="40"/>
    </row>
    <row r="800" spans="1:24">
      <c r="A800" s="48"/>
      <c r="X800" s="40"/>
    </row>
    <row r="801" spans="1:24">
      <c r="A801" s="48"/>
      <c r="X801" s="40"/>
    </row>
    <row r="802" spans="1:24">
      <c r="A802" s="48"/>
      <c r="X802" s="40"/>
    </row>
    <row r="803" spans="1:24">
      <c r="A803" s="48"/>
      <c r="X803" s="40"/>
    </row>
    <row r="804" spans="1:24">
      <c r="A804" s="48"/>
      <c r="X804" s="40"/>
    </row>
    <row r="805" spans="1:24">
      <c r="A805" s="48"/>
      <c r="X805" s="40"/>
    </row>
    <row r="806" spans="1:24">
      <c r="A806" s="48"/>
      <c r="X806" s="40"/>
    </row>
    <row r="807" spans="1:24">
      <c r="A807" s="48"/>
      <c r="X807" s="40"/>
    </row>
    <row r="808" spans="1:24">
      <c r="A808" s="48"/>
      <c r="X808" s="40"/>
    </row>
    <row r="809" spans="1:24">
      <c r="A809" s="48"/>
      <c r="X809" s="40"/>
    </row>
    <row r="810" spans="1:24">
      <c r="A810" s="48"/>
      <c r="X810" s="40"/>
    </row>
    <row r="811" spans="1:24">
      <c r="A811" s="48"/>
      <c r="X811" s="40"/>
    </row>
    <row r="812" spans="1:24">
      <c r="A812" s="48"/>
      <c r="X812" s="40"/>
    </row>
    <row r="813" spans="1:24">
      <c r="A813" s="48"/>
      <c r="X813" s="40"/>
    </row>
    <row r="814" spans="1:24">
      <c r="A814" s="48"/>
      <c r="X814" s="40"/>
    </row>
    <row r="815" spans="1:24">
      <c r="A815" s="48"/>
      <c r="X815" s="40"/>
    </row>
    <row r="816" spans="1:24">
      <c r="A816" s="48"/>
      <c r="X816" s="40"/>
    </row>
    <row r="817" spans="1:24">
      <c r="A817" s="48"/>
      <c r="X817" s="40"/>
    </row>
    <row r="818" spans="1:24">
      <c r="A818" s="48"/>
      <c r="X818" s="40"/>
    </row>
    <row r="819" spans="1:24">
      <c r="A819" s="48"/>
      <c r="X819" s="40"/>
    </row>
    <row r="820" spans="1:24">
      <c r="A820" s="48"/>
      <c r="X820" s="40"/>
    </row>
    <row r="821" spans="1:24">
      <c r="A821" s="48"/>
      <c r="X821" s="40"/>
    </row>
    <row r="822" spans="1:24">
      <c r="A822" s="48"/>
      <c r="X822" s="40"/>
    </row>
    <row r="823" spans="1:24">
      <c r="A823" s="48"/>
      <c r="X823" s="40"/>
    </row>
    <row r="824" spans="1:24">
      <c r="A824" s="48"/>
      <c r="X824" s="40"/>
    </row>
    <row r="825" spans="1:24">
      <c r="A825" s="48"/>
      <c r="X825" s="40"/>
    </row>
    <row r="826" spans="1:24">
      <c r="A826" s="48"/>
      <c r="X826" s="40"/>
    </row>
    <row r="827" spans="1:24">
      <c r="A827" s="48"/>
      <c r="X827" s="40"/>
    </row>
    <row r="828" spans="1:24">
      <c r="A828" s="48"/>
      <c r="X828" s="40"/>
    </row>
    <row r="829" spans="1:24">
      <c r="A829" s="48"/>
      <c r="X829" s="40"/>
    </row>
    <row r="830" spans="1:24">
      <c r="A830" s="48"/>
      <c r="X830" s="40"/>
    </row>
    <row r="831" spans="1:24">
      <c r="A831" s="48"/>
      <c r="X831" s="40"/>
    </row>
    <row r="832" spans="1:24">
      <c r="A832" s="48"/>
      <c r="X832" s="40"/>
    </row>
    <row r="833" spans="1:24">
      <c r="A833" s="48"/>
      <c r="X833" s="40"/>
    </row>
    <row r="834" spans="1:24">
      <c r="A834" s="48"/>
      <c r="X834" s="40"/>
    </row>
    <row r="835" spans="1:24">
      <c r="A835" s="48"/>
      <c r="X835" s="40"/>
    </row>
    <row r="836" spans="1:24">
      <c r="A836" s="48"/>
      <c r="X836" s="40"/>
    </row>
    <row r="837" spans="1:24">
      <c r="A837" s="48"/>
      <c r="X837" s="40"/>
    </row>
    <row r="838" spans="1:24">
      <c r="A838" s="48"/>
      <c r="X838" s="40"/>
    </row>
    <row r="839" spans="1:24">
      <c r="A839" s="48"/>
      <c r="X839" s="40"/>
    </row>
    <row r="840" spans="1:24">
      <c r="A840" s="48"/>
      <c r="X840" s="40"/>
    </row>
    <row r="841" spans="1:24">
      <c r="A841" s="48"/>
      <c r="X841" s="40"/>
    </row>
    <row r="842" spans="1:24">
      <c r="A842" s="48"/>
      <c r="X842" s="40"/>
    </row>
    <row r="843" spans="1:24">
      <c r="A843" s="48"/>
      <c r="X843" s="40"/>
    </row>
    <row r="844" spans="1:24">
      <c r="A844" s="48"/>
      <c r="X844" s="40"/>
    </row>
    <row r="845" spans="1:24">
      <c r="A845" s="48"/>
      <c r="X845" s="40"/>
    </row>
    <row r="846" spans="1:24">
      <c r="A846" s="48"/>
      <c r="X846" s="40"/>
    </row>
    <row r="847" spans="1:24">
      <c r="A847" s="48"/>
      <c r="X847" s="40"/>
    </row>
    <row r="848" spans="1:24">
      <c r="A848" s="48"/>
      <c r="X848" s="40"/>
    </row>
    <row r="849" spans="1:24">
      <c r="A849" s="48"/>
      <c r="X849" s="40"/>
    </row>
    <row r="850" spans="1:24">
      <c r="A850" s="48"/>
      <c r="X850" s="40"/>
    </row>
    <row r="851" spans="1:24">
      <c r="A851" s="48"/>
      <c r="X851" s="40"/>
    </row>
    <row r="852" spans="1:24">
      <c r="A852" s="48"/>
      <c r="X852" s="40"/>
    </row>
    <row r="853" spans="1:24">
      <c r="A853" s="48"/>
      <c r="X853" s="40"/>
    </row>
    <row r="854" spans="1:24">
      <c r="A854" s="48"/>
      <c r="X854" s="40"/>
    </row>
    <row r="855" spans="1:24">
      <c r="A855" s="48"/>
      <c r="X855" s="40"/>
    </row>
    <row r="856" spans="1:24">
      <c r="A856" s="48"/>
      <c r="X856" s="40"/>
    </row>
    <row r="857" spans="1:24">
      <c r="A857" s="48"/>
      <c r="X857" s="40"/>
    </row>
    <row r="858" spans="1:24">
      <c r="A858" s="48"/>
      <c r="X858" s="40"/>
    </row>
    <row r="859" spans="1:24">
      <c r="A859" s="48"/>
      <c r="X859" s="40"/>
    </row>
    <row r="860" spans="1:24">
      <c r="A860" s="48"/>
      <c r="X860" s="40"/>
    </row>
    <row r="861" spans="1:24">
      <c r="A861" s="48"/>
      <c r="X861" s="40"/>
    </row>
    <row r="862" spans="1:24">
      <c r="A862" s="48"/>
      <c r="X862" s="40"/>
    </row>
    <row r="863" spans="1:24">
      <c r="A863" s="48"/>
      <c r="X863" s="40"/>
    </row>
    <row r="864" spans="1:24">
      <c r="A864" s="48"/>
      <c r="X864" s="40"/>
    </row>
    <row r="865" spans="1:24">
      <c r="A865" s="48"/>
      <c r="X865" s="40"/>
    </row>
    <row r="866" spans="1:24">
      <c r="A866" s="48"/>
      <c r="X866" s="40"/>
    </row>
    <row r="867" spans="1:24">
      <c r="A867" s="48"/>
      <c r="X867" s="40"/>
    </row>
    <row r="868" spans="1:24">
      <c r="A868" s="48"/>
      <c r="X868" s="40"/>
    </row>
    <row r="869" spans="1:24">
      <c r="A869" s="48"/>
      <c r="X869" s="40"/>
    </row>
    <row r="870" spans="1:24">
      <c r="A870" s="48"/>
      <c r="X870" s="40"/>
    </row>
    <row r="871" spans="1:24">
      <c r="A871" s="48"/>
      <c r="X871" s="40"/>
    </row>
    <row r="872" spans="1:24">
      <c r="A872" s="48"/>
      <c r="X872" s="40"/>
    </row>
    <row r="873" spans="1:24">
      <c r="A873" s="48"/>
      <c r="X873" s="40"/>
    </row>
    <row r="874" spans="1:24">
      <c r="A874" s="48"/>
      <c r="X874" s="40"/>
    </row>
    <row r="875" spans="1:24">
      <c r="A875" s="48"/>
      <c r="X875" s="40"/>
    </row>
    <row r="876" spans="1:24">
      <c r="A876" s="48"/>
      <c r="X876" s="40"/>
    </row>
    <row r="877" spans="1:24">
      <c r="A877" s="48"/>
      <c r="X877" s="40"/>
    </row>
    <row r="878" spans="1:24">
      <c r="A878" s="48"/>
      <c r="X878" s="40"/>
    </row>
    <row r="879" spans="1:24">
      <c r="A879" s="48"/>
      <c r="X879" s="40"/>
    </row>
    <row r="880" spans="1:24">
      <c r="A880" s="48"/>
      <c r="X880" s="40"/>
    </row>
    <row r="881" spans="1:24">
      <c r="A881" s="48"/>
      <c r="X881" s="40"/>
    </row>
    <row r="882" spans="1:24">
      <c r="A882" s="48"/>
      <c r="X882" s="40"/>
    </row>
    <row r="883" spans="1:24">
      <c r="A883" s="48"/>
      <c r="X883" s="40"/>
    </row>
    <row r="884" spans="1:24">
      <c r="A884" s="48"/>
      <c r="X884" s="40"/>
    </row>
    <row r="885" spans="1:24">
      <c r="A885" s="48"/>
      <c r="X885" s="40"/>
    </row>
    <row r="886" spans="1:24">
      <c r="A886" s="48"/>
      <c r="X886" s="40"/>
    </row>
    <row r="887" spans="1:24">
      <c r="A887" s="48"/>
      <c r="X887" s="40"/>
    </row>
    <row r="888" spans="1:24">
      <c r="A888" s="48"/>
      <c r="X888" s="40"/>
    </row>
    <row r="889" spans="1:24">
      <c r="A889" s="48"/>
      <c r="X889" s="40"/>
    </row>
    <row r="890" spans="1:24">
      <c r="A890" s="48"/>
      <c r="X890" s="40"/>
    </row>
    <row r="891" spans="1:24">
      <c r="A891" s="48"/>
      <c r="X891" s="40"/>
    </row>
    <row r="892" spans="1:24">
      <c r="A892" s="48"/>
      <c r="X892" s="40"/>
    </row>
    <row r="893" spans="1:24">
      <c r="A893" s="48"/>
      <c r="X893" s="40"/>
    </row>
    <row r="894" spans="1:24">
      <c r="A894" s="48"/>
      <c r="X894" s="40"/>
    </row>
    <row r="895" spans="1:24">
      <c r="A895" s="48"/>
      <c r="X895" s="40"/>
    </row>
    <row r="896" spans="1:24">
      <c r="A896" s="48"/>
      <c r="X896" s="40"/>
    </row>
    <row r="897" spans="1:24">
      <c r="A897" s="48"/>
      <c r="X897" s="40"/>
    </row>
    <row r="898" spans="1:24">
      <c r="A898" s="48"/>
      <c r="X898" s="40"/>
    </row>
    <row r="899" spans="1:24">
      <c r="A899" s="48"/>
      <c r="X899" s="40"/>
    </row>
    <row r="900" spans="1:24">
      <c r="A900" s="48"/>
      <c r="X900" s="40"/>
    </row>
    <row r="901" spans="1:24">
      <c r="A901" s="48"/>
      <c r="X901" s="40"/>
    </row>
    <row r="902" spans="1:24">
      <c r="A902" s="48"/>
      <c r="X902" s="40"/>
    </row>
    <row r="903" spans="1:24">
      <c r="A903" s="48"/>
      <c r="X903" s="40"/>
    </row>
    <row r="904" spans="1:24">
      <c r="A904" s="48"/>
      <c r="X904" s="40"/>
    </row>
    <row r="905" spans="1:24">
      <c r="A905" s="48"/>
      <c r="X905" s="40"/>
    </row>
    <row r="906" spans="1:24">
      <c r="A906" s="48"/>
      <c r="X906" s="40"/>
    </row>
    <row r="907" spans="1:24">
      <c r="A907" s="48"/>
      <c r="X907" s="40"/>
    </row>
    <row r="908" spans="1:24">
      <c r="A908" s="48"/>
      <c r="X908" s="40"/>
    </row>
    <row r="909" spans="1:24">
      <c r="A909" s="48"/>
      <c r="X909" s="40"/>
    </row>
    <row r="910" spans="1:24">
      <c r="A910" s="48"/>
      <c r="X910" s="40"/>
    </row>
    <row r="911" spans="1:24">
      <c r="A911" s="48"/>
      <c r="X911" s="40"/>
    </row>
    <row r="912" spans="1:24">
      <c r="A912" s="48"/>
      <c r="X912" s="40"/>
    </row>
    <row r="913" spans="1:24">
      <c r="A913" s="48"/>
      <c r="X913" s="40"/>
    </row>
    <row r="914" spans="1:24">
      <c r="A914" s="48"/>
      <c r="X914" s="40"/>
    </row>
    <row r="915" spans="1:24">
      <c r="A915" s="48"/>
      <c r="X915" s="40"/>
    </row>
    <row r="916" spans="1:24">
      <c r="A916" s="48"/>
      <c r="X916" s="40"/>
    </row>
    <row r="917" spans="1:24">
      <c r="A917" s="48"/>
      <c r="X917" s="40"/>
    </row>
    <row r="918" spans="1:24">
      <c r="A918" s="48"/>
      <c r="X918" s="40"/>
    </row>
    <row r="919" spans="1:24">
      <c r="A919" s="48"/>
      <c r="X919" s="40"/>
    </row>
    <row r="920" spans="1:24">
      <c r="A920" s="48"/>
      <c r="X920" s="40"/>
    </row>
    <row r="921" spans="1:24">
      <c r="A921" s="48"/>
      <c r="X921" s="40"/>
    </row>
    <row r="922" spans="1:24">
      <c r="A922" s="48"/>
      <c r="X922" s="40"/>
    </row>
    <row r="923" spans="1:24">
      <c r="A923" s="48"/>
      <c r="X923" s="40"/>
    </row>
    <row r="924" spans="1:24">
      <c r="A924" s="48"/>
      <c r="X924" s="40"/>
    </row>
    <row r="925" spans="1:24">
      <c r="A925" s="48"/>
      <c r="X925" s="40"/>
    </row>
    <row r="926" spans="1:24">
      <c r="A926" s="48"/>
      <c r="X926" s="40"/>
    </row>
    <row r="927" spans="1:24">
      <c r="A927" s="48"/>
      <c r="X927" s="40"/>
    </row>
    <row r="928" spans="1:24">
      <c r="A928" s="48"/>
      <c r="X928" s="40"/>
    </row>
    <row r="929" spans="1:24">
      <c r="A929" s="48"/>
      <c r="X929" s="40"/>
    </row>
    <row r="930" spans="1:24">
      <c r="A930" s="48"/>
      <c r="X930" s="40"/>
    </row>
    <row r="931" spans="1:24">
      <c r="A931" s="48"/>
      <c r="X931" s="40"/>
    </row>
    <row r="932" spans="1:24">
      <c r="A932" s="48"/>
      <c r="X932" s="40"/>
    </row>
    <row r="933" spans="1:24">
      <c r="A933" s="48"/>
      <c r="X933" s="40"/>
    </row>
    <row r="934" spans="1:24">
      <c r="A934" s="48"/>
      <c r="X934" s="40"/>
    </row>
    <row r="935" spans="1:24">
      <c r="A935" s="48"/>
      <c r="X935" s="40"/>
    </row>
    <row r="936" spans="1:24">
      <c r="A936" s="48"/>
      <c r="X936" s="40"/>
    </row>
    <row r="937" spans="1:24">
      <c r="A937" s="48"/>
      <c r="X937" s="40"/>
    </row>
    <row r="938" spans="1:24">
      <c r="A938" s="48"/>
      <c r="X938" s="40"/>
    </row>
    <row r="939" spans="1:24">
      <c r="A939" s="48"/>
      <c r="X939" s="40"/>
    </row>
    <row r="940" spans="1:24">
      <c r="A940" s="48"/>
      <c r="X940" s="40"/>
    </row>
    <row r="941" spans="1:24">
      <c r="A941" s="48"/>
      <c r="X941" s="40"/>
    </row>
    <row r="942" spans="1:24">
      <c r="A942" s="48"/>
      <c r="X942" s="40"/>
    </row>
    <row r="943" spans="1:24">
      <c r="A943" s="48"/>
      <c r="X943" s="40"/>
    </row>
    <row r="944" spans="1:24">
      <c r="A944" s="48"/>
      <c r="X944" s="40"/>
    </row>
    <row r="945" spans="1:24">
      <c r="A945" s="48"/>
      <c r="X945" s="40"/>
    </row>
    <row r="946" spans="1:24">
      <c r="A946" s="48"/>
      <c r="X946" s="40"/>
    </row>
    <row r="947" spans="1:24">
      <c r="A947" s="48"/>
      <c r="X947" s="40"/>
    </row>
    <row r="948" spans="1:24">
      <c r="A948" s="48"/>
      <c r="X948" s="40"/>
    </row>
    <row r="949" spans="1:24">
      <c r="A949" s="48"/>
      <c r="X949" s="40"/>
    </row>
    <row r="950" spans="1:24">
      <c r="A950" s="48"/>
      <c r="X950" s="40"/>
    </row>
    <row r="951" spans="1:24">
      <c r="A951" s="48"/>
      <c r="X951" s="40"/>
    </row>
    <row r="952" spans="1:24">
      <c r="A952" s="48"/>
      <c r="X952" s="40"/>
    </row>
    <row r="953" spans="1:24">
      <c r="A953" s="48"/>
      <c r="X953" s="40"/>
    </row>
    <row r="954" spans="1:24">
      <c r="A954" s="48"/>
      <c r="X954" s="40"/>
    </row>
    <row r="955" spans="1:24">
      <c r="A955" s="48"/>
      <c r="X955" s="40"/>
    </row>
    <row r="956" spans="1:24">
      <c r="A956" s="48"/>
      <c r="X956" s="40"/>
    </row>
    <row r="957" spans="1:24">
      <c r="A957" s="48"/>
      <c r="X957" s="40"/>
    </row>
    <row r="958" spans="1:24">
      <c r="A958" s="48"/>
      <c r="X958" s="40"/>
    </row>
    <row r="959" spans="1:24">
      <c r="A959" s="48"/>
      <c r="X959" s="40"/>
    </row>
    <row r="960" spans="1:24">
      <c r="A960" s="48"/>
      <c r="X960" s="40"/>
    </row>
    <row r="961" spans="1:24">
      <c r="A961" s="48"/>
      <c r="X961" s="40"/>
    </row>
    <row r="962" spans="1:24">
      <c r="A962" s="48"/>
      <c r="X962" s="40"/>
    </row>
    <row r="963" spans="1:24">
      <c r="A963" s="48"/>
      <c r="X963" s="40"/>
    </row>
    <row r="964" spans="1:24">
      <c r="A964" s="48"/>
      <c r="X964" s="40"/>
    </row>
    <row r="965" spans="1:24">
      <c r="A965" s="48"/>
      <c r="X965" s="40"/>
    </row>
    <row r="966" spans="1:24">
      <c r="A966" s="48"/>
      <c r="X966" s="40"/>
    </row>
    <row r="967" spans="1:24">
      <c r="A967" s="48"/>
      <c r="X967" s="40"/>
    </row>
    <row r="968" spans="1:24">
      <c r="A968" s="48"/>
      <c r="X968" s="40"/>
    </row>
    <row r="969" spans="1:24">
      <c r="A969" s="48"/>
      <c r="X969" s="40"/>
    </row>
    <row r="970" spans="1:24">
      <c r="A970" s="48"/>
      <c r="X970" s="40"/>
    </row>
    <row r="971" spans="1:24">
      <c r="A971" s="48"/>
      <c r="X971" s="40"/>
    </row>
    <row r="972" spans="1:24">
      <c r="A972" s="48"/>
      <c r="X972" s="40"/>
    </row>
    <row r="973" spans="1:24">
      <c r="A973" s="48"/>
      <c r="X973" s="40"/>
    </row>
    <row r="974" spans="1:24">
      <c r="A974" s="48"/>
      <c r="X974" s="40"/>
    </row>
    <row r="975" spans="1:24">
      <c r="A975" s="48"/>
      <c r="X975" s="40"/>
    </row>
    <row r="976" spans="1:24">
      <c r="A976" s="48"/>
      <c r="X976" s="40"/>
    </row>
    <row r="977" spans="1:24">
      <c r="A977" s="48"/>
      <c r="X977" s="40"/>
    </row>
    <row r="978" spans="1:24">
      <c r="A978" s="48"/>
      <c r="X978" s="40"/>
    </row>
    <row r="979" spans="1:24">
      <c r="A979" s="48"/>
      <c r="X979" s="40"/>
    </row>
    <row r="980" spans="1:24">
      <c r="A980" s="48"/>
      <c r="X980" s="40"/>
    </row>
    <row r="981" spans="1:24">
      <c r="A981" s="48"/>
      <c r="X981" s="40"/>
    </row>
    <row r="982" spans="1:24">
      <c r="A982" s="48"/>
      <c r="X982" s="40"/>
    </row>
    <row r="983" spans="1:24">
      <c r="A983" s="48"/>
      <c r="X983" s="40"/>
    </row>
    <row r="984" spans="1:24">
      <c r="A984" s="48"/>
      <c r="X984" s="40"/>
    </row>
    <row r="985" spans="1:24">
      <c r="A985" s="48"/>
      <c r="X985" s="40"/>
    </row>
    <row r="986" spans="1:24">
      <c r="A986" s="48"/>
      <c r="X986" s="40"/>
    </row>
    <row r="987" spans="1:24">
      <c r="A987" s="48"/>
      <c r="X987" s="40"/>
    </row>
    <row r="988" spans="1:24">
      <c r="A988" s="48"/>
      <c r="X988" s="40"/>
    </row>
    <row r="989" spans="1:24">
      <c r="A989" s="48"/>
      <c r="X989" s="40"/>
    </row>
    <row r="990" spans="1:24">
      <c r="A990" s="48"/>
      <c r="X990" s="40"/>
    </row>
    <row r="991" spans="1:24">
      <c r="A991" s="48"/>
      <c r="X991" s="40"/>
    </row>
    <row r="992" spans="1:24">
      <c r="A992" s="48"/>
      <c r="X992" s="40"/>
    </row>
    <row r="993" spans="1:24">
      <c r="A993" s="48"/>
      <c r="X993" s="40"/>
    </row>
    <row r="994" spans="1:24">
      <c r="A994" s="48"/>
      <c r="X994" s="40"/>
    </row>
    <row r="995" spans="1:24">
      <c r="A995" s="48"/>
      <c r="X995" s="40"/>
    </row>
    <row r="996" spans="1:24">
      <c r="A996" s="48"/>
      <c r="X996" s="40"/>
    </row>
    <row r="997" spans="1:24">
      <c r="A997" s="48"/>
      <c r="X997" s="40"/>
    </row>
    <row r="998" spans="1:24">
      <c r="A998" s="48"/>
      <c r="X998" s="40"/>
    </row>
    <row r="999" spans="1:24">
      <c r="A999" s="48"/>
      <c r="X999" s="40"/>
    </row>
    <row r="1000" spans="1:24">
      <c r="A1000" s="48"/>
      <c r="X1000" s="40"/>
    </row>
    <row r="1001" spans="1:24">
      <c r="A1001" s="48"/>
      <c r="X1001" s="40"/>
    </row>
    <row r="1002" spans="1:24">
      <c r="A1002" s="48"/>
      <c r="X1002" s="40"/>
    </row>
    <row r="1003" spans="1:24">
      <c r="A1003" s="48"/>
      <c r="X1003" s="40"/>
    </row>
    <row r="1004" spans="1:24">
      <c r="A1004" s="48"/>
      <c r="X1004" s="40"/>
    </row>
    <row r="1005" spans="1:24">
      <c r="A1005" s="48"/>
      <c r="X1005" s="40"/>
    </row>
    <row r="1006" spans="1:24">
      <c r="A1006" s="48"/>
      <c r="X1006" s="40"/>
    </row>
    <row r="1007" spans="1:24">
      <c r="A1007" s="48"/>
      <c r="X1007" s="40"/>
    </row>
    <row r="1008" spans="1:24">
      <c r="A1008" s="48"/>
      <c r="X1008" s="40"/>
    </row>
    <row r="1009" spans="1:24">
      <c r="A1009" s="48"/>
      <c r="X1009" s="40"/>
    </row>
    <row r="1010" spans="1:24">
      <c r="A1010" s="48"/>
      <c r="X1010" s="40"/>
    </row>
    <row r="1011" spans="1:24">
      <c r="A1011" s="48"/>
      <c r="X1011" s="40"/>
    </row>
    <row r="1012" spans="1:24">
      <c r="A1012" s="48"/>
      <c r="X1012" s="40"/>
    </row>
    <row r="1013" spans="1:24">
      <c r="A1013" s="48"/>
      <c r="X1013" s="40"/>
    </row>
    <row r="1014" spans="1:24">
      <c r="A1014" s="48"/>
      <c r="X1014" s="40"/>
    </row>
    <row r="1015" spans="1:24">
      <c r="A1015" s="48"/>
      <c r="X1015" s="40"/>
    </row>
    <row r="1016" spans="1:24">
      <c r="A1016" s="48"/>
      <c r="X1016" s="40"/>
    </row>
    <row r="1017" spans="1:24">
      <c r="A1017" s="48"/>
      <c r="X1017" s="40"/>
    </row>
    <row r="1018" spans="1:24">
      <c r="A1018" s="48"/>
      <c r="X1018" s="40"/>
    </row>
    <row r="1019" spans="1:24">
      <c r="A1019" s="48"/>
      <c r="X1019" s="40"/>
    </row>
    <row r="1020" spans="1:24">
      <c r="A1020" s="48"/>
      <c r="X1020" s="40"/>
    </row>
    <row r="1021" spans="1:24">
      <c r="A1021" s="48"/>
      <c r="X1021" s="40"/>
    </row>
    <row r="1022" spans="1:24">
      <c r="A1022" s="48"/>
      <c r="X1022" s="40"/>
    </row>
    <row r="1023" spans="1:24">
      <c r="A1023" s="48"/>
      <c r="X1023" s="40"/>
    </row>
    <row r="1024" spans="1:24">
      <c r="A1024" s="48"/>
      <c r="X1024" s="40"/>
    </row>
    <row r="1025" spans="1:24">
      <c r="A1025" s="48"/>
      <c r="X1025" s="40"/>
    </row>
    <row r="1026" spans="1:24">
      <c r="A1026" s="48"/>
      <c r="X1026" s="40"/>
    </row>
    <row r="1027" spans="1:24">
      <c r="A1027" s="48"/>
      <c r="X1027" s="40"/>
    </row>
    <row r="1028" spans="1:24">
      <c r="A1028" s="48"/>
      <c r="X1028" s="40"/>
    </row>
    <row r="1029" spans="1:24">
      <c r="A1029" s="48"/>
      <c r="X1029" s="40"/>
    </row>
    <row r="1030" spans="1:24">
      <c r="A1030" s="48"/>
      <c r="X1030" s="40"/>
    </row>
    <row r="1031" spans="1:24">
      <c r="A1031" s="48"/>
      <c r="X1031" s="40"/>
    </row>
    <row r="1032" spans="1:24">
      <c r="A1032" s="48"/>
      <c r="X1032" s="40"/>
    </row>
    <row r="1033" spans="1:24">
      <c r="A1033" s="48"/>
      <c r="X1033" s="40"/>
    </row>
    <row r="1034" spans="1:24">
      <c r="A1034" s="48"/>
      <c r="X1034" s="40"/>
    </row>
    <row r="1035" spans="1:24">
      <c r="A1035" s="48"/>
      <c r="X1035" s="40"/>
    </row>
    <row r="1036" spans="1:24">
      <c r="A1036" s="48"/>
      <c r="X1036" s="40"/>
    </row>
    <row r="1037" spans="1:24">
      <c r="A1037" s="48"/>
      <c r="X1037" s="40"/>
    </row>
    <row r="1038" spans="1:24">
      <c r="A1038" s="48"/>
      <c r="X1038" s="40"/>
    </row>
    <row r="1039" spans="1:24">
      <c r="A1039" s="48"/>
      <c r="X1039" s="40"/>
    </row>
    <row r="1040" spans="1:24">
      <c r="A1040" s="48"/>
      <c r="X1040" s="40"/>
    </row>
    <row r="1041" spans="1:24">
      <c r="A1041" s="48"/>
      <c r="X1041" s="40"/>
    </row>
    <row r="1042" spans="1:24">
      <c r="A1042" s="48"/>
      <c r="X1042" s="40"/>
    </row>
    <row r="1043" spans="1:24">
      <c r="A1043" s="48"/>
      <c r="X1043" s="40"/>
    </row>
    <row r="1044" spans="1:24">
      <c r="A1044" s="48"/>
      <c r="X1044" s="40"/>
    </row>
    <row r="1045" spans="1:24">
      <c r="A1045" s="48"/>
      <c r="X1045" s="40"/>
    </row>
    <row r="1046" spans="1:24">
      <c r="A1046" s="48"/>
      <c r="X1046" s="40"/>
    </row>
    <row r="1047" spans="1:24">
      <c r="A1047" s="48"/>
      <c r="X1047" s="40"/>
    </row>
    <row r="1048" spans="1:24">
      <c r="A1048" s="48"/>
      <c r="X1048" s="40"/>
    </row>
    <row r="1049" spans="1:24">
      <c r="A1049" s="48"/>
      <c r="X1049" s="40"/>
    </row>
    <row r="1050" spans="1:24">
      <c r="A1050" s="48"/>
      <c r="X1050" s="40"/>
    </row>
    <row r="1051" spans="1:24">
      <c r="A1051" s="48"/>
      <c r="X1051" s="40"/>
    </row>
    <row r="1052" spans="1:24">
      <c r="A1052" s="48"/>
      <c r="X1052" s="40"/>
    </row>
    <row r="1053" spans="1:24">
      <c r="A1053" s="48"/>
      <c r="X1053" s="40"/>
    </row>
    <row r="1054" spans="1:24">
      <c r="A1054" s="48"/>
      <c r="X1054" s="40"/>
    </row>
    <row r="1055" spans="1:24">
      <c r="A1055" s="48"/>
      <c r="X1055" s="40"/>
    </row>
    <row r="1056" spans="1:24">
      <c r="A1056" s="48"/>
      <c r="X1056" s="40"/>
    </row>
    <row r="1057" spans="1:24">
      <c r="A1057" s="48"/>
      <c r="X1057" s="40"/>
    </row>
    <row r="1058" spans="1:24">
      <c r="A1058" s="48"/>
      <c r="X1058" s="40"/>
    </row>
    <row r="1059" spans="1:24">
      <c r="A1059" s="48"/>
      <c r="X1059" s="40"/>
    </row>
    <row r="1060" spans="1:24">
      <c r="A1060" s="48"/>
      <c r="X1060" s="40"/>
    </row>
    <row r="1061" spans="1:24">
      <c r="A1061" s="48"/>
      <c r="X1061" s="40"/>
    </row>
    <row r="1062" spans="1:24">
      <c r="A1062" s="48"/>
      <c r="X1062" s="40"/>
    </row>
    <row r="1063" spans="1:24">
      <c r="A1063" s="48"/>
      <c r="X1063" s="40"/>
    </row>
    <row r="1064" spans="1:24">
      <c r="A1064" s="48"/>
      <c r="X1064" s="40"/>
    </row>
    <row r="1065" spans="1:24">
      <c r="A1065" s="48"/>
      <c r="X1065" s="40"/>
    </row>
    <row r="1066" spans="1:24">
      <c r="A1066" s="48"/>
      <c r="X1066" s="40"/>
    </row>
    <row r="1067" spans="1:24">
      <c r="A1067" s="48"/>
      <c r="X1067" s="40"/>
    </row>
    <row r="1068" spans="1:24">
      <c r="A1068" s="48"/>
      <c r="X1068" s="40"/>
    </row>
    <row r="1069" spans="1:24">
      <c r="A1069" s="48"/>
      <c r="X1069" s="40"/>
    </row>
    <row r="1070" spans="1:24">
      <c r="A1070" s="48"/>
      <c r="X1070" s="40"/>
    </row>
    <row r="1071" spans="1:24">
      <c r="A1071" s="48"/>
      <c r="X1071" s="40"/>
    </row>
    <row r="1072" spans="1:24">
      <c r="A1072" s="48"/>
      <c r="X1072" s="40"/>
    </row>
    <row r="1073" spans="1:24">
      <c r="A1073" s="48"/>
      <c r="X1073" s="40"/>
    </row>
    <row r="1074" spans="1:24">
      <c r="A1074" s="48"/>
      <c r="X1074" s="40"/>
    </row>
    <row r="1075" spans="1:24">
      <c r="A1075" s="48"/>
      <c r="X1075" s="40"/>
    </row>
    <row r="1076" spans="1:24">
      <c r="A1076" s="48"/>
      <c r="X1076" s="40"/>
    </row>
    <row r="1077" spans="1:24">
      <c r="A1077" s="48"/>
      <c r="X1077" s="40"/>
    </row>
    <row r="1078" spans="1:24">
      <c r="A1078" s="48"/>
      <c r="X1078" s="40"/>
    </row>
    <row r="1079" spans="1:24">
      <c r="A1079" s="48"/>
      <c r="X1079" s="40"/>
    </row>
    <row r="1080" spans="1:24">
      <c r="A1080" s="48"/>
      <c r="X1080" s="40"/>
    </row>
    <row r="1081" spans="1:24">
      <c r="A1081" s="48"/>
      <c r="X1081" s="40"/>
    </row>
    <row r="1082" spans="1:24">
      <c r="A1082" s="48"/>
      <c r="X1082" s="40"/>
    </row>
    <row r="1083" spans="1:24">
      <c r="A1083" s="48"/>
      <c r="X1083" s="40"/>
    </row>
    <row r="1084" spans="1:24">
      <c r="A1084" s="48"/>
      <c r="X1084" s="40"/>
    </row>
    <row r="1085" spans="1:24">
      <c r="A1085" s="48"/>
      <c r="X1085" s="40"/>
    </row>
    <row r="1086" spans="1:24">
      <c r="A1086" s="48"/>
      <c r="X1086" s="40"/>
    </row>
    <row r="1087" spans="1:24">
      <c r="A1087" s="48"/>
      <c r="X1087" s="40"/>
    </row>
    <row r="1088" spans="1:24">
      <c r="A1088" s="48"/>
      <c r="X1088" s="40"/>
    </row>
    <row r="1089" spans="1:24">
      <c r="A1089" s="48"/>
      <c r="X1089" s="40"/>
    </row>
    <row r="1090" spans="1:24">
      <c r="A1090" s="48"/>
      <c r="X1090" s="40"/>
    </row>
    <row r="1091" spans="1:24">
      <c r="A1091" s="48"/>
      <c r="X1091" s="40"/>
    </row>
    <row r="1092" spans="1:24">
      <c r="A1092" s="48"/>
      <c r="X1092" s="40"/>
    </row>
    <row r="1093" spans="1:24">
      <c r="A1093" s="48"/>
      <c r="X1093" s="40"/>
    </row>
    <row r="1094" spans="1:24">
      <c r="A1094" s="48"/>
      <c r="X1094" s="40"/>
    </row>
    <row r="1095" spans="1:24">
      <c r="A1095" s="48"/>
      <c r="X1095" s="40"/>
    </row>
    <row r="1096" spans="1:24">
      <c r="A1096" s="48"/>
      <c r="X1096" s="40"/>
    </row>
    <row r="1097" spans="1:24">
      <c r="A1097" s="48"/>
      <c r="X1097" s="40"/>
    </row>
    <row r="1098" spans="1:24">
      <c r="A1098" s="48"/>
      <c r="X1098" s="40"/>
    </row>
    <row r="1099" spans="1:24">
      <c r="A1099" s="48"/>
      <c r="X1099" s="40"/>
    </row>
    <row r="1100" spans="1:24">
      <c r="A1100" s="48"/>
      <c r="X1100" s="40"/>
    </row>
    <row r="1101" spans="1:24">
      <c r="A1101" s="48"/>
      <c r="X1101" s="40"/>
    </row>
    <row r="1102" spans="1:24">
      <c r="A1102" s="48"/>
      <c r="X1102" s="40"/>
    </row>
    <row r="1103" spans="1:24">
      <c r="A1103" s="48"/>
      <c r="X1103" s="40"/>
    </row>
    <row r="1104" spans="1:24">
      <c r="A1104" s="48"/>
      <c r="X1104" s="40"/>
    </row>
    <row r="1105" spans="1:24">
      <c r="A1105" s="48"/>
      <c r="X1105" s="40"/>
    </row>
    <row r="1106" spans="1:24">
      <c r="A1106" s="48"/>
      <c r="X1106" s="40"/>
    </row>
    <row r="1107" spans="1:24">
      <c r="A1107" s="48"/>
      <c r="X1107" s="40"/>
    </row>
    <row r="1108" spans="1:24">
      <c r="A1108" s="48"/>
      <c r="X1108" s="40"/>
    </row>
    <row r="1109" spans="1:24">
      <c r="A1109" s="48"/>
      <c r="X1109" s="40"/>
    </row>
    <row r="1110" spans="1:24">
      <c r="A1110" s="48"/>
      <c r="X1110" s="40"/>
    </row>
    <row r="1111" spans="1:24">
      <c r="A1111" s="48"/>
      <c r="X1111" s="40"/>
    </row>
    <row r="1112" spans="1:24">
      <c r="A1112" s="48"/>
      <c r="X1112" s="40"/>
    </row>
    <row r="1113" spans="1:24">
      <c r="A1113" s="48"/>
      <c r="X1113" s="40"/>
    </row>
    <row r="1114" spans="1:24">
      <c r="A1114" s="48"/>
      <c r="X1114" s="40"/>
    </row>
    <row r="1115" spans="1:24">
      <c r="A1115" s="48"/>
      <c r="X1115" s="40"/>
    </row>
    <row r="1116" spans="1:24">
      <c r="A1116" s="48"/>
      <c r="X1116" s="40"/>
    </row>
    <row r="1117" spans="1:24">
      <c r="A1117" s="48"/>
      <c r="X1117" s="40"/>
    </row>
    <row r="1118" spans="1:24">
      <c r="A1118" s="48"/>
      <c r="X1118" s="40"/>
    </row>
    <row r="1119" spans="1:24">
      <c r="A1119" s="48"/>
      <c r="X1119" s="40"/>
    </row>
    <row r="1120" spans="1:24">
      <c r="A1120" s="48"/>
      <c r="X1120" s="40"/>
    </row>
    <row r="1121" spans="1:24">
      <c r="A1121" s="48"/>
      <c r="X1121" s="40"/>
    </row>
    <row r="1122" spans="1:24">
      <c r="A1122" s="48"/>
      <c r="X1122" s="40"/>
    </row>
    <row r="1123" spans="1:24">
      <c r="A1123" s="48"/>
      <c r="X1123" s="40"/>
    </row>
    <row r="1124" spans="1:24">
      <c r="A1124" s="48"/>
      <c r="X1124" s="40"/>
    </row>
    <row r="1125" spans="1:24">
      <c r="A1125" s="48"/>
      <c r="X1125" s="40"/>
    </row>
    <row r="1126" spans="1:24">
      <c r="A1126" s="48"/>
      <c r="X1126" s="40"/>
    </row>
    <row r="1127" spans="1:24">
      <c r="A1127" s="48"/>
      <c r="X1127" s="40"/>
    </row>
    <row r="1128" spans="1:24">
      <c r="A1128" s="48"/>
      <c r="X1128" s="40"/>
    </row>
    <row r="1129" spans="1:24">
      <c r="A1129" s="48"/>
      <c r="X1129" s="40"/>
    </row>
    <row r="1130" spans="1:24">
      <c r="A1130" s="48"/>
      <c r="X1130" s="40"/>
    </row>
    <row r="1131" spans="1:24">
      <c r="A1131" s="48"/>
      <c r="X1131" s="40"/>
    </row>
    <row r="1132" spans="1:24">
      <c r="A1132" s="48"/>
      <c r="X1132" s="40"/>
    </row>
    <row r="1133" spans="1:24">
      <c r="A1133" s="48"/>
      <c r="X1133" s="40"/>
    </row>
    <row r="1134" spans="1:24">
      <c r="A1134" s="48"/>
      <c r="X1134" s="40"/>
    </row>
    <row r="1135" spans="1:24">
      <c r="A1135" s="48"/>
      <c r="X1135" s="40"/>
    </row>
    <row r="1136" spans="1:24">
      <c r="A1136" s="48"/>
      <c r="X1136" s="40"/>
    </row>
    <row r="1137" spans="1:24">
      <c r="A1137" s="48"/>
      <c r="X1137" s="40"/>
    </row>
    <row r="1138" spans="1:24">
      <c r="A1138" s="48"/>
      <c r="X1138" s="40"/>
    </row>
    <row r="1139" spans="1:24">
      <c r="A1139" s="48"/>
      <c r="X1139" s="40"/>
    </row>
    <row r="1140" spans="1:24">
      <c r="A1140" s="48"/>
      <c r="X1140" s="40"/>
    </row>
    <row r="1141" spans="1:24">
      <c r="A1141" s="48"/>
      <c r="X1141" s="40"/>
    </row>
    <row r="1142" spans="1:24">
      <c r="A1142" s="48"/>
      <c r="X1142" s="40"/>
    </row>
    <row r="1143" spans="1:24">
      <c r="A1143" s="48"/>
      <c r="X1143" s="40"/>
    </row>
    <row r="1144" spans="1:24">
      <c r="A1144" s="48"/>
      <c r="X1144" s="40"/>
    </row>
    <row r="1145" spans="1:24">
      <c r="A1145" s="48"/>
      <c r="X1145" s="40"/>
    </row>
    <row r="1146" spans="1:24">
      <c r="A1146" s="48"/>
      <c r="X1146" s="40"/>
    </row>
    <row r="1147" spans="1:24">
      <c r="A1147" s="48"/>
      <c r="X1147" s="40"/>
    </row>
    <row r="1148" spans="1:24">
      <c r="A1148" s="48"/>
      <c r="X1148" s="40"/>
    </row>
    <row r="1149" spans="1:24">
      <c r="A1149" s="48"/>
      <c r="X1149" s="40"/>
    </row>
    <row r="1150" spans="1:24">
      <c r="A1150" s="48"/>
      <c r="X1150" s="40"/>
    </row>
    <row r="1151" spans="1:24">
      <c r="A1151" s="48"/>
      <c r="X1151" s="40"/>
    </row>
    <row r="1152" spans="1:24">
      <c r="A1152" s="48"/>
      <c r="X1152" s="40"/>
    </row>
    <row r="1153" spans="1:24">
      <c r="A1153" s="48"/>
      <c r="X1153" s="40"/>
    </row>
    <row r="1154" spans="1:24">
      <c r="A1154" s="48"/>
      <c r="X1154" s="40"/>
    </row>
    <row r="1155" spans="1:24">
      <c r="A1155" s="48"/>
      <c r="X1155" s="40"/>
    </row>
    <row r="1156" spans="1:24">
      <c r="A1156" s="48"/>
      <c r="X1156" s="40"/>
    </row>
    <row r="1157" spans="1:24">
      <c r="A1157" s="48"/>
      <c r="X1157" s="40"/>
    </row>
    <row r="1158" spans="1:24">
      <c r="A1158" s="48"/>
      <c r="X1158" s="40"/>
    </row>
    <row r="1159" spans="1:24">
      <c r="A1159" s="48"/>
      <c r="X1159" s="40"/>
    </row>
    <row r="1160" spans="1:24">
      <c r="A1160" s="48"/>
      <c r="X1160" s="40"/>
    </row>
    <row r="1161" spans="1:24">
      <c r="A1161" s="48"/>
      <c r="X1161" s="40"/>
    </row>
    <row r="1162" spans="1:24">
      <c r="A1162" s="48"/>
      <c r="X1162" s="40"/>
    </row>
    <row r="1163" spans="1:24">
      <c r="A1163" s="48"/>
      <c r="X1163" s="40"/>
    </row>
    <row r="1164" spans="1:24">
      <c r="A1164" s="48"/>
      <c r="X1164" s="40"/>
    </row>
    <row r="1165" spans="1:24">
      <c r="A1165" s="48"/>
      <c r="X1165" s="40"/>
    </row>
    <row r="1166" spans="1:24">
      <c r="A1166" s="48"/>
      <c r="X1166" s="40"/>
    </row>
    <row r="1167" spans="1:24">
      <c r="A1167" s="48"/>
      <c r="X1167" s="40"/>
    </row>
    <row r="1168" spans="1:24">
      <c r="A1168" s="48"/>
      <c r="X1168" s="40"/>
    </row>
    <row r="1169" spans="1:24">
      <c r="A1169" s="48"/>
      <c r="X1169" s="40"/>
    </row>
    <row r="1170" spans="1:24">
      <c r="A1170" s="48"/>
      <c r="X1170" s="40"/>
    </row>
    <row r="1171" spans="1:24">
      <c r="A1171" s="48"/>
      <c r="X1171" s="40"/>
    </row>
    <row r="1172" spans="1:24">
      <c r="A1172" s="48"/>
      <c r="X1172" s="40"/>
    </row>
    <row r="1173" spans="1:24">
      <c r="A1173" s="48"/>
      <c r="X1173" s="40"/>
    </row>
    <row r="1174" spans="1:24">
      <c r="A1174" s="48"/>
      <c r="X1174" s="40"/>
    </row>
    <row r="1175" spans="1:24">
      <c r="A1175" s="48"/>
      <c r="X1175" s="40"/>
    </row>
    <row r="1176" spans="1:24">
      <c r="A1176" s="48"/>
      <c r="X1176" s="40"/>
    </row>
    <row r="1177" spans="1:24">
      <c r="A1177" s="48"/>
      <c r="X1177" s="40"/>
    </row>
    <row r="1178" spans="1:24">
      <c r="A1178" s="48"/>
      <c r="X1178" s="40"/>
    </row>
    <row r="1179" spans="1:24">
      <c r="A1179" s="48"/>
      <c r="X1179" s="40"/>
    </row>
    <row r="1180" spans="1:24">
      <c r="A1180" s="48"/>
      <c r="X1180" s="40"/>
    </row>
    <row r="1181" spans="1:24">
      <c r="A1181" s="48"/>
      <c r="X1181" s="40"/>
    </row>
    <row r="1182" spans="1:24">
      <c r="A1182" s="48"/>
      <c r="X1182" s="40"/>
    </row>
    <row r="1183" spans="1:24">
      <c r="A1183" s="48"/>
      <c r="X1183" s="40"/>
    </row>
    <row r="1184" spans="1:24">
      <c r="A1184" s="48"/>
      <c r="X1184" s="40"/>
    </row>
    <row r="1185" spans="1:24">
      <c r="A1185" s="48"/>
      <c r="X1185" s="40"/>
    </row>
    <row r="1186" spans="1:24">
      <c r="A1186" s="48"/>
      <c r="X1186" s="40"/>
    </row>
    <row r="1187" spans="1:24">
      <c r="A1187" s="48"/>
      <c r="X1187" s="40"/>
    </row>
    <row r="1188" spans="1:24">
      <c r="A1188" s="48"/>
      <c r="X1188" s="40"/>
    </row>
    <row r="1189" spans="1:24">
      <c r="A1189" s="48"/>
      <c r="X1189" s="40"/>
    </row>
    <row r="1190" spans="1:24">
      <c r="A1190" s="48"/>
      <c r="X1190" s="40"/>
    </row>
    <row r="1191" spans="1:24">
      <c r="A1191" s="48"/>
      <c r="X1191" s="40"/>
    </row>
    <row r="1192" spans="1:24">
      <c r="A1192" s="48"/>
      <c r="X1192" s="40"/>
    </row>
    <row r="1193" spans="1:24">
      <c r="A1193" s="48"/>
      <c r="X1193" s="40"/>
    </row>
    <row r="1194" spans="1:24">
      <c r="A1194" s="48"/>
      <c r="X1194" s="40"/>
    </row>
    <row r="1195" spans="1:24">
      <c r="A1195" s="48"/>
      <c r="X1195" s="40"/>
    </row>
    <row r="1196" spans="1:24">
      <c r="A1196" s="48"/>
      <c r="X1196" s="40"/>
    </row>
    <row r="1197" spans="1:24">
      <c r="A1197" s="48"/>
      <c r="X1197" s="40"/>
    </row>
    <row r="1198" spans="1:24">
      <c r="A1198" s="48"/>
      <c r="X1198" s="40"/>
    </row>
    <row r="1199" spans="1:24">
      <c r="A1199" s="48"/>
      <c r="X1199" s="40"/>
    </row>
    <row r="1200" spans="1:24">
      <c r="A1200" s="48"/>
      <c r="X1200" s="40"/>
    </row>
    <row r="1201" spans="1:24">
      <c r="A1201" s="48"/>
      <c r="X1201" s="40"/>
    </row>
    <row r="1202" spans="1:24">
      <c r="A1202" s="48"/>
      <c r="X1202" s="40"/>
    </row>
    <row r="1203" spans="1:24">
      <c r="A1203" s="48"/>
      <c r="X1203" s="40"/>
    </row>
    <row r="1204" spans="1:24">
      <c r="A1204" s="48"/>
      <c r="X1204" s="40"/>
    </row>
    <row r="1205" spans="1:24">
      <c r="A1205" s="48"/>
      <c r="X1205" s="40"/>
    </row>
    <row r="1206" spans="1:24">
      <c r="A1206" s="48"/>
      <c r="X1206" s="40"/>
    </row>
    <row r="1207" spans="1:24">
      <c r="A1207" s="48"/>
      <c r="X1207" s="40"/>
    </row>
    <row r="1208" spans="1:24">
      <c r="A1208" s="48"/>
      <c r="X1208" s="40"/>
    </row>
    <row r="1209" spans="1:24">
      <c r="A1209" s="48"/>
      <c r="X1209" s="40"/>
    </row>
    <row r="1210" spans="1:24">
      <c r="A1210" s="48"/>
      <c r="X1210" s="40"/>
    </row>
    <row r="1211" spans="1:24">
      <c r="A1211" s="48"/>
      <c r="X1211" s="40"/>
    </row>
    <row r="1212" spans="1:24">
      <c r="A1212" s="48"/>
      <c r="X1212" s="40"/>
    </row>
    <row r="1213" spans="1:24">
      <c r="A1213" s="48"/>
      <c r="X1213" s="40"/>
    </row>
    <row r="1214" spans="1:24">
      <c r="A1214" s="48"/>
      <c r="X1214" s="40"/>
    </row>
    <row r="1215" spans="1:24">
      <c r="A1215" s="48"/>
      <c r="X1215" s="40"/>
    </row>
    <row r="1216" spans="1:24">
      <c r="A1216" s="48"/>
      <c r="X1216" s="40"/>
    </row>
    <row r="1217" spans="1:24">
      <c r="A1217" s="48"/>
      <c r="X1217" s="40"/>
    </row>
    <row r="1218" spans="1:24">
      <c r="A1218" s="48"/>
      <c r="X1218" s="40"/>
    </row>
    <row r="1219" spans="1:24">
      <c r="A1219" s="48"/>
      <c r="X1219" s="40"/>
    </row>
    <row r="1220" spans="1:24">
      <c r="A1220" s="48"/>
      <c r="X1220" s="40"/>
    </row>
    <row r="1221" spans="1:24">
      <c r="A1221" s="48"/>
      <c r="X1221" s="40"/>
    </row>
    <row r="1222" spans="1:24">
      <c r="A1222" s="48"/>
      <c r="X1222" s="40"/>
    </row>
    <row r="1223" spans="1:24">
      <c r="A1223" s="48"/>
      <c r="X1223" s="40"/>
    </row>
    <row r="1224" spans="1:24">
      <c r="A1224" s="48"/>
      <c r="X1224" s="40"/>
    </row>
    <row r="1225" spans="1:24">
      <c r="A1225" s="48"/>
      <c r="X1225" s="40"/>
    </row>
    <row r="1226" spans="1:24">
      <c r="A1226" s="48"/>
      <c r="X1226" s="40"/>
    </row>
    <row r="1227" spans="1:24">
      <c r="A1227" s="48"/>
      <c r="X1227" s="40"/>
    </row>
    <row r="1228" spans="1:24">
      <c r="A1228" s="48"/>
      <c r="X1228" s="40"/>
    </row>
    <row r="1229" spans="1:24">
      <c r="A1229" s="48"/>
      <c r="X1229" s="40"/>
    </row>
    <row r="1230" spans="1:24">
      <c r="A1230" s="48"/>
      <c r="X1230" s="40"/>
    </row>
    <row r="1231" spans="1:24">
      <c r="A1231" s="48"/>
      <c r="X1231" s="40"/>
    </row>
    <row r="1232" spans="1:24">
      <c r="A1232" s="48"/>
      <c r="X1232" s="40"/>
    </row>
    <row r="1233" spans="1:24">
      <c r="A1233" s="48"/>
      <c r="X1233" s="40"/>
    </row>
    <row r="1234" spans="1:24">
      <c r="A1234" s="48"/>
      <c r="X1234" s="40"/>
    </row>
    <row r="1235" spans="1:24">
      <c r="A1235" s="48"/>
      <c r="X1235" s="40"/>
    </row>
    <row r="1236" spans="1:24">
      <c r="A1236" s="48"/>
      <c r="X1236" s="40"/>
    </row>
    <row r="1237" spans="1:24">
      <c r="A1237" s="48"/>
      <c r="X1237" s="40"/>
    </row>
    <row r="1238" spans="1:24">
      <c r="A1238" s="48"/>
      <c r="X1238" s="40"/>
    </row>
    <row r="1239" spans="1:24">
      <c r="A1239" s="48"/>
      <c r="X1239" s="40"/>
    </row>
    <row r="1240" spans="1:24">
      <c r="A1240" s="48"/>
      <c r="X1240" s="40"/>
    </row>
    <row r="1241" spans="1:24">
      <c r="A1241" s="48"/>
      <c r="X1241" s="40"/>
    </row>
    <row r="1242" spans="1:24">
      <c r="A1242" s="48"/>
      <c r="X1242" s="40"/>
    </row>
    <row r="1243" spans="1:24">
      <c r="A1243" s="48"/>
      <c r="X1243" s="40"/>
    </row>
    <row r="1244" spans="1:24">
      <c r="A1244" s="48"/>
      <c r="X1244" s="40"/>
    </row>
    <row r="1245" spans="1:24">
      <c r="A1245" s="48"/>
      <c r="X1245" s="40"/>
    </row>
    <row r="1246" spans="1:24">
      <c r="A1246" s="48"/>
      <c r="X1246" s="40"/>
    </row>
    <row r="1247" spans="1:24">
      <c r="A1247" s="48"/>
      <c r="X1247" s="40"/>
    </row>
    <row r="1248" spans="1:24">
      <c r="A1248" s="48"/>
      <c r="X1248" s="40"/>
    </row>
    <row r="1249" spans="1:24">
      <c r="A1249" s="48"/>
      <c r="X1249" s="40"/>
    </row>
    <row r="1250" spans="1:24">
      <c r="A1250" s="48"/>
      <c r="X1250" s="40"/>
    </row>
    <row r="1251" spans="1:24">
      <c r="A1251" s="48"/>
      <c r="X1251" s="40"/>
    </row>
    <row r="1252" spans="1:24">
      <c r="A1252" s="48"/>
      <c r="X1252" s="40"/>
    </row>
    <row r="1253" spans="1:24">
      <c r="A1253" s="48"/>
      <c r="X1253" s="40"/>
    </row>
    <row r="1254" spans="1:24">
      <c r="A1254" s="48"/>
      <c r="X1254" s="40"/>
    </row>
    <row r="1255" spans="1:24">
      <c r="A1255" s="48"/>
      <c r="X1255" s="40"/>
    </row>
    <row r="1256" spans="1:24">
      <c r="A1256" s="48"/>
      <c r="X1256" s="40"/>
    </row>
    <row r="1257" spans="1:24">
      <c r="A1257" s="48"/>
      <c r="X1257" s="40"/>
    </row>
    <row r="1258" spans="1:24">
      <c r="A1258" s="48"/>
      <c r="X1258" s="40"/>
    </row>
    <row r="1259" spans="1:24">
      <c r="A1259" s="48"/>
      <c r="X1259" s="40"/>
    </row>
    <row r="1260" spans="1:24">
      <c r="A1260" s="48"/>
      <c r="X1260" s="40"/>
    </row>
    <row r="1261" spans="1:24">
      <c r="A1261" s="48"/>
      <c r="X1261" s="40"/>
    </row>
    <row r="1262" spans="1:24">
      <c r="A1262" s="48"/>
      <c r="X1262" s="40"/>
    </row>
    <row r="1263" spans="1:24">
      <c r="A1263" s="48"/>
      <c r="X1263" s="40"/>
    </row>
    <row r="1264" spans="1:24">
      <c r="A1264" s="48"/>
      <c r="X1264" s="40"/>
    </row>
    <row r="1265" spans="1:24">
      <c r="A1265" s="48"/>
      <c r="X1265" s="40"/>
    </row>
    <row r="1266" spans="1:24">
      <c r="A1266" s="48"/>
      <c r="X1266" s="40"/>
    </row>
    <row r="1267" spans="1:24">
      <c r="A1267" s="48"/>
      <c r="X1267" s="40"/>
    </row>
    <row r="1268" spans="1:24">
      <c r="A1268" s="48"/>
      <c r="X1268" s="40"/>
    </row>
    <row r="1269" spans="1:24">
      <c r="A1269" s="48"/>
      <c r="X1269" s="40"/>
    </row>
    <row r="1270" spans="1:24">
      <c r="A1270" s="48"/>
      <c r="X1270" s="40"/>
    </row>
    <row r="1271" spans="1:24">
      <c r="A1271" s="48"/>
      <c r="X1271" s="40"/>
    </row>
    <row r="1272" spans="1:24">
      <c r="A1272" s="48"/>
      <c r="X1272" s="40"/>
    </row>
    <row r="1273" spans="1:24">
      <c r="A1273" s="48"/>
      <c r="X1273" s="40"/>
    </row>
    <row r="1274" spans="1:24">
      <c r="A1274" s="48"/>
      <c r="X1274" s="40"/>
    </row>
    <row r="1275" spans="1:24">
      <c r="A1275" s="48"/>
      <c r="X1275" s="40"/>
    </row>
    <row r="1276" spans="1:24">
      <c r="A1276" s="48"/>
      <c r="X1276" s="40"/>
    </row>
    <row r="1277" spans="1:24">
      <c r="A1277" s="48"/>
      <c r="X1277" s="40"/>
    </row>
    <row r="1278" spans="1:24">
      <c r="A1278" s="48"/>
      <c r="X1278" s="40"/>
    </row>
    <row r="1279" spans="1:24">
      <c r="A1279" s="48"/>
      <c r="X1279" s="40"/>
    </row>
    <row r="1280" spans="1:24">
      <c r="A1280" s="48"/>
      <c r="X1280" s="40"/>
    </row>
    <row r="1281" spans="1:24">
      <c r="A1281" s="48"/>
      <c r="X1281" s="40"/>
    </row>
    <row r="1282" spans="1:24">
      <c r="A1282" s="48"/>
      <c r="X1282" s="40"/>
    </row>
    <row r="1283" spans="1:24">
      <c r="A1283" s="48"/>
      <c r="X1283" s="40"/>
    </row>
    <row r="1284" spans="1:24">
      <c r="A1284" s="48"/>
      <c r="X1284" s="40"/>
    </row>
    <row r="1285" spans="1:24">
      <c r="A1285" s="48"/>
      <c r="X1285" s="40"/>
    </row>
    <row r="1286" spans="1:24">
      <c r="A1286" s="48"/>
      <c r="X1286" s="40"/>
    </row>
    <row r="1287" spans="1:24">
      <c r="A1287" s="48"/>
      <c r="X1287" s="40"/>
    </row>
    <row r="1288" spans="1:24">
      <c r="A1288" s="48"/>
      <c r="X1288" s="40"/>
    </row>
    <row r="1289" spans="1:24">
      <c r="A1289" s="48"/>
      <c r="X1289" s="40"/>
    </row>
    <row r="1290" spans="1:24">
      <c r="A1290" s="48"/>
      <c r="X1290" s="40"/>
    </row>
    <row r="1291" spans="1:24">
      <c r="A1291" s="48"/>
      <c r="X1291" s="40"/>
    </row>
    <row r="1292" spans="1:24">
      <c r="A1292" s="48"/>
      <c r="X1292" s="40"/>
    </row>
    <row r="1293" spans="1:24">
      <c r="A1293" s="48"/>
      <c r="X1293" s="40"/>
    </row>
    <row r="1294" spans="1:24">
      <c r="A1294" s="48"/>
      <c r="X1294" s="40"/>
    </row>
    <row r="1295" spans="1:24">
      <c r="A1295" s="48"/>
      <c r="X1295" s="40"/>
    </row>
    <row r="1296" spans="1:24">
      <c r="A1296" s="48"/>
      <c r="X1296" s="40"/>
    </row>
    <row r="1297" spans="1:24">
      <c r="A1297" s="48"/>
      <c r="X1297" s="40"/>
    </row>
    <row r="1298" spans="1:24">
      <c r="A1298" s="48"/>
      <c r="X1298" s="40"/>
    </row>
    <row r="1299" spans="1:24">
      <c r="A1299" s="48"/>
      <c r="X1299" s="40"/>
    </row>
    <row r="1300" spans="1:24">
      <c r="A1300" s="48"/>
      <c r="X1300" s="40"/>
    </row>
    <row r="1301" spans="1:24">
      <c r="A1301" s="48"/>
      <c r="X1301" s="40"/>
    </row>
    <row r="1302" spans="1:24">
      <c r="A1302" s="48"/>
      <c r="X1302" s="40"/>
    </row>
    <row r="1303" spans="1:24">
      <c r="A1303" s="48"/>
      <c r="X1303" s="40"/>
    </row>
    <row r="1304" spans="1:24">
      <c r="A1304" s="48"/>
      <c r="X1304" s="40"/>
    </row>
    <row r="1305" spans="1:24">
      <c r="A1305" s="48"/>
      <c r="X1305" s="40"/>
    </row>
    <row r="1306" spans="1:24">
      <c r="A1306" s="48"/>
      <c r="X1306" s="40"/>
    </row>
    <row r="1307" spans="1:24">
      <c r="A1307" s="48"/>
      <c r="X1307" s="40"/>
    </row>
    <row r="1308" spans="1:24">
      <c r="A1308" s="48"/>
      <c r="X1308" s="40"/>
    </row>
    <row r="1309" spans="1:24">
      <c r="A1309" s="48"/>
      <c r="X1309" s="40"/>
    </row>
    <row r="1310" spans="1:24">
      <c r="A1310" s="48"/>
      <c r="X1310" s="40"/>
    </row>
    <row r="1311" spans="1:24">
      <c r="A1311" s="48"/>
      <c r="X1311" s="40"/>
    </row>
    <row r="1312" spans="1:24">
      <c r="A1312" s="48"/>
      <c r="X1312" s="40"/>
    </row>
    <row r="1313" spans="1:24">
      <c r="A1313" s="48"/>
      <c r="X1313" s="40"/>
    </row>
    <row r="1314" spans="1:24">
      <c r="A1314" s="48"/>
      <c r="X1314" s="40"/>
    </row>
    <row r="1315" spans="1:24">
      <c r="A1315" s="48"/>
      <c r="X1315" s="40"/>
    </row>
    <row r="1316" spans="1:24">
      <c r="A1316" s="48"/>
      <c r="X1316" s="40"/>
    </row>
    <row r="1317" spans="1:24">
      <c r="A1317" s="48"/>
      <c r="X1317" s="40"/>
    </row>
    <row r="1318" spans="1:24">
      <c r="A1318" s="48"/>
      <c r="X1318" s="40"/>
    </row>
    <row r="1319" spans="1:24">
      <c r="A1319" s="48"/>
      <c r="X1319" s="40"/>
    </row>
    <row r="1320" spans="1:24">
      <c r="A1320" s="48"/>
      <c r="X1320" s="40"/>
    </row>
    <row r="1321" spans="1:24">
      <c r="A1321" s="48"/>
      <c r="X1321" s="40"/>
    </row>
    <row r="1322" spans="1:24">
      <c r="A1322" s="48"/>
      <c r="X1322" s="40"/>
    </row>
    <row r="1323" spans="1:24">
      <c r="A1323" s="48"/>
      <c r="X1323" s="40"/>
    </row>
    <row r="1324" spans="1:24">
      <c r="A1324" s="48"/>
      <c r="X1324" s="40"/>
    </row>
    <row r="1325" spans="1:24">
      <c r="A1325" s="48"/>
      <c r="X1325" s="40"/>
    </row>
    <row r="1326" spans="1:24">
      <c r="A1326" s="48"/>
      <c r="X1326" s="40"/>
    </row>
    <row r="1327" spans="1:24">
      <c r="A1327" s="48"/>
      <c r="X1327" s="40"/>
    </row>
    <row r="1328" spans="1:24">
      <c r="A1328" s="48"/>
      <c r="X1328" s="40"/>
    </row>
    <row r="1329" spans="1:24">
      <c r="A1329" s="48"/>
      <c r="X1329" s="40"/>
    </row>
    <row r="1330" spans="1:24">
      <c r="A1330" s="48"/>
      <c r="X1330" s="40"/>
    </row>
    <row r="1331" spans="1:24">
      <c r="A1331" s="48"/>
      <c r="X1331" s="40"/>
    </row>
    <row r="1332" spans="1:24">
      <c r="A1332" s="48"/>
      <c r="X1332" s="40"/>
    </row>
    <row r="1333" spans="1:24">
      <c r="A1333" s="48"/>
      <c r="X1333" s="40"/>
    </row>
    <row r="1334" spans="1:24">
      <c r="A1334" s="48"/>
      <c r="X1334" s="40"/>
    </row>
    <row r="1335" spans="1:24">
      <c r="A1335" s="48"/>
      <c r="X1335" s="40"/>
    </row>
    <row r="1336" spans="1:24">
      <c r="A1336" s="48"/>
      <c r="X1336" s="40"/>
    </row>
    <row r="1337" spans="1:24">
      <c r="A1337" s="48"/>
      <c r="X1337" s="40"/>
    </row>
    <row r="1338" spans="1:24">
      <c r="A1338" s="48"/>
      <c r="X1338" s="40"/>
    </row>
    <row r="1339" spans="1:24">
      <c r="A1339" s="48"/>
      <c r="X1339" s="40"/>
    </row>
    <row r="1340" spans="1:24">
      <c r="A1340" s="48"/>
      <c r="X1340" s="40"/>
    </row>
    <row r="1341" spans="1:24">
      <c r="A1341" s="48"/>
      <c r="X1341" s="40"/>
    </row>
    <row r="1342" spans="1:24">
      <c r="A1342" s="48"/>
      <c r="X1342" s="40"/>
    </row>
    <row r="1343" spans="1:24">
      <c r="A1343" s="48"/>
      <c r="X1343" s="40"/>
    </row>
    <row r="1344" spans="1:24">
      <c r="A1344" s="48"/>
      <c r="X1344" s="40"/>
    </row>
    <row r="1345" spans="1:24">
      <c r="A1345" s="48"/>
      <c r="X1345" s="40"/>
    </row>
    <row r="1346" spans="1:24">
      <c r="A1346" s="48"/>
      <c r="X1346" s="40"/>
    </row>
    <row r="1347" spans="1:24">
      <c r="A1347" s="48"/>
      <c r="X1347" s="40"/>
    </row>
    <row r="1348" spans="1:24">
      <c r="A1348" s="48"/>
      <c r="X1348" s="40"/>
    </row>
    <row r="1349" spans="1:24">
      <c r="A1349" s="48"/>
      <c r="X1349" s="40"/>
    </row>
    <row r="1350" spans="1:24">
      <c r="A1350" s="48"/>
      <c r="X1350" s="40"/>
    </row>
    <row r="1351" spans="1:24">
      <c r="A1351" s="48"/>
      <c r="X1351" s="40"/>
    </row>
    <row r="1352" spans="1:24">
      <c r="A1352" s="48"/>
      <c r="X1352" s="40"/>
    </row>
    <row r="1353" spans="1:24">
      <c r="A1353" s="48"/>
      <c r="X1353" s="40"/>
    </row>
    <row r="1354" spans="1:24">
      <c r="A1354" s="48"/>
      <c r="X1354" s="40"/>
    </row>
    <row r="1355" spans="1:24">
      <c r="A1355" s="48"/>
      <c r="X1355" s="40"/>
    </row>
    <row r="1356" spans="1:24">
      <c r="A1356" s="48"/>
      <c r="X1356" s="40"/>
    </row>
    <row r="1357" spans="1:24">
      <c r="A1357" s="48"/>
      <c r="X1357" s="40"/>
    </row>
    <row r="1358" spans="1:24">
      <c r="A1358" s="48"/>
      <c r="X1358" s="40"/>
    </row>
    <row r="1359" spans="1:24">
      <c r="A1359" s="48"/>
      <c r="X1359" s="40"/>
    </row>
    <row r="1360" spans="1:24">
      <c r="A1360" s="48"/>
      <c r="X1360" s="40"/>
    </row>
    <row r="1361" spans="1:24">
      <c r="A1361" s="48"/>
      <c r="X1361" s="40"/>
    </row>
    <row r="1362" spans="1:24">
      <c r="A1362" s="48"/>
      <c r="X1362" s="40"/>
    </row>
    <row r="1363" spans="1:24">
      <c r="A1363" s="48"/>
      <c r="X1363" s="40"/>
    </row>
    <row r="1364" spans="1:24">
      <c r="A1364" s="48"/>
      <c r="X1364" s="40"/>
    </row>
    <row r="1365" spans="1:24">
      <c r="A1365" s="48"/>
      <c r="X1365" s="40"/>
    </row>
    <row r="1366" spans="1:24">
      <c r="A1366" s="48"/>
      <c r="X1366" s="40"/>
    </row>
    <row r="1367" spans="1:24">
      <c r="A1367" s="48"/>
      <c r="X1367" s="40"/>
    </row>
    <row r="1368" spans="1:24">
      <c r="A1368" s="48"/>
      <c r="X1368" s="40"/>
    </row>
    <row r="1369" spans="1:24">
      <c r="A1369" s="48"/>
      <c r="X1369" s="40"/>
    </row>
    <row r="1370" spans="1:24">
      <c r="A1370" s="48"/>
      <c r="X1370" s="40"/>
    </row>
    <row r="1371" spans="1:24">
      <c r="A1371" s="48"/>
      <c r="X1371" s="40"/>
    </row>
    <row r="1372" spans="1:24">
      <c r="A1372" s="48"/>
      <c r="X1372" s="40"/>
    </row>
    <row r="1373" spans="1:24">
      <c r="A1373" s="48"/>
      <c r="X1373" s="40"/>
    </row>
    <row r="1374" spans="1:24">
      <c r="A1374" s="48"/>
      <c r="X1374" s="40"/>
    </row>
    <row r="1375" spans="1:24">
      <c r="A1375" s="48"/>
      <c r="X1375" s="40"/>
    </row>
    <row r="1376" spans="1:24">
      <c r="A1376" s="48"/>
      <c r="X1376" s="40"/>
    </row>
    <row r="1377" spans="1:24">
      <c r="A1377" s="48"/>
      <c r="X1377" s="40"/>
    </row>
    <row r="1378" spans="1:24">
      <c r="A1378" s="48"/>
      <c r="X1378" s="40"/>
    </row>
    <row r="1379" spans="1:24">
      <c r="A1379" s="48"/>
      <c r="X1379" s="40"/>
    </row>
    <row r="1380" spans="1:24">
      <c r="A1380" s="48"/>
      <c r="X1380" s="40"/>
    </row>
    <row r="1381" spans="1:24">
      <c r="A1381" s="48"/>
      <c r="X1381" s="40"/>
    </row>
    <row r="1382" spans="1:24">
      <c r="A1382" s="48"/>
      <c r="X1382" s="40"/>
    </row>
    <row r="1383" spans="1:24">
      <c r="A1383" s="48"/>
      <c r="X1383" s="40"/>
    </row>
    <row r="1384" spans="1:24">
      <c r="A1384" s="48"/>
      <c r="X1384" s="40"/>
    </row>
    <row r="1385" spans="1:24">
      <c r="A1385" s="48"/>
      <c r="X1385" s="40"/>
    </row>
    <row r="1386" spans="1:24">
      <c r="A1386" s="48"/>
      <c r="X1386" s="40"/>
    </row>
    <row r="1387" spans="1:24">
      <c r="A1387" s="48"/>
      <c r="X1387" s="40"/>
    </row>
    <row r="1388" spans="1:24">
      <c r="A1388" s="48"/>
      <c r="X1388" s="40"/>
    </row>
    <row r="1389" spans="1:24">
      <c r="A1389" s="48"/>
      <c r="X1389" s="40"/>
    </row>
    <row r="1390" spans="1:24">
      <c r="A1390" s="48"/>
      <c r="X1390" s="40"/>
    </row>
    <row r="1391" spans="1:24">
      <c r="A1391" s="48"/>
      <c r="X1391" s="40"/>
    </row>
    <row r="1392" spans="1:24">
      <c r="A1392" s="48"/>
      <c r="X1392" s="40"/>
    </row>
    <row r="1393" spans="1:24">
      <c r="A1393" s="48"/>
      <c r="X1393" s="40"/>
    </row>
    <row r="1394" spans="1:24">
      <c r="A1394" s="48"/>
      <c r="X1394" s="40"/>
    </row>
    <row r="1395" spans="1:24">
      <c r="A1395" s="48"/>
      <c r="X1395" s="40"/>
    </row>
    <row r="1396" spans="1:24">
      <c r="A1396" s="48"/>
      <c r="X1396" s="40"/>
    </row>
    <row r="1397" spans="1:24">
      <c r="A1397" s="48"/>
      <c r="X1397" s="40"/>
    </row>
    <row r="1398" spans="1:24">
      <c r="A1398" s="48"/>
      <c r="X1398" s="40"/>
    </row>
    <row r="1399" spans="1:24">
      <c r="A1399" s="48"/>
      <c r="X1399" s="40"/>
    </row>
    <row r="1400" spans="1:24">
      <c r="A1400" s="48"/>
      <c r="X1400" s="40"/>
    </row>
    <row r="1401" spans="1:24">
      <c r="A1401" s="48"/>
      <c r="X1401" s="40"/>
    </row>
    <row r="1402" spans="1:24">
      <c r="A1402" s="48"/>
      <c r="X1402" s="40"/>
    </row>
    <row r="1403" spans="1:24">
      <c r="A1403" s="48"/>
      <c r="X1403" s="40"/>
    </row>
    <row r="1404" spans="1:24">
      <c r="A1404" s="48"/>
      <c r="X1404" s="40"/>
    </row>
    <row r="1405" spans="1:24">
      <c r="A1405" s="48"/>
      <c r="X1405" s="40"/>
    </row>
    <row r="1406" spans="1:24">
      <c r="A1406" s="48"/>
      <c r="X1406" s="40"/>
    </row>
    <row r="1407" spans="1:24">
      <c r="A1407" s="48"/>
      <c r="X1407" s="40"/>
    </row>
    <row r="1408" spans="1:24">
      <c r="A1408" s="48"/>
      <c r="X1408" s="40"/>
    </row>
    <row r="1409" spans="1:24">
      <c r="A1409" s="48"/>
      <c r="X1409" s="40"/>
    </row>
    <row r="1410" spans="1:24">
      <c r="A1410" s="48"/>
      <c r="X1410" s="40"/>
    </row>
    <row r="1411" spans="1:24">
      <c r="A1411" s="48"/>
      <c r="X1411" s="40"/>
    </row>
    <row r="1412" spans="1:24">
      <c r="A1412" s="48"/>
      <c r="X1412" s="40"/>
    </row>
    <row r="1413" spans="1:24">
      <c r="A1413" s="48"/>
      <c r="X1413" s="40"/>
    </row>
    <row r="1414" spans="1:24">
      <c r="A1414" s="48"/>
      <c r="X1414" s="40"/>
    </row>
    <row r="1415" spans="1:24">
      <c r="A1415" s="48"/>
      <c r="X1415" s="40"/>
    </row>
    <row r="1416" spans="1:24">
      <c r="A1416" s="48"/>
      <c r="X1416" s="40"/>
    </row>
    <row r="1417" spans="1:24">
      <c r="A1417" s="48"/>
      <c r="X1417" s="40"/>
    </row>
    <row r="1418" spans="1:24">
      <c r="A1418" s="48"/>
      <c r="X1418" s="40"/>
    </row>
    <row r="1419" spans="1:24">
      <c r="A1419" s="48"/>
      <c r="X1419" s="40"/>
    </row>
    <row r="1420" spans="1:24">
      <c r="A1420" s="48"/>
      <c r="X1420" s="40"/>
    </row>
    <row r="1421" spans="1:24">
      <c r="A1421" s="48"/>
      <c r="X1421" s="40"/>
    </row>
    <row r="1422" spans="1:24">
      <c r="A1422" s="48"/>
      <c r="X1422" s="40"/>
    </row>
    <row r="1423" spans="1:24">
      <c r="A1423" s="48"/>
      <c r="X1423" s="40"/>
    </row>
    <row r="1424" spans="1:24">
      <c r="A1424" s="48"/>
      <c r="X1424" s="40"/>
    </row>
    <row r="1425" spans="1:24">
      <c r="A1425" s="48"/>
      <c r="X1425" s="40"/>
    </row>
    <row r="1426" spans="1:24">
      <c r="A1426" s="48"/>
      <c r="X1426" s="40"/>
    </row>
    <row r="1427" spans="1:24">
      <c r="A1427" s="48"/>
      <c r="X1427" s="40"/>
    </row>
    <row r="1428" spans="1:24">
      <c r="A1428" s="48"/>
      <c r="X1428" s="40"/>
    </row>
    <row r="1429" spans="1:24">
      <c r="A1429" s="48"/>
      <c r="X1429" s="40"/>
    </row>
    <row r="1430" spans="1:24">
      <c r="A1430" s="48"/>
      <c r="X1430" s="40"/>
    </row>
    <row r="1431" spans="1:24">
      <c r="A1431" s="48"/>
      <c r="X1431" s="40"/>
    </row>
    <row r="1432" spans="1:24">
      <c r="A1432" s="48"/>
      <c r="X1432" s="40"/>
    </row>
    <row r="1433" spans="1:24">
      <c r="A1433" s="48"/>
      <c r="X1433" s="40"/>
    </row>
    <row r="1434" spans="1:24">
      <c r="A1434" s="48"/>
      <c r="X1434" s="40"/>
    </row>
    <row r="1435" spans="1:24">
      <c r="A1435" s="48"/>
      <c r="X1435" s="40"/>
    </row>
    <row r="1436" spans="1:24">
      <c r="A1436" s="48"/>
      <c r="X1436" s="40"/>
    </row>
    <row r="1437" spans="1:24">
      <c r="A1437" s="48"/>
      <c r="X1437" s="40"/>
    </row>
    <row r="1438" spans="1:24">
      <c r="A1438" s="48"/>
      <c r="X1438" s="40"/>
    </row>
    <row r="1439" spans="1:24">
      <c r="A1439" s="48"/>
      <c r="X1439" s="40"/>
    </row>
    <row r="1440" spans="1:24">
      <c r="A1440" s="50"/>
      <c r="X1440" s="40"/>
    </row>
    <row r="1441" spans="24:24">
      <c r="X1441" s="40"/>
    </row>
    <row r="1442" spans="24:24">
      <c r="X1442" s="40"/>
    </row>
    <row r="1443" spans="24:24">
      <c r="X1443" s="40"/>
    </row>
    <row r="1444" spans="24:24">
      <c r="X1444" s="40"/>
    </row>
    <row r="1445" spans="24:24">
      <c r="X1445" s="40"/>
    </row>
    <row r="1446" spans="24:24">
      <c r="X1446" s="40"/>
    </row>
    <row r="1447" spans="24:24">
      <c r="X1447" s="40"/>
    </row>
    <row r="1448" spans="24:24">
      <c r="X1448" s="40"/>
    </row>
    <row r="1449" spans="24:24">
      <c r="X1449" s="40"/>
    </row>
    <row r="1450" spans="24:24">
      <c r="X1450" s="40"/>
    </row>
    <row r="1451" spans="24:24">
      <c r="X1451" s="40"/>
    </row>
    <row r="1452" spans="24:24">
      <c r="X1452" s="40"/>
    </row>
    <row r="1453" spans="24:24">
      <c r="X1453" s="40"/>
    </row>
    <row r="1454" spans="24:24">
      <c r="X1454" s="40"/>
    </row>
    <row r="1455" spans="24:24">
      <c r="X1455" s="40"/>
    </row>
    <row r="1456" spans="24:24">
      <c r="X1456" s="40"/>
    </row>
    <row r="1457" spans="24:24">
      <c r="X1457" s="40"/>
    </row>
    <row r="1458" spans="24:24">
      <c r="X1458" s="40"/>
    </row>
    <row r="1459" spans="24:24">
      <c r="X1459" s="40"/>
    </row>
    <row r="1460" spans="24:24">
      <c r="X1460" s="40"/>
    </row>
    <row r="1461" spans="24:24">
      <c r="X1461" s="40"/>
    </row>
    <row r="1462" spans="24:24">
      <c r="X1462" s="40"/>
    </row>
    <row r="1463" spans="24:24">
      <c r="X1463" s="40"/>
    </row>
    <row r="1464" spans="24:24">
      <c r="X1464" s="40"/>
    </row>
    <row r="1465" spans="24:24">
      <c r="X1465" s="40"/>
    </row>
    <row r="1466" spans="24:24">
      <c r="X1466" s="40"/>
    </row>
    <row r="1467" spans="24:24">
      <c r="X1467" s="40"/>
    </row>
    <row r="1468" spans="24:24">
      <c r="X1468" s="40"/>
    </row>
    <row r="1469" spans="24:24">
      <c r="X1469" s="40"/>
    </row>
    <row r="1470" spans="24:24">
      <c r="X1470" s="40"/>
    </row>
    <row r="1471" spans="24:24">
      <c r="X1471" s="40"/>
    </row>
    <row r="1472" spans="24:24">
      <c r="X1472" s="40"/>
    </row>
    <row r="1473" spans="24:24">
      <c r="X1473" s="40"/>
    </row>
    <row r="1474" spans="24:24">
      <c r="X1474" s="40"/>
    </row>
    <row r="1475" spans="24:24">
      <c r="X1475" s="40"/>
    </row>
    <row r="1476" spans="24:24">
      <c r="X1476" s="40"/>
    </row>
    <row r="1477" spans="24:24">
      <c r="X1477" s="40"/>
    </row>
    <row r="1478" spans="24:24">
      <c r="X1478" s="40"/>
    </row>
    <row r="1479" spans="24:24">
      <c r="X1479" s="40"/>
    </row>
    <row r="1480" spans="24:24">
      <c r="X1480" s="40"/>
    </row>
    <row r="1481" spans="24:24">
      <c r="X1481" s="40"/>
    </row>
    <row r="1482" spans="24:24">
      <c r="X1482" s="40"/>
    </row>
    <row r="1483" spans="24:24">
      <c r="X1483" s="40"/>
    </row>
    <row r="1484" spans="24:24">
      <c r="X1484" s="40"/>
    </row>
    <row r="1485" spans="24:24">
      <c r="X1485" s="40"/>
    </row>
    <row r="1486" spans="24:24">
      <c r="X1486" s="40"/>
    </row>
    <row r="1487" spans="24:24">
      <c r="X1487" s="40"/>
    </row>
    <row r="1488" spans="24:24">
      <c r="X1488" s="40"/>
    </row>
    <row r="1489" spans="24:24">
      <c r="X1489" s="40"/>
    </row>
    <row r="1490" spans="24:24">
      <c r="X1490" s="40"/>
    </row>
    <row r="1491" spans="24:24">
      <c r="X1491" s="40"/>
    </row>
    <row r="1492" spans="24:24">
      <c r="X1492" s="40"/>
    </row>
    <row r="1493" spans="24:24">
      <c r="X1493" s="40"/>
    </row>
    <row r="1494" spans="24:24">
      <c r="X1494" s="40"/>
    </row>
    <row r="1495" spans="24:24">
      <c r="X1495" s="40"/>
    </row>
    <row r="1496" spans="24:24">
      <c r="X1496" s="40"/>
    </row>
    <row r="1497" spans="24:24">
      <c r="X1497" s="40"/>
    </row>
    <row r="1498" spans="24:24">
      <c r="X1498" s="40"/>
    </row>
    <row r="1499" spans="24:24">
      <c r="X1499" s="40"/>
    </row>
    <row r="1500" spans="24:24">
      <c r="X1500" s="40"/>
    </row>
    <row r="1501" spans="24:24">
      <c r="X1501" s="40"/>
    </row>
    <row r="1502" spans="24:24">
      <c r="X1502" s="40"/>
    </row>
    <row r="1503" spans="24:24">
      <c r="X1503" s="40"/>
    </row>
    <row r="1504" spans="24:24">
      <c r="X1504" s="40"/>
    </row>
    <row r="1505" spans="24:24">
      <c r="X1505" s="40"/>
    </row>
    <row r="1506" spans="24:24">
      <c r="X1506" s="40"/>
    </row>
    <row r="1507" spans="24:24">
      <c r="X1507" s="40"/>
    </row>
    <row r="1508" spans="24:24">
      <c r="X1508" s="40"/>
    </row>
    <row r="1509" spans="24:24">
      <c r="X1509" s="40"/>
    </row>
    <row r="1510" spans="24:24">
      <c r="X1510" s="40"/>
    </row>
    <row r="1511" spans="24:24">
      <c r="X1511" s="40"/>
    </row>
    <row r="1512" spans="24:24">
      <c r="X1512" s="40"/>
    </row>
    <row r="1513" spans="24:24">
      <c r="X1513" s="40"/>
    </row>
    <row r="1514" spans="24:24">
      <c r="X1514" s="40"/>
    </row>
    <row r="1515" spans="24:24">
      <c r="X1515" s="40"/>
    </row>
    <row r="1516" spans="24:24">
      <c r="X1516" s="40"/>
    </row>
    <row r="1517" spans="24:24">
      <c r="X1517" s="40"/>
    </row>
    <row r="1518" spans="24:24">
      <c r="X1518" s="40"/>
    </row>
    <row r="1519" spans="24:24">
      <c r="X1519" s="40"/>
    </row>
    <row r="1520" spans="24:24">
      <c r="X1520" s="40"/>
    </row>
    <row r="1521" spans="24:24">
      <c r="X1521" s="40"/>
    </row>
    <row r="1522" spans="24:24">
      <c r="X1522" s="40"/>
    </row>
    <row r="1523" spans="24:24">
      <c r="X1523" s="40"/>
    </row>
    <row r="1524" spans="24:24">
      <c r="X1524" s="40"/>
    </row>
    <row r="1525" spans="24:24">
      <c r="X1525" s="40"/>
    </row>
    <row r="1526" spans="24:24">
      <c r="X1526" s="40"/>
    </row>
    <row r="1527" spans="24:24">
      <c r="X1527" s="40"/>
    </row>
    <row r="1528" spans="24:24">
      <c r="X1528" s="40"/>
    </row>
    <row r="1529" spans="24:24">
      <c r="X1529" s="40"/>
    </row>
    <row r="1530" spans="24:24">
      <c r="X1530" s="40"/>
    </row>
    <row r="1531" spans="24:24">
      <c r="X1531" s="40"/>
    </row>
    <row r="1532" spans="24:24">
      <c r="X1532" s="40"/>
    </row>
    <row r="1533" spans="24:24">
      <c r="X1533" s="40"/>
    </row>
    <row r="1534" spans="24:24">
      <c r="X1534" s="40"/>
    </row>
    <row r="1535" spans="24:24">
      <c r="X1535" s="40"/>
    </row>
    <row r="1536" spans="24:24">
      <c r="X1536" s="40"/>
    </row>
    <row r="1537" spans="24:24">
      <c r="X1537" s="40"/>
    </row>
    <row r="1538" spans="24:24">
      <c r="X1538" s="40"/>
    </row>
    <row r="1539" spans="24:24">
      <c r="X1539" s="40"/>
    </row>
    <row r="1540" spans="24:24">
      <c r="X1540" s="40"/>
    </row>
    <row r="1541" spans="24:24">
      <c r="X1541" s="40"/>
    </row>
    <row r="1542" spans="24:24">
      <c r="X1542" s="40"/>
    </row>
    <row r="1543" spans="24:24">
      <c r="X1543" s="40"/>
    </row>
    <row r="1544" spans="24:24">
      <c r="X1544" s="40"/>
    </row>
    <row r="1545" spans="24:24">
      <c r="X1545" s="40"/>
    </row>
    <row r="1546" spans="24:24">
      <c r="X1546" s="40"/>
    </row>
    <row r="1547" spans="24:24">
      <c r="X1547" s="40"/>
    </row>
    <row r="1548" spans="24:24">
      <c r="X1548" s="40"/>
    </row>
    <row r="1549" spans="24:24">
      <c r="X1549" s="40"/>
    </row>
    <row r="1550" spans="24:24">
      <c r="X1550" s="40"/>
    </row>
    <row r="1551" spans="24:24">
      <c r="X1551" s="40"/>
    </row>
    <row r="1552" spans="24:24">
      <c r="X1552" s="40"/>
    </row>
    <row r="1553" spans="24:24">
      <c r="X1553" s="40"/>
    </row>
    <row r="1554" spans="24:24">
      <c r="X1554" s="40"/>
    </row>
    <row r="1555" spans="24:24">
      <c r="X1555" s="40"/>
    </row>
    <row r="1556" spans="24:24">
      <c r="X1556" s="40"/>
    </row>
    <row r="1557" spans="24:24">
      <c r="X1557" s="40"/>
    </row>
    <row r="1558" spans="24:24">
      <c r="X1558" s="40"/>
    </row>
    <row r="1559" spans="24:24">
      <c r="X1559" s="40"/>
    </row>
    <row r="1560" spans="24:24">
      <c r="X1560" s="40"/>
    </row>
    <row r="1561" spans="24:24">
      <c r="X1561" s="40"/>
    </row>
    <row r="1562" spans="24:24">
      <c r="X1562" s="40"/>
    </row>
    <row r="1563" spans="24:24">
      <c r="X1563" s="40"/>
    </row>
    <row r="1564" spans="24:24">
      <c r="X1564" s="40"/>
    </row>
    <row r="1565" spans="24:24">
      <c r="X1565" s="40"/>
    </row>
    <row r="1566" spans="24:24">
      <c r="X1566" s="40"/>
    </row>
    <row r="1567" spans="24:24">
      <c r="X1567" s="40"/>
    </row>
    <row r="1568" spans="24:24">
      <c r="X1568" s="40"/>
    </row>
    <row r="1569" spans="24:24">
      <c r="X1569" s="40"/>
    </row>
    <row r="1570" spans="24:24">
      <c r="X1570" s="40"/>
    </row>
    <row r="1571" spans="24:24">
      <c r="X1571" s="40"/>
    </row>
    <row r="1572" spans="24:24">
      <c r="X1572" s="40"/>
    </row>
    <row r="1573" spans="24:24">
      <c r="X1573" s="40"/>
    </row>
    <row r="1574" spans="24:24">
      <c r="X1574" s="40"/>
    </row>
    <row r="1575" spans="24:24">
      <c r="X1575" s="40"/>
    </row>
    <row r="1576" spans="24:24">
      <c r="X1576" s="40"/>
    </row>
    <row r="1577" spans="24:24">
      <c r="X1577" s="40"/>
    </row>
    <row r="1578" spans="24:24">
      <c r="X1578" s="40"/>
    </row>
    <row r="1579" spans="24:24">
      <c r="X1579" s="40"/>
    </row>
    <row r="1580" spans="24:24">
      <c r="X1580" s="40"/>
    </row>
    <row r="1581" spans="24:24">
      <c r="X1581" s="40"/>
    </row>
    <row r="1582" spans="24:24">
      <c r="X1582" s="40"/>
    </row>
    <row r="1583" spans="24:24">
      <c r="X1583" s="40"/>
    </row>
    <row r="1584" spans="24:24">
      <c r="X1584" s="40"/>
    </row>
    <row r="1585" spans="24:24">
      <c r="X1585" s="40"/>
    </row>
    <row r="1586" spans="24:24">
      <c r="X1586" s="40"/>
    </row>
    <row r="1587" spans="24:24">
      <c r="X1587" s="40"/>
    </row>
    <row r="1588" spans="24:24">
      <c r="X1588" s="40"/>
    </row>
    <row r="1589" spans="24:24">
      <c r="X1589" s="40"/>
    </row>
    <row r="1590" spans="24:24">
      <c r="X1590" s="40"/>
    </row>
    <row r="1591" spans="24:24">
      <c r="X1591" s="40"/>
    </row>
    <row r="1592" spans="24:24">
      <c r="X1592" s="40"/>
    </row>
    <row r="1593" spans="24:24">
      <c r="X1593" s="40"/>
    </row>
    <row r="1594" spans="24:24">
      <c r="X1594" s="40"/>
    </row>
    <row r="1595" spans="24:24">
      <c r="X1595" s="40"/>
    </row>
    <row r="1596" spans="24:24">
      <c r="X1596" s="40"/>
    </row>
    <row r="1597" spans="24:24">
      <c r="X1597" s="40"/>
    </row>
    <row r="1598" spans="24:24">
      <c r="X1598" s="40"/>
    </row>
    <row r="1599" spans="24:24">
      <c r="X1599" s="40"/>
    </row>
    <row r="1600" spans="24:24">
      <c r="X1600" s="40"/>
    </row>
    <row r="1601" spans="24:24">
      <c r="X1601" s="40"/>
    </row>
    <row r="1602" spans="24:24">
      <c r="X1602" s="40"/>
    </row>
    <row r="1603" spans="24:24">
      <c r="X1603" s="40"/>
    </row>
    <row r="1604" spans="24:24">
      <c r="X1604" s="40"/>
    </row>
    <row r="1605" spans="24:24">
      <c r="X1605" s="40"/>
    </row>
    <row r="1606" spans="24:24">
      <c r="X1606" s="40"/>
    </row>
    <row r="1607" spans="24:24">
      <c r="X1607" s="40"/>
    </row>
    <row r="1608" spans="24:24">
      <c r="X1608" s="40"/>
    </row>
    <row r="1609" spans="24:24">
      <c r="X1609" s="40"/>
    </row>
    <row r="1610" spans="24:24">
      <c r="X1610" s="40"/>
    </row>
    <row r="1611" spans="24:24">
      <c r="X1611" s="40"/>
    </row>
    <row r="1612" spans="24:24">
      <c r="X1612" s="40"/>
    </row>
    <row r="1613" spans="24:24">
      <c r="X1613" s="40"/>
    </row>
    <row r="1614" spans="24:24">
      <c r="X1614" s="40"/>
    </row>
    <row r="1615" spans="24:24">
      <c r="X1615" s="40"/>
    </row>
    <row r="1616" spans="24:24">
      <c r="X1616" s="40"/>
    </row>
    <row r="1617" spans="24:24">
      <c r="X1617" s="40"/>
    </row>
    <row r="1618" spans="24:24">
      <c r="X1618" s="40"/>
    </row>
    <row r="1619" spans="24:24">
      <c r="X1619" s="40"/>
    </row>
    <row r="1620" spans="24:24">
      <c r="X1620" s="40"/>
    </row>
    <row r="1621" spans="24:24">
      <c r="X1621" s="40"/>
    </row>
    <row r="1622" spans="24:24">
      <c r="X1622" s="40"/>
    </row>
    <row r="1623" spans="24:24">
      <c r="X1623" s="40"/>
    </row>
    <row r="1624" spans="24:24">
      <c r="X1624" s="40"/>
    </row>
    <row r="1625" spans="24:24">
      <c r="X1625" s="40"/>
    </row>
    <row r="1626" spans="24:24">
      <c r="X1626" s="40"/>
    </row>
    <row r="1627" spans="24:24">
      <c r="X1627" s="40"/>
    </row>
    <row r="1628" spans="24:24">
      <c r="X1628" s="40"/>
    </row>
    <row r="1629" spans="24:24">
      <c r="X1629" s="40"/>
    </row>
    <row r="1630" spans="24:24">
      <c r="X1630" s="40"/>
    </row>
    <row r="1631" spans="24:24">
      <c r="X1631" s="40"/>
    </row>
    <row r="1632" spans="24:24">
      <c r="X1632" s="40"/>
    </row>
    <row r="1633" spans="24:24">
      <c r="X1633" s="40"/>
    </row>
    <row r="1634" spans="24:24">
      <c r="X1634" s="40"/>
    </row>
    <row r="1635" spans="24:24">
      <c r="X1635" s="40"/>
    </row>
    <row r="1636" spans="24:24">
      <c r="X1636" s="40"/>
    </row>
    <row r="1637" spans="24:24">
      <c r="X1637" s="40"/>
    </row>
    <row r="1638" spans="24:24">
      <c r="X1638" s="40"/>
    </row>
    <row r="1639" spans="24:24">
      <c r="X1639" s="40"/>
    </row>
    <row r="1640" spans="24:24">
      <c r="X1640" s="40"/>
    </row>
    <row r="1641" spans="24:24">
      <c r="X1641" s="40"/>
    </row>
    <row r="1642" spans="24:24">
      <c r="X1642" s="40"/>
    </row>
    <row r="1643" spans="24:24">
      <c r="X1643" s="40"/>
    </row>
    <row r="1644" spans="24:24">
      <c r="X1644" s="40"/>
    </row>
    <row r="1645" spans="24:24">
      <c r="X1645" s="40"/>
    </row>
    <row r="1646" spans="24:24">
      <c r="X1646" s="40"/>
    </row>
    <row r="1647" spans="24:24">
      <c r="X1647" s="40"/>
    </row>
    <row r="1648" spans="24:24">
      <c r="X1648" s="40"/>
    </row>
    <row r="1649" spans="24:24">
      <c r="X1649" s="40"/>
    </row>
    <row r="1650" spans="24:24">
      <c r="X1650" s="40"/>
    </row>
    <row r="1651" spans="24:24">
      <c r="X1651" s="40"/>
    </row>
    <row r="1652" spans="24:24">
      <c r="X1652" s="40"/>
    </row>
    <row r="1653" spans="24:24">
      <c r="X1653" s="40"/>
    </row>
    <row r="1654" spans="24:24">
      <c r="X1654" s="40"/>
    </row>
    <row r="1655" spans="24:24">
      <c r="X1655" s="40"/>
    </row>
    <row r="1656" spans="24:24">
      <c r="X1656" s="40"/>
    </row>
    <row r="1657" spans="24:24">
      <c r="X1657" s="40"/>
    </row>
    <row r="1658" spans="24:24">
      <c r="X1658" s="40"/>
    </row>
    <row r="1659" spans="24:24">
      <c r="X1659" s="40"/>
    </row>
    <row r="1660" spans="24:24">
      <c r="X1660" s="40"/>
    </row>
    <row r="1661" spans="24:24">
      <c r="X1661" s="40"/>
    </row>
    <row r="1662" spans="24:24">
      <c r="X1662" s="40"/>
    </row>
    <row r="1663" spans="24:24">
      <c r="X1663" s="40"/>
    </row>
    <row r="1664" spans="24:24">
      <c r="X1664" s="40"/>
    </row>
    <row r="1665" spans="24:24">
      <c r="X1665" s="40"/>
    </row>
    <row r="1666" spans="24:24">
      <c r="X1666" s="40"/>
    </row>
    <row r="1667" spans="24:24">
      <c r="X1667" s="40"/>
    </row>
    <row r="1668" spans="24:24">
      <c r="X1668" s="40"/>
    </row>
    <row r="1669" spans="24:24">
      <c r="X1669" s="40"/>
    </row>
    <row r="1670" spans="24:24">
      <c r="X1670" s="40"/>
    </row>
    <row r="1671" spans="24:24">
      <c r="X1671" s="40"/>
    </row>
    <row r="1672" spans="24:24">
      <c r="X1672" s="40"/>
    </row>
    <row r="1673" spans="24:24">
      <c r="X1673" s="40"/>
    </row>
    <row r="1674" spans="24:24">
      <c r="X1674" s="40"/>
    </row>
    <row r="1675" spans="24:24">
      <c r="X1675" s="40"/>
    </row>
    <row r="1676" spans="24:24">
      <c r="X1676" s="40"/>
    </row>
    <row r="1677" spans="24:24">
      <c r="X1677" s="40"/>
    </row>
    <row r="1678" spans="24:24">
      <c r="X1678" s="40"/>
    </row>
    <row r="1679" spans="24:24">
      <c r="X1679" s="40"/>
    </row>
    <row r="1680" spans="24:24">
      <c r="X1680" s="40"/>
    </row>
    <row r="1681" spans="24:24">
      <c r="X1681" s="40"/>
    </row>
    <row r="1682" spans="24:24">
      <c r="X1682" s="40"/>
    </row>
    <row r="1683" spans="24:24">
      <c r="X1683" s="40"/>
    </row>
    <row r="1684" spans="24:24">
      <c r="X1684" s="40"/>
    </row>
    <row r="1685" spans="24:24">
      <c r="X1685" s="40"/>
    </row>
    <row r="1686" spans="24:24">
      <c r="X1686" s="40"/>
    </row>
    <row r="1687" spans="24:24">
      <c r="X1687" s="40"/>
    </row>
    <row r="1688" spans="24:24">
      <c r="X1688" s="40"/>
    </row>
    <row r="1689" spans="24:24">
      <c r="X1689" s="40"/>
    </row>
    <row r="1690" spans="24:24">
      <c r="X1690" s="40"/>
    </row>
    <row r="1691" spans="24:24">
      <c r="X1691" s="40"/>
    </row>
    <row r="1692" spans="24:24">
      <c r="X1692" s="40"/>
    </row>
    <row r="1693" spans="24:24">
      <c r="X1693" s="40"/>
    </row>
    <row r="1694" spans="24:24">
      <c r="X1694" s="40"/>
    </row>
    <row r="1695" spans="24:24">
      <c r="X1695" s="40"/>
    </row>
    <row r="1696" spans="24:24">
      <c r="X1696" s="40"/>
    </row>
    <row r="1697" spans="24:24">
      <c r="X1697" s="40"/>
    </row>
    <row r="1698" spans="24:24">
      <c r="X1698" s="40"/>
    </row>
    <row r="1699" spans="24:24">
      <c r="X1699" s="40"/>
    </row>
    <row r="1700" spans="24:24">
      <c r="X1700" s="40"/>
    </row>
    <row r="1701" spans="24:24">
      <c r="X1701" s="40"/>
    </row>
    <row r="1702" spans="24:24">
      <c r="X1702" s="40"/>
    </row>
    <row r="1703" spans="24:24">
      <c r="X1703" s="40"/>
    </row>
    <row r="1704" spans="24:24">
      <c r="X1704" s="40"/>
    </row>
    <row r="1705" spans="24:24">
      <c r="X1705" s="40"/>
    </row>
    <row r="1706" spans="24:24">
      <c r="X1706" s="40"/>
    </row>
    <row r="1707" spans="24:24">
      <c r="X1707" s="40"/>
    </row>
    <row r="1708" spans="24:24">
      <c r="X1708" s="40"/>
    </row>
    <row r="1709" spans="24:24">
      <c r="X1709" s="40"/>
    </row>
    <row r="1710" spans="24:24">
      <c r="X1710" s="40"/>
    </row>
    <row r="1711" spans="24:24">
      <c r="X1711" s="40"/>
    </row>
    <row r="1712" spans="24:24">
      <c r="X1712" s="40"/>
    </row>
    <row r="1713" spans="24:24">
      <c r="X1713" s="40"/>
    </row>
    <row r="1714" spans="24:24">
      <c r="X1714" s="40"/>
    </row>
    <row r="1715" spans="24:24">
      <c r="X1715" s="40"/>
    </row>
    <row r="1716" spans="24:24">
      <c r="X1716" s="40"/>
    </row>
    <row r="1717" spans="24:24">
      <c r="X1717" s="40"/>
    </row>
    <row r="1718" spans="24:24">
      <c r="X1718" s="40"/>
    </row>
    <row r="1719" spans="24:24">
      <c r="X1719" s="40"/>
    </row>
    <row r="1720" spans="24:24">
      <c r="X1720" s="40"/>
    </row>
    <row r="1721" spans="24:24">
      <c r="X1721" s="40"/>
    </row>
    <row r="1722" spans="24:24">
      <c r="X1722" s="40"/>
    </row>
    <row r="1723" spans="24:24">
      <c r="X1723" s="40"/>
    </row>
    <row r="1724" spans="24:24">
      <c r="X1724" s="40"/>
    </row>
    <row r="1725" spans="24:24">
      <c r="X1725" s="40"/>
    </row>
    <row r="1726" spans="24:24">
      <c r="X1726" s="40"/>
    </row>
    <row r="1727" spans="24:24">
      <c r="X1727" s="40"/>
    </row>
    <row r="1728" spans="24:24">
      <c r="X1728" s="40"/>
    </row>
    <row r="1729" spans="24:24">
      <c r="X1729" s="40"/>
    </row>
    <row r="1730" spans="24:24">
      <c r="X1730" s="40"/>
    </row>
    <row r="1731" spans="24:24">
      <c r="X1731" s="40"/>
    </row>
    <row r="1732" spans="24:24">
      <c r="X1732" s="40"/>
    </row>
    <row r="1733" spans="24:24">
      <c r="X1733" s="40"/>
    </row>
    <row r="1734" spans="24:24">
      <c r="X1734" s="40"/>
    </row>
    <row r="1735" spans="24:24">
      <c r="X1735" s="40"/>
    </row>
    <row r="1736" spans="24:24">
      <c r="X1736" s="40"/>
    </row>
    <row r="1737" spans="24:24">
      <c r="X1737" s="40"/>
    </row>
    <row r="1738" spans="24:24">
      <c r="X1738" s="40"/>
    </row>
    <row r="1739" spans="24:24">
      <c r="X1739" s="40"/>
    </row>
    <row r="1740" spans="24:24">
      <c r="X1740" s="40"/>
    </row>
    <row r="1741" spans="24:24">
      <c r="X1741" s="40"/>
    </row>
    <row r="1742" spans="24:24">
      <c r="X1742" s="40"/>
    </row>
    <row r="1743" spans="24:24">
      <c r="X1743" s="40"/>
    </row>
    <row r="1744" spans="24:24">
      <c r="X1744" s="40"/>
    </row>
    <row r="1745" spans="24:24">
      <c r="X1745" s="40"/>
    </row>
    <row r="1746" spans="24:24">
      <c r="X1746" s="40"/>
    </row>
    <row r="1747" spans="24:24">
      <c r="X1747" s="40"/>
    </row>
    <row r="1748" spans="24:24">
      <c r="X1748" s="40"/>
    </row>
    <row r="1749" spans="24:24">
      <c r="X1749" s="40"/>
    </row>
    <row r="1750" spans="24:24">
      <c r="X1750" s="40"/>
    </row>
    <row r="1751" spans="24:24">
      <c r="X1751" s="40"/>
    </row>
    <row r="1752" spans="24:24">
      <c r="X1752" s="40"/>
    </row>
    <row r="1753" spans="24:24">
      <c r="X1753" s="40"/>
    </row>
    <row r="1754" spans="24:24">
      <c r="X1754" s="40"/>
    </row>
    <row r="1755" spans="24:24">
      <c r="X1755" s="40"/>
    </row>
    <row r="1756" spans="24:24">
      <c r="X1756" s="40"/>
    </row>
    <row r="1757" spans="24:24">
      <c r="X1757" s="40"/>
    </row>
    <row r="1758" spans="24:24">
      <c r="X1758" s="40"/>
    </row>
    <row r="1759" spans="24:24">
      <c r="X1759" s="40"/>
    </row>
    <row r="1760" spans="24:24">
      <c r="X1760" s="40"/>
    </row>
    <row r="1761" spans="24:24">
      <c r="X1761" s="40"/>
    </row>
    <row r="1762" spans="24:24">
      <c r="X1762" s="40"/>
    </row>
    <row r="1763" spans="24:24">
      <c r="X1763" s="40"/>
    </row>
    <row r="1764" spans="24:24">
      <c r="X1764" s="40"/>
    </row>
    <row r="1765" spans="24:24">
      <c r="X1765" s="40"/>
    </row>
    <row r="1766" spans="24:24">
      <c r="X1766" s="40"/>
    </row>
    <row r="1767" spans="24:24">
      <c r="X1767" s="40"/>
    </row>
    <row r="1768" spans="24:24">
      <c r="X1768" s="40"/>
    </row>
    <row r="1769" spans="24:24">
      <c r="X1769" s="40"/>
    </row>
    <row r="1770" spans="24:24">
      <c r="X1770" s="40"/>
    </row>
    <row r="1771" spans="24:24">
      <c r="X1771" s="40"/>
    </row>
    <row r="1772" spans="24:24">
      <c r="X1772" s="40"/>
    </row>
    <row r="1773" spans="24:24">
      <c r="X1773" s="40"/>
    </row>
    <row r="1774" spans="24:24">
      <c r="X1774" s="40"/>
    </row>
    <row r="1775" spans="24:24">
      <c r="X1775" s="40"/>
    </row>
    <row r="1776" spans="24:24">
      <c r="X1776" s="40"/>
    </row>
    <row r="1777" spans="24:24">
      <c r="X1777" s="40"/>
    </row>
    <row r="1778" spans="24:24">
      <c r="X1778" s="40"/>
    </row>
    <row r="1779" spans="24:24">
      <c r="X1779" s="40"/>
    </row>
    <row r="1780" spans="24:24">
      <c r="X1780" s="40"/>
    </row>
    <row r="1781" spans="24:24">
      <c r="X1781" s="40"/>
    </row>
    <row r="1782" spans="24:24">
      <c r="X1782" s="40"/>
    </row>
    <row r="1783" spans="24:24">
      <c r="X1783" s="40"/>
    </row>
    <row r="1784" spans="24:24">
      <c r="X1784" s="40"/>
    </row>
    <row r="1785" spans="24:24">
      <c r="X1785" s="40"/>
    </row>
    <row r="1786" spans="24:24">
      <c r="X1786" s="40"/>
    </row>
    <row r="1787" spans="24:24">
      <c r="X1787" s="40"/>
    </row>
    <row r="1788" spans="24:24">
      <c r="X1788" s="40"/>
    </row>
    <row r="1789" spans="24:24">
      <c r="X1789" s="40"/>
    </row>
    <row r="1790" spans="24:24">
      <c r="X1790" s="40"/>
    </row>
    <row r="1791" spans="24:24">
      <c r="X1791" s="40"/>
    </row>
    <row r="1792" spans="24:24">
      <c r="X1792" s="40"/>
    </row>
    <row r="1793" spans="24:24">
      <c r="X1793" s="40"/>
    </row>
    <row r="1794" spans="24:24">
      <c r="X1794" s="40"/>
    </row>
    <row r="1795" spans="24:24">
      <c r="X1795" s="40"/>
    </row>
    <row r="1796" spans="24:24">
      <c r="X1796" s="40"/>
    </row>
    <row r="1797" spans="24:24">
      <c r="X1797" s="40"/>
    </row>
    <row r="1798" spans="24:24">
      <c r="X1798" s="40"/>
    </row>
    <row r="1799" spans="24:24">
      <c r="X1799" s="40"/>
    </row>
    <row r="1800" spans="24:24">
      <c r="X1800" s="40"/>
    </row>
    <row r="1801" spans="24:24">
      <c r="X1801" s="40"/>
    </row>
    <row r="1802" spans="24:24">
      <c r="X1802" s="40"/>
    </row>
    <row r="1803" spans="24:24">
      <c r="X1803" s="40"/>
    </row>
    <row r="1804" spans="24:24">
      <c r="X1804" s="40"/>
    </row>
    <row r="1805" spans="24:24">
      <c r="X1805" s="40"/>
    </row>
    <row r="1806" spans="24:24">
      <c r="X1806" s="40"/>
    </row>
    <row r="1807" spans="24:24">
      <c r="X1807" s="40"/>
    </row>
    <row r="1808" spans="24:24">
      <c r="X1808" s="40"/>
    </row>
    <row r="1809" spans="24:24">
      <c r="X1809" s="40"/>
    </row>
    <row r="1810" spans="24:24">
      <c r="X1810" s="40"/>
    </row>
    <row r="1811" spans="24:24">
      <c r="X1811" s="40"/>
    </row>
    <row r="1812" spans="24:24">
      <c r="X1812" s="40"/>
    </row>
    <row r="1813" spans="24:24">
      <c r="X1813" s="40"/>
    </row>
    <row r="1814" spans="24:24">
      <c r="X1814" s="40"/>
    </row>
    <row r="1815" spans="24:24">
      <c r="X1815" s="40"/>
    </row>
    <row r="1816" spans="24:24">
      <c r="X1816" s="40"/>
    </row>
    <row r="1817" spans="24:24">
      <c r="X1817" s="40"/>
    </row>
    <row r="1818" spans="24:24">
      <c r="X1818" s="40"/>
    </row>
    <row r="1819" spans="24:24">
      <c r="X1819" s="40"/>
    </row>
    <row r="1820" spans="24:24">
      <c r="X1820" s="40"/>
    </row>
    <row r="1821" spans="24:24">
      <c r="X1821" s="40"/>
    </row>
    <row r="1822" spans="24:24">
      <c r="X1822" s="40"/>
    </row>
    <row r="1823" spans="24:24">
      <c r="X1823" s="40"/>
    </row>
    <row r="1824" spans="24:24">
      <c r="X1824" s="40"/>
    </row>
    <row r="1825" spans="24:24">
      <c r="X1825" s="40"/>
    </row>
    <row r="1826" spans="24:24">
      <c r="X1826" s="40"/>
    </row>
    <row r="1827" spans="24:24">
      <c r="X1827" s="40"/>
    </row>
    <row r="1828" spans="24:24">
      <c r="X1828" s="40"/>
    </row>
    <row r="1829" spans="24:24">
      <c r="X1829" s="40"/>
    </row>
    <row r="1830" spans="24:24">
      <c r="X1830" s="40"/>
    </row>
    <row r="1831" spans="24:24">
      <c r="X1831" s="40"/>
    </row>
    <row r="1832" spans="24:24">
      <c r="X1832" s="40"/>
    </row>
    <row r="1833" spans="24:24">
      <c r="X1833" s="40"/>
    </row>
    <row r="1834" spans="24:24">
      <c r="X1834" s="40"/>
    </row>
    <row r="1835" spans="24:24">
      <c r="X1835" s="40"/>
    </row>
    <row r="1836" spans="24:24">
      <c r="X1836" s="40"/>
    </row>
    <row r="1837" spans="24:24">
      <c r="X1837" s="40"/>
    </row>
    <row r="1838" spans="24:24">
      <c r="X1838" s="40"/>
    </row>
    <row r="1839" spans="24:24">
      <c r="X1839" s="40"/>
    </row>
    <row r="1840" spans="24:24">
      <c r="X1840" s="40"/>
    </row>
    <row r="1841" spans="24:24">
      <c r="X1841" s="40"/>
    </row>
    <row r="1842" spans="24:24">
      <c r="X1842" s="40"/>
    </row>
    <row r="1843" spans="24:24">
      <c r="X1843" s="40"/>
    </row>
    <row r="1844" spans="24:24">
      <c r="X1844" s="40"/>
    </row>
    <row r="1845" spans="24:24">
      <c r="X1845" s="40"/>
    </row>
    <row r="1846" spans="24:24">
      <c r="X1846" s="40"/>
    </row>
    <row r="1847" spans="24:24">
      <c r="X1847" s="40"/>
    </row>
    <row r="1848" spans="24:24">
      <c r="X1848" s="40"/>
    </row>
    <row r="1849" spans="24:24">
      <c r="X1849" s="40"/>
    </row>
    <row r="1850" spans="24:24">
      <c r="X1850" s="40"/>
    </row>
    <row r="1851" spans="24:24">
      <c r="X1851" s="40"/>
    </row>
    <row r="1852" spans="24:24">
      <c r="X1852" s="40"/>
    </row>
    <row r="1853" spans="24:24">
      <c r="X1853" s="40"/>
    </row>
    <row r="1854" spans="24:24">
      <c r="X1854" s="40"/>
    </row>
    <row r="1855" spans="24:24">
      <c r="X1855" s="40"/>
    </row>
    <row r="1856" spans="24:24">
      <c r="X1856" s="40"/>
    </row>
    <row r="1857" spans="24:24">
      <c r="X1857" s="40"/>
    </row>
    <row r="1858" spans="24:24">
      <c r="X1858" s="40"/>
    </row>
    <row r="1859" spans="24:24">
      <c r="X1859" s="40"/>
    </row>
    <row r="1860" spans="24:24">
      <c r="X1860" s="40"/>
    </row>
    <row r="1861" spans="24:24">
      <c r="X1861" s="40"/>
    </row>
    <row r="1862" spans="24:24">
      <c r="X1862" s="40"/>
    </row>
    <row r="1863" spans="24:24">
      <c r="X1863" s="40"/>
    </row>
    <row r="1864" spans="24:24">
      <c r="X1864" s="40"/>
    </row>
    <row r="1865" spans="24:24">
      <c r="X1865" s="40"/>
    </row>
    <row r="1866" spans="24:24">
      <c r="X1866" s="40"/>
    </row>
    <row r="1867" spans="24:24">
      <c r="X1867" s="40"/>
    </row>
    <row r="1868" spans="24:24">
      <c r="X1868" s="40"/>
    </row>
    <row r="1869" spans="24:24">
      <c r="X1869" s="40"/>
    </row>
    <row r="1870" spans="24:24">
      <c r="X1870" s="40"/>
    </row>
    <row r="1871" spans="24:24">
      <c r="X1871" s="40"/>
    </row>
    <row r="1872" spans="24:24">
      <c r="X1872" s="40"/>
    </row>
    <row r="1873" spans="24:24">
      <c r="X1873" s="40"/>
    </row>
    <row r="1874" spans="24:24">
      <c r="X1874" s="40"/>
    </row>
    <row r="1875" spans="24:24">
      <c r="X1875" s="40"/>
    </row>
    <row r="1876" spans="24:24">
      <c r="X1876" s="40"/>
    </row>
    <row r="1877" spans="24:24">
      <c r="X1877" s="40"/>
    </row>
    <row r="1878" spans="24:24">
      <c r="X1878" s="40"/>
    </row>
    <row r="1879" spans="24:24">
      <c r="X1879" s="40"/>
    </row>
    <row r="1880" spans="24:24">
      <c r="X1880" s="40"/>
    </row>
    <row r="1881" spans="24:24">
      <c r="X1881" s="40"/>
    </row>
    <row r="1882" spans="24:24">
      <c r="X1882" s="40"/>
    </row>
    <row r="1883" spans="24:24">
      <c r="X1883" s="40"/>
    </row>
    <row r="1884" spans="24:24">
      <c r="X1884" s="40"/>
    </row>
    <row r="1885" spans="24:24">
      <c r="X1885" s="40"/>
    </row>
    <row r="1886" spans="24:24">
      <c r="X1886" s="40"/>
    </row>
    <row r="1887" spans="24:24">
      <c r="X1887" s="40"/>
    </row>
    <row r="1888" spans="24:24">
      <c r="X1888" s="40"/>
    </row>
    <row r="1889" spans="24:24">
      <c r="X1889" s="40"/>
    </row>
    <row r="1890" spans="24:24">
      <c r="X1890" s="40"/>
    </row>
    <row r="1891" spans="24:24">
      <c r="X1891" s="40"/>
    </row>
    <row r="1892" spans="24:24">
      <c r="X1892" s="40"/>
    </row>
    <row r="1893" spans="24:24">
      <c r="X1893" s="40"/>
    </row>
    <row r="1894" spans="24:24">
      <c r="X1894" s="40"/>
    </row>
    <row r="1895" spans="24:24">
      <c r="X1895" s="40"/>
    </row>
    <row r="1896" spans="24:24">
      <c r="X1896" s="40"/>
    </row>
    <row r="1897" spans="24:24">
      <c r="X1897" s="40"/>
    </row>
    <row r="1898" spans="24:24">
      <c r="X1898" s="40"/>
    </row>
    <row r="1899" spans="24:24">
      <c r="X1899" s="40"/>
    </row>
    <row r="1900" spans="24:24">
      <c r="X1900" s="40"/>
    </row>
    <row r="1901" spans="24:24">
      <c r="X1901" s="40"/>
    </row>
    <row r="1902" spans="24:24">
      <c r="X1902" s="40"/>
    </row>
    <row r="1903" spans="24:24">
      <c r="X1903" s="40"/>
    </row>
    <row r="1904" spans="24:24">
      <c r="X1904" s="40"/>
    </row>
    <row r="1905" spans="24:24">
      <c r="X1905" s="40"/>
    </row>
    <row r="1906" spans="24:24">
      <c r="X1906" s="40"/>
    </row>
    <row r="1907" spans="24:24">
      <c r="X1907" s="40"/>
    </row>
    <row r="1908" spans="24:24">
      <c r="X1908" s="40"/>
    </row>
    <row r="1909" spans="24:24">
      <c r="X1909" s="40"/>
    </row>
    <row r="1910" spans="24:24">
      <c r="X1910" s="40"/>
    </row>
    <row r="1911" spans="24:24">
      <c r="X1911" s="40"/>
    </row>
    <row r="1912" spans="24:24">
      <c r="X1912" s="40"/>
    </row>
    <row r="1913" spans="24:24">
      <c r="X1913" s="40"/>
    </row>
    <row r="1914" spans="24:24">
      <c r="X1914" s="40"/>
    </row>
    <row r="1915" spans="24:24">
      <c r="X1915" s="40"/>
    </row>
    <row r="1916" spans="24:24">
      <c r="X1916" s="40"/>
    </row>
    <row r="1917" spans="24:24">
      <c r="X1917" s="40"/>
    </row>
    <row r="1918" spans="24:24">
      <c r="X1918" s="40"/>
    </row>
    <row r="1919" spans="24:24">
      <c r="X1919" s="40"/>
    </row>
    <row r="1920" spans="24:24">
      <c r="X1920" s="40"/>
    </row>
    <row r="1921" spans="24:24">
      <c r="X1921" s="40"/>
    </row>
    <row r="1922" spans="24:24">
      <c r="X1922" s="40"/>
    </row>
    <row r="1923" spans="24:24">
      <c r="X1923" s="40"/>
    </row>
    <row r="1924" spans="24:24">
      <c r="X1924" s="40"/>
    </row>
    <row r="1925" spans="24:24">
      <c r="X1925" s="40"/>
    </row>
    <row r="1926" spans="24:24">
      <c r="X1926" s="40"/>
    </row>
    <row r="1927" spans="24:24">
      <c r="X1927" s="40"/>
    </row>
    <row r="1928" spans="24:24">
      <c r="X1928" s="40"/>
    </row>
    <row r="1929" spans="24:24">
      <c r="X1929" s="40"/>
    </row>
    <row r="1930" spans="24:24">
      <c r="X1930" s="40"/>
    </row>
    <row r="1931" spans="24:24">
      <c r="X1931" s="40"/>
    </row>
    <row r="1932" spans="24:24">
      <c r="X1932" s="40"/>
    </row>
    <row r="1933" spans="24:24">
      <c r="X1933" s="40"/>
    </row>
    <row r="1934" spans="24:24">
      <c r="X1934" s="40"/>
    </row>
    <row r="1935" spans="24:24">
      <c r="X1935" s="40"/>
    </row>
    <row r="1936" spans="24:24">
      <c r="X1936" s="40"/>
    </row>
    <row r="1937" spans="24:24">
      <c r="X1937" s="40"/>
    </row>
    <row r="1938" spans="24:24">
      <c r="X1938" s="40"/>
    </row>
    <row r="1939" spans="24:24">
      <c r="X1939" s="40"/>
    </row>
    <row r="1940" spans="24:24">
      <c r="X1940" s="40"/>
    </row>
    <row r="1941" spans="24:24">
      <c r="X1941" s="40"/>
    </row>
    <row r="1942" spans="24:24">
      <c r="X1942" s="40"/>
    </row>
    <row r="1943" spans="24:24">
      <c r="X1943" s="40"/>
    </row>
    <row r="1944" spans="24:24">
      <c r="X1944" s="40"/>
    </row>
    <row r="1945" spans="24:24">
      <c r="X1945" s="40"/>
    </row>
    <row r="1946" spans="24:24">
      <c r="X1946" s="40"/>
    </row>
    <row r="1947" spans="24:24">
      <c r="X1947" s="40"/>
    </row>
    <row r="1948" spans="24:24">
      <c r="X1948" s="40"/>
    </row>
    <row r="1949" spans="24:24">
      <c r="X1949" s="40"/>
    </row>
    <row r="1950" spans="24:24">
      <c r="X1950" s="40"/>
    </row>
    <row r="1951" spans="24:24">
      <c r="X1951" s="40"/>
    </row>
    <row r="1952" spans="24:24">
      <c r="X1952" s="40"/>
    </row>
    <row r="1953" spans="24:24">
      <c r="X1953" s="40"/>
    </row>
    <row r="1954" spans="24:24">
      <c r="X1954" s="40"/>
    </row>
    <row r="1955" spans="24:24">
      <c r="X1955" s="40"/>
    </row>
    <row r="1956" spans="24:24">
      <c r="X1956" s="40"/>
    </row>
    <row r="1957" spans="24:24">
      <c r="X1957" s="40"/>
    </row>
    <row r="1958" spans="24:24">
      <c r="X1958" s="40"/>
    </row>
    <row r="1959" spans="24:24">
      <c r="X1959" s="40"/>
    </row>
    <row r="1960" spans="24:24">
      <c r="X1960" s="40"/>
    </row>
    <row r="1961" spans="24:24">
      <c r="X1961" s="40"/>
    </row>
    <row r="1962" spans="24:24">
      <c r="X1962" s="40"/>
    </row>
    <row r="1963" spans="24:24">
      <c r="X1963" s="40"/>
    </row>
    <row r="1964" spans="24:24">
      <c r="X1964" s="40"/>
    </row>
    <row r="1965" spans="24:24">
      <c r="X1965" s="40"/>
    </row>
    <row r="1966" spans="24:24">
      <c r="X1966" s="40"/>
    </row>
    <row r="1967" spans="24:24">
      <c r="X1967" s="40"/>
    </row>
    <row r="1968" spans="24:24">
      <c r="X1968" s="40"/>
    </row>
    <row r="1969" spans="24:24">
      <c r="X1969" s="40"/>
    </row>
    <row r="1970" spans="24:24">
      <c r="X1970" s="40"/>
    </row>
    <row r="1971" spans="24:24">
      <c r="X1971" s="40"/>
    </row>
    <row r="1972" spans="24:24">
      <c r="X1972" s="40"/>
    </row>
    <row r="1973" spans="24:24">
      <c r="X1973" s="40"/>
    </row>
    <row r="1974" spans="24:24">
      <c r="X1974" s="40"/>
    </row>
    <row r="1975" spans="24:24">
      <c r="X1975" s="40"/>
    </row>
    <row r="1976" spans="24:24">
      <c r="X1976" s="40"/>
    </row>
    <row r="1977" spans="24:24">
      <c r="X1977" s="40"/>
    </row>
    <row r="1978" spans="24:24">
      <c r="X1978" s="40"/>
    </row>
    <row r="1979" spans="24:24">
      <c r="X1979" s="40"/>
    </row>
    <row r="1980" spans="24:24">
      <c r="X1980" s="40"/>
    </row>
    <row r="1981" spans="24:24">
      <c r="X1981" s="40"/>
    </row>
    <row r="1982" spans="24:24">
      <c r="X1982" s="40"/>
    </row>
    <row r="1983" spans="24:24">
      <c r="X1983" s="40"/>
    </row>
    <row r="1984" spans="24:24">
      <c r="X1984" s="40"/>
    </row>
    <row r="1985" spans="24:24">
      <c r="X1985" s="40"/>
    </row>
    <row r="1986" spans="24:24">
      <c r="X1986" s="40"/>
    </row>
    <row r="1987" spans="24:24">
      <c r="X1987" s="40"/>
    </row>
    <row r="1988" spans="24:24">
      <c r="X1988" s="40"/>
    </row>
    <row r="1989" spans="24:24">
      <c r="X1989" s="40"/>
    </row>
    <row r="1990" spans="24:24">
      <c r="X1990" s="40"/>
    </row>
    <row r="1991" spans="24:24">
      <c r="X1991" s="40"/>
    </row>
    <row r="1992" spans="24:24">
      <c r="X1992" s="40"/>
    </row>
    <row r="1993" spans="24:24">
      <c r="X1993" s="40"/>
    </row>
    <row r="1994" spans="24:24">
      <c r="X1994" s="40"/>
    </row>
    <row r="1995" spans="24:24">
      <c r="X1995" s="40"/>
    </row>
    <row r="1996" spans="24:24">
      <c r="X1996" s="40"/>
    </row>
    <row r="1997" spans="24:24">
      <c r="X1997" s="40"/>
    </row>
    <row r="1998" spans="24:24">
      <c r="X1998" s="40"/>
    </row>
    <row r="1999" spans="24:24">
      <c r="X1999" s="40"/>
    </row>
    <row r="2000" spans="24:24">
      <c r="X2000" s="40"/>
    </row>
    <row r="2001" spans="24:24">
      <c r="X2001" s="40"/>
    </row>
    <row r="2002" spans="24:24">
      <c r="X2002" s="40"/>
    </row>
    <row r="2003" spans="24:24">
      <c r="X2003" s="40"/>
    </row>
    <row r="2004" spans="24:24">
      <c r="X2004" s="40"/>
    </row>
    <row r="2005" spans="24:24">
      <c r="X2005" s="40"/>
    </row>
    <row r="2006" spans="24:24">
      <c r="X2006" s="40"/>
    </row>
    <row r="2007" spans="24:24">
      <c r="X2007" s="40"/>
    </row>
    <row r="2008" spans="24:24">
      <c r="X2008" s="40"/>
    </row>
    <row r="2009" spans="24:24">
      <c r="X2009" s="40"/>
    </row>
    <row r="2010" spans="24:24">
      <c r="X2010" s="40"/>
    </row>
    <row r="2011" spans="24:24">
      <c r="X2011" s="40"/>
    </row>
    <row r="2012" spans="24:24">
      <c r="X2012" s="40"/>
    </row>
    <row r="2013" spans="24:24">
      <c r="X2013" s="40"/>
    </row>
    <row r="2014" spans="24:24">
      <c r="X2014" s="40"/>
    </row>
    <row r="2015" spans="24:24">
      <c r="X2015" s="40"/>
    </row>
    <row r="2016" spans="24:24">
      <c r="X2016" s="40"/>
    </row>
    <row r="2017" spans="24:24">
      <c r="X2017" s="40"/>
    </row>
    <row r="2018" spans="24:24">
      <c r="X2018" s="40"/>
    </row>
    <row r="2019" spans="24:24">
      <c r="X2019" s="40"/>
    </row>
    <row r="2020" spans="24:24">
      <c r="X2020" s="40"/>
    </row>
    <row r="2021" spans="24:24">
      <c r="X2021" s="40"/>
    </row>
    <row r="2022" spans="24:24">
      <c r="X2022" s="40"/>
    </row>
    <row r="2023" spans="24:24">
      <c r="X2023" s="40"/>
    </row>
    <row r="2024" spans="24:24">
      <c r="X2024" s="40"/>
    </row>
    <row r="2025" spans="24:24">
      <c r="X2025" s="40"/>
    </row>
    <row r="2026" spans="24:24">
      <c r="X2026" s="40"/>
    </row>
    <row r="2027" spans="24:24">
      <c r="X2027" s="40"/>
    </row>
    <row r="2028" spans="24:24">
      <c r="X2028" s="40"/>
    </row>
    <row r="2029" spans="24:24">
      <c r="X2029" s="40"/>
    </row>
    <row r="2030" spans="24:24">
      <c r="X2030" s="40"/>
    </row>
    <row r="2031" spans="24:24">
      <c r="X2031" s="40"/>
    </row>
    <row r="2032" spans="24:24">
      <c r="X2032" s="40"/>
    </row>
    <row r="2033" spans="24:24">
      <c r="X2033" s="40"/>
    </row>
    <row r="2034" spans="24:24">
      <c r="X2034" s="40"/>
    </row>
    <row r="2035" spans="24:24">
      <c r="X2035" s="40"/>
    </row>
    <row r="2036" spans="24:24">
      <c r="X2036" s="40"/>
    </row>
    <row r="2037" spans="24:24">
      <c r="X2037" s="40"/>
    </row>
    <row r="2038" spans="24:24">
      <c r="X2038" s="40"/>
    </row>
    <row r="2039" spans="24:24">
      <c r="X2039" s="40"/>
    </row>
    <row r="2040" spans="24:24">
      <c r="X2040" s="40"/>
    </row>
    <row r="2041" spans="24:24">
      <c r="X2041" s="40"/>
    </row>
    <row r="2042" spans="24:24">
      <c r="X2042" s="40"/>
    </row>
    <row r="2043" spans="24:24">
      <c r="X2043" s="40"/>
    </row>
    <row r="2044" spans="24:24">
      <c r="X2044" s="40"/>
    </row>
    <row r="2045" spans="24:24">
      <c r="X2045" s="40"/>
    </row>
    <row r="2046" spans="24:24">
      <c r="X2046" s="40"/>
    </row>
    <row r="2047" spans="24:24">
      <c r="X2047" s="40"/>
    </row>
    <row r="2048" spans="24:24">
      <c r="X2048" s="40"/>
    </row>
    <row r="2049" spans="24:24">
      <c r="X2049" s="40"/>
    </row>
    <row r="2050" spans="24:24">
      <c r="X2050" s="40"/>
    </row>
    <row r="2051" spans="24:24">
      <c r="X2051" s="40"/>
    </row>
    <row r="2052" spans="24:24">
      <c r="X2052" s="40"/>
    </row>
    <row r="2053" spans="24:24">
      <c r="X2053" s="40"/>
    </row>
    <row r="2054" spans="24:24">
      <c r="X2054" s="40"/>
    </row>
    <row r="2055" spans="24:24">
      <c r="X2055" s="40"/>
    </row>
    <row r="2056" spans="24:24">
      <c r="X2056" s="40"/>
    </row>
    <row r="2057" spans="24:24">
      <c r="X2057" s="40"/>
    </row>
    <row r="2058" spans="24:24">
      <c r="X2058" s="40"/>
    </row>
    <row r="2059" spans="24:24">
      <c r="X2059" s="40"/>
    </row>
    <row r="2060" spans="24:24">
      <c r="X2060" s="40"/>
    </row>
    <row r="2061" spans="24:24">
      <c r="X2061" s="40"/>
    </row>
    <row r="2062" spans="24:24">
      <c r="X2062" s="40"/>
    </row>
    <row r="2063" spans="24:24">
      <c r="X2063" s="40"/>
    </row>
    <row r="2064" spans="24:24">
      <c r="X2064" s="40"/>
    </row>
    <row r="2065" spans="24:24">
      <c r="X2065" s="40"/>
    </row>
    <row r="2066" spans="24:24">
      <c r="X2066" s="40"/>
    </row>
    <row r="2067" spans="24:24">
      <c r="X2067" s="40"/>
    </row>
    <row r="2068" spans="24:24">
      <c r="X2068" s="40"/>
    </row>
    <row r="2069" spans="24:24">
      <c r="X2069" s="40"/>
    </row>
    <row r="2070" spans="24:24">
      <c r="X2070" s="40"/>
    </row>
    <row r="2071" spans="24:24">
      <c r="X2071" s="40"/>
    </row>
    <row r="2072" spans="24:24">
      <c r="X2072" s="40"/>
    </row>
    <row r="2073" spans="24:24">
      <c r="X2073" s="40"/>
    </row>
    <row r="2074" spans="24:24">
      <c r="X2074" s="40"/>
    </row>
    <row r="2075" spans="24:24">
      <c r="X2075" s="40"/>
    </row>
    <row r="2076" spans="24:24">
      <c r="X2076" s="40"/>
    </row>
    <row r="2077" spans="24:24">
      <c r="X2077" s="40"/>
    </row>
    <row r="2078" spans="24:24">
      <c r="X2078" s="40"/>
    </row>
    <row r="2079" spans="24:24">
      <c r="X2079" s="40"/>
    </row>
    <row r="2080" spans="24:24">
      <c r="X2080" s="40"/>
    </row>
    <row r="2081" spans="24:24">
      <c r="X2081" s="40"/>
    </row>
    <row r="2082" spans="24:24">
      <c r="X2082" s="40"/>
    </row>
    <row r="2083" spans="24:24">
      <c r="X2083" s="40"/>
    </row>
    <row r="2084" spans="24:24">
      <c r="X2084" s="40"/>
    </row>
    <row r="2085" spans="24:24">
      <c r="X2085" s="40"/>
    </row>
    <row r="2086" spans="24:24">
      <c r="X2086" s="40"/>
    </row>
    <row r="2087" spans="24:24">
      <c r="X2087" s="40"/>
    </row>
    <row r="2088" spans="24:24">
      <c r="X2088" s="40"/>
    </row>
    <row r="2089" spans="24:24">
      <c r="X2089" s="40"/>
    </row>
    <row r="2090" spans="24:24">
      <c r="X2090" s="40"/>
    </row>
    <row r="2091" spans="24:24">
      <c r="X2091" s="40"/>
    </row>
    <row r="2092" spans="24:24">
      <c r="X2092" s="40"/>
    </row>
    <row r="2093" spans="24:24">
      <c r="X2093" s="40"/>
    </row>
    <row r="2094" spans="24:24">
      <c r="X2094" s="40"/>
    </row>
    <row r="2095" spans="24:24">
      <c r="X2095" s="40"/>
    </row>
    <row r="2096" spans="24:24">
      <c r="X2096" s="40"/>
    </row>
    <row r="2097" spans="24:24">
      <c r="X2097" s="40"/>
    </row>
    <row r="2098" spans="24:24">
      <c r="X2098" s="40"/>
    </row>
    <row r="2099" spans="24:24">
      <c r="X2099" s="40"/>
    </row>
    <row r="2100" spans="24:24">
      <c r="X2100" s="40"/>
    </row>
    <row r="2101" spans="24:24">
      <c r="X2101" s="40"/>
    </row>
    <row r="2102" spans="24:24">
      <c r="X2102" s="40"/>
    </row>
    <row r="2103" spans="24:24">
      <c r="X2103" s="40"/>
    </row>
    <row r="2104" spans="24:24">
      <c r="X2104" s="40"/>
    </row>
    <row r="2105" spans="24:24">
      <c r="X2105" s="40"/>
    </row>
    <row r="2106" spans="24:24">
      <c r="X2106" s="40"/>
    </row>
    <row r="2107" spans="24:24">
      <c r="X2107" s="40"/>
    </row>
    <row r="2108" spans="24:24">
      <c r="X2108" s="40"/>
    </row>
    <row r="2109" spans="24:24">
      <c r="X2109" s="40"/>
    </row>
    <row r="2110" spans="24:24">
      <c r="X2110" s="40"/>
    </row>
    <row r="2111" spans="24:24">
      <c r="X2111" s="40"/>
    </row>
    <row r="2112" spans="24:24">
      <c r="X2112" s="40"/>
    </row>
    <row r="2113" spans="24:24">
      <c r="X2113" s="40"/>
    </row>
    <row r="2114" spans="24:24">
      <c r="X2114" s="40"/>
    </row>
    <row r="2115" spans="24:24">
      <c r="X2115" s="40"/>
    </row>
    <row r="2116" spans="24:24">
      <c r="X2116" s="40"/>
    </row>
    <row r="2117" spans="24:24">
      <c r="X2117" s="40"/>
    </row>
    <row r="2118" spans="24:24">
      <c r="X2118" s="40"/>
    </row>
    <row r="2119" spans="24:24">
      <c r="X2119" s="40"/>
    </row>
    <row r="2120" spans="24:24">
      <c r="X2120" s="40"/>
    </row>
    <row r="2121" spans="24:24">
      <c r="X2121" s="40"/>
    </row>
    <row r="2122" spans="24:24">
      <c r="X2122" s="40"/>
    </row>
    <row r="2123" spans="24:24">
      <c r="X2123" s="40"/>
    </row>
    <row r="2124" spans="24:24">
      <c r="X2124" s="40"/>
    </row>
    <row r="2125" spans="24:24">
      <c r="X2125" s="40"/>
    </row>
    <row r="2126" spans="24:24">
      <c r="X2126" s="40"/>
    </row>
    <row r="2127" spans="24:24">
      <c r="X2127" s="40"/>
    </row>
    <row r="2128" spans="24:24">
      <c r="X2128" s="40"/>
    </row>
    <row r="2129" spans="24:24">
      <c r="X2129" s="40"/>
    </row>
    <row r="2130" spans="24:24">
      <c r="X2130" s="40"/>
    </row>
    <row r="2131" spans="24:24">
      <c r="X2131" s="40"/>
    </row>
    <row r="2132" spans="24:24">
      <c r="X2132" s="40"/>
    </row>
    <row r="2133" spans="24:24">
      <c r="X2133" s="40"/>
    </row>
    <row r="2134" spans="24:24">
      <c r="X2134" s="40"/>
    </row>
    <row r="2135" spans="24:24">
      <c r="X2135" s="40"/>
    </row>
    <row r="2136" spans="24:24">
      <c r="X2136" s="40"/>
    </row>
    <row r="2137" spans="24:24">
      <c r="X2137" s="40"/>
    </row>
    <row r="2138" spans="24:24">
      <c r="X2138" s="40"/>
    </row>
    <row r="2139" spans="24:24">
      <c r="X2139" s="40"/>
    </row>
    <row r="2140" spans="24:24">
      <c r="X2140" s="40"/>
    </row>
    <row r="2141" spans="24:24">
      <c r="X2141" s="40"/>
    </row>
    <row r="2142" spans="24:24">
      <c r="X2142" s="40"/>
    </row>
    <row r="2143" spans="24:24">
      <c r="X2143" s="40"/>
    </row>
    <row r="2144" spans="24:24">
      <c r="X2144" s="40"/>
    </row>
    <row r="2145" spans="24:24">
      <c r="X2145" s="40"/>
    </row>
    <row r="2146" spans="24:24">
      <c r="X2146" s="40"/>
    </row>
    <row r="2147" spans="24:24">
      <c r="X2147" s="40"/>
    </row>
    <row r="2148" spans="24:24">
      <c r="X2148" s="40"/>
    </row>
    <row r="2149" spans="24:24">
      <c r="X2149" s="40"/>
    </row>
    <row r="2150" spans="24:24">
      <c r="X2150" s="40"/>
    </row>
    <row r="2151" spans="24:24">
      <c r="X2151" s="40"/>
    </row>
    <row r="2152" spans="24:24">
      <c r="X2152" s="40"/>
    </row>
    <row r="2153" spans="24:24">
      <c r="X2153" s="40"/>
    </row>
    <row r="2154" spans="24:24">
      <c r="X2154" s="40"/>
    </row>
    <row r="2155" spans="24:24">
      <c r="X2155" s="40"/>
    </row>
    <row r="2156" spans="24:24">
      <c r="X2156" s="40"/>
    </row>
    <row r="2157" spans="24:24">
      <c r="X2157" s="40"/>
    </row>
    <row r="2158" spans="24:24">
      <c r="X2158" s="40"/>
    </row>
    <row r="2159" spans="24:24">
      <c r="X2159" s="40"/>
    </row>
    <row r="2160" spans="24:24">
      <c r="X2160" s="40"/>
    </row>
    <row r="2161" spans="24:24">
      <c r="X2161" s="40"/>
    </row>
    <row r="2162" spans="24:24">
      <c r="X2162" s="40"/>
    </row>
    <row r="2163" spans="24:24">
      <c r="X2163" s="40"/>
    </row>
    <row r="2164" spans="24:24">
      <c r="X2164" s="40"/>
    </row>
    <row r="2165" spans="24:24">
      <c r="X2165" s="40"/>
    </row>
    <row r="2166" spans="24:24">
      <c r="X2166" s="40"/>
    </row>
    <row r="2167" spans="24:24">
      <c r="X2167" s="40"/>
    </row>
    <row r="2168" spans="24:24">
      <c r="X2168" s="40"/>
    </row>
    <row r="2169" spans="24:24">
      <c r="X2169" s="40"/>
    </row>
    <row r="2170" spans="24:24">
      <c r="X2170" s="40"/>
    </row>
    <row r="2171" spans="24:24">
      <c r="X2171" s="40"/>
    </row>
    <row r="2172" spans="24:24">
      <c r="X2172" s="40"/>
    </row>
    <row r="2173" spans="24:24">
      <c r="X2173" s="40"/>
    </row>
    <row r="2174" spans="24:24">
      <c r="X2174" s="40"/>
    </row>
    <row r="2175" spans="24:24">
      <c r="X2175" s="40"/>
    </row>
    <row r="2176" spans="24:24">
      <c r="X2176" s="40"/>
    </row>
    <row r="2177" spans="24:24">
      <c r="X2177" s="40"/>
    </row>
    <row r="2178" spans="24:24">
      <c r="X2178" s="40"/>
    </row>
    <row r="2179" spans="24:24">
      <c r="X2179" s="40"/>
    </row>
    <row r="2180" spans="24:24">
      <c r="X2180" s="40"/>
    </row>
    <row r="2181" spans="24:24">
      <c r="X2181" s="40"/>
    </row>
    <row r="2182" spans="24:24">
      <c r="X2182" s="40"/>
    </row>
    <row r="2183" spans="24:24">
      <c r="X2183" s="40"/>
    </row>
    <row r="2184" spans="24:24">
      <c r="X2184" s="40"/>
    </row>
    <row r="2185" spans="24:24">
      <c r="X2185" s="40"/>
    </row>
    <row r="2186" spans="24:24">
      <c r="X2186" s="40"/>
    </row>
    <row r="2187" spans="24:24">
      <c r="X2187" s="40"/>
    </row>
    <row r="2188" spans="24:24">
      <c r="X2188" s="40"/>
    </row>
    <row r="2189" spans="24:24">
      <c r="X2189" s="40"/>
    </row>
    <row r="2190" spans="24:24">
      <c r="X2190" s="40"/>
    </row>
    <row r="2191" spans="24:24">
      <c r="X2191" s="40"/>
    </row>
    <row r="2192" spans="24:24">
      <c r="X2192" s="40"/>
    </row>
    <row r="2193" spans="24:24">
      <c r="X2193" s="40"/>
    </row>
    <row r="2194" spans="24:24">
      <c r="X2194" s="40"/>
    </row>
    <row r="2195" spans="24:24">
      <c r="X2195" s="40"/>
    </row>
    <row r="2196" spans="24:24">
      <c r="X2196" s="40"/>
    </row>
    <row r="2197" spans="24:24">
      <c r="X2197" s="40"/>
    </row>
    <row r="2198" spans="24:24">
      <c r="X2198" s="40"/>
    </row>
    <row r="2199" spans="24:24">
      <c r="X2199" s="40"/>
    </row>
    <row r="2200" spans="24:24">
      <c r="X2200" s="40"/>
    </row>
    <row r="2201" spans="24:24">
      <c r="X2201" s="40"/>
    </row>
    <row r="2202" spans="24:24">
      <c r="X2202" s="40"/>
    </row>
    <row r="2203" spans="24:24">
      <c r="X2203" s="40"/>
    </row>
    <row r="2204" spans="24:24">
      <c r="X2204" s="40"/>
    </row>
    <row r="2205" spans="24:24">
      <c r="X2205" s="40"/>
    </row>
    <row r="2206" spans="24:24">
      <c r="X2206" s="40"/>
    </row>
    <row r="2207" spans="24:24">
      <c r="X2207" s="40"/>
    </row>
    <row r="2208" spans="24:24">
      <c r="X2208" s="40"/>
    </row>
    <row r="2209" spans="24:24">
      <c r="X2209" s="40"/>
    </row>
    <row r="2210" spans="24:24">
      <c r="X2210" s="40"/>
    </row>
    <row r="2211" spans="24:24">
      <c r="X2211" s="40"/>
    </row>
    <row r="2212" spans="24:24">
      <c r="X2212" s="40"/>
    </row>
    <row r="2213" spans="24:24">
      <c r="X2213" s="40"/>
    </row>
    <row r="2214" spans="24:24">
      <c r="X2214" s="40"/>
    </row>
    <row r="2215" spans="24:24">
      <c r="X2215" s="40"/>
    </row>
    <row r="2216" spans="24:24">
      <c r="X2216" s="40"/>
    </row>
    <row r="2217" spans="24:24">
      <c r="X2217" s="40"/>
    </row>
    <row r="2218" spans="24:24">
      <c r="X2218" s="40"/>
    </row>
    <row r="2219" spans="24:24">
      <c r="X2219" s="40"/>
    </row>
    <row r="2220" spans="24:24">
      <c r="X2220" s="40"/>
    </row>
    <row r="2221" spans="24:24">
      <c r="X2221" s="40"/>
    </row>
    <row r="2222" spans="24:24">
      <c r="X2222" s="40"/>
    </row>
    <row r="2223" spans="24:24">
      <c r="X2223" s="40"/>
    </row>
    <row r="2224" spans="24:24">
      <c r="X2224" s="40"/>
    </row>
    <row r="2225" spans="24:24">
      <c r="X2225" s="40"/>
    </row>
    <row r="2226" spans="24:24">
      <c r="X2226" s="40"/>
    </row>
    <row r="2227" spans="24:24">
      <c r="X2227" s="40"/>
    </row>
    <row r="2228" spans="24:24">
      <c r="X2228" s="40"/>
    </row>
    <row r="2229" spans="24:24">
      <c r="X2229" s="40"/>
    </row>
    <row r="2230" spans="24:24">
      <c r="X2230" s="40"/>
    </row>
    <row r="2231" spans="24:24">
      <c r="X2231" s="40"/>
    </row>
    <row r="2232" spans="24:24">
      <c r="X2232" s="40"/>
    </row>
    <row r="2233" spans="24:24">
      <c r="X2233" s="40"/>
    </row>
    <row r="2234" spans="24:24">
      <c r="X2234" s="40"/>
    </row>
    <row r="2235" spans="24:24">
      <c r="X2235" s="40"/>
    </row>
    <row r="2236" spans="24:24">
      <c r="X2236" s="40"/>
    </row>
    <row r="2237" spans="24:24">
      <c r="X2237" s="40"/>
    </row>
    <row r="2238" spans="24:24">
      <c r="X2238" s="40"/>
    </row>
    <row r="2239" spans="24:24">
      <c r="X2239" s="40"/>
    </row>
    <row r="2240" spans="24:24">
      <c r="X2240" s="40"/>
    </row>
    <row r="2241" spans="24:24">
      <c r="X2241" s="40"/>
    </row>
    <row r="2242" spans="24:24">
      <c r="X2242" s="40"/>
    </row>
    <row r="2243" spans="24:24">
      <c r="X2243" s="40"/>
    </row>
    <row r="2244" spans="24:24">
      <c r="X2244" s="40"/>
    </row>
    <row r="2245" spans="24:24">
      <c r="X2245" s="40"/>
    </row>
    <row r="2246" spans="24:24">
      <c r="X2246" s="40"/>
    </row>
    <row r="2247" spans="24:24">
      <c r="X2247" s="40"/>
    </row>
    <row r="2248" spans="24:24">
      <c r="X2248" s="40"/>
    </row>
    <row r="2249" spans="24:24">
      <c r="X2249" s="40"/>
    </row>
    <row r="2250" spans="24:24">
      <c r="X2250" s="40"/>
    </row>
    <row r="2251" spans="24:24">
      <c r="X2251" s="40"/>
    </row>
    <row r="2252" spans="24:24">
      <c r="X2252" s="40"/>
    </row>
    <row r="2253" spans="24:24">
      <c r="X2253" s="40"/>
    </row>
    <row r="2254" spans="24:24">
      <c r="X2254" s="40"/>
    </row>
    <row r="2255" spans="24:24">
      <c r="X2255" s="40"/>
    </row>
    <row r="2256" spans="24:24">
      <c r="X2256" s="40"/>
    </row>
    <row r="2257" spans="24:24">
      <c r="X2257" s="40"/>
    </row>
    <row r="2258" spans="24:24">
      <c r="X2258" s="40"/>
    </row>
    <row r="2259" spans="24:24">
      <c r="X2259" s="40"/>
    </row>
    <row r="2260" spans="24:24">
      <c r="X2260" s="40"/>
    </row>
    <row r="2261" spans="24:24">
      <c r="X2261" s="40"/>
    </row>
    <row r="2262" spans="24:24">
      <c r="X2262" s="40"/>
    </row>
    <row r="2263" spans="24:24">
      <c r="X2263" s="40"/>
    </row>
    <row r="2264" spans="24:24">
      <c r="X2264" s="40"/>
    </row>
    <row r="2265" spans="24:24">
      <c r="X2265" s="40"/>
    </row>
    <row r="2266" spans="24:24">
      <c r="X2266" s="40"/>
    </row>
    <row r="2267" spans="24:24">
      <c r="X2267" s="40"/>
    </row>
    <row r="2268" spans="24:24">
      <c r="X2268" s="40"/>
    </row>
    <row r="2269" spans="24:24">
      <c r="X2269" s="40"/>
    </row>
    <row r="2270" spans="24:24">
      <c r="X2270" s="40"/>
    </row>
    <row r="2271" spans="24:24">
      <c r="X2271" s="40"/>
    </row>
    <row r="2272" spans="24:24">
      <c r="X2272" s="40"/>
    </row>
    <row r="2273" spans="24:24">
      <c r="X2273" s="40"/>
    </row>
    <row r="2274" spans="24:24">
      <c r="X2274" s="40"/>
    </row>
    <row r="2275" spans="24:24">
      <c r="X2275" s="40"/>
    </row>
    <row r="2276" spans="24:24">
      <c r="X2276" s="40"/>
    </row>
    <row r="2277" spans="24:24">
      <c r="X2277" s="40"/>
    </row>
    <row r="2278" spans="24:24">
      <c r="X2278" s="40"/>
    </row>
    <row r="2279" spans="24:24">
      <c r="X2279" s="40"/>
    </row>
    <row r="2280" spans="24:24">
      <c r="X2280" s="40"/>
    </row>
    <row r="2281" spans="24:24">
      <c r="X2281" s="40"/>
    </row>
    <row r="2282" spans="24:24">
      <c r="X2282" s="40"/>
    </row>
    <row r="2283" spans="24:24">
      <c r="X2283" s="40"/>
    </row>
    <row r="2284" spans="24:24">
      <c r="X2284" s="40"/>
    </row>
    <row r="2285" spans="24:24">
      <c r="X2285" s="40"/>
    </row>
    <row r="2286" spans="24:24">
      <c r="X2286" s="40"/>
    </row>
    <row r="2287" spans="24:24">
      <c r="X2287" s="40"/>
    </row>
    <row r="2288" spans="24:24">
      <c r="X2288" s="40"/>
    </row>
    <row r="2289" spans="24:24">
      <c r="X2289" s="40"/>
    </row>
    <row r="2290" spans="24:24">
      <c r="X2290" s="40"/>
    </row>
    <row r="2291" spans="24:24">
      <c r="X2291" s="40"/>
    </row>
    <row r="2292" spans="24:24">
      <c r="X2292" s="40"/>
    </row>
    <row r="2293" spans="24:24">
      <c r="X2293" s="40"/>
    </row>
    <row r="2294" spans="24:24">
      <c r="X2294" s="40"/>
    </row>
    <row r="2295" spans="24:24">
      <c r="X2295" s="40"/>
    </row>
    <row r="2296" spans="24:24">
      <c r="X2296" s="40"/>
    </row>
    <row r="2297" spans="24:24">
      <c r="X2297" s="40"/>
    </row>
    <row r="2298" spans="24:24">
      <c r="X2298" s="40"/>
    </row>
    <row r="2299" spans="24:24">
      <c r="X2299" s="40"/>
    </row>
    <row r="2300" spans="24:24">
      <c r="X2300" s="40"/>
    </row>
    <row r="2301" spans="24:24">
      <c r="X2301" s="40"/>
    </row>
    <row r="2302" spans="24:24">
      <c r="X2302" s="40"/>
    </row>
    <row r="2303" spans="24:24">
      <c r="X2303" s="40"/>
    </row>
    <row r="2304" spans="24:24">
      <c r="X2304" s="40"/>
    </row>
    <row r="2305" spans="24:24">
      <c r="X2305" s="40"/>
    </row>
    <row r="2306" spans="24:24">
      <c r="X2306" s="40"/>
    </row>
    <row r="2307" spans="24:24">
      <c r="X2307" s="40"/>
    </row>
    <row r="2308" spans="24:24">
      <c r="X2308" s="40"/>
    </row>
    <row r="2309" spans="24:24">
      <c r="X2309" s="40"/>
    </row>
    <row r="2310" spans="24:24">
      <c r="X2310" s="40"/>
    </row>
    <row r="2311" spans="24:24">
      <c r="X2311" s="40"/>
    </row>
    <row r="2312" spans="24:24">
      <c r="X2312" s="40"/>
    </row>
    <row r="2313" spans="24:24">
      <c r="X2313" s="40"/>
    </row>
    <row r="2314" spans="24:24">
      <c r="X2314" s="40"/>
    </row>
    <row r="2315" spans="24:24">
      <c r="X2315" s="40"/>
    </row>
    <row r="2316" spans="24:24">
      <c r="X2316" s="40"/>
    </row>
    <row r="2317" spans="24:24">
      <c r="X2317" s="40"/>
    </row>
    <row r="2318" spans="24:24">
      <c r="X2318" s="40"/>
    </row>
    <row r="2319" spans="24:24">
      <c r="X2319" s="40"/>
    </row>
    <row r="2320" spans="24:24">
      <c r="X2320" s="40"/>
    </row>
    <row r="2321" spans="24:24">
      <c r="X2321" s="40"/>
    </row>
    <row r="2322" spans="24:24">
      <c r="X2322" s="40"/>
    </row>
    <row r="2323" spans="24:24">
      <c r="X2323" s="40"/>
    </row>
    <row r="2324" spans="24:24">
      <c r="X2324" s="40"/>
    </row>
    <row r="2325" spans="24:24">
      <c r="X2325" s="40"/>
    </row>
    <row r="2326" spans="24:24">
      <c r="X2326" s="40"/>
    </row>
    <row r="2327" spans="24:24">
      <c r="X2327" s="40"/>
    </row>
    <row r="2328" spans="24:24">
      <c r="X2328" s="40"/>
    </row>
    <row r="2329" spans="24:24">
      <c r="X2329" s="40"/>
    </row>
    <row r="2330" spans="24:24">
      <c r="X2330" s="40"/>
    </row>
    <row r="2331" spans="24:24">
      <c r="X2331" s="40"/>
    </row>
    <row r="2332" spans="24:24">
      <c r="X2332" s="40"/>
    </row>
    <row r="2333" spans="24:24">
      <c r="X2333" s="40"/>
    </row>
    <row r="2334" spans="24:24">
      <c r="X2334" s="40"/>
    </row>
    <row r="2335" spans="24:24">
      <c r="X2335" s="40"/>
    </row>
    <row r="2336" spans="24:24">
      <c r="X2336" s="40"/>
    </row>
    <row r="2337" spans="24:24">
      <c r="X2337" s="40"/>
    </row>
    <row r="2338" spans="24:24">
      <c r="X2338" s="40"/>
    </row>
    <row r="2339" spans="24:24">
      <c r="X2339" s="40"/>
    </row>
    <row r="2340" spans="24:24">
      <c r="X2340" s="40"/>
    </row>
    <row r="2341" spans="24:24">
      <c r="X2341" s="40"/>
    </row>
    <row r="2342" spans="24:24">
      <c r="X2342" s="40"/>
    </row>
    <row r="2343" spans="24:24">
      <c r="X2343" s="40"/>
    </row>
    <row r="2344" spans="24:24">
      <c r="X2344" s="40"/>
    </row>
    <row r="2345" spans="24:24">
      <c r="X2345" s="40"/>
    </row>
    <row r="2346" spans="24:24">
      <c r="X2346" s="40"/>
    </row>
    <row r="2347" spans="24:24">
      <c r="X2347" s="40"/>
    </row>
    <row r="2348" spans="24:24">
      <c r="X2348" s="40"/>
    </row>
    <row r="2349" spans="24:24">
      <c r="X2349" s="40"/>
    </row>
    <row r="2350" spans="24:24">
      <c r="X2350" s="40"/>
    </row>
    <row r="2351" spans="24:24">
      <c r="X2351" s="40"/>
    </row>
    <row r="2352" spans="24:24">
      <c r="X2352" s="40"/>
    </row>
    <row r="2353" spans="24:24">
      <c r="X2353" s="40"/>
    </row>
    <row r="2354" spans="24:24">
      <c r="X2354" s="40"/>
    </row>
    <row r="2355" spans="24:24">
      <c r="X2355" s="40"/>
    </row>
    <row r="2356" spans="24:24">
      <c r="X2356" s="40"/>
    </row>
    <row r="2357" spans="24:24">
      <c r="X2357" s="40"/>
    </row>
    <row r="2358" spans="24:24">
      <c r="X2358" s="40"/>
    </row>
    <row r="2359" spans="24:24">
      <c r="X2359" s="40"/>
    </row>
    <row r="2360" spans="24:24">
      <c r="X2360" s="40"/>
    </row>
    <row r="2361" spans="24:24">
      <c r="X2361" s="40"/>
    </row>
    <row r="2362" spans="24:24">
      <c r="X2362" s="40"/>
    </row>
    <row r="2363" spans="24:24">
      <c r="X2363" s="40"/>
    </row>
    <row r="2364" spans="24:24">
      <c r="X2364" s="40"/>
    </row>
    <row r="2365" spans="24:24">
      <c r="X2365" s="40"/>
    </row>
    <row r="2366" spans="24:24">
      <c r="X2366" s="40"/>
    </row>
    <row r="2367" spans="24:24">
      <c r="X2367" s="40"/>
    </row>
    <row r="2368" spans="24:24">
      <c r="X2368" s="40"/>
    </row>
    <row r="2369" spans="24:24">
      <c r="X2369" s="40"/>
    </row>
    <row r="2370" spans="24:24">
      <c r="X2370" s="40"/>
    </row>
    <row r="2371" spans="24:24">
      <c r="X2371" s="40"/>
    </row>
    <row r="2372" spans="24:24">
      <c r="X2372" s="40"/>
    </row>
    <row r="2373" spans="24:24">
      <c r="X2373" s="40"/>
    </row>
    <row r="2374" spans="24:24">
      <c r="X2374" s="40"/>
    </row>
    <row r="2375" spans="24:24">
      <c r="X2375" s="40"/>
    </row>
    <row r="2376" spans="24:24">
      <c r="X2376" s="40"/>
    </row>
    <row r="2377" spans="24:24">
      <c r="X2377" s="40"/>
    </row>
    <row r="2378" spans="24:24">
      <c r="X2378" s="40"/>
    </row>
    <row r="2379" spans="24:24">
      <c r="X2379" s="40"/>
    </row>
    <row r="2380" spans="24:24">
      <c r="X2380" s="40"/>
    </row>
    <row r="2381" spans="24:24">
      <c r="X2381" s="40"/>
    </row>
    <row r="2382" spans="24:24">
      <c r="X2382" s="40"/>
    </row>
    <row r="2383" spans="24:24">
      <c r="X2383" s="40"/>
    </row>
    <row r="2384" spans="24:24">
      <c r="X2384" s="40"/>
    </row>
    <row r="2385" spans="24:24">
      <c r="X2385" s="40"/>
    </row>
    <row r="2386" spans="24:24">
      <c r="X2386" s="40"/>
    </row>
    <row r="2387" spans="24:24">
      <c r="X2387" s="40"/>
    </row>
    <row r="2388" spans="24:24">
      <c r="X2388" s="40"/>
    </row>
    <row r="2389" spans="24:24">
      <c r="X2389" s="40"/>
    </row>
    <row r="2390" spans="24:24">
      <c r="X2390" s="40"/>
    </row>
    <row r="2391" spans="24:24">
      <c r="X2391" s="40"/>
    </row>
    <row r="2392" spans="24:24">
      <c r="X2392" s="40"/>
    </row>
    <row r="2393" spans="24:24">
      <c r="X2393" s="40"/>
    </row>
    <row r="2394" spans="24:24">
      <c r="X2394" s="40"/>
    </row>
    <row r="2395" spans="24:24">
      <c r="X2395" s="40"/>
    </row>
    <row r="2396" spans="24:24">
      <c r="X2396" s="40"/>
    </row>
    <row r="2397" spans="24:24">
      <c r="X2397" s="40"/>
    </row>
    <row r="2398" spans="24:24">
      <c r="X2398" s="40"/>
    </row>
    <row r="2399" spans="24:24">
      <c r="X2399" s="40"/>
    </row>
    <row r="2400" spans="24:24">
      <c r="X2400" s="40"/>
    </row>
    <row r="2401" spans="24:24">
      <c r="X2401" s="40"/>
    </row>
    <row r="2402" spans="24:24">
      <c r="X2402" s="40"/>
    </row>
    <row r="2403" spans="24:24">
      <c r="X2403" s="40"/>
    </row>
    <row r="2404" spans="24:24">
      <c r="X2404" s="40"/>
    </row>
    <row r="2405" spans="24:24">
      <c r="X2405" s="40"/>
    </row>
    <row r="2406" spans="24:24">
      <c r="X2406" s="40"/>
    </row>
    <row r="2407" spans="24:24">
      <c r="X2407" s="40"/>
    </row>
    <row r="2408" spans="24:24">
      <c r="X2408" s="40"/>
    </row>
    <row r="2409" spans="24:24">
      <c r="X2409" s="40"/>
    </row>
    <row r="2410" spans="24:24">
      <c r="X2410" s="40"/>
    </row>
    <row r="2411" spans="24:24">
      <c r="X2411" s="40"/>
    </row>
    <row r="2412" spans="24:24">
      <c r="X2412" s="40"/>
    </row>
    <row r="2413" spans="24:24">
      <c r="X2413" s="40"/>
    </row>
    <row r="2414" spans="24:24">
      <c r="X2414" s="40"/>
    </row>
    <row r="2415" spans="24:24">
      <c r="X2415" s="40"/>
    </row>
    <row r="2416" spans="24:24">
      <c r="X2416" s="40"/>
    </row>
    <row r="2417" spans="24:24">
      <c r="X2417" s="40"/>
    </row>
    <row r="2418" spans="24:24">
      <c r="X2418" s="40"/>
    </row>
    <row r="2419" spans="24:24">
      <c r="X2419" s="40"/>
    </row>
    <row r="2420" spans="24:24">
      <c r="X2420" s="40"/>
    </row>
    <row r="2421" spans="24:24">
      <c r="X2421" s="40"/>
    </row>
    <row r="2422" spans="24:24">
      <c r="X2422" s="40"/>
    </row>
    <row r="2423" spans="24:24">
      <c r="X2423" s="40"/>
    </row>
    <row r="2424" spans="24:24">
      <c r="X2424" s="40"/>
    </row>
    <row r="2425" spans="24:24">
      <c r="X2425" s="40"/>
    </row>
    <row r="2426" spans="24:24">
      <c r="X2426" s="40"/>
    </row>
    <row r="2427" spans="24:24">
      <c r="X2427" s="40"/>
    </row>
    <row r="2428" spans="24:24">
      <c r="X2428" s="40"/>
    </row>
    <row r="2429" spans="24:24">
      <c r="X2429" s="40"/>
    </row>
    <row r="2430" spans="24:24">
      <c r="X2430" s="40"/>
    </row>
    <row r="2431" spans="24:24">
      <c r="X2431" s="40"/>
    </row>
    <row r="2432" spans="24:24">
      <c r="X2432" s="40"/>
    </row>
    <row r="2433" spans="24:24">
      <c r="X2433" s="40"/>
    </row>
    <row r="2434" spans="24:24">
      <c r="X2434" s="40"/>
    </row>
    <row r="2435" spans="24:24">
      <c r="X2435" s="40"/>
    </row>
    <row r="2436" spans="24:24">
      <c r="X2436" s="40"/>
    </row>
    <row r="2437" spans="24:24">
      <c r="X2437" s="40"/>
    </row>
    <row r="2438" spans="24:24">
      <c r="X2438" s="40"/>
    </row>
    <row r="2439" spans="24:24">
      <c r="X2439" s="40"/>
    </row>
    <row r="2440" spans="24:24">
      <c r="X2440" s="40"/>
    </row>
    <row r="2441" spans="24:24">
      <c r="X2441" s="40"/>
    </row>
    <row r="2442" spans="24:24">
      <c r="X2442" s="40"/>
    </row>
    <row r="2443" spans="24:24">
      <c r="X2443" s="40"/>
    </row>
    <row r="2444" spans="24:24">
      <c r="X2444" s="40"/>
    </row>
    <row r="2445" spans="24:24">
      <c r="X2445" s="40"/>
    </row>
    <row r="2446" spans="24:24">
      <c r="X2446" s="40"/>
    </row>
    <row r="2447" spans="24:24">
      <c r="X2447" s="40"/>
    </row>
    <row r="2448" spans="24:24">
      <c r="X2448" s="40"/>
    </row>
    <row r="2449" spans="24:24">
      <c r="X2449" s="40"/>
    </row>
    <row r="2450" spans="24:24">
      <c r="X2450" s="40"/>
    </row>
    <row r="2451" spans="24:24">
      <c r="X2451" s="40"/>
    </row>
    <row r="2452" spans="24:24">
      <c r="X2452" s="40"/>
    </row>
    <row r="2453" spans="24:24">
      <c r="X2453" s="40"/>
    </row>
    <row r="2454" spans="24:24">
      <c r="X2454" s="40"/>
    </row>
    <row r="2455" spans="24:24">
      <c r="X2455" s="40"/>
    </row>
    <row r="2456" spans="24:24">
      <c r="X2456" s="40"/>
    </row>
    <row r="2457" spans="24:24">
      <c r="X2457" s="40"/>
    </row>
    <row r="2458" spans="24:24">
      <c r="X2458" s="40"/>
    </row>
    <row r="2459" spans="24:24">
      <c r="X2459" s="40"/>
    </row>
    <row r="2460" spans="24:24">
      <c r="X2460" s="40"/>
    </row>
    <row r="2461" spans="24:24">
      <c r="X2461" s="40"/>
    </row>
    <row r="2462" spans="24:24">
      <c r="X2462" s="40"/>
    </row>
    <row r="2463" spans="24:24">
      <c r="X2463" s="40"/>
    </row>
    <row r="2464" spans="24:24">
      <c r="X2464" s="40"/>
    </row>
    <row r="2465" spans="24:24">
      <c r="X2465" s="40"/>
    </row>
    <row r="2466" spans="24:24">
      <c r="X2466" s="40"/>
    </row>
    <row r="2467" spans="24:24">
      <c r="X2467" s="40"/>
    </row>
    <row r="2468" spans="24:24">
      <c r="X2468" s="40"/>
    </row>
    <row r="2469" spans="24:24">
      <c r="X2469" s="40"/>
    </row>
    <row r="2470" spans="24:24">
      <c r="X2470" s="40"/>
    </row>
    <row r="2471" spans="24:24">
      <c r="X2471" s="40"/>
    </row>
    <row r="2472" spans="24:24">
      <c r="X2472" s="40"/>
    </row>
    <row r="2473" spans="24:24">
      <c r="X2473" s="40"/>
    </row>
    <row r="2474" spans="24:24">
      <c r="X2474" s="40"/>
    </row>
    <row r="2475" spans="24:24">
      <c r="X2475" s="40"/>
    </row>
    <row r="2476" spans="24:24">
      <c r="X2476" s="40"/>
    </row>
    <row r="2477" spans="24:24">
      <c r="X2477" s="40"/>
    </row>
    <row r="2478" spans="24:24">
      <c r="X2478" s="40"/>
    </row>
    <row r="2479" spans="24:24">
      <c r="X2479" s="40"/>
    </row>
    <row r="2480" spans="24:24">
      <c r="X2480" s="40"/>
    </row>
    <row r="2481" spans="24:24">
      <c r="X2481" s="40"/>
    </row>
    <row r="2482" spans="24:24">
      <c r="X2482" s="40"/>
    </row>
    <row r="2483" spans="24:24">
      <c r="X2483" s="40"/>
    </row>
    <row r="2484" spans="24:24">
      <c r="X2484" s="40"/>
    </row>
    <row r="2485" spans="24:24">
      <c r="X2485" s="40"/>
    </row>
    <row r="2486" spans="24:24">
      <c r="X2486" s="40"/>
    </row>
    <row r="2487" spans="24:24">
      <c r="X2487" s="40"/>
    </row>
    <row r="2488" spans="24:24">
      <c r="X2488" s="40"/>
    </row>
    <row r="2489" spans="24:24">
      <c r="X2489" s="40"/>
    </row>
    <row r="2490" spans="24:24">
      <c r="X2490" s="40"/>
    </row>
    <row r="2491" spans="24:24">
      <c r="X2491" s="40"/>
    </row>
    <row r="2492" spans="24:24">
      <c r="X2492" s="40"/>
    </row>
    <row r="2493" spans="24:24">
      <c r="X2493" s="40"/>
    </row>
    <row r="2494" spans="24:24">
      <c r="X2494" s="40"/>
    </row>
    <row r="2495" spans="24:24">
      <c r="X2495" s="40"/>
    </row>
    <row r="2496" spans="24:24">
      <c r="X2496" s="40"/>
    </row>
    <row r="2497" spans="24:24">
      <c r="X2497" s="40"/>
    </row>
    <row r="2498" spans="24:24">
      <c r="X2498" s="40"/>
    </row>
    <row r="2499" spans="24:24">
      <c r="X2499" s="40"/>
    </row>
    <row r="2500" spans="24:24">
      <c r="X2500" s="40"/>
    </row>
    <row r="2501" spans="24:24">
      <c r="X2501" s="40"/>
    </row>
    <row r="2502" spans="24:24">
      <c r="X2502" s="40"/>
    </row>
    <row r="2503" spans="24:24">
      <c r="X2503" s="40"/>
    </row>
    <row r="2504" spans="24:24">
      <c r="X2504" s="40"/>
    </row>
    <row r="2505" spans="24:24">
      <c r="X2505" s="40"/>
    </row>
    <row r="2506" spans="24:24">
      <c r="X2506" s="40"/>
    </row>
    <row r="2507" spans="24:24">
      <c r="X2507" s="40"/>
    </row>
    <row r="2508" spans="24:24">
      <c r="X2508" s="40"/>
    </row>
    <row r="2509" spans="24:24">
      <c r="X2509" s="40"/>
    </row>
    <row r="2510" spans="24:24">
      <c r="X2510" s="40"/>
    </row>
    <row r="2511" spans="24:24">
      <c r="X2511" s="40"/>
    </row>
    <row r="2512" spans="24:24">
      <c r="X2512" s="40"/>
    </row>
    <row r="2513" spans="24:24">
      <c r="X2513" s="40"/>
    </row>
    <row r="2514" spans="24:24">
      <c r="X2514" s="40"/>
    </row>
    <row r="2515" spans="24:24">
      <c r="X2515" s="40"/>
    </row>
    <row r="2516" spans="24:24">
      <c r="X2516" s="40"/>
    </row>
    <row r="2517" spans="24:24">
      <c r="X2517" s="40"/>
    </row>
    <row r="2518" spans="24:24">
      <c r="X2518" s="40"/>
    </row>
    <row r="2519" spans="24:24">
      <c r="X2519" s="40"/>
    </row>
    <row r="2520" spans="24:24">
      <c r="X2520" s="40"/>
    </row>
    <row r="2521" spans="24:24">
      <c r="X2521" s="40"/>
    </row>
    <row r="2522" spans="24:24">
      <c r="X2522" s="40"/>
    </row>
    <row r="2523" spans="24:24">
      <c r="X2523" s="40"/>
    </row>
    <row r="2524" spans="24:24">
      <c r="X2524" s="40"/>
    </row>
    <row r="2525" spans="24:24">
      <c r="X2525" s="40"/>
    </row>
    <row r="2526" spans="24:24">
      <c r="X2526" s="40"/>
    </row>
    <row r="2527" spans="24:24">
      <c r="X2527" s="40"/>
    </row>
    <row r="2528" spans="24:24">
      <c r="X2528" s="40"/>
    </row>
    <row r="2529" spans="24:24">
      <c r="X2529" s="40"/>
    </row>
    <row r="2530" spans="24:24">
      <c r="X2530" s="40"/>
    </row>
    <row r="2531" spans="24:24">
      <c r="X2531" s="40"/>
    </row>
    <row r="2532" spans="24:24">
      <c r="X2532" s="40"/>
    </row>
    <row r="2533" spans="24:24">
      <c r="X2533" s="40"/>
    </row>
    <row r="2534" spans="24:24">
      <c r="X2534" s="40"/>
    </row>
    <row r="2535" spans="24:24">
      <c r="X2535" s="40"/>
    </row>
    <row r="2536" spans="24:24">
      <c r="X2536" s="40"/>
    </row>
    <row r="2537" spans="24:24">
      <c r="X2537" s="40"/>
    </row>
    <row r="2538" spans="24:24">
      <c r="X2538" s="40"/>
    </row>
    <row r="2539" spans="24:24">
      <c r="X2539" s="40"/>
    </row>
    <row r="2540" spans="24:24">
      <c r="X2540" s="40"/>
    </row>
    <row r="2541" spans="24:24">
      <c r="X2541" s="40"/>
    </row>
    <row r="2542" spans="24:24">
      <c r="X2542" s="40"/>
    </row>
    <row r="2543" spans="24:24">
      <c r="X2543" s="40"/>
    </row>
    <row r="2544" spans="24:24">
      <c r="X2544" s="40"/>
    </row>
    <row r="2545" spans="24:24">
      <c r="X2545" s="40"/>
    </row>
    <row r="2546" spans="24:24">
      <c r="X2546" s="40"/>
    </row>
    <row r="2547" spans="24:24">
      <c r="X2547" s="40"/>
    </row>
    <row r="2548" spans="24:24">
      <c r="X2548" s="40"/>
    </row>
    <row r="2549" spans="24:24">
      <c r="X2549" s="40"/>
    </row>
    <row r="2550" spans="24:24">
      <c r="X2550" s="40"/>
    </row>
    <row r="2551" spans="24:24">
      <c r="X2551" s="40"/>
    </row>
    <row r="2552" spans="24:24">
      <c r="X2552" s="40"/>
    </row>
    <row r="2553" spans="24:24">
      <c r="X2553" s="40"/>
    </row>
    <row r="2554" spans="24:24">
      <c r="X2554" s="40"/>
    </row>
    <row r="2555" spans="24:24">
      <c r="X2555" s="40"/>
    </row>
    <row r="2556" spans="24:24">
      <c r="X2556" s="40"/>
    </row>
    <row r="2557" spans="24:24">
      <c r="X2557" s="40"/>
    </row>
    <row r="2558" spans="24:24">
      <c r="X2558" s="40"/>
    </row>
    <row r="2559" spans="24:24">
      <c r="X2559" s="40"/>
    </row>
    <row r="2560" spans="24:24">
      <c r="X2560" s="40"/>
    </row>
    <row r="2561" spans="24:24">
      <c r="X2561" s="40"/>
    </row>
    <row r="2562" spans="24:24">
      <c r="X2562" s="40"/>
    </row>
    <row r="2563" spans="24:24">
      <c r="X2563" s="40"/>
    </row>
    <row r="2564" spans="24:24">
      <c r="X2564" s="40"/>
    </row>
    <row r="2565" spans="24:24">
      <c r="X2565" s="40"/>
    </row>
    <row r="2566" spans="24:24">
      <c r="X2566" s="40"/>
    </row>
    <row r="2567" spans="24:24">
      <c r="X2567" s="40"/>
    </row>
    <row r="2568" spans="24:24">
      <c r="X2568" s="40"/>
    </row>
    <row r="2569" spans="24:24">
      <c r="X2569" s="40"/>
    </row>
    <row r="2570" spans="24:24">
      <c r="X2570" s="40"/>
    </row>
    <row r="2571" spans="24:24">
      <c r="X2571" s="40"/>
    </row>
    <row r="2572" spans="24:24">
      <c r="X2572" s="40"/>
    </row>
    <row r="2573" spans="24:24">
      <c r="X2573" s="40"/>
    </row>
    <row r="2574" spans="24:24">
      <c r="X2574" s="40"/>
    </row>
    <row r="2575" spans="24:24">
      <c r="X2575" s="40"/>
    </row>
    <row r="2576" spans="24:24">
      <c r="X2576" s="40"/>
    </row>
    <row r="2577" spans="24:24">
      <c r="X2577" s="40"/>
    </row>
    <row r="2578" spans="24:24">
      <c r="X2578" s="40"/>
    </row>
    <row r="2579" spans="24:24">
      <c r="X2579" s="40"/>
    </row>
    <row r="2580" spans="24:24">
      <c r="X2580" s="40"/>
    </row>
    <row r="2581" spans="24:24">
      <c r="X2581" s="40"/>
    </row>
    <row r="2582" spans="24:24">
      <c r="X2582" s="40"/>
    </row>
    <row r="2583" spans="24:24">
      <c r="X2583" s="40"/>
    </row>
    <row r="2584" spans="24:24">
      <c r="X2584" s="40"/>
    </row>
    <row r="2585" spans="24:24">
      <c r="X2585" s="40"/>
    </row>
    <row r="2586" spans="24:24">
      <c r="X2586" s="40"/>
    </row>
    <row r="2587" spans="24:24">
      <c r="X2587" s="40"/>
    </row>
    <row r="2588" spans="24:24">
      <c r="X2588" s="40"/>
    </row>
    <row r="2589" spans="24:24">
      <c r="X2589" s="40"/>
    </row>
    <row r="2590" spans="24:24">
      <c r="X2590" s="40"/>
    </row>
    <row r="2591" spans="24:24">
      <c r="X2591" s="40"/>
    </row>
    <row r="2592" spans="24:24">
      <c r="X2592" s="40"/>
    </row>
    <row r="2593" spans="24:24">
      <c r="X2593" s="40"/>
    </row>
    <row r="2594" spans="24:24">
      <c r="X2594" s="40"/>
    </row>
    <row r="2595" spans="24:24">
      <c r="X2595" s="40"/>
    </row>
    <row r="2596" spans="24:24">
      <c r="X2596" s="40"/>
    </row>
    <row r="2597" spans="24:24">
      <c r="X2597" s="40"/>
    </row>
    <row r="2598" spans="24:24">
      <c r="X2598" s="40"/>
    </row>
    <row r="2599" spans="24:24">
      <c r="X2599" s="40"/>
    </row>
    <row r="2600" spans="24:24">
      <c r="X2600" s="40"/>
    </row>
    <row r="2601" spans="24:24">
      <c r="X2601" s="40"/>
    </row>
    <row r="2602" spans="24:24">
      <c r="X2602" s="40"/>
    </row>
    <row r="2603" spans="24:24">
      <c r="X2603" s="40"/>
    </row>
    <row r="2604" spans="24:24">
      <c r="X2604" s="40"/>
    </row>
    <row r="2605" spans="24:24">
      <c r="X2605" s="40"/>
    </row>
    <row r="2606" spans="24:24">
      <c r="X2606" s="40"/>
    </row>
    <row r="2607" spans="24:24">
      <c r="X2607" s="40"/>
    </row>
    <row r="2608" spans="24:24">
      <c r="X2608" s="40"/>
    </row>
    <row r="2609" spans="24:24">
      <c r="X2609" s="40"/>
    </row>
    <row r="2610" spans="24:24">
      <c r="X2610" s="40"/>
    </row>
    <row r="2611" spans="24:24">
      <c r="X2611" s="40"/>
    </row>
    <row r="2612" spans="24:24">
      <c r="X2612" s="40"/>
    </row>
    <row r="2613" spans="24:24">
      <c r="X2613" s="40"/>
    </row>
    <row r="2614" spans="24:24">
      <c r="X2614" s="40"/>
    </row>
    <row r="2615" spans="24:24">
      <c r="X2615" s="40"/>
    </row>
    <row r="2616" spans="24:24">
      <c r="X2616" s="40"/>
    </row>
    <row r="2617" spans="24:24">
      <c r="X2617" s="40"/>
    </row>
    <row r="2618" spans="24:24">
      <c r="X2618" s="40"/>
    </row>
    <row r="2619" spans="24:24">
      <c r="X2619" s="40"/>
    </row>
    <row r="2620" spans="24:24">
      <c r="X2620" s="40"/>
    </row>
    <row r="2621" spans="24:24">
      <c r="X2621" s="40"/>
    </row>
    <row r="2622" spans="24:24">
      <c r="X2622" s="40"/>
    </row>
    <row r="2623" spans="24:24">
      <c r="X2623" s="40"/>
    </row>
    <row r="2624" spans="24:24">
      <c r="X2624" s="40"/>
    </row>
    <row r="2625" spans="24:24">
      <c r="X2625" s="40"/>
    </row>
    <row r="2626" spans="24:24">
      <c r="X2626" s="40"/>
    </row>
    <row r="2627" spans="24:24">
      <c r="X2627" s="40"/>
    </row>
    <row r="2628" spans="24:24">
      <c r="X2628" s="40"/>
    </row>
    <row r="2629" spans="24:24">
      <c r="X2629" s="40"/>
    </row>
    <row r="2630" spans="24:24">
      <c r="X2630" s="40"/>
    </row>
    <row r="2631" spans="24:24">
      <c r="X2631" s="40"/>
    </row>
    <row r="2632" spans="24:24">
      <c r="X2632" s="40"/>
    </row>
    <row r="2633" spans="24:24">
      <c r="X2633" s="40"/>
    </row>
    <row r="2634" spans="24:24">
      <c r="X2634" s="40"/>
    </row>
    <row r="2635" spans="24:24">
      <c r="X2635" s="40"/>
    </row>
    <row r="2636" spans="24:24">
      <c r="X2636" s="40"/>
    </row>
    <row r="2637" spans="24:24">
      <c r="X2637" s="40"/>
    </row>
    <row r="2638" spans="24:24">
      <c r="X2638" s="40"/>
    </row>
    <row r="2639" spans="24:24">
      <c r="X2639" s="40"/>
    </row>
    <row r="2640" spans="24:24">
      <c r="X2640" s="40"/>
    </row>
    <row r="2641" spans="24:24">
      <c r="X2641" s="40"/>
    </row>
    <row r="2642" spans="24:24">
      <c r="X2642" s="40"/>
    </row>
    <row r="2643" spans="24:24">
      <c r="X2643" s="40"/>
    </row>
    <row r="2644" spans="24:24">
      <c r="X2644" s="40"/>
    </row>
    <row r="2645" spans="24:24">
      <c r="X2645" s="40"/>
    </row>
    <row r="2646" spans="24:24">
      <c r="X2646" s="40"/>
    </row>
    <row r="2647" spans="24:24">
      <c r="X2647" s="40"/>
    </row>
    <row r="2648" spans="24:24">
      <c r="X2648" s="40"/>
    </row>
    <row r="2649" spans="24:24">
      <c r="X2649" s="40"/>
    </row>
    <row r="2650" spans="24:24">
      <c r="X2650" s="40"/>
    </row>
    <row r="2651" spans="24:24">
      <c r="X2651" s="40"/>
    </row>
    <row r="2652" spans="24:24">
      <c r="X2652" s="40"/>
    </row>
    <row r="2653" spans="24:24">
      <c r="X2653" s="40"/>
    </row>
    <row r="2654" spans="24:24">
      <c r="X2654" s="40"/>
    </row>
    <row r="2655" spans="24:24">
      <c r="X2655" s="40"/>
    </row>
    <row r="2656" spans="24:24">
      <c r="X2656" s="40"/>
    </row>
    <row r="2657" spans="24:24">
      <c r="X2657" s="40"/>
    </row>
    <row r="2658" spans="24:24">
      <c r="X2658" s="40"/>
    </row>
    <row r="2659" spans="24:24">
      <c r="X2659" s="40"/>
    </row>
    <row r="2660" spans="24:24">
      <c r="X2660" s="40"/>
    </row>
    <row r="2661" spans="24:24">
      <c r="X2661" s="40"/>
    </row>
    <row r="2662" spans="24:24">
      <c r="X2662" s="40"/>
    </row>
    <row r="2663" spans="24:24">
      <c r="X2663" s="40"/>
    </row>
    <row r="2664" spans="24:24">
      <c r="X2664" s="40"/>
    </row>
    <row r="2665" spans="24:24">
      <c r="X2665" s="40"/>
    </row>
    <row r="2666" spans="24:24">
      <c r="X2666" s="40"/>
    </row>
    <row r="2667" spans="24:24">
      <c r="X2667" s="40"/>
    </row>
    <row r="2668" spans="24:24">
      <c r="X2668" s="40"/>
    </row>
    <row r="2669" spans="24:24">
      <c r="X2669" s="40"/>
    </row>
    <row r="2670" spans="24:24">
      <c r="X2670" s="40"/>
    </row>
    <row r="2671" spans="24:24">
      <c r="X2671" s="40"/>
    </row>
    <row r="2672" spans="24:24">
      <c r="X2672" s="40"/>
    </row>
    <row r="2673" spans="24:24">
      <c r="X2673" s="40"/>
    </row>
    <row r="2674" spans="24:24">
      <c r="X2674" s="40"/>
    </row>
    <row r="2675" spans="24:24">
      <c r="X2675" s="40"/>
    </row>
    <row r="2676" spans="24:24">
      <c r="X2676" s="40"/>
    </row>
    <row r="2677" spans="24:24">
      <c r="X2677" s="40"/>
    </row>
    <row r="2678" spans="24:24">
      <c r="X2678" s="40"/>
    </row>
    <row r="2679" spans="24:24">
      <c r="X2679" s="40"/>
    </row>
    <row r="2680" spans="24:24">
      <c r="X2680" s="40"/>
    </row>
    <row r="2681" spans="24:24">
      <c r="X2681" s="40"/>
    </row>
    <row r="2682" spans="24:24">
      <c r="X2682" s="40"/>
    </row>
    <row r="2683" spans="24:24">
      <c r="X2683" s="40"/>
    </row>
    <row r="2684" spans="24:24">
      <c r="X2684" s="40"/>
    </row>
    <row r="2685" spans="24:24">
      <c r="X2685" s="40"/>
    </row>
    <row r="2686" spans="24:24">
      <c r="X2686" s="40"/>
    </row>
    <row r="2687" spans="24:24">
      <c r="X2687" s="40"/>
    </row>
    <row r="2688" spans="24:24">
      <c r="X2688" s="40"/>
    </row>
    <row r="2689" spans="24:24">
      <c r="X2689" s="40"/>
    </row>
    <row r="2690" spans="24:24">
      <c r="X2690" s="40"/>
    </row>
    <row r="2691" spans="24:24">
      <c r="X2691" s="40"/>
    </row>
    <row r="2692" spans="24:24">
      <c r="X2692" s="40"/>
    </row>
    <row r="2693" spans="24:24">
      <c r="X2693" s="40"/>
    </row>
    <row r="2694" spans="24:24">
      <c r="X2694" s="40"/>
    </row>
    <row r="2695" spans="24:24">
      <c r="X2695" s="40"/>
    </row>
    <row r="2696" spans="24:24">
      <c r="X2696" s="40"/>
    </row>
    <row r="2697" spans="24:24">
      <c r="X2697" s="40"/>
    </row>
    <row r="2698" spans="24:24">
      <c r="X2698" s="40"/>
    </row>
    <row r="2699" spans="24:24">
      <c r="X2699" s="40"/>
    </row>
    <row r="2700" spans="24:24">
      <c r="X2700" s="40"/>
    </row>
    <row r="2701" spans="24:24">
      <c r="X2701" s="40"/>
    </row>
    <row r="2702" spans="24:24">
      <c r="X2702" s="40"/>
    </row>
    <row r="2703" spans="24:24">
      <c r="X2703" s="40"/>
    </row>
    <row r="2704" spans="24:24">
      <c r="X2704" s="40"/>
    </row>
    <row r="2705" spans="24:24">
      <c r="X2705" s="40"/>
    </row>
    <row r="2706" spans="24:24">
      <c r="X2706" s="40"/>
    </row>
    <row r="2707" spans="24:24">
      <c r="X2707" s="40"/>
    </row>
    <row r="2708" spans="24:24">
      <c r="X2708" s="40"/>
    </row>
    <row r="2709" spans="24:24">
      <c r="X2709" s="40"/>
    </row>
    <row r="2710" spans="24:24">
      <c r="X2710" s="40"/>
    </row>
    <row r="2711" spans="24:24">
      <c r="X2711" s="40"/>
    </row>
    <row r="2712" spans="24:24">
      <c r="X2712" s="40"/>
    </row>
    <row r="2713" spans="24:24">
      <c r="X2713" s="40"/>
    </row>
    <row r="2714" spans="24:24">
      <c r="X2714" s="40"/>
    </row>
    <row r="2715" spans="24:24">
      <c r="X2715" s="40"/>
    </row>
    <row r="2716" spans="24:24">
      <c r="X2716" s="40"/>
    </row>
    <row r="2717" spans="24:24">
      <c r="X2717" s="40"/>
    </row>
    <row r="2718" spans="24:24">
      <c r="X2718" s="40"/>
    </row>
    <row r="2719" spans="24:24">
      <c r="X2719" s="40"/>
    </row>
    <row r="2720" spans="24:24">
      <c r="X2720" s="40"/>
    </row>
    <row r="2721" spans="24:24">
      <c r="X2721" s="40"/>
    </row>
    <row r="2722" spans="24:24">
      <c r="X2722" s="40"/>
    </row>
    <row r="2723" spans="24:24">
      <c r="X2723" s="40"/>
    </row>
    <row r="2724" spans="24:24">
      <c r="X2724" s="40"/>
    </row>
    <row r="2725" spans="24:24">
      <c r="X2725" s="40"/>
    </row>
    <row r="2726" spans="24:24">
      <c r="X2726" s="40"/>
    </row>
    <row r="2727" spans="24:24">
      <c r="X2727" s="40"/>
    </row>
    <row r="2728" spans="24:24">
      <c r="X2728" s="40"/>
    </row>
    <row r="2729" spans="24:24">
      <c r="X2729" s="40"/>
    </row>
    <row r="2730" spans="24:24">
      <c r="X2730" s="40"/>
    </row>
    <row r="2731" spans="24:24">
      <c r="X2731" s="40"/>
    </row>
    <row r="2732" spans="24:24">
      <c r="X2732" s="40"/>
    </row>
    <row r="2733" spans="24:24">
      <c r="X2733" s="40"/>
    </row>
    <row r="2734" spans="24:24">
      <c r="X2734" s="40"/>
    </row>
    <row r="2735" spans="24:24">
      <c r="X2735" s="40"/>
    </row>
    <row r="2736" spans="24:24">
      <c r="X2736" s="40"/>
    </row>
    <row r="2737" spans="24:24">
      <c r="X2737" s="40"/>
    </row>
    <row r="2738" spans="24:24">
      <c r="X2738" s="40"/>
    </row>
    <row r="2739" spans="24:24">
      <c r="X2739" s="40"/>
    </row>
    <row r="2740" spans="24:24">
      <c r="X2740" s="40"/>
    </row>
    <row r="2741" spans="24:24">
      <c r="X2741" s="40"/>
    </row>
    <row r="2742" spans="24:24">
      <c r="X2742" s="40"/>
    </row>
    <row r="2743" spans="24:24">
      <c r="X2743" s="40"/>
    </row>
    <row r="2744" spans="24:24">
      <c r="X2744" s="40"/>
    </row>
    <row r="2745" spans="24:24">
      <c r="X2745" s="40"/>
    </row>
    <row r="2746" spans="24:24">
      <c r="X2746" s="40"/>
    </row>
    <row r="2747" spans="24:24">
      <c r="X2747" s="40"/>
    </row>
    <row r="2748" spans="24:24">
      <c r="X2748" s="40"/>
    </row>
    <row r="2749" spans="24:24">
      <c r="X2749" s="40"/>
    </row>
    <row r="2750" spans="24:24">
      <c r="X2750" s="40"/>
    </row>
    <row r="2751" spans="24:24">
      <c r="X2751" s="40"/>
    </row>
    <row r="2752" spans="24:24">
      <c r="X2752" s="40"/>
    </row>
    <row r="2753" spans="24:24">
      <c r="X2753" s="40"/>
    </row>
    <row r="2754" spans="24:24">
      <c r="X2754" s="40"/>
    </row>
    <row r="2755" spans="24:24">
      <c r="X2755" s="40"/>
    </row>
    <row r="2756" spans="24:24">
      <c r="X2756" s="40"/>
    </row>
    <row r="2757" spans="24:24">
      <c r="X2757" s="40"/>
    </row>
    <row r="2758" spans="24:24">
      <c r="X2758" s="40"/>
    </row>
    <row r="2759" spans="24:24">
      <c r="X2759" s="40"/>
    </row>
    <row r="2760" spans="24:24">
      <c r="X2760" s="40"/>
    </row>
    <row r="2761" spans="24:24">
      <c r="X2761" s="40"/>
    </row>
    <row r="2762" spans="24:24">
      <c r="X2762" s="40"/>
    </row>
    <row r="2763" spans="24:24">
      <c r="X2763" s="40"/>
    </row>
    <row r="2764" spans="24:24">
      <c r="X2764" s="40"/>
    </row>
    <row r="2765" spans="24:24">
      <c r="X2765" s="40"/>
    </row>
    <row r="2766" spans="24:24">
      <c r="X2766" s="40"/>
    </row>
    <row r="2767" spans="24:24">
      <c r="X2767" s="40"/>
    </row>
    <row r="2768" spans="24:24">
      <c r="X2768" s="40"/>
    </row>
    <row r="2769" spans="24:24">
      <c r="X2769" s="40"/>
    </row>
    <row r="2770" spans="24:24">
      <c r="X2770" s="40"/>
    </row>
    <row r="2771" spans="24:24">
      <c r="X2771" s="40"/>
    </row>
    <row r="2772" spans="24:24">
      <c r="X2772" s="40"/>
    </row>
    <row r="2773" spans="24:24">
      <c r="X2773" s="40"/>
    </row>
    <row r="2774" spans="24:24">
      <c r="X2774" s="40"/>
    </row>
    <row r="2775" spans="24:24">
      <c r="X2775" s="40"/>
    </row>
    <row r="2776" spans="24:24">
      <c r="X2776" s="40"/>
    </row>
    <row r="2777" spans="24:24">
      <c r="X2777" s="40"/>
    </row>
    <row r="2778" spans="24:24">
      <c r="X2778" s="40"/>
    </row>
    <row r="2779" spans="24:24">
      <c r="X2779" s="40"/>
    </row>
    <row r="2780" spans="24:24">
      <c r="X2780" s="40"/>
    </row>
    <row r="2781" spans="24:24">
      <c r="X2781" s="40"/>
    </row>
    <row r="2782" spans="24:24">
      <c r="X2782" s="40"/>
    </row>
    <row r="2783" spans="24:24">
      <c r="X2783" s="40"/>
    </row>
    <row r="2784" spans="24:24">
      <c r="X2784" s="40"/>
    </row>
    <row r="2785" spans="24:24">
      <c r="X2785" s="40"/>
    </row>
    <row r="2786" spans="24:24">
      <c r="X2786" s="40"/>
    </row>
    <row r="2787" spans="24:24">
      <c r="X2787" s="40"/>
    </row>
    <row r="2788" spans="24:24">
      <c r="X2788" s="40"/>
    </row>
    <row r="2789" spans="24:24">
      <c r="X2789" s="40"/>
    </row>
    <row r="2790" spans="24:24">
      <c r="X2790" s="40"/>
    </row>
    <row r="2791" spans="24:24">
      <c r="X2791" s="40"/>
    </row>
    <row r="2792" spans="24:24">
      <c r="X2792" s="40"/>
    </row>
    <row r="2793" spans="24:24">
      <c r="X2793" s="40"/>
    </row>
    <row r="2794" spans="24:24">
      <c r="X2794" s="40"/>
    </row>
    <row r="2795" spans="24:24">
      <c r="X2795" s="40"/>
    </row>
    <row r="2796" spans="24:24">
      <c r="X2796" s="40"/>
    </row>
    <row r="2797" spans="24:24">
      <c r="X2797" s="40"/>
    </row>
    <row r="2798" spans="24:24">
      <c r="X2798" s="40"/>
    </row>
    <row r="2799" spans="24:24">
      <c r="X2799" s="40"/>
    </row>
    <row r="2800" spans="24:24">
      <c r="X2800" s="40"/>
    </row>
    <row r="2801" spans="24:24">
      <c r="X2801" s="40"/>
    </row>
    <row r="2802" spans="24:24">
      <c r="X2802" s="40"/>
    </row>
    <row r="2803" spans="24:24">
      <c r="X2803" s="40"/>
    </row>
    <row r="2804" spans="24:24">
      <c r="X2804" s="40"/>
    </row>
    <row r="2805" spans="24:24">
      <c r="X2805" s="40"/>
    </row>
    <row r="2806" spans="24:24">
      <c r="X2806" s="40"/>
    </row>
    <row r="2807" spans="24:24">
      <c r="X2807" s="40"/>
    </row>
    <row r="2808" spans="24:24">
      <c r="X2808" s="40"/>
    </row>
    <row r="2809" spans="24:24">
      <c r="X2809" s="40"/>
    </row>
    <row r="2810" spans="24:24">
      <c r="X2810" s="40"/>
    </row>
    <row r="2811" spans="24:24">
      <c r="X2811" s="40"/>
    </row>
    <row r="2812" spans="24:24">
      <c r="X2812" s="40"/>
    </row>
    <row r="2813" spans="24:24">
      <c r="X2813" s="40"/>
    </row>
    <row r="2814" spans="24:24">
      <c r="X2814" s="40"/>
    </row>
    <row r="2815" spans="24:24">
      <c r="X2815" s="40"/>
    </row>
    <row r="2816" spans="24:24">
      <c r="X2816" s="40"/>
    </row>
    <row r="2817" spans="24:24">
      <c r="X2817" s="40"/>
    </row>
    <row r="2818" spans="24:24">
      <c r="X2818" s="40"/>
    </row>
    <row r="2819" spans="24:24">
      <c r="X2819" s="40"/>
    </row>
    <row r="2820" spans="24:24">
      <c r="X2820" s="40"/>
    </row>
    <row r="2821" spans="24:24">
      <c r="X2821" s="40"/>
    </row>
    <row r="2822" spans="24:24">
      <c r="X2822" s="40"/>
    </row>
    <row r="2823" spans="24:24">
      <c r="X2823" s="40"/>
    </row>
    <row r="2824" spans="24:24">
      <c r="X2824" s="40"/>
    </row>
    <row r="2825" spans="24:24">
      <c r="X2825" s="40"/>
    </row>
    <row r="2826" spans="24:24">
      <c r="X2826" s="40"/>
    </row>
    <row r="2827" spans="24:24">
      <c r="X2827" s="40"/>
    </row>
    <row r="2828" spans="24:24">
      <c r="X2828" s="40"/>
    </row>
    <row r="2829" spans="24:24">
      <c r="X2829" s="40"/>
    </row>
    <row r="2830" spans="24:24">
      <c r="X2830" s="40"/>
    </row>
    <row r="2831" spans="24:24">
      <c r="X2831" s="40"/>
    </row>
    <row r="2832" spans="24:24">
      <c r="X2832" s="40"/>
    </row>
    <row r="2833" spans="24:24">
      <c r="X2833" s="40"/>
    </row>
    <row r="2834" spans="24:24">
      <c r="X2834" s="40"/>
    </row>
    <row r="2835" spans="24:24">
      <c r="X2835" s="40"/>
    </row>
    <row r="2836" spans="24:24">
      <c r="X2836" s="40"/>
    </row>
    <row r="2837" spans="24:24">
      <c r="X2837" s="40"/>
    </row>
    <row r="2838" spans="24:24">
      <c r="X2838" s="40"/>
    </row>
    <row r="2839" spans="24:24">
      <c r="X2839" s="40"/>
    </row>
    <row r="2840" spans="24:24">
      <c r="X2840" s="40"/>
    </row>
    <row r="2841" spans="24:24">
      <c r="X2841" s="40"/>
    </row>
    <row r="2842" spans="24:24">
      <c r="X2842" s="40"/>
    </row>
    <row r="2843" spans="24:24">
      <c r="X2843" s="40"/>
    </row>
    <row r="2844" spans="24:24">
      <c r="X2844" s="40"/>
    </row>
    <row r="2845" spans="24:24">
      <c r="X2845" s="40"/>
    </row>
    <row r="2846" spans="24:24">
      <c r="X2846" s="40"/>
    </row>
    <row r="2847" spans="24:24">
      <c r="X2847" s="40"/>
    </row>
    <row r="2848" spans="24:24">
      <c r="X2848" s="40"/>
    </row>
    <row r="2849" spans="24:24">
      <c r="X2849" s="40"/>
    </row>
    <row r="2850" spans="24:24">
      <c r="X2850" s="40"/>
    </row>
    <row r="2851" spans="24:24">
      <c r="X2851" s="40"/>
    </row>
    <row r="2852" spans="24:24">
      <c r="X2852" s="40"/>
    </row>
    <row r="2853" spans="24:24">
      <c r="X2853" s="40"/>
    </row>
    <row r="2854" spans="24:24">
      <c r="X2854" s="40"/>
    </row>
    <row r="2855" spans="24:24">
      <c r="X2855" s="40"/>
    </row>
    <row r="2856" spans="24:24">
      <c r="X2856" s="40"/>
    </row>
    <row r="2857" spans="24:24">
      <c r="X2857" s="40"/>
    </row>
    <row r="2858" spans="24:24">
      <c r="X2858" s="40"/>
    </row>
    <row r="2859" spans="24:24">
      <c r="X2859" s="40"/>
    </row>
    <row r="2860" spans="24:24">
      <c r="X2860" s="40"/>
    </row>
    <row r="2861" spans="24:24">
      <c r="X2861" s="40"/>
    </row>
    <row r="2862" spans="24:24">
      <c r="X2862" s="40"/>
    </row>
    <row r="2863" spans="24:24">
      <c r="X2863" s="40"/>
    </row>
    <row r="2864" spans="24:24">
      <c r="X2864" s="40"/>
    </row>
    <row r="2865" spans="24:24">
      <c r="X2865" s="40"/>
    </row>
    <row r="2866" spans="24:24">
      <c r="X2866" s="40"/>
    </row>
    <row r="2867" spans="24:24">
      <c r="X2867" s="40"/>
    </row>
    <row r="2868" spans="24:24">
      <c r="X2868" s="40"/>
    </row>
    <row r="2869" spans="24:24">
      <c r="X2869" s="40"/>
    </row>
    <row r="2870" spans="24:24">
      <c r="X2870" s="40"/>
    </row>
    <row r="2871" spans="24:24">
      <c r="X2871" s="40"/>
    </row>
    <row r="2872" spans="24:24">
      <c r="X2872" s="40"/>
    </row>
    <row r="2873" spans="24:24">
      <c r="X2873" s="40"/>
    </row>
    <row r="2874" spans="24:24">
      <c r="X2874" s="40"/>
    </row>
    <row r="2875" spans="24:24">
      <c r="X2875" s="40"/>
    </row>
    <row r="2876" spans="24:24">
      <c r="X2876" s="40"/>
    </row>
    <row r="2877" spans="24:24">
      <c r="X2877" s="40"/>
    </row>
    <row r="2878" spans="24:24">
      <c r="X2878" s="40"/>
    </row>
    <row r="2879" spans="24:24">
      <c r="X2879" s="40"/>
    </row>
    <row r="2880" spans="24:24">
      <c r="X2880" s="40"/>
    </row>
    <row r="2881" spans="24:24">
      <c r="X2881" s="40"/>
    </row>
    <row r="2882" spans="24:24">
      <c r="X2882" s="40"/>
    </row>
    <row r="2883" spans="24:24">
      <c r="X2883" s="40"/>
    </row>
    <row r="2884" spans="24:24">
      <c r="X2884" s="40"/>
    </row>
    <row r="2885" spans="24:24">
      <c r="X2885" s="40"/>
    </row>
    <row r="2886" spans="24:24">
      <c r="X2886" s="40"/>
    </row>
    <row r="2887" spans="24:24">
      <c r="X2887" s="40"/>
    </row>
    <row r="2888" spans="24:24">
      <c r="X2888" s="40"/>
    </row>
    <row r="2889" spans="24:24">
      <c r="X2889" s="40"/>
    </row>
    <row r="2890" spans="24:24">
      <c r="X2890" s="40"/>
    </row>
    <row r="2891" spans="24:24">
      <c r="X2891" s="40"/>
    </row>
    <row r="2892" spans="24:24">
      <c r="X2892" s="40"/>
    </row>
    <row r="2893" spans="24:24">
      <c r="X2893" s="40"/>
    </row>
    <row r="2894" spans="24:24">
      <c r="X2894" s="40"/>
    </row>
    <row r="2895" spans="24:24">
      <c r="X2895" s="40"/>
    </row>
    <row r="2896" spans="24:24">
      <c r="X2896" s="40"/>
    </row>
    <row r="2897" spans="24:24">
      <c r="X2897" s="40"/>
    </row>
    <row r="2898" spans="24:24">
      <c r="X2898" s="40"/>
    </row>
    <row r="2899" spans="24:24">
      <c r="X2899" s="40"/>
    </row>
    <row r="2900" spans="24:24">
      <c r="X2900" s="40"/>
    </row>
    <row r="2901" spans="24:24">
      <c r="X2901" s="40"/>
    </row>
    <row r="2902" spans="24:24">
      <c r="X2902" s="40"/>
    </row>
    <row r="2903" spans="24:24">
      <c r="X2903" s="40"/>
    </row>
    <row r="2904" spans="24:24">
      <c r="X2904" s="40"/>
    </row>
    <row r="2905" spans="24:24">
      <c r="X2905" s="40"/>
    </row>
    <row r="2906" spans="24:24">
      <c r="X2906" s="40"/>
    </row>
    <row r="2907" spans="24:24">
      <c r="X2907" s="40"/>
    </row>
    <row r="2908" spans="24:24">
      <c r="X2908" s="40"/>
    </row>
    <row r="2909" spans="24:24">
      <c r="X2909" s="40"/>
    </row>
    <row r="2910" spans="24:24">
      <c r="X2910" s="40"/>
    </row>
    <row r="2911" spans="24:24">
      <c r="X2911" s="40"/>
    </row>
    <row r="2912" spans="24:24">
      <c r="X2912" s="40"/>
    </row>
    <row r="2913" spans="24:24">
      <c r="X2913" s="40"/>
    </row>
    <row r="2914" spans="24:24">
      <c r="X2914" s="40"/>
    </row>
    <row r="2915" spans="24:24">
      <c r="X2915" s="40"/>
    </row>
    <row r="2916" spans="24:24">
      <c r="X2916" s="40"/>
    </row>
    <row r="2917" spans="24:24">
      <c r="X2917" s="40"/>
    </row>
    <row r="2918" spans="24:24">
      <c r="X2918" s="40"/>
    </row>
    <row r="2919" spans="24:24">
      <c r="X2919" s="40"/>
    </row>
    <row r="2920" spans="24:24">
      <c r="X2920" s="40"/>
    </row>
    <row r="2921" spans="24:24">
      <c r="X2921" s="40"/>
    </row>
    <row r="2922" spans="24:24">
      <c r="X2922" s="40"/>
    </row>
    <row r="2923" spans="24:24">
      <c r="X2923" s="40"/>
    </row>
    <row r="2924" spans="24:24">
      <c r="X2924" s="40"/>
    </row>
    <row r="2925" spans="24:24">
      <c r="X2925" s="40"/>
    </row>
    <row r="2926" spans="24:24">
      <c r="X2926" s="40"/>
    </row>
    <row r="2927" spans="24:24">
      <c r="X2927" s="40"/>
    </row>
    <row r="2928" spans="24:24">
      <c r="X2928" s="40"/>
    </row>
    <row r="2929" spans="24:24">
      <c r="X2929" s="40"/>
    </row>
    <row r="2930" spans="24:24">
      <c r="X2930" s="40"/>
    </row>
    <row r="2931" spans="24:24">
      <c r="X2931" s="40"/>
    </row>
    <row r="2932" spans="24:24">
      <c r="X2932" s="40"/>
    </row>
    <row r="2933" spans="24:24">
      <c r="X2933" s="40"/>
    </row>
    <row r="2934" spans="24:24">
      <c r="X2934" s="40"/>
    </row>
    <row r="2935" spans="24:24">
      <c r="X2935" s="40"/>
    </row>
    <row r="2936" spans="24:24">
      <c r="X2936" s="40"/>
    </row>
    <row r="2937" spans="24:24">
      <c r="X2937" s="40"/>
    </row>
    <row r="2938" spans="24:24">
      <c r="X2938" s="40"/>
    </row>
    <row r="2939" spans="24:24">
      <c r="X2939" s="40"/>
    </row>
    <row r="2940" spans="24:24">
      <c r="X2940" s="40"/>
    </row>
    <row r="2941" spans="24:24">
      <c r="X2941" s="40"/>
    </row>
    <row r="2942" spans="24:24">
      <c r="X2942" s="40"/>
    </row>
    <row r="2943" spans="24:24">
      <c r="X2943" s="40"/>
    </row>
    <row r="2944" spans="24:24">
      <c r="X2944" s="40"/>
    </row>
    <row r="2945" spans="24:24">
      <c r="X2945" s="40"/>
    </row>
    <row r="2946" spans="24:24">
      <c r="X2946" s="40"/>
    </row>
    <row r="2947" spans="24:24">
      <c r="X2947" s="40"/>
    </row>
    <row r="2948" spans="24:24">
      <c r="X2948" s="40"/>
    </row>
    <row r="2949" spans="24:24">
      <c r="X2949" s="40"/>
    </row>
    <row r="2950" spans="24:24">
      <c r="X2950" s="40"/>
    </row>
    <row r="2951" spans="24:24">
      <c r="X2951" s="40"/>
    </row>
    <row r="2952" spans="24:24">
      <c r="X2952" s="40"/>
    </row>
    <row r="2953" spans="24:24">
      <c r="X2953" s="40"/>
    </row>
    <row r="2954" spans="24:24">
      <c r="X2954" s="40"/>
    </row>
    <row r="2955" spans="24:24">
      <c r="X2955" s="40"/>
    </row>
    <row r="2956" spans="24:24">
      <c r="X2956" s="40"/>
    </row>
    <row r="2957" spans="24:24">
      <c r="X2957" s="40"/>
    </row>
    <row r="2958" spans="24:24">
      <c r="X2958" s="40"/>
    </row>
    <row r="2959" spans="24:24">
      <c r="X2959" s="40"/>
    </row>
    <row r="2960" spans="24:24">
      <c r="X2960" s="40"/>
    </row>
    <row r="2961" spans="24:24">
      <c r="X2961" s="40"/>
    </row>
    <row r="2962" spans="24:24">
      <c r="X2962" s="40"/>
    </row>
    <row r="2963" spans="24:24">
      <c r="X2963" s="40"/>
    </row>
    <row r="2964" spans="24:24">
      <c r="X2964" s="40"/>
    </row>
    <row r="2965" spans="24:24">
      <c r="X2965" s="40"/>
    </row>
    <row r="2966" spans="24:24">
      <c r="X2966" s="40"/>
    </row>
    <row r="2967" spans="24:24">
      <c r="X2967" s="40"/>
    </row>
    <row r="2968" spans="24:24">
      <c r="X2968" s="40"/>
    </row>
    <row r="2969" spans="24:24">
      <c r="X2969" s="40"/>
    </row>
    <row r="2970" spans="24:24">
      <c r="X2970" s="40"/>
    </row>
    <row r="2971" spans="24:24">
      <c r="X2971" s="40"/>
    </row>
    <row r="2972" spans="24:24">
      <c r="X2972" s="40"/>
    </row>
    <row r="2973" spans="24:24">
      <c r="X2973" s="40"/>
    </row>
    <row r="2974" spans="24:24">
      <c r="X2974" s="40"/>
    </row>
    <row r="2975" spans="24:24">
      <c r="X2975" s="40"/>
    </row>
    <row r="2976" spans="24:24">
      <c r="X2976" s="40"/>
    </row>
    <row r="2977" spans="24:24">
      <c r="X2977" s="40"/>
    </row>
    <row r="2978" spans="24:24">
      <c r="X2978" s="40"/>
    </row>
    <row r="2979" spans="24:24">
      <c r="X2979" s="40"/>
    </row>
    <row r="2980" spans="24:24">
      <c r="X2980" s="40"/>
    </row>
    <row r="2981" spans="24:24">
      <c r="X2981" s="40"/>
    </row>
    <row r="2982" spans="24:24">
      <c r="X2982" s="40"/>
    </row>
    <row r="2983" spans="24:24">
      <c r="X2983" s="40"/>
    </row>
    <row r="2984" spans="24:24">
      <c r="X2984" s="40"/>
    </row>
    <row r="2985" spans="24:24">
      <c r="X2985" s="40"/>
    </row>
    <row r="2986" spans="24:24">
      <c r="X2986" s="40"/>
    </row>
    <row r="2987" spans="24:24">
      <c r="X2987" s="40"/>
    </row>
    <row r="2988" spans="24:24">
      <c r="X2988" s="40"/>
    </row>
    <row r="2989" spans="24:24">
      <c r="X2989" s="40"/>
    </row>
    <row r="2990" spans="24:24">
      <c r="X2990" s="40"/>
    </row>
    <row r="2991" spans="24:24">
      <c r="X2991" s="40"/>
    </row>
    <row r="2992" spans="24:24">
      <c r="X2992" s="40"/>
    </row>
    <row r="2993" spans="24:24">
      <c r="X2993" s="40"/>
    </row>
    <row r="2994" spans="24:24">
      <c r="X2994" s="40"/>
    </row>
    <row r="2995" spans="24:24">
      <c r="X2995" s="40"/>
    </row>
    <row r="2996" spans="24:24">
      <c r="X2996" s="40"/>
    </row>
    <row r="2997" spans="24:24">
      <c r="X2997" s="40"/>
    </row>
    <row r="2998" spans="24:24">
      <c r="X2998" s="40"/>
    </row>
    <row r="2999" spans="24:24">
      <c r="X2999" s="40"/>
    </row>
    <row r="3000" spans="24:24">
      <c r="X3000" s="40"/>
    </row>
    <row r="3001" spans="24:24">
      <c r="X3001" s="40"/>
    </row>
    <row r="3002" spans="24:24">
      <c r="X3002" s="40"/>
    </row>
    <row r="3003" spans="24:24">
      <c r="X3003" s="40"/>
    </row>
    <row r="3004" spans="24:24">
      <c r="X3004" s="40"/>
    </row>
    <row r="3005" spans="24:24">
      <c r="X3005" s="40"/>
    </row>
    <row r="3006" spans="24:24">
      <c r="X3006" s="40"/>
    </row>
    <row r="3007" spans="24:24">
      <c r="X3007" s="40"/>
    </row>
    <row r="3008" spans="24:24">
      <c r="X3008" s="40"/>
    </row>
    <row r="3009" spans="24:24">
      <c r="X3009" s="40"/>
    </row>
    <row r="3010" spans="24:24">
      <c r="X3010" s="40"/>
    </row>
    <row r="3011" spans="24:24">
      <c r="X3011" s="40"/>
    </row>
    <row r="3012" spans="24:24">
      <c r="X3012" s="40"/>
    </row>
    <row r="3013" spans="24:24">
      <c r="X3013" s="40"/>
    </row>
    <row r="3014" spans="24:24">
      <c r="X3014" s="40"/>
    </row>
    <row r="3015" spans="24:24">
      <c r="X3015" s="40"/>
    </row>
    <row r="3016" spans="24:24">
      <c r="X3016" s="40"/>
    </row>
    <row r="3017" spans="24:24">
      <c r="X3017" s="40"/>
    </row>
    <row r="3018" spans="24:24">
      <c r="X3018" s="40"/>
    </row>
    <row r="3019" spans="24:24">
      <c r="X3019" s="40"/>
    </row>
    <row r="3020" spans="24:24">
      <c r="X3020" s="40"/>
    </row>
    <row r="3021" spans="24:24">
      <c r="X3021" s="40"/>
    </row>
    <row r="3022" spans="24:24">
      <c r="X3022" s="40"/>
    </row>
    <row r="3023" spans="24:24">
      <c r="X3023" s="40"/>
    </row>
    <row r="3024" spans="24:24">
      <c r="X3024" s="40"/>
    </row>
    <row r="3025" spans="24:24">
      <c r="X3025" s="40"/>
    </row>
    <row r="3026" spans="24:24">
      <c r="X3026" s="40"/>
    </row>
    <row r="3027" spans="24:24">
      <c r="X3027" s="40"/>
    </row>
    <row r="3028" spans="24:24">
      <c r="X3028" s="40"/>
    </row>
    <row r="3029" spans="24:24">
      <c r="X3029" s="40"/>
    </row>
    <row r="3030" spans="24:24">
      <c r="X3030" s="40"/>
    </row>
    <row r="3031" spans="24:24">
      <c r="X3031" s="40"/>
    </row>
    <row r="3032" spans="24:24">
      <c r="X3032" s="40"/>
    </row>
    <row r="3033" spans="24:24">
      <c r="X3033" s="40"/>
    </row>
    <row r="3034" spans="24:24">
      <c r="X3034" s="40"/>
    </row>
    <row r="3035" spans="24:24">
      <c r="X3035" s="40"/>
    </row>
    <row r="3036" spans="24:24">
      <c r="X3036" s="40"/>
    </row>
    <row r="3037" spans="24:24">
      <c r="X3037" s="40"/>
    </row>
    <row r="3038" spans="24:24">
      <c r="X3038" s="40"/>
    </row>
    <row r="3039" spans="24:24">
      <c r="X3039" s="40"/>
    </row>
    <row r="3040" spans="24:24">
      <c r="X3040" s="40"/>
    </row>
    <row r="3041" spans="24:24">
      <c r="X3041" s="40"/>
    </row>
    <row r="3042" spans="24:24">
      <c r="X3042" s="40"/>
    </row>
    <row r="3043" spans="24:24">
      <c r="X3043" s="40"/>
    </row>
    <row r="3044" spans="24:24">
      <c r="X3044" s="40"/>
    </row>
    <row r="3045" spans="24:24">
      <c r="X3045" s="40"/>
    </row>
    <row r="3046" spans="24:24">
      <c r="X3046" s="40"/>
    </row>
    <row r="3047" spans="24:24">
      <c r="X3047" s="40"/>
    </row>
    <row r="3048" spans="24:24">
      <c r="X3048" s="40"/>
    </row>
    <row r="3049" spans="24:24">
      <c r="X3049" s="40"/>
    </row>
    <row r="3050" spans="24:24">
      <c r="X3050" s="40"/>
    </row>
    <row r="3051" spans="24:24">
      <c r="X3051" s="40"/>
    </row>
    <row r="3052" spans="24:24">
      <c r="X3052" s="40"/>
    </row>
    <row r="3053" spans="24:24">
      <c r="X3053" s="40"/>
    </row>
    <row r="3054" spans="24:24">
      <c r="X3054" s="40"/>
    </row>
    <row r="3055" spans="24:24">
      <c r="X3055" s="40"/>
    </row>
    <row r="3056" spans="24:24">
      <c r="X3056" s="40"/>
    </row>
    <row r="3057" spans="24:24">
      <c r="X3057" s="40"/>
    </row>
    <row r="3058" spans="24:24">
      <c r="X3058" s="40"/>
    </row>
    <row r="3059" spans="24:24">
      <c r="X3059" s="40"/>
    </row>
    <row r="3060" spans="24:24">
      <c r="X3060" s="40"/>
    </row>
    <row r="3061" spans="24:24">
      <c r="X3061" s="40"/>
    </row>
    <row r="3062" spans="24:24">
      <c r="X3062" s="40"/>
    </row>
    <row r="3063" spans="24:24">
      <c r="X3063" s="40"/>
    </row>
    <row r="3064" spans="24:24">
      <c r="X3064" s="40"/>
    </row>
    <row r="3065" spans="24:24">
      <c r="X3065" s="40"/>
    </row>
    <row r="3066" spans="24:24">
      <c r="X3066" s="40"/>
    </row>
    <row r="3067" spans="24:24">
      <c r="X3067" s="40"/>
    </row>
    <row r="3068" spans="24:24">
      <c r="X3068" s="40"/>
    </row>
    <row r="3069" spans="24:24">
      <c r="X3069" s="40"/>
    </row>
    <row r="3070" spans="24:24">
      <c r="X3070" s="40"/>
    </row>
    <row r="3071" spans="24:24">
      <c r="X3071" s="40"/>
    </row>
    <row r="3072" spans="24:24">
      <c r="X3072" s="40"/>
    </row>
    <row r="3073" spans="24:24">
      <c r="X3073" s="40"/>
    </row>
    <row r="3074" spans="24:24">
      <c r="X3074" s="40"/>
    </row>
    <row r="3075" spans="24:24">
      <c r="X3075" s="40"/>
    </row>
    <row r="3076" spans="24:24">
      <c r="X3076" s="40"/>
    </row>
    <row r="3077" spans="24:24">
      <c r="X3077" s="40"/>
    </row>
    <row r="3078" spans="24:24">
      <c r="X3078" s="40"/>
    </row>
    <row r="3079" spans="24:24">
      <c r="X3079" s="40"/>
    </row>
    <row r="3080" spans="24:24">
      <c r="X3080" s="40"/>
    </row>
    <row r="3081" spans="24:24">
      <c r="X3081" s="40"/>
    </row>
    <row r="3082" spans="24:24">
      <c r="X3082" s="40"/>
    </row>
    <row r="3083" spans="24:24">
      <c r="X3083" s="40"/>
    </row>
    <row r="3084" spans="24:24">
      <c r="X3084" s="40"/>
    </row>
    <row r="3085" spans="24:24">
      <c r="X3085" s="40"/>
    </row>
    <row r="3086" spans="24:24">
      <c r="X3086" s="40"/>
    </row>
    <row r="3087" spans="24:24">
      <c r="X3087" s="40"/>
    </row>
    <row r="3088" spans="24:24">
      <c r="X3088" s="40"/>
    </row>
    <row r="3089" spans="24:24">
      <c r="X3089" s="40"/>
    </row>
    <row r="3090" spans="24:24">
      <c r="X3090" s="40"/>
    </row>
    <row r="3091" spans="24:24">
      <c r="X3091" s="40"/>
    </row>
    <row r="3092" spans="24:24">
      <c r="X3092" s="40"/>
    </row>
    <row r="3093" spans="24:24">
      <c r="X3093" s="40"/>
    </row>
    <row r="3094" spans="24:24">
      <c r="X3094" s="40"/>
    </row>
    <row r="3095" spans="24:24">
      <c r="X3095" s="40"/>
    </row>
    <row r="3096" spans="24:24">
      <c r="X3096" s="40"/>
    </row>
    <row r="3097" spans="24:24">
      <c r="X3097" s="40"/>
    </row>
    <row r="3098" spans="24:24">
      <c r="X3098" s="40"/>
    </row>
    <row r="3099" spans="24:24">
      <c r="X3099" s="40"/>
    </row>
    <row r="3100" spans="24:24">
      <c r="X3100" s="40"/>
    </row>
    <row r="3101" spans="24:24">
      <c r="X3101" s="40"/>
    </row>
    <row r="3102" spans="24:24">
      <c r="X3102" s="40"/>
    </row>
    <row r="3103" spans="24:24">
      <c r="X3103" s="40"/>
    </row>
    <row r="3104" spans="24:24">
      <c r="X3104" s="40"/>
    </row>
    <row r="3105" spans="24:24">
      <c r="X3105" s="40"/>
    </row>
    <row r="3106" spans="24:24">
      <c r="X3106" s="40"/>
    </row>
    <row r="3107" spans="24:24">
      <c r="X3107" s="40"/>
    </row>
    <row r="3108" spans="24:24">
      <c r="X3108" s="40"/>
    </row>
    <row r="3109" spans="24:24">
      <c r="X3109" s="40"/>
    </row>
    <row r="3110" spans="24:24">
      <c r="X3110" s="40"/>
    </row>
    <row r="3111" spans="24:24">
      <c r="X3111" s="40"/>
    </row>
    <row r="3112" spans="24:24">
      <c r="X3112" s="40"/>
    </row>
    <row r="3113" spans="24:24">
      <c r="X3113" s="40"/>
    </row>
    <row r="3114" spans="24:24">
      <c r="X3114" s="40"/>
    </row>
    <row r="3115" spans="24:24">
      <c r="X3115" s="40"/>
    </row>
    <row r="3116" spans="24:24">
      <c r="X3116" s="40"/>
    </row>
    <row r="3117" spans="24:24">
      <c r="X3117" s="40"/>
    </row>
    <row r="3118" spans="24:24">
      <c r="X3118" s="40"/>
    </row>
    <row r="3119" spans="24:24">
      <c r="X3119" s="40"/>
    </row>
    <row r="3120" spans="24:24">
      <c r="X3120" s="40"/>
    </row>
    <row r="3121" spans="24:24">
      <c r="X3121" s="40"/>
    </row>
    <row r="3122" spans="24:24">
      <c r="X3122" s="40"/>
    </row>
    <row r="3123" spans="24:24">
      <c r="X3123" s="40"/>
    </row>
    <row r="3124" spans="24:24">
      <c r="X3124" s="40"/>
    </row>
    <row r="3125" spans="24:24">
      <c r="X3125" s="40"/>
    </row>
    <row r="3126" spans="24:24">
      <c r="X3126" s="40"/>
    </row>
    <row r="3127" spans="24:24">
      <c r="X3127" s="40"/>
    </row>
    <row r="3128" spans="24:24">
      <c r="X3128" s="40"/>
    </row>
    <row r="3129" spans="24:24">
      <c r="X3129" s="40"/>
    </row>
    <row r="3130" spans="24:24">
      <c r="X3130" s="40"/>
    </row>
    <row r="3131" spans="24:24">
      <c r="X3131" s="40"/>
    </row>
    <row r="3132" spans="24:24">
      <c r="X3132" s="40"/>
    </row>
    <row r="3133" spans="24:24">
      <c r="X3133" s="40"/>
    </row>
    <row r="3134" spans="24:24">
      <c r="X3134" s="40"/>
    </row>
    <row r="3135" spans="24:24">
      <c r="X3135" s="40"/>
    </row>
    <row r="3136" spans="24:24">
      <c r="X3136" s="40"/>
    </row>
    <row r="3137" spans="24:24">
      <c r="X3137" s="40"/>
    </row>
    <row r="3138" spans="24:24">
      <c r="X3138" s="40"/>
    </row>
    <row r="3139" spans="24:24">
      <c r="X3139" s="40"/>
    </row>
    <row r="3140" spans="24:24">
      <c r="X3140" s="40"/>
    </row>
    <row r="3141" spans="24:24">
      <c r="X3141" s="40"/>
    </row>
    <row r="3142" spans="24:24">
      <c r="X3142" s="40"/>
    </row>
    <row r="3143" spans="24:24">
      <c r="X3143" s="40"/>
    </row>
    <row r="3144" spans="24:24">
      <c r="X3144" s="40"/>
    </row>
    <row r="3145" spans="24:24">
      <c r="X3145" s="40"/>
    </row>
    <row r="3146" spans="24:24">
      <c r="X3146" s="40"/>
    </row>
    <row r="3147" spans="24:24">
      <c r="X3147" s="40"/>
    </row>
    <row r="3148" spans="24:24">
      <c r="X3148" s="40"/>
    </row>
    <row r="3149" spans="24:24">
      <c r="X3149" s="40"/>
    </row>
    <row r="3150" spans="24:24">
      <c r="X3150" s="40"/>
    </row>
    <row r="3151" spans="24:24">
      <c r="X3151" s="40"/>
    </row>
    <row r="3152" spans="24:24">
      <c r="X3152" s="40"/>
    </row>
    <row r="3153" spans="24:24">
      <c r="X3153" s="40"/>
    </row>
    <row r="3154" spans="24:24">
      <c r="X3154" s="40"/>
    </row>
    <row r="3155" spans="24:24">
      <c r="X3155" s="40"/>
    </row>
    <row r="3156" spans="24:24">
      <c r="X3156" s="40"/>
    </row>
    <row r="3157" spans="24:24">
      <c r="X3157" s="40"/>
    </row>
    <row r="3158" spans="24:24">
      <c r="X3158" s="40"/>
    </row>
    <row r="3159" spans="24:24">
      <c r="X3159" s="40"/>
    </row>
    <row r="3160" spans="24:24">
      <c r="X3160" s="40"/>
    </row>
    <row r="3161" spans="24:24">
      <c r="X3161" s="40"/>
    </row>
    <row r="3162" spans="24:24">
      <c r="X3162" s="40"/>
    </row>
    <row r="3163" spans="24:24">
      <c r="X3163" s="40"/>
    </row>
    <row r="3164" spans="24:24">
      <c r="X3164" s="40"/>
    </row>
    <row r="3165" spans="24:24">
      <c r="X3165" s="40"/>
    </row>
    <row r="3166" spans="24:24">
      <c r="X3166" s="40"/>
    </row>
    <row r="3167" spans="24:24">
      <c r="X3167" s="40"/>
    </row>
    <row r="3168" spans="24:24">
      <c r="X3168" s="40"/>
    </row>
    <row r="3169" spans="24:24">
      <c r="X3169" s="40"/>
    </row>
    <row r="3170" spans="24:24">
      <c r="X3170" s="40"/>
    </row>
    <row r="3171" spans="24:24">
      <c r="X3171" s="40"/>
    </row>
    <row r="3172" spans="24:24">
      <c r="X3172" s="40"/>
    </row>
    <row r="3173" spans="24:24">
      <c r="X3173" s="40"/>
    </row>
    <row r="3174" spans="24:24">
      <c r="X3174" s="40"/>
    </row>
    <row r="3175" spans="24:24">
      <c r="X3175" s="40"/>
    </row>
    <row r="3176" spans="24:24">
      <c r="X3176" s="40"/>
    </row>
    <row r="3177" spans="24:24">
      <c r="X3177" s="40"/>
    </row>
    <row r="3178" spans="24:24">
      <c r="X3178" s="40"/>
    </row>
    <row r="3179" spans="24:24">
      <c r="X3179" s="40"/>
    </row>
    <row r="3180" spans="24:24">
      <c r="X3180" s="40"/>
    </row>
    <row r="3181" spans="24:24">
      <c r="X3181" s="40"/>
    </row>
    <row r="3182" spans="24:24">
      <c r="X3182" s="40"/>
    </row>
    <row r="3183" spans="24:24">
      <c r="X3183" s="40"/>
    </row>
    <row r="3184" spans="24:24">
      <c r="X3184" s="40"/>
    </row>
    <row r="3185" spans="24:24">
      <c r="X3185" s="40"/>
    </row>
    <row r="3186" spans="24:24">
      <c r="X3186" s="40"/>
    </row>
    <row r="3187" spans="24:24">
      <c r="X3187" s="40"/>
    </row>
    <row r="3188" spans="24:24">
      <c r="X3188" s="40"/>
    </row>
    <row r="3189" spans="24:24">
      <c r="X3189" s="40"/>
    </row>
    <row r="3190" spans="24:24">
      <c r="X3190" s="40"/>
    </row>
    <row r="3191" spans="24:24">
      <c r="X3191" s="40"/>
    </row>
    <row r="3192" spans="24:24">
      <c r="X3192" s="40"/>
    </row>
    <row r="3193" spans="24:24">
      <c r="X3193" s="40"/>
    </row>
    <row r="3194" spans="24:24">
      <c r="X3194" s="40"/>
    </row>
    <row r="3195" spans="24:24">
      <c r="X3195" s="40"/>
    </row>
    <row r="3196" spans="24:24">
      <c r="X3196" s="40"/>
    </row>
    <row r="3197" spans="24:24">
      <c r="X3197" s="40"/>
    </row>
    <row r="3198" spans="24:24">
      <c r="X3198" s="40"/>
    </row>
    <row r="3199" spans="24:24">
      <c r="X3199" s="40"/>
    </row>
    <row r="3200" spans="24:24">
      <c r="X3200" s="40"/>
    </row>
    <row r="3201" spans="24:24">
      <c r="X3201" s="40"/>
    </row>
    <row r="3202" spans="24:24">
      <c r="X3202" s="40"/>
    </row>
    <row r="3203" spans="24:24">
      <c r="X3203" s="40"/>
    </row>
    <row r="3204" spans="24:24">
      <c r="X3204" s="40"/>
    </row>
    <row r="3205" spans="24:24">
      <c r="X3205" s="40"/>
    </row>
    <row r="3206" spans="24:24">
      <c r="X3206" s="40"/>
    </row>
    <row r="3207" spans="24:24">
      <c r="X3207" s="40"/>
    </row>
    <row r="3208" spans="24:24">
      <c r="X3208" s="40"/>
    </row>
    <row r="3209" spans="24:24">
      <c r="X3209" s="40"/>
    </row>
    <row r="3210" spans="24:24">
      <c r="X3210" s="40"/>
    </row>
    <row r="3211" spans="24:24">
      <c r="X3211" s="40"/>
    </row>
    <row r="3212" spans="24:24">
      <c r="X3212" s="40"/>
    </row>
    <row r="3213" spans="24:24">
      <c r="X3213" s="40"/>
    </row>
    <row r="3214" spans="24:24">
      <c r="X3214" s="40"/>
    </row>
    <row r="3215" spans="24:24">
      <c r="X3215" s="40"/>
    </row>
    <row r="3216" spans="24:24">
      <c r="X3216" s="40"/>
    </row>
    <row r="3217" spans="24:24">
      <c r="X3217" s="40"/>
    </row>
    <row r="3218" spans="24:24">
      <c r="X3218" s="40"/>
    </row>
    <row r="3219" spans="24:24">
      <c r="X3219" s="40"/>
    </row>
    <row r="3220" spans="24:24">
      <c r="X3220" s="40"/>
    </row>
    <row r="3221" spans="24:24">
      <c r="X3221" s="40"/>
    </row>
    <row r="3222" spans="24:24">
      <c r="X3222" s="40"/>
    </row>
    <row r="3223" spans="24:24">
      <c r="X3223" s="40"/>
    </row>
    <row r="3224" spans="24:24">
      <c r="X3224" s="40"/>
    </row>
    <row r="3225" spans="24:24">
      <c r="X3225" s="40"/>
    </row>
    <row r="3226" spans="24:24">
      <c r="X3226" s="40"/>
    </row>
    <row r="3227" spans="24:24">
      <c r="X3227" s="40"/>
    </row>
    <row r="3228" spans="24:24">
      <c r="X3228" s="40"/>
    </row>
    <row r="3229" spans="24:24">
      <c r="X3229" s="40"/>
    </row>
    <row r="3230" spans="24:24">
      <c r="X3230" s="40"/>
    </row>
    <row r="3231" spans="24:24">
      <c r="X3231" s="40"/>
    </row>
    <row r="3232" spans="24:24">
      <c r="X3232" s="40"/>
    </row>
    <row r="3233" spans="24:24">
      <c r="X3233" s="40"/>
    </row>
    <row r="3234" spans="24:24">
      <c r="X3234" s="40"/>
    </row>
    <row r="3235" spans="24:24">
      <c r="X3235" s="40"/>
    </row>
    <row r="3236" spans="24:24">
      <c r="X3236" s="40"/>
    </row>
    <row r="3237" spans="24:24">
      <c r="X3237" s="40"/>
    </row>
    <row r="3238" spans="24:24">
      <c r="X3238" s="40"/>
    </row>
    <row r="3239" spans="24:24">
      <c r="X3239" s="40"/>
    </row>
    <row r="3240" spans="24:24">
      <c r="X3240" s="40"/>
    </row>
    <row r="3241" spans="24:24">
      <c r="X3241" s="40"/>
    </row>
    <row r="3242" spans="24:24">
      <c r="X3242" s="40"/>
    </row>
    <row r="3243" spans="24:24">
      <c r="X3243" s="40"/>
    </row>
    <row r="3244" spans="24:24">
      <c r="X3244" s="40"/>
    </row>
    <row r="3245" spans="24:24">
      <c r="X3245" s="40"/>
    </row>
    <row r="3246" spans="24:24">
      <c r="X3246" s="40"/>
    </row>
    <row r="3247" spans="24:24">
      <c r="X3247" s="40"/>
    </row>
    <row r="3248" spans="24:24">
      <c r="X3248" s="40"/>
    </row>
    <row r="3249" spans="24:24">
      <c r="X3249" s="40"/>
    </row>
    <row r="3250" spans="24:24">
      <c r="X3250" s="40"/>
    </row>
    <row r="3251" spans="24:24">
      <c r="X3251" s="40"/>
    </row>
    <row r="3252" spans="24:24">
      <c r="X3252" s="40"/>
    </row>
    <row r="3253" spans="24:24">
      <c r="X3253" s="40"/>
    </row>
    <row r="3254" spans="24:24">
      <c r="X3254" s="40"/>
    </row>
    <row r="3255" spans="24:24">
      <c r="X3255" s="40"/>
    </row>
    <row r="3256" spans="24:24">
      <c r="X3256" s="40"/>
    </row>
    <row r="3257" spans="24:24">
      <c r="X3257" s="40"/>
    </row>
    <row r="3258" spans="24:24">
      <c r="X3258" s="40"/>
    </row>
    <row r="3259" spans="24:24">
      <c r="X3259" s="40"/>
    </row>
    <row r="3260" spans="24:24">
      <c r="X3260" s="40"/>
    </row>
    <row r="3261" spans="24:24">
      <c r="X3261" s="40"/>
    </row>
    <row r="3262" spans="24:24">
      <c r="X3262" s="40"/>
    </row>
    <row r="3263" spans="24:24">
      <c r="X3263" s="40"/>
    </row>
    <row r="3264" spans="24:24">
      <c r="X3264" s="40"/>
    </row>
    <row r="3265" spans="24:24">
      <c r="X3265" s="40"/>
    </row>
    <row r="3266" spans="24:24">
      <c r="X3266" s="40"/>
    </row>
    <row r="3267" spans="24:24">
      <c r="X3267" s="40"/>
    </row>
    <row r="3268" spans="24:24">
      <c r="X3268" s="40"/>
    </row>
    <row r="3269" spans="24:24">
      <c r="X3269" s="40"/>
    </row>
    <row r="3270" spans="24:24">
      <c r="X3270" s="40"/>
    </row>
    <row r="3271" spans="24:24">
      <c r="X3271" s="40"/>
    </row>
    <row r="3272" spans="24:24">
      <c r="X3272" s="40"/>
    </row>
    <row r="3273" spans="24:24">
      <c r="X3273" s="40"/>
    </row>
    <row r="3274" spans="24:24">
      <c r="X3274" s="40"/>
    </row>
    <row r="3275" spans="24:24">
      <c r="X3275" s="40"/>
    </row>
    <row r="3276" spans="24:24">
      <c r="X3276" s="40"/>
    </row>
    <row r="3277" spans="24:24">
      <c r="X3277" s="40"/>
    </row>
    <row r="3278" spans="24:24">
      <c r="X3278" s="40"/>
    </row>
    <row r="3279" spans="24:24">
      <c r="X3279" s="40"/>
    </row>
    <row r="3280" spans="24:24">
      <c r="X3280" s="40"/>
    </row>
    <row r="3281" spans="24:24">
      <c r="X3281" s="40"/>
    </row>
    <row r="3282" spans="24:24">
      <c r="X3282" s="40"/>
    </row>
    <row r="3283" spans="24:24">
      <c r="X3283" s="40"/>
    </row>
    <row r="3284" spans="24:24">
      <c r="X3284" s="40"/>
    </row>
    <row r="3285" spans="24:24">
      <c r="X3285" s="40"/>
    </row>
    <row r="3286" spans="24:24">
      <c r="X3286" s="40"/>
    </row>
    <row r="3287" spans="24:24">
      <c r="X3287" s="40"/>
    </row>
    <row r="3288" spans="24:24">
      <c r="X3288" s="40"/>
    </row>
    <row r="3289" spans="24:24">
      <c r="X3289" s="40"/>
    </row>
    <row r="3290" spans="24:24">
      <c r="X3290" s="40"/>
    </row>
    <row r="3291" spans="24:24">
      <c r="X3291" s="40"/>
    </row>
    <row r="3292" spans="24:24">
      <c r="X3292" s="40"/>
    </row>
    <row r="3293" spans="24:24">
      <c r="X3293" s="40"/>
    </row>
    <row r="3294" spans="24:24">
      <c r="X3294" s="40"/>
    </row>
    <row r="3295" spans="24:24">
      <c r="X3295" s="40"/>
    </row>
    <row r="3296" spans="24:24">
      <c r="X3296" s="40"/>
    </row>
    <row r="3297" spans="24:24">
      <c r="X3297" s="40"/>
    </row>
    <row r="3298" spans="24:24">
      <c r="X3298" s="40"/>
    </row>
    <row r="3299" spans="24:24">
      <c r="X3299" s="40"/>
    </row>
    <row r="3300" spans="24:24">
      <c r="X3300" s="40"/>
    </row>
    <row r="3301" spans="24:24">
      <c r="X3301" s="40"/>
    </row>
    <row r="3302" spans="24:24">
      <c r="X3302" s="40"/>
    </row>
    <row r="3303" spans="24:24">
      <c r="X3303" s="40"/>
    </row>
    <row r="3304" spans="24:24">
      <c r="X3304" s="40"/>
    </row>
    <row r="3305" spans="24:24">
      <c r="X3305" s="40"/>
    </row>
    <row r="3306" spans="24:24">
      <c r="X3306" s="40"/>
    </row>
    <row r="3307" spans="24:24">
      <c r="X3307" s="40"/>
    </row>
    <row r="3308" spans="24:24">
      <c r="X3308" s="40"/>
    </row>
    <row r="3309" spans="24:24">
      <c r="X3309" s="40"/>
    </row>
    <row r="3310" spans="24:24">
      <c r="X3310" s="40"/>
    </row>
    <row r="3311" spans="24:24">
      <c r="X3311" s="40"/>
    </row>
    <row r="3312" spans="24:24">
      <c r="X3312" s="40"/>
    </row>
    <row r="3313" spans="24:24">
      <c r="X3313" s="40"/>
    </row>
    <row r="3314" spans="24:24">
      <c r="X3314" s="40"/>
    </row>
    <row r="3315" spans="24:24">
      <c r="X3315" s="40"/>
    </row>
    <row r="3316" spans="24:24">
      <c r="X3316" s="40"/>
    </row>
    <row r="3317" spans="24:24">
      <c r="X3317" s="40"/>
    </row>
    <row r="3318" spans="24:24">
      <c r="X3318" s="40"/>
    </row>
    <row r="3319" spans="24:24">
      <c r="X3319" s="40"/>
    </row>
    <row r="3320" spans="24:24">
      <c r="X3320" s="40"/>
    </row>
    <row r="3321" spans="24:24">
      <c r="X3321" s="40"/>
    </row>
    <row r="3322" spans="24:24">
      <c r="X3322" s="40"/>
    </row>
    <row r="3323" spans="24:24">
      <c r="X3323" s="40"/>
    </row>
    <row r="3324" spans="24:24">
      <c r="X3324" s="40"/>
    </row>
    <row r="3325" spans="24:24">
      <c r="X3325" s="40"/>
    </row>
    <row r="3326" spans="24:24">
      <c r="X3326" s="40"/>
    </row>
    <row r="3327" spans="24:24">
      <c r="X3327" s="40"/>
    </row>
    <row r="3328" spans="24:24">
      <c r="X3328" s="40"/>
    </row>
    <row r="3329" spans="24:24">
      <c r="X3329" s="40"/>
    </row>
    <row r="3330" spans="24:24">
      <c r="X3330" s="40"/>
    </row>
    <row r="3331" spans="24:24">
      <c r="X3331" s="40"/>
    </row>
    <row r="3332" spans="24:24">
      <c r="X3332" s="40"/>
    </row>
    <row r="3333" spans="24:24">
      <c r="X3333" s="40"/>
    </row>
    <row r="3334" spans="24:24">
      <c r="X3334" s="40"/>
    </row>
    <row r="3335" spans="24:24">
      <c r="X3335" s="40"/>
    </row>
    <row r="3336" spans="24:24">
      <c r="X3336" s="40"/>
    </row>
    <row r="3337" spans="24:24">
      <c r="X3337" s="40"/>
    </row>
    <row r="3338" spans="24:24">
      <c r="X3338" s="40"/>
    </row>
    <row r="3339" spans="24:24">
      <c r="X3339" s="40"/>
    </row>
    <row r="3340" spans="24:24">
      <c r="X3340" s="40"/>
    </row>
    <row r="3341" spans="24:24">
      <c r="X3341" s="40"/>
    </row>
    <row r="3342" spans="24:24">
      <c r="X3342" s="40"/>
    </row>
    <row r="3343" spans="24:24">
      <c r="X3343" s="40"/>
    </row>
    <row r="3344" spans="24:24">
      <c r="X3344" s="40"/>
    </row>
    <row r="3345" spans="24:24">
      <c r="X3345" s="40"/>
    </row>
    <row r="3346" spans="24:24">
      <c r="X3346" s="40"/>
    </row>
    <row r="3347" spans="24:24">
      <c r="X3347" s="40"/>
    </row>
    <row r="3348" spans="24:24">
      <c r="X3348" s="40"/>
    </row>
    <row r="3349" spans="24:24">
      <c r="X3349" s="40"/>
    </row>
    <row r="3350" spans="24:24">
      <c r="X3350" s="40"/>
    </row>
    <row r="3351" spans="24:24">
      <c r="X3351" s="40"/>
    </row>
    <row r="3352" spans="24:24">
      <c r="X3352" s="40"/>
    </row>
    <row r="3353" spans="24:24">
      <c r="X3353" s="40"/>
    </row>
    <row r="3354" spans="24:24">
      <c r="X3354" s="40"/>
    </row>
    <row r="3355" spans="24:24">
      <c r="X3355" s="40"/>
    </row>
    <row r="3356" spans="24:24">
      <c r="X3356" s="40"/>
    </row>
    <row r="3357" spans="24:24">
      <c r="X3357" s="40"/>
    </row>
    <row r="3358" spans="24:24">
      <c r="X3358" s="40"/>
    </row>
    <row r="3359" spans="24:24">
      <c r="X3359" s="40"/>
    </row>
    <row r="3360" spans="24:24">
      <c r="X3360" s="40"/>
    </row>
    <row r="3361" spans="24:24">
      <c r="X3361" s="40"/>
    </row>
    <row r="3362" spans="24:24">
      <c r="X3362" s="40"/>
    </row>
    <row r="3363" spans="24:24">
      <c r="X3363" s="40"/>
    </row>
    <row r="3364" spans="24:24">
      <c r="X3364" s="40"/>
    </row>
    <row r="3365" spans="24:24">
      <c r="X3365" s="40"/>
    </row>
    <row r="3366" spans="24:24">
      <c r="X3366" s="40"/>
    </row>
    <row r="3367" spans="24:24">
      <c r="X3367" s="40"/>
    </row>
    <row r="3368" spans="24:24">
      <c r="X3368" s="40"/>
    </row>
    <row r="3369" spans="24:24">
      <c r="X3369" s="40"/>
    </row>
    <row r="3370" spans="24:24">
      <c r="X3370" s="40"/>
    </row>
    <row r="3371" spans="24:24">
      <c r="X3371" s="40"/>
    </row>
    <row r="3372" spans="24:24">
      <c r="X3372" s="40"/>
    </row>
    <row r="3373" spans="24:24">
      <c r="X3373" s="40"/>
    </row>
    <row r="3374" spans="24:24">
      <c r="X3374" s="40"/>
    </row>
    <row r="3375" spans="24:24">
      <c r="X3375" s="40"/>
    </row>
    <row r="3376" spans="24:24">
      <c r="X3376" s="40"/>
    </row>
    <row r="3377" spans="24:24">
      <c r="X3377" s="40"/>
    </row>
    <row r="3378" spans="24:24">
      <c r="X3378" s="40"/>
    </row>
    <row r="3379" spans="24:24">
      <c r="X3379" s="40"/>
    </row>
    <row r="3380" spans="24:24">
      <c r="X3380" s="40"/>
    </row>
    <row r="3381" spans="24:24">
      <c r="X3381" s="40"/>
    </row>
    <row r="3382" spans="24:24">
      <c r="X3382" s="40"/>
    </row>
    <row r="3383" spans="24:24">
      <c r="X3383" s="40"/>
    </row>
    <row r="3384" spans="24:24">
      <c r="X3384" s="40"/>
    </row>
    <row r="3385" spans="24:24">
      <c r="X3385" s="40"/>
    </row>
    <row r="3386" spans="24:24">
      <c r="X3386" s="40"/>
    </row>
    <row r="3387" spans="24:24">
      <c r="X3387" s="40"/>
    </row>
    <row r="3388" spans="24:24">
      <c r="X3388" s="40"/>
    </row>
    <row r="3389" spans="24:24">
      <c r="X3389" s="40"/>
    </row>
    <row r="3390" spans="24:24">
      <c r="X3390" s="40"/>
    </row>
    <row r="3391" spans="24:24">
      <c r="X3391" s="40"/>
    </row>
    <row r="3392" spans="24:24">
      <c r="X3392" s="40"/>
    </row>
    <row r="3393" spans="24:24">
      <c r="X3393" s="40"/>
    </row>
    <row r="3394" spans="24:24">
      <c r="X3394" s="40"/>
    </row>
    <row r="3395" spans="24:24">
      <c r="X3395" s="40"/>
    </row>
    <row r="3396" spans="24:24">
      <c r="X3396" s="40"/>
    </row>
    <row r="3397" spans="24:24">
      <c r="X3397" s="40"/>
    </row>
    <row r="3398" spans="24:24">
      <c r="X3398" s="40"/>
    </row>
    <row r="3399" spans="24:24">
      <c r="X3399" s="40"/>
    </row>
    <row r="3400" spans="24:24">
      <c r="X3400" s="40"/>
    </row>
    <row r="3401" spans="24:24">
      <c r="X3401" s="40"/>
    </row>
    <row r="3402" spans="24:24">
      <c r="X3402" s="40"/>
    </row>
    <row r="3403" spans="24:24">
      <c r="X3403" s="40"/>
    </row>
    <row r="3404" spans="24:24">
      <c r="X3404" s="40"/>
    </row>
    <row r="3405" spans="24:24">
      <c r="X3405" s="40"/>
    </row>
    <row r="3406" spans="24:24">
      <c r="X3406" s="40"/>
    </row>
    <row r="3407" spans="24:24">
      <c r="X3407" s="40"/>
    </row>
    <row r="3408" spans="24:24">
      <c r="X3408" s="40"/>
    </row>
    <row r="3409" spans="24:24">
      <c r="X3409" s="40"/>
    </row>
    <row r="3410" spans="24:24">
      <c r="X3410" s="40"/>
    </row>
    <row r="3411" spans="24:24">
      <c r="X3411" s="40"/>
    </row>
    <row r="3412" spans="24:24">
      <c r="X3412" s="40"/>
    </row>
    <row r="3413" spans="24:24">
      <c r="X3413" s="40"/>
    </row>
    <row r="3414" spans="24:24">
      <c r="X3414" s="40"/>
    </row>
    <row r="3415" spans="24:24">
      <c r="X3415" s="40"/>
    </row>
    <row r="3416" spans="24:24">
      <c r="X3416" s="40"/>
    </row>
    <row r="3417" spans="24:24">
      <c r="X3417" s="40"/>
    </row>
    <row r="3418" spans="24:24">
      <c r="X3418" s="40"/>
    </row>
    <row r="3419" spans="24:24">
      <c r="X3419" s="40"/>
    </row>
    <row r="3420" spans="24:24">
      <c r="X3420" s="40"/>
    </row>
    <row r="3421" spans="24:24">
      <c r="X3421" s="40"/>
    </row>
    <row r="3422" spans="24:24">
      <c r="X3422" s="40"/>
    </row>
    <row r="3423" spans="24:24">
      <c r="X3423" s="40"/>
    </row>
    <row r="3424" spans="24:24">
      <c r="X3424" s="40"/>
    </row>
    <row r="3425" spans="24:24">
      <c r="X3425" s="40"/>
    </row>
    <row r="3426" spans="24:24">
      <c r="X3426" s="40"/>
    </row>
    <row r="3427" spans="24:24">
      <c r="X3427" s="40"/>
    </row>
    <row r="3428" spans="24:24">
      <c r="X3428" s="40"/>
    </row>
    <row r="3429" spans="24:24">
      <c r="X3429" s="40"/>
    </row>
    <row r="3430" spans="24:24">
      <c r="X3430" s="40"/>
    </row>
    <row r="3431" spans="24:24">
      <c r="X3431" s="40"/>
    </row>
    <row r="3432" spans="24:24">
      <c r="X3432" s="40"/>
    </row>
    <row r="3433" spans="24:24">
      <c r="X3433" s="40"/>
    </row>
    <row r="3434" spans="24:24">
      <c r="X3434" s="40"/>
    </row>
    <row r="3435" spans="24:24">
      <c r="X3435" s="40"/>
    </row>
    <row r="3436" spans="24:24">
      <c r="X3436" s="40"/>
    </row>
    <row r="3437" spans="24:24">
      <c r="X3437" s="40"/>
    </row>
    <row r="3438" spans="24:24">
      <c r="X3438" s="40"/>
    </row>
    <row r="3439" spans="24:24">
      <c r="X3439" s="40"/>
    </row>
    <row r="3440" spans="24:24">
      <c r="X3440" s="40"/>
    </row>
    <row r="3441" spans="24:24">
      <c r="X3441" s="40"/>
    </row>
    <row r="3442" spans="24:24">
      <c r="X3442" s="40"/>
    </row>
    <row r="3443" spans="24:24">
      <c r="X3443" s="40"/>
    </row>
    <row r="3444" spans="24:24">
      <c r="X3444" s="40"/>
    </row>
    <row r="3445" spans="24:24">
      <c r="X3445" s="40"/>
    </row>
    <row r="3446" spans="24:24">
      <c r="X3446" s="40"/>
    </row>
    <row r="3447" spans="24:24">
      <c r="X3447" s="40"/>
    </row>
    <row r="3448" spans="24:24">
      <c r="X3448" s="40"/>
    </row>
    <row r="3449" spans="24:24">
      <c r="X3449" s="40"/>
    </row>
    <row r="3450" spans="24:24">
      <c r="X3450" s="40"/>
    </row>
    <row r="3451" spans="24:24">
      <c r="X3451" s="40"/>
    </row>
    <row r="3452" spans="24:24">
      <c r="X3452" s="40"/>
    </row>
    <row r="3453" spans="24:24">
      <c r="X3453" s="40"/>
    </row>
    <row r="3454" spans="24:24">
      <c r="X3454" s="40"/>
    </row>
    <row r="3455" spans="24:24">
      <c r="X3455" s="40"/>
    </row>
    <row r="3456" spans="24:24">
      <c r="X3456" s="40"/>
    </row>
    <row r="3457" spans="24:24">
      <c r="X3457" s="40"/>
    </row>
    <row r="3458" spans="24:24">
      <c r="X3458" s="40"/>
    </row>
    <row r="3459" spans="24:24">
      <c r="X3459" s="40"/>
    </row>
    <row r="3460" spans="24:24">
      <c r="X3460" s="40"/>
    </row>
    <row r="3461" spans="24:24">
      <c r="X3461" s="40"/>
    </row>
    <row r="3462" spans="24:24">
      <c r="X3462" s="40"/>
    </row>
    <row r="3463" spans="24:24">
      <c r="X3463" s="40"/>
    </row>
    <row r="3464" spans="24:24">
      <c r="X3464" s="40"/>
    </row>
    <row r="3465" spans="24:24">
      <c r="X3465" s="40"/>
    </row>
    <row r="3466" spans="24:24">
      <c r="X3466" s="40"/>
    </row>
    <row r="3467" spans="24:24">
      <c r="X3467" s="40"/>
    </row>
    <row r="3468" spans="24:24">
      <c r="X3468" s="40"/>
    </row>
    <row r="3469" spans="24:24">
      <c r="X3469" s="40"/>
    </row>
    <row r="3470" spans="24:24">
      <c r="X3470" s="40"/>
    </row>
    <row r="3471" spans="24:24">
      <c r="X3471" s="40"/>
    </row>
    <row r="3472" spans="24:24">
      <c r="X3472" s="40"/>
    </row>
    <row r="3473" spans="24:24">
      <c r="X3473" s="40"/>
    </row>
    <row r="3474" spans="24:24">
      <c r="X3474" s="40"/>
    </row>
    <row r="3475" spans="24:24">
      <c r="X3475" s="40"/>
    </row>
    <row r="3476" spans="24:24">
      <c r="X3476" s="40"/>
    </row>
    <row r="3477" spans="24:24">
      <c r="X3477" s="40"/>
    </row>
    <row r="3478" spans="24:24">
      <c r="X3478" s="40"/>
    </row>
    <row r="3479" spans="24:24">
      <c r="X3479" s="40"/>
    </row>
    <row r="3480" spans="24:24">
      <c r="X3480" s="40"/>
    </row>
    <row r="3481" spans="24:24">
      <c r="X3481" s="40"/>
    </row>
    <row r="3482" spans="24:24">
      <c r="X3482" s="40"/>
    </row>
    <row r="3483" spans="24:24">
      <c r="X3483" s="40"/>
    </row>
    <row r="3484" spans="24:24">
      <c r="X3484" s="40"/>
    </row>
    <row r="3485" spans="24:24">
      <c r="X3485" s="40"/>
    </row>
    <row r="3486" spans="24:24">
      <c r="X3486" s="40"/>
    </row>
    <row r="3487" spans="24:24">
      <c r="X3487" s="40"/>
    </row>
    <row r="3488" spans="24:24">
      <c r="X3488" s="40"/>
    </row>
    <row r="3489" spans="24:24">
      <c r="X3489" s="40"/>
    </row>
    <row r="3490" spans="24:24">
      <c r="X3490" s="40"/>
    </row>
    <row r="3491" spans="24:24">
      <c r="X3491" s="40"/>
    </row>
    <row r="3492" spans="24:24">
      <c r="X3492" s="40"/>
    </row>
    <row r="3493" spans="24:24">
      <c r="X3493" s="40"/>
    </row>
    <row r="3494" spans="24:24">
      <c r="X3494" s="40"/>
    </row>
    <row r="3495" spans="24:24">
      <c r="X3495" s="40"/>
    </row>
    <row r="3496" spans="24:24">
      <c r="X3496" s="40"/>
    </row>
    <row r="3497" spans="24:24">
      <c r="X3497" s="40"/>
    </row>
    <row r="3498" spans="24:24">
      <c r="X3498" s="40"/>
    </row>
    <row r="3499" spans="24:24">
      <c r="X3499" s="40"/>
    </row>
    <row r="3500" spans="24:24">
      <c r="X3500" s="40"/>
    </row>
    <row r="3501" spans="24:24">
      <c r="X3501" s="40"/>
    </row>
    <row r="3502" spans="24:24">
      <c r="X3502" s="40"/>
    </row>
    <row r="3503" spans="24:24">
      <c r="X3503" s="40"/>
    </row>
    <row r="3504" spans="24:24">
      <c r="X3504" s="40"/>
    </row>
    <row r="3505" spans="24:24">
      <c r="X3505" s="40"/>
    </row>
    <row r="3506" spans="24:24">
      <c r="X3506" s="40"/>
    </row>
    <row r="3507" spans="24:24">
      <c r="X3507" s="40"/>
    </row>
    <row r="3508" spans="24:24">
      <c r="X3508" s="40"/>
    </row>
    <row r="3509" spans="24:24">
      <c r="X3509" s="40"/>
    </row>
    <row r="3510" spans="24:24">
      <c r="X3510" s="40"/>
    </row>
    <row r="3511" spans="24:24">
      <c r="X3511" s="40"/>
    </row>
    <row r="3512" spans="24:24">
      <c r="X3512" s="40"/>
    </row>
    <row r="3513" spans="24:24">
      <c r="X3513" s="40"/>
    </row>
    <row r="3514" spans="24:24">
      <c r="X3514" s="40"/>
    </row>
    <row r="3515" spans="24:24">
      <c r="X3515" s="40"/>
    </row>
    <row r="3516" spans="24:24">
      <c r="X3516" s="40"/>
    </row>
    <row r="3517" spans="24:24">
      <c r="X3517" s="40"/>
    </row>
    <row r="3518" spans="24:24">
      <c r="X3518" s="40"/>
    </row>
    <row r="3519" spans="24:24">
      <c r="X3519" s="40"/>
    </row>
    <row r="3520" spans="24:24">
      <c r="X3520" s="40"/>
    </row>
    <row r="3521" spans="24:24">
      <c r="X3521" s="40"/>
    </row>
    <row r="3522" spans="24:24">
      <c r="X3522" s="40"/>
    </row>
    <row r="3523" spans="24:24">
      <c r="X3523" s="40"/>
    </row>
    <row r="3524" spans="24:24">
      <c r="X3524" s="40"/>
    </row>
    <row r="3525" spans="24:24">
      <c r="X3525" s="40"/>
    </row>
    <row r="3526" spans="24:24">
      <c r="X3526" s="40"/>
    </row>
    <row r="3527" spans="24:24">
      <c r="X3527" s="40"/>
    </row>
    <row r="3528" spans="24:24">
      <c r="X3528" s="40"/>
    </row>
    <row r="3529" spans="24:24">
      <c r="X3529" s="40"/>
    </row>
    <row r="3530" spans="24:24">
      <c r="X3530" s="40"/>
    </row>
    <row r="3531" spans="24:24">
      <c r="X3531" s="40"/>
    </row>
    <row r="3532" spans="24:24">
      <c r="X3532" s="40"/>
    </row>
    <row r="3533" spans="24:24">
      <c r="X3533" s="40"/>
    </row>
    <row r="3534" spans="24:24">
      <c r="X3534" s="40"/>
    </row>
    <row r="3535" spans="24:24">
      <c r="X3535" s="40"/>
    </row>
    <row r="3536" spans="24:24">
      <c r="X3536" s="40"/>
    </row>
    <row r="3537" spans="24:24">
      <c r="X3537" s="40"/>
    </row>
    <row r="3538" spans="24:24">
      <c r="X3538" s="40"/>
    </row>
    <row r="3539" spans="24:24">
      <c r="X3539" s="40"/>
    </row>
    <row r="3540" spans="24:24">
      <c r="X3540" s="40"/>
    </row>
    <row r="3541" spans="24:24">
      <c r="X3541" s="40"/>
    </row>
    <row r="3542" spans="24:24">
      <c r="X3542" s="40"/>
    </row>
    <row r="3543" spans="24:24">
      <c r="X3543" s="40"/>
    </row>
    <row r="3544" spans="24:24">
      <c r="X3544" s="40"/>
    </row>
    <row r="3545" spans="24:24">
      <c r="X3545" s="40"/>
    </row>
    <row r="3546" spans="24:24">
      <c r="X3546" s="40"/>
    </row>
    <row r="3547" spans="24:24">
      <c r="X3547" s="40"/>
    </row>
    <row r="3548" spans="24:24">
      <c r="X3548" s="40"/>
    </row>
    <row r="3549" spans="24:24">
      <c r="X3549" s="40"/>
    </row>
    <row r="3550" spans="24:24">
      <c r="X3550" s="40"/>
    </row>
    <row r="3551" spans="24:24">
      <c r="X3551" s="40"/>
    </row>
    <row r="3552" spans="24:24">
      <c r="X3552" s="40"/>
    </row>
  </sheetData>
  <mergeCells count="1137">
    <mergeCell ref="K124:K129"/>
    <mergeCell ref="L124:L129"/>
    <mergeCell ref="E142:E147"/>
    <mergeCell ref="F142:F147"/>
    <mergeCell ref="G142:G147"/>
    <mergeCell ref="H142:H147"/>
    <mergeCell ref="I142:I147"/>
    <mergeCell ref="J142:J147"/>
    <mergeCell ref="K142:K147"/>
    <mergeCell ref="L142:L147"/>
    <mergeCell ref="B124:B129"/>
    <mergeCell ref="A124:A129"/>
    <mergeCell ref="E124:E129"/>
    <mergeCell ref="F124:F129"/>
    <mergeCell ref="G124:G129"/>
    <mergeCell ref="H124:H129"/>
    <mergeCell ref="I124:I129"/>
    <mergeCell ref="J124:J129"/>
    <mergeCell ref="L136:L138"/>
    <mergeCell ref="L139:L141"/>
    <mergeCell ref="L130:L132"/>
    <mergeCell ref="E133:E135"/>
    <mergeCell ref="F133:F135"/>
    <mergeCell ref="G133:G135"/>
    <mergeCell ref="H133:H135"/>
    <mergeCell ref="I133:I135"/>
    <mergeCell ref="J133:J135"/>
    <mergeCell ref="K133:K135"/>
    <mergeCell ref="L133:L135"/>
    <mergeCell ref="B130:B132"/>
    <mergeCell ref="A130:A132"/>
    <mergeCell ref="B139:B141"/>
    <mergeCell ref="K113:K118"/>
    <mergeCell ref="L113:L118"/>
    <mergeCell ref="B113:B118"/>
    <mergeCell ref="A113:A118"/>
    <mergeCell ref="B119:B123"/>
    <mergeCell ref="A119:A123"/>
    <mergeCell ref="E119:E123"/>
    <mergeCell ref="F119:F123"/>
    <mergeCell ref="G119:G123"/>
    <mergeCell ref="H119:H123"/>
    <mergeCell ref="I119:I123"/>
    <mergeCell ref="J119:J123"/>
    <mergeCell ref="K119:K123"/>
    <mergeCell ref="L119:L123"/>
    <mergeCell ref="B109:B112"/>
    <mergeCell ref="A109:A112"/>
    <mergeCell ref="E113:E118"/>
    <mergeCell ref="F113:F118"/>
    <mergeCell ref="G113:G118"/>
    <mergeCell ref="H113:H118"/>
    <mergeCell ref="I113:I118"/>
    <mergeCell ref="J113:J118"/>
    <mergeCell ref="K105:K108"/>
    <mergeCell ref="L105:L108"/>
    <mergeCell ref="E109:E112"/>
    <mergeCell ref="F109:F112"/>
    <mergeCell ref="G109:G112"/>
    <mergeCell ref="H109:H112"/>
    <mergeCell ref="I109:I112"/>
    <mergeCell ref="J109:J112"/>
    <mergeCell ref="K109:K112"/>
    <mergeCell ref="L109:L112"/>
    <mergeCell ref="B105:B108"/>
    <mergeCell ref="A105:A108"/>
    <mergeCell ref="E105:E108"/>
    <mergeCell ref="F105:F108"/>
    <mergeCell ref="G105:G108"/>
    <mergeCell ref="H105:H108"/>
    <mergeCell ref="I105:I108"/>
    <mergeCell ref="J105:J108"/>
    <mergeCell ref="I96:I100"/>
    <mergeCell ref="J96:J100"/>
    <mergeCell ref="K96:K100"/>
    <mergeCell ref="L96:L100"/>
    <mergeCell ref="B101:B104"/>
    <mergeCell ref="A101:A104"/>
    <mergeCell ref="E101:E104"/>
    <mergeCell ref="F101:F104"/>
    <mergeCell ref="G101:G104"/>
    <mergeCell ref="H101:H104"/>
    <mergeCell ref="I101:I104"/>
    <mergeCell ref="J101:J104"/>
    <mergeCell ref="K101:K104"/>
    <mergeCell ref="L101:L104"/>
    <mergeCell ref="B96:B100"/>
    <mergeCell ref="A96:A100"/>
    <mergeCell ref="E96:E100"/>
    <mergeCell ref="F96:F100"/>
    <mergeCell ref="G96:G100"/>
    <mergeCell ref="H96:H100"/>
    <mergeCell ref="K80:K82"/>
    <mergeCell ref="L80:L82"/>
    <mergeCell ref="B83:B87"/>
    <mergeCell ref="A83:A87"/>
    <mergeCell ref="B88:B95"/>
    <mergeCell ref="A88:A95"/>
    <mergeCell ref="E88:E95"/>
    <mergeCell ref="F88:F95"/>
    <mergeCell ref="G88:G95"/>
    <mergeCell ref="H88:H95"/>
    <mergeCell ref="I88:I95"/>
    <mergeCell ref="J88:J95"/>
    <mergeCell ref="K88:K95"/>
    <mergeCell ref="L88:L95"/>
    <mergeCell ref="B80:B82"/>
    <mergeCell ref="A80:A82"/>
    <mergeCell ref="E80:E82"/>
    <mergeCell ref="F80:F82"/>
    <mergeCell ref="G80:G82"/>
    <mergeCell ref="H80:H82"/>
    <mergeCell ref="I80:I82"/>
    <mergeCell ref="J80:J82"/>
    <mergeCell ref="I69:I72"/>
    <mergeCell ref="J69:J72"/>
    <mergeCell ref="K69:K72"/>
    <mergeCell ref="L69:L72"/>
    <mergeCell ref="A73:A79"/>
    <mergeCell ref="B73:B79"/>
    <mergeCell ref="E73:E79"/>
    <mergeCell ref="F73:F79"/>
    <mergeCell ref="G73:G79"/>
    <mergeCell ref="H73:H79"/>
    <mergeCell ref="I73:I79"/>
    <mergeCell ref="J73:J79"/>
    <mergeCell ref="K73:K79"/>
    <mergeCell ref="L73:L79"/>
    <mergeCell ref="B61:B68"/>
    <mergeCell ref="A61:A68"/>
    <mergeCell ref="B69:B72"/>
    <mergeCell ref="A69:A72"/>
    <mergeCell ref="E69:E72"/>
    <mergeCell ref="F69:F72"/>
    <mergeCell ref="G69:G72"/>
    <mergeCell ref="H69:H72"/>
    <mergeCell ref="K56:K60"/>
    <mergeCell ref="L56:L60"/>
    <mergeCell ref="E61:E68"/>
    <mergeCell ref="F61:F68"/>
    <mergeCell ref="G61:G68"/>
    <mergeCell ref="H61:H68"/>
    <mergeCell ref="I61:I68"/>
    <mergeCell ref="J61:J68"/>
    <mergeCell ref="K61:K68"/>
    <mergeCell ref="L61:L68"/>
    <mergeCell ref="B56:B60"/>
    <mergeCell ref="A56:A60"/>
    <mergeCell ref="E56:E60"/>
    <mergeCell ref="F56:F60"/>
    <mergeCell ref="G56:G60"/>
    <mergeCell ref="H56:H60"/>
    <mergeCell ref="I56:I60"/>
    <mergeCell ref="J56:J60"/>
    <mergeCell ref="K45:K50"/>
    <mergeCell ref="L45:L50"/>
    <mergeCell ref="B51:B55"/>
    <mergeCell ref="A51:A55"/>
    <mergeCell ref="E51:E55"/>
    <mergeCell ref="F51:F55"/>
    <mergeCell ref="G51:G55"/>
    <mergeCell ref="H51:H55"/>
    <mergeCell ref="I51:I55"/>
    <mergeCell ref="J51:J55"/>
    <mergeCell ref="K51:K55"/>
    <mergeCell ref="L51:L55"/>
    <mergeCell ref="B45:B50"/>
    <mergeCell ref="A45:A50"/>
    <mergeCell ref="E45:E50"/>
    <mergeCell ref="F45:F50"/>
    <mergeCell ref="G45:G50"/>
    <mergeCell ref="H45:H50"/>
    <mergeCell ref="I45:I50"/>
    <mergeCell ref="J45:J50"/>
    <mergeCell ref="A38:A44"/>
    <mergeCell ref="E38:E44"/>
    <mergeCell ref="F38:F44"/>
    <mergeCell ref="G38:G44"/>
    <mergeCell ref="H38:H44"/>
    <mergeCell ref="I38:I44"/>
    <mergeCell ref="J38:J44"/>
    <mergeCell ref="K38:K44"/>
    <mergeCell ref="E35:E37"/>
    <mergeCell ref="F35:F37"/>
    <mergeCell ref="G35:G37"/>
    <mergeCell ref="H35:H37"/>
    <mergeCell ref="I35:I37"/>
    <mergeCell ref="J35:J37"/>
    <mergeCell ref="K35:K37"/>
    <mergeCell ref="L35:L37"/>
    <mergeCell ref="B38:B44"/>
    <mergeCell ref="L38:L44"/>
    <mergeCell ref="B35:B37"/>
    <mergeCell ref="A35:A37"/>
    <mergeCell ref="H28:H30"/>
    <mergeCell ref="I28:I30"/>
    <mergeCell ref="J28:J30"/>
    <mergeCell ref="K28:K30"/>
    <mergeCell ref="L28:L30"/>
    <mergeCell ref="B31:B34"/>
    <mergeCell ref="A31:A34"/>
    <mergeCell ref="E31:E34"/>
    <mergeCell ref="F31:F34"/>
    <mergeCell ref="G31:G34"/>
    <mergeCell ref="H31:H34"/>
    <mergeCell ref="I31:I34"/>
    <mergeCell ref="J31:J34"/>
    <mergeCell ref="K31:K34"/>
    <mergeCell ref="L31:L34"/>
    <mergeCell ref="H22:H24"/>
    <mergeCell ref="I22:I24"/>
    <mergeCell ref="J22:J24"/>
    <mergeCell ref="K22:K24"/>
    <mergeCell ref="L22:L24"/>
    <mergeCell ref="B25:B27"/>
    <mergeCell ref="A25:A27"/>
    <mergeCell ref="E25:E27"/>
    <mergeCell ref="F25:F27"/>
    <mergeCell ref="G25:G27"/>
    <mergeCell ref="H25:H27"/>
    <mergeCell ref="I25:I27"/>
    <mergeCell ref="J25:J27"/>
    <mergeCell ref="K25:K27"/>
    <mergeCell ref="L25:L27"/>
    <mergeCell ref="H13:H17"/>
    <mergeCell ref="I13:I17"/>
    <mergeCell ref="J13:J17"/>
    <mergeCell ref="K13:K17"/>
    <mergeCell ref="L13:L17"/>
    <mergeCell ref="B18:B21"/>
    <mergeCell ref="A18:A21"/>
    <mergeCell ref="E18:E21"/>
    <mergeCell ref="F18:F21"/>
    <mergeCell ref="G18:G21"/>
    <mergeCell ref="H18:H21"/>
    <mergeCell ref="I18:I21"/>
    <mergeCell ref="J18:J21"/>
    <mergeCell ref="K18:K21"/>
    <mergeCell ref="L18:L21"/>
    <mergeCell ref="B142:B147"/>
    <mergeCell ref="A142:A147"/>
    <mergeCell ref="B13:B17"/>
    <mergeCell ref="A13:A17"/>
    <mergeCell ref="E13:E17"/>
    <mergeCell ref="F13:F17"/>
    <mergeCell ref="G13:G17"/>
    <mergeCell ref="B22:B24"/>
    <mergeCell ref="A22:A24"/>
    <mergeCell ref="E22:E24"/>
    <mergeCell ref="F22:F24"/>
    <mergeCell ref="G22:G24"/>
    <mergeCell ref="B28:B30"/>
    <mergeCell ref="A28:A30"/>
    <mergeCell ref="E28:E30"/>
    <mergeCell ref="F28:F30"/>
    <mergeCell ref="G28:G30"/>
    <mergeCell ref="A139:A141"/>
    <mergeCell ref="E139:E141"/>
    <mergeCell ref="F139:F141"/>
    <mergeCell ref="G139:G141"/>
    <mergeCell ref="H139:H141"/>
    <mergeCell ref="I139:I141"/>
    <mergeCell ref="J139:J141"/>
    <mergeCell ref="K139:K141"/>
    <mergeCell ref="E136:E138"/>
    <mergeCell ref="F136:F138"/>
    <mergeCell ref="G136:G138"/>
    <mergeCell ref="H136:H138"/>
    <mergeCell ref="I136:I138"/>
    <mergeCell ref="J136:J138"/>
    <mergeCell ref="K136:K138"/>
    <mergeCell ref="E130:E132"/>
    <mergeCell ref="F130:F132"/>
    <mergeCell ref="G130:G132"/>
    <mergeCell ref="H130:H132"/>
    <mergeCell ref="I130:I132"/>
    <mergeCell ref="J130:J132"/>
    <mergeCell ref="K130:K132"/>
    <mergeCell ref="B133:B135"/>
    <mergeCell ref="A133:A135"/>
    <mergeCell ref="B136:B138"/>
    <mergeCell ref="A136:A138"/>
    <mergeCell ref="C9:C10"/>
    <mergeCell ref="D9:D10"/>
    <mergeCell ref="J222:J225"/>
    <mergeCell ref="K222:K225"/>
    <mergeCell ref="L222:L225"/>
    <mergeCell ref="J9:J10"/>
    <mergeCell ref="K9:K10"/>
    <mergeCell ref="L9:L10"/>
    <mergeCell ref="A1:D1"/>
    <mergeCell ref="K1:L1"/>
    <mergeCell ref="A2:L2"/>
    <mergeCell ref="E8:L8"/>
    <mergeCell ref="A9:A10"/>
    <mergeCell ref="B9:B10"/>
    <mergeCell ref="E9:E10"/>
    <mergeCell ref="F9:G9"/>
    <mergeCell ref="H9:I9"/>
    <mergeCell ref="A221:B221"/>
    <mergeCell ref="A222:A225"/>
    <mergeCell ref="B222:B225"/>
    <mergeCell ref="E222:E225"/>
    <mergeCell ref="F222:F225"/>
    <mergeCell ref="G222:G225"/>
    <mergeCell ref="H222:H225"/>
    <mergeCell ref="I222:I225"/>
    <mergeCell ref="E148:E152"/>
    <mergeCell ref="B148:B152"/>
    <mergeCell ref="A148:A152"/>
    <mergeCell ref="F148:F152"/>
    <mergeCell ref="G148:G152"/>
    <mergeCell ref="H148:H152"/>
    <mergeCell ref="I148:I152"/>
    <mergeCell ref="L226:L229"/>
    <mergeCell ref="A230:A233"/>
    <mergeCell ref="B230:B233"/>
    <mergeCell ref="E230:E233"/>
    <mergeCell ref="F230:F233"/>
    <mergeCell ref="G230:G233"/>
    <mergeCell ref="H230:H233"/>
    <mergeCell ref="I230:I233"/>
    <mergeCell ref="J230:J233"/>
    <mergeCell ref="K230:K233"/>
    <mergeCell ref="L230:L233"/>
    <mergeCell ref="G226:G229"/>
    <mergeCell ref="H226:H229"/>
    <mergeCell ref="I226:I229"/>
    <mergeCell ref="J226:J229"/>
    <mergeCell ref="K226:K229"/>
    <mergeCell ref="A226:A229"/>
    <mergeCell ref="B226:B229"/>
    <mergeCell ref="E226:E229"/>
    <mergeCell ref="F226:F229"/>
    <mergeCell ref="L234:L237"/>
    <mergeCell ref="A238:A239"/>
    <mergeCell ref="B238:B239"/>
    <mergeCell ref="E238:E239"/>
    <mergeCell ref="F238:F239"/>
    <mergeCell ref="G238:G239"/>
    <mergeCell ref="H238:H239"/>
    <mergeCell ref="I238:I239"/>
    <mergeCell ref="J238:J239"/>
    <mergeCell ref="K238:K239"/>
    <mergeCell ref="L238:L239"/>
    <mergeCell ref="G234:G237"/>
    <mergeCell ref="H234:H237"/>
    <mergeCell ref="I234:I237"/>
    <mergeCell ref="J234:J237"/>
    <mergeCell ref="K234:K237"/>
    <mergeCell ref="A234:A237"/>
    <mergeCell ref="B234:B237"/>
    <mergeCell ref="E234:E237"/>
    <mergeCell ref="F234:F237"/>
    <mergeCell ref="L240:L243"/>
    <mergeCell ref="A244:A247"/>
    <mergeCell ref="B244:B247"/>
    <mergeCell ref="E244:E247"/>
    <mergeCell ref="F244:F247"/>
    <mergeCell ref="G244:G247"/>
    <mergeCell ref="H244:H247"/>
    <mergeCell ref="I244:I247"/>
    <mergeCell ref="J244:J247"/>
    <mergeCell ref="K244:K247"/>
    <mergeCell ref="L244:L247"/>
    <mergeCell ref="G240:G243"/>
    <mergeCell ref="H240:H243"/>
    <mergeCell ref="I240:I243"/>
    <mergeCell ref="J240:J243"/>
    <mergeCell ref="K240:K243"/>
    <mergeCell ref="A240:A243"/>
    <mergeCell ref="B240:B243"/>
    <mergeCell ref="E240:E243"/>
    <mergeCell ref="F240:F243"/>
    <mergeCell ref="L248:L250"/>
    <mergeCell ref="A251:A253"/>
    <mergeCell ref="B251:B253"/>
    <mergeCell ref="E251:E253"/>
    <mergeCell ref="F251:F253"/>
    <mergeCell ref="G251:G253"/>
    <mergeCell ref="H251:H253"/>
    <mergeCell ref="I251:I253"/>
    <mergeCell ref="J251:J253"/>
    <mergeCell ref="K251:K253"/>
    <mergeCell ref="L251:L253"/>
    <mergeCell ref="G248:G250"/>
    <mergeCell ref="H248:H250"/>
    <mergeCell ref="I248:I250"/>
    <mergeCell ref="J248:J250"/>
    <mergeCell ref="K248:K250"/>
    <mergeCell ref="A248:A250"/>
    <mergeCell ref="B248:B250"/>
    <mergeCell ref="E248:E250"/>
    <mergeCell ref="F248:F250"/>
    <mergeCell ref="L254:L259"/>
    <mergeCell ref="A260:A262"/>
    <mergeCell ref="B260:B262"/>
    <mergeCell ref="E260:E262"/>
    <mergeCell ref="F260:F262"/>
    <mergeCell ref="G260:G262"/>
    <mergeCell ref="H260:H262"/>
    <mergeCell ref="I260:I262"/>
    <mergeCell ref="J260:J262"/>
    <mergeCell ref="K260:K262"/>
    <mergeCell ref="L260:L262"/>
    <mergeCell ref="G254:G259"/>
    <mergeCell ref="H254:H259"/>
    <mergeCell ref="I254:I259"/>
    <mergeCell ref="J254:J259"/>
    <mergeCell ref="K254:K259"/>
    <mergeCell ref="A254:A259"/>
    <mergeCell ref="B254:B259"/>
    <mergeCell ref="E254:E259"/>
    <mergeCell ref="F254:F259"/>
    <mergeCell ref="L263:L265"/>
    <mergeCell ref="A266:A268"/>
    <mergeCell ref="B266:B268"/>
    <mergeCell ref="E266:E268"/>
    <mergeCell ref="F266:F268"/>
    <mergeCell ref="G266:G268"/>
    <mergeCell ref="H266:H268"/>
    <mergeCell ref="I266:I268"/>
    <mergeCell ref="J266:J268"/>
    <mergeCell ref="K266:K268"/>
    <mergeCell ref="L266:L268"/>
    <mergeCell ref="G263:G265"/>
    <mergeCell ref="H263:H265"/>
    <mergeCell ref="I263:I265"/>
    <mergeCell ref="J263:J265"/>
    <mergeCell ref="K263:K265"/>
    <mergeCell ref="A263:A265"/>
    <mergeCell ref="B263:B265"/>
    <mergeCell ref="E263:E265"/>
    <mergeCell ref="F263:F265"/>
    <mergeCell ref="L269:L271"/>
    <mergeCell ref="A272:A274"/>
    <mergeCell ref="B272:B274"/>
    <mergeCell ref="E272:E274"/>
    <mergeCell ref="F272:F274"/>
    <mergeCell ref="G272:G274"/>
    <mergeCell ref="H272:H274"/>
    <mergeCell ref="I272:I274"/>
    <mergeCell ref="J272:J274"/>
    <mergeCell ref="K272:K274"/>
    <mergeCell ref="L272:L274"/>
    <mergeCell ref="G269:G271"/>
    <mergeCell ref="H269:H271"/>
    <mergeCell ref="I269:I271"/>
    <mergeCell ref="J269:J271"/>
    <mergeCell ref="K269:K271"/>
    <mergeCell ref="A269:A271"/>
    <mergeCell ref="B269:B271"/>
    <mergeCell ref="E269:E271"/>
    <mergeCell ref="F269:F271"/>
    <mergeCell ref="L275:L277"/>
    <mergeCell ref="A278:A280"/>
    <mergeCell ref="B278:B280"/>
    <mergeCell ref="E278:E280"/>
    <mergeCell ref="F278:F280"/>
    <mergeCell ref="G278:G280"/>
    <mergeCell ref="H278:H280"/>
    <mergeCell ref="I278:I280"/>
    <mergeCell ref="J278:J280"/>
    <mergeCell ref="K278:K280"/>
    <mergeCell ref="L278:L280"/>
    <mergeCell ref="G275:G277"/>
    <mergeCell ref="H275:H277"/>
    <mergeCell ref="I275:I277"/>
    <mergeCell ref="J275:J277"/>
    <mergeCell ref="K275:K277"/>
    <mergeCell ref="A275:A277"/>
    <mergeCell ref="B275:B277"/>
    <mergeCell ref="E275:E277"/>
    <mergeCell ref="F275:F277"/>
    <mergeCell ref="L281:L283"/>
    <mergeCell ref="A284:A287"/>
    <mergeCell ref="B284:B287"/>
    <mergeCell ref="E284:E287"/>
    <mergeCell ref="F284:F287"/>
    <mergeCell ref="G284:G287"/>
    <mergeCell ref="H284:H287"/>
    <mergeCell ref="I284:I287"/>
    <mergeCell ref="J284:J287"/>
    <mergeCell ref="K284:K287"/>
    <mergeCell ref="L284:L287"/>
    <mergeCell ref="G281:G283"/>
    <mergeCell ref="H281:H283"/>
    <mergeCell ref="I281:I283"/>
    <mergeCell ref="J281:J283"/>
    <mergeCell ref="K281:K283"/>
    <mergeCell ref="A281:A283"/>
    <mergeCell ref="B281:B283"/>
    <mergeCell ref="E281:E283"/>
    <mergeCell ref="F281:F283"/>
    <mergeCell ref="L288:L290"/>
    <mergeCell ref="A291:A294"/>
    <mergeCell ref="B291:B294"/>
    <mergeCell ref="E291:E294"/>
    <mergeCell ref="F291:F294"/>
    <mergeCell ref="G291:G294"/>
    <mergeCell ref="H291:H294"/>
    <mergeCell ref="I291:I294"/>
    <mergeCell ref="J291:J294"/>
    <mergeCell ref="K291:K294"/>
    <mergeCell ref="L291:L294"/>
    <mergeCell ref="G288:G290"/>
    <mergeCell ref="H288:H290"/>
    <mergeCell ref="I288:I290"/>
    <mergeCell ref="J288:J290"/>
    <mergeCell ref="K288:K290"/>
    <mergeCell ref="A288:A290"/>
    <mergeCell ref="B288:B290"/>
    <mergeCell ref="E288:E290"/>
    <mergeCell ref="F288:F290"/>
    <mergeCell ref="L295:L300"/>
    <mergeCell ref="A301:A303"/>
    <mergeCell ref="B301:B303"/>
    <mergeCell ref="E301:E303"/>
    <mergeCell ref="F301:F303"/>
    <mergeCell ref="G301:G303"/>
    <mergeCell ref="H301:H303"/>
    <mergeCell ref="I301:I303"/>
    <mergeCell ref="J301:J303"/>
    <mergeCell ref="K301:K303"/>
    <mergeCell ref="L301:L303"/>
    <mergeCell ref="G295:G300"/>
    <mergeCell ref="H295:H300"/>
    <mergeCell ref="I295:I300"/>
    <mergeCell ref="J295:J300"/>
    <mergeCell ref="K295:K300"/>
    <mergeCell ref="A295:A300"/>
    <mergeCell ref="B295:B300"/>
    <mergeCell ref="E295:E300"/>
    <mergeCell ref="F295:F300"/>
    <mergeCell ref="L304:L306"/>
    <mergeCell ref="A307:A309"/>
    <mergeCell ref="B307:B309"/>
    <mergeCell ref="E307:E309"/>
    <mergeCell ref="F307:F309"/>
    <mergeCell ref="G307:G309"/>
    <mergeCell ref="H307:H309"/>
    <mergeCell ref="I307:I309"/>
    <mergeCell ref="J307:J309"/>
    <mergeCell ref="K307:K309"/>
    <mergeCell ref="L307:L309"/>
    <mergeCell ref="G304:G306"/>
    <mergeCell ref="H304:H306"/>
    <mergeCell ref="I304:I306"/>
    <mergeCell ref="J304:J306"/>
    <mergeCell ref="K304:K306"/>
    <mergeCell ref="A304:A306"/>
    <mergeCell ref="B304:B306"/>
    <mergeCell ref="E304:E306"/>
    <mergeCell ref="F304:F306"/>
    <mergeCell ref="L310:L312"/>
    <mergeCell ref="A313:A315"/>
    <mergeCell ref="B313:B315"/>
    <mergeCell ref="E313:E315"/>
    <mergeCell ref="F313:F315"/>
    <mergeCell ref="G313:G315"/>
    <mergeCell ref="H313:H315"/>
    <mergeCell ref="I313:I315"/>
    <mergeCell ref="J313:J315"/>
    <mergeCell ref="K313:K315"/>
    <mergeCell ref="L313:L315"/>
    <mergeCell ref="G310:G312"/>
    <mergeCell ref="H310:H312"/>
    <mergeCell ref="I310:I312"/>
    <mergeCell ref="J310:J312"/>
    <mergeCell ref="K310:K312"/>
    <mergeCell ref="A310:A312"/>
    <mergeCell ref="B310:B312"/>
    <mergeCell ref="E310:E312"/>
    <mergeCell ref="F310:F312"/>
    <mergeCell ref="L316:L318"/>
    <mergeCell ref="A319:A321"/>
    <mergeCell ref="B319:B321"/>
    <mergeCell ref="E319:E321"/>
    <mergeCell ref="F319:F321"/>
    <mergeCell ref="G319:G321"/>
    <mergeCell ref="H319:H321"/>
    <mergeCell ref="I319:I321"/>
    <mergeCell ref="J319:J321"/>
    <mergeCell ref="K319:K321"/>
    <mergeCell ref="L319:L321"/>
    <mergeCell ref="G316:G318"/>
    <mergeCell ref="H316:H318"/>
    <mergeCell ref="I316:I318"/>
    <mergeCell ref="J316:J318"/>
    <mergeCell ref="K316:K318"/>
    <mergeCell ref="A316:A318"/>
    <mergeCell ref="B316:B318"/>
    <mergeCell ref="E316:E318"/>
    <mergeCell ref="F316:F318"/>
    <mergeCell ref="L322:L324"/>
    <mergeCell ref="A325:A329"/>
    <mergeCell ref="B325:B329"/>
    <mergeCell ref="E325:E329"/>
    <mergeCell ref="F325:F329"/>
    <mergeCell ref="G325:G329"/>
    <mergeCell ref="H325:H329"/>
    <mergeCell ref="I325:I329"/>
    <mergeCell ref="J325:J329"/>
    <mergeCell ref="K325:K329"/>
    <mergeCell ref="L325:L329"/>
    <mergeCell ref="G322:G324"/>
    <mergeCell ref="H322:H324"/>
    <mergeCell ref="I322:I324"/>
    <mergeCell ref="J322:J324"/>
    <mergeCell ref="K322:K324"/>
    <mergeCell ref="A322:A324"/>
    <mergeCell ref="B322:B324"/>
    <mergeCell ref="E322:E324"/>
    <mergeCell ref="F322:F324"/>
    <mergeCell ref="L330:L332"/>
    <mergeCell ref="A333:A335"/>
    <mergeCell ref="B333:B335"/>
    <mergeCell ref="E333:E335"/>
    <mergeCell ref="F333:F335"/>
    <mergeCell ref="G333:G335"/>
    <mergeCell ref="H333:H335"/>
    <mergeCell ref="I333:I335"/>
    <mergeCell ref="J333:J335"/>
    <mergeCell ref="K333:K335"/>
    <mergeCell ref="L333:L335"/>
    <mergeCell ref="G330:G332"/>
    <mergeCell ref="H330:H332"/>
    <mergeCell ref="I330:I332"/>
    <mergeCell ref="J330:J332"/>
    <mergeCell ref="K330:K332"/>
    <mergeCell ref="A330:A332"/>
    <mergeCell ref="B330:B332"/>
    <mergeCell ref="E330:E332"/>
    <mergeCell ref="F330:F332"/>
    <mergeCell ref="L336:L338"/>
    <mergeCell ref="A339:A341"/>
    <mergeCell ref="B339:B341"/>
    <mergeCell ref="E339:E341"/>
    <mergeCell ref="F339:F341"/>
    <mergeCell ref="G339:G341"/>
    <mergeCell ref="H339:H341"/>
    <mergeCell ref="I339:I341"/>
    <mergeCell ref="J339:J341"/>
    <mergeCell ref="K339:K341"/>
    <mergeCell ref="L339:L341"/>
    <mergeCell ref="G336:G338"/>
    <mergeCell ref="H336:H338"/>
    <mergeCell ref="I336:I338"/>
    <mergeCell ref="J336:J338"/>
    <mergeCell ref="K336:K338"/>
    <mergeCell ref="A336:A338"/>
    <mergeCell ref="B336:B338"/>
    <mergeCell ref="E336:E338"/>
    <mergeCell ref="F336:F338"/>
    <mergeCell ref="L342:L345"/>
    <mergeCell ref="A346:A349"/>
    <mergeCell ref="B346:B349"/>
    <mergeCell ref="E346:E349"/>
    <mergeCell ref="F346:F349"/>
    <mergeCell ref="G346:G349"/>
    <mergeCell ref="H346:H349"/>
    <mergeCell ref="I346:I349"/>
    <mergeCell ref="J346:J349"/>
    <mergeCell ref="K346:K349"/>
    <mergeCell ref="L346:L349"/>
    <mergeCell ref="G342:G345"/>
    <mergeCell ref="H342:H345"/>
    <mergeCell ref="I342:I345"/>
    <mergeCell ref="J342:J345"/>
    <mergeCell ref="K342:K345"/>
    <mergeCell ref="A342:A345"/>
    <mergeCell ref="B342:B345"/>
    <mergeCell ref="E342:E345"/>
    <mergeCell ref="F342:F345"/>
    <mergeCell ref="L350:L354"/>
    <mergeCell ref="A355:A359"/>
    <mergeCell ref="B355:B359"/>
    <mergeCell ref="E355:E359"/>
    <mergeCell ref="F355:F359"/>
    <mergeCell ref="G355:G359"/>
    <mergeCell ref="H355:H359"/>
    <mergeCell ref="I355:I359"/>
    <mergeCell ref="J355:J359"/>
    <mergeCell ref="K355:K359"/>
    <mergeCell ref="L355:L359"/>
    <mergeCell ref="G350:G354"/>
    <mergeCell ref="H350:H354"/>
    <mergeCell ref="I350:I354"/>
    <mergeCell ref="J350:J354"/>
    <mergeCell ref="K350:K354"/>
    <mergeCell ref="A350:A354"/>
    <mergeCell ref="B350:B354"/>
    <mergeCell ref="E350:E354"/>
    <mergeCell ref="F350:F354"/>
    <mergeCell ref="L360:L367"/>
    <mergeCell ref="A368:A372"/>
    <mergeCell ref="B368:B372"/>
    <mergeCell ref="E368:E372"/>
    <mergeCell ref="F368:F372"/>
    <mergeCell ref="G368:G372"/>
    <mergeCell ref="H368:H372"/>
    <mergeCell ref="I368:I372"/>
    <mergeCell ref="J368:J372"/>
    <mergeCell ref="K368:K372"/>
    <mergeCell ref="L368:L372"/>
    <mergeCell ref="G360:G367"/>
    <mergeCell ref="H360:H367"/>
    <mergeCell ref="I360:I367"/>
    <mergeCell ref="J360:J367"/>
    <mergeCell ref="K360:K367"/>
    <mergeCell ref="A360:A367"/>
    <mergeCell ref="B360:B367"/>
    <mergeCell ref="E360:E367"/>
    <mergeCell ref="F360:F367"/>
    <mergeCell ref="L373:L375"/>
    <mergeCell ref="A376:A383"/>
    <mergeCell ref="B376:B383"/>
    <mergeCell ref="E376:E383"/>
    <mergeCell ref="F376:F383"/>
    <mergeCell ref="G376:G383"/>
    <mergeCell ref="H376:H383"/>
    <mergeCell ref="I376:I383"/>
    <mergeCell ref="J376:J383"/>
    <mergeCell ref="K376:K383"/>
    <mergeCell ref="L376:L383"/>
    <mergeCell ref="G373:G375"/>
    <mergeCell ref="H373:H375"/>
    <mergeCell ref="I373:I375"/>
    <mergeCell ref="J373:J375"/>
    <mergeCell ref="K373:K375"/>
    <mergeCell ref="A373:A375"/>
    <mergeCell ref="B373:B375"/>
    <mergeCell ref="E373:E375"/>
    <mergeCell ref="F373:F375"/>
    <mergeCell ref="L384:L389"/>
    <mergeCell ref="A390:A393"/>
    <mergeCell ref="B390:B393"/>
    <mergeCell ref="E390:E393"/>
    <mergeCell ref="F390:F393"/>
    <mergeCell ref="G390:G393"/>
    <mergeCell ref="H390:H393"/>
    <mergeCell ref="I390:I393"/>
    <mergeCell ref="J390:J393"/>
    <mergeCell ref="K390:K393"/>
    <mergeCell ref="L390:L393"/>
    <mergeCell ref="G384:G389"/>
    <mergeCell ref="H384:H389"/>
    <mergeCell ref="I384:I389"/>
    <mergeCell ref="J384:J389"/>
    <mergeCell ref="K384:K389"/>
    <mergeCell ref="A384:A389"/>
    <mergeCell ref="B384:B389"/>
    <mergeCell ref="E384:E389"/>
    <mergeCell ref="F384:F389"/>
    <mergeCell ref="L394:L398"/>
    <mergeCell ref="A399:A402"/>
    <mergeCell ref="B399:B402"/>
    <mergeCell ref="E399:E402"/>
    <mergeCell ref="F399:F402"/>
    <mergeCell ref="G399:G402"/>
    <mergeCell ref="H399:H402"/>
    <mergeCell ref="I399:I402"/>
    <mergeCell ref="J399:J402"/>
    <mergeCell ref="K399:K402"/>
    <mergeCell ref="L399:L402"/>
    <mergeCell ref="G394:G398"/>
    <mergeCell ref="H394:H398"/>
    <mergeCell ref="I394:I398"/>
    <mergeCell ref="J394:J398"/>
    <mergeCell ref="K394:K398"/>
    <mergeCell ref="A394:A398"/>
    <mergeCell ref="B394:B398"/>
    <mergeCell ref="E394:E398"/>
    <mergeCell ref="F394:F398"/>
    <mergeCell ref="K406:K408"/>
    <mergeCell ref="L406:L408"/>
    <mergeCell ref="G403:G405"/>
    <mergeCell ref="H403:H405"/>
    <mergeCell ref="I403:I405"/>
    <mergeCell ref="J403:J405"/>
    <mergeCell ref="K403:K405"/>
    <mergeCell ref="A403:A405"/>
    <mergeCell ref="B403:B405"/>
    <mergeCell ref="E403:E405"/>
    <mergeCell ref="F403:F405"/>
    <mergeCell ref="A406:A408"/>
    <mergeCell ref="B406:B408"/>
    <mergeCell ref="E406:E408"/>
    <mergeCell ref="F406:F408"/>
    <mergeCell ref="G406:G408"/>
    <mergeCell ref="H406:H408"/>
    <mergeCell ref="I406:I408"/>
    <mergeCell ref="J406:J408"/>
    <mergeCell ref="L403:L405"/>
    <mergeCell ref="K413:K416"/>
    <mergeCell ref="L413:L416"/>
    <mergeCell ref="G409:G412"/>
    <mergeCell ref="H409:H412"/>
    <mergeCell ref="I409:I412"/>
    <mergeCell ref="J409:J412"/>
    <mergeCell ref="K409:K412"/>
    <mergeCell ref="A409:A412"/>
    <mergeCell ref="B409:B412"/>
    <mergeCell ref="E409:E412"/>
    <mergeCell ref="F409:F412"/>
    <mergeCell ref="A413:A416"/>
    <mergeCell ref="B413:B416"/>
    <mergeCell ref="E413:E416"/>
    <mergeCell ref="F413:F416"/>
    <mergeCell ref="G413:G416"/>
    <mergeCell ref="H413:H416"/>
    <mergeCell ref="I413:I416"/>
    <mergeCell ref="J413:J416"/>
    <mergeCell ref="L409:L412"/>
    <mergeCell ref="K420:K422"/>
    <mergeCell ref="L420:L422"/>
    <mergeCell ref="G417:G419"/>
    <mergeCell ref="H417:H419"/>
    <mergeCell ref="I417:I419"/>
    <mergeCell ref="J417:J419"/>
    <mergeCell ref="K417:K419"/>
    <mergeCell ref="A417:A419"/>
    <mergeCell ref="B417:B419"/>
    <mergeCell ref="E417:E419"/>
    <mergeCell ref="F417:F419"/>
    <mergeCell ref="A420:A422"/>
    <mergeCell ref="B420:B422"/>
    <mergeCell ref="E420:E422"/>
    <mergeCell ref="F420:F422"/>
    <mergeCell ref="G420:G422"/>
    <mergeCell ref="H420:H422"/>
    <mergeCell ref="I420:I422"/>
    <mergeCell ref="J420:J422"/>
    <mergeCell ref="K426:K428"/>
    <mergeCell ref="L426:L428"/>
    <mergeCell ref="G423:G425"/>
    <mergeCell ref="H423:H425"/>
    <mergeCell ref="I423:I425"/>
    <mergeCell ref="J423:J425"/>
    <mergeCell ref="K423:K425"/>
    <mergeCell ref="A423:A425"/>
    <mergeCell ref="B423:B425"/>
    <mergeCell ref="E423:E425"/>
    <mergeCell ref="F423:F425"/>
    <mergeCell ref="A426:A428"/>
    <mergeCell ref="B426:B428"/>
    <mergeCell ref="E426:E428"/>
    <mergeCell ref="F426:F428"/>
    <mergeCell ref="G426:G428"/>
    <mergeCell ref="H426:H428"/>
    <mergeCell ref="I426:I428"/>
    <mergeCell ref="J426:J428"/>
    <mergeCell ref="K433:K435"/>
    <mergeCell ref="L433:L435"/>
    <mergeCell ref="G429:G432"/>
    <mergeCell ref="H429:H432"/>
    <mergeCell ref="I429:I432"/>
    <mergeCell ref="J429:J432"/>
    <mergeCell ref="K429:K432"/>
    <mergeCell ref="A429:A432"/>
    <mergeCell ref="B429:B432"/>
    <mergeCell ref="E429:E432"/>
    <mergeCell ref="F429:F432"/>
    <mergeCell ref="A433:A435"/>
    <mergeCell ref="B433:B435"/>
    <mergeCell ref="E433:E435"/>
    <mergeCell ref="F433:F435"/>
    <mergeCell ref="G433:G435"/>
    <mergeCell ref="H433:H435"/>
    <mergeCell ref="I433:I435"/>
    <mergeCell ref="J433:J435"/>
    <mergeCell ref="K439:K442"/>
    <mergeCell ref="L439:L442"/>
    <mergeCell ref="G436:G438"/>
    <mergeCell ref="H436:H438"/>
    <mergeCell ref="I436:I438"/>
    <mergeCell ref="J436:J438"/>
    <mergeCell ref="K436:K438"/>
    <mergeCell ref="A436:A438"/>
    <mergeCell ref="B436:B438"/>
    <mergeCell ref="E436:E438"/>
    <mergeCell ref="F436:F438"/>
    <mergeCell ref="A439:A442"/>
    <mergeCell ref="B439:B442"/>
    <mergeCell ref="E439:E442"/>
    <mergeCell ref="F439:F442"/>
    <mergeCell ref="G439:G442"/>
    <mergeCell ref="H439:H442"/>
    <mergeCell ref="I439:I442"/>
    <mergeCell ref="J439:J442"/>
    <mergeCell ref="H458:H460"/>
    <mergeCell ref="I458:I460"/>
    <mergeCell ref="J458:J460"/>
    <mergeCell ref="K447:K451"/>
    <mergeCell ref="L447:L451"/>
    <mergeCell ref="G443:G446"/>
    <mergeCell ref="H443:H446"/>
    <mergeCell ref="I443:I446"/>
    <mergeCell ref="J443:J446"/>
    <mergeCell ref="K443:K446"/>
    <mergeCell ref="A443:A446"/>
    <mergeCell ref="B443:B446"/>
    <mergeCell ref="E443:E446"/>
    <mergeCell ref="F443:F446"/>
    <mergeCell ref="A447:A451"/>
    <mergeCell ref="B447:B451"/>
    <mergeCell ref="E447:E451"/>
    <mergeCell ref="F447:F451"/>
    <mergeCell ref="G447:G451"/>
    <mergeCell ref="H447:H451"/>
    <mergeCell ref="I447:I451"/>
    <mergeCell ref="J447:J451"/>
    <mergeCell ref="G461:G464"/>
    <mergeCell ref="H461:H464"/>
    <mergeCell ref="I461:I464"/>
    <mergeCell ref="J461:J464"/>
    <mergeCell ref="K461:K464"/>
    <mergeCell ref="A461:A464"/>
    <mergeCell ref="B461:B464"/>
    <mergeCell ref="E461:E464"/>
    <mergeCell ref="F461:F464"/>
    <mergeCell ref="L461:L464"/>
    <mergeCell ref="L452:L457"/>
    <mergeCell ref="L443:L446"/>
    <mergeCell ref="L436:L438"/>
    <mergeCell ref="L429:L432"/>
    <mergeCell ref="L423:L425"/>
    <mergeCell ref="L417:L419"/>
    <mergeCell ref="K458:K460"/>
    <mergeCell ref="L458:L460"/>
    <mergeCell ref="G452:G457"/>
    <mergeCell ref="H452:H457"/>
    <mergeCell ref="I452:I457"/>
    <mergeCell ref="J452:J457"/>
    <mergeCell ref="K452:K457"/>
    <mergeCell ref="A452:A457"/>
    <mergeCell ref="B452:B457"/>
    <mergeCell ref="E452:E457"/>
    <mergeCell ref="F452:F457"/>
    <mergeCell ref="A458:A460"/>
    <mergeCell ref="B458:B460"/>
    <mergeCell ref="E458:E460"/>
    <mergeCell ref="F458:F460"/>
    <mergeCell ref="G458:G460"/>
    <mergeCell ref="J148:J152"/>
    <mergeCell ref="K148:K152"/>
    <mergeCell ref="L148:L152"/>
    <mergeCell ref="B153:B155"/>
    <mergeCell ref="A153:A155"/>
    <mergeCell ref="E153:E155"/>
    <mergeCell ref="F153:F155"/>
    <mergeCell ref="G153:G155"/>
    <mergeCell ref="H153:H155"/>
    <mergeCell ref="I153:I155"/>
    <mergeCell ref="J153:J155"/>
    <mergeCell ref="K153:K155"/>
    <mergeCell ref="L153:L155"/>
    <mergeCell ref="B156:B159"/>
    <mergeCell ref="A156:A159"/>
    <mergeCell ref="E156:E159"/>
    <mergeCell ref="F156:F159"/>
    <mergeCell ref="G156:G159"/>
    <mergeCell ref="H156:H159"/>
    <mergeCell ref="I156:I159"/>
    <mergeCell ref="J156:J159"/>
    <mergeCell ref="K156:K159"/>
    <mergeCell ref="L156:L159"/>
    <mergeCell ref="B160:B162"/>
    <mergeCell ref="A160:A162"/>
    <mergeCell ref="E160:E162"/>
    <mergeCell ref="F160:F162"/>
    <mergeCell ref="G160:G162"/>
    <mergeCell ref="H160:H162"/>
    <mergeCell ref="I160:I162"/>
    <mergeCell ref="J160:J162"/>
    <mergeCell ref="K160:K162"/>
    <mergeCell ref="L160:L162"/>
    <mergeCell ref="B163:B165"/>
    <mergeCell ref="A163:A165"/>
    <mergeCell ref="E163:E165"/>
    <mergeCell ref="F163:F165"/>
    <mergeCell ref="G163:G165"/>
    <mergeCell ref="H163:H165"/>
    <mergeCell ref="I163:I165"/>
    <mergeCell ref="J163:J165"/>
    <mergeCell ref="K163:K165"/>
    <mergeCell ref="L163:L165"/>
    <mergeCell ref="B166:B168"/>
    <mergeCell ref="A166:A168"/>
    <mergeCell ref="E166:E168"/>
    <mergeCell ref="F166:F168"/>
    <mergeCell ref="G166:G168"/>
    <mergeCell ref="H166:H168"/>
    <mergeCell ref="I166:I168"/>
    <mergeCell ref="J166:J168"/>
    <mergeCell ref="K166:K168"/>
    <mergeCell ref="L166:L168"/>
    <mergeCell ref="E169:E172"/>
    <mergeCell ref="F169:F172"/>
    <mergeCell ref="G169:G172"/>
    <mergeCell ref="H169:H172"/>
    <mergeCell ref="I169:I172"/>
    <mergeCell ref="J169:J172"/>
    <mergeCell ref="K169:K172"/>
    <mergeCell ref="L169:L172"/>
    <mergeCell ref="B169:B172"/>
    <mergeCell ref="A169:A172"/>
    <mergeCell ref="B173:B176"/>
    <mergeCell ref="A173:A176"/>
    <mergeCell ref="E173:E176"/>
    <mergeCell ref="F173:F176"/>
    <mergeCell ref="G173:G176"/>
    <mergeCell ref="H173:H176"/>
    <mergeCell ref="I173:I176"/>
    <mergeCell ref="J173:J176"/>
    <mergeCell ref="K173:K176"/>
    <mergeCell ref="L173:L176"/>
    <mergeCell ref="B177:B179"/>
    <mergeCell ref="A177:A179"/>
    <mergeCell ref="E177:E179"/>
    <mergeCell ref="F177:F179"/>
    <mergeCell ref="G177:G179"/>
    <mergeCell ref="H177:H179"/>
    <mergeCell ref="I177:I179"/>
    <mergeCell ref="J177:J179"/>
    <mergeCell ref="K177:K179"/>
    <mergeCell ref="L177:L179"/>
    <mergeCell ref="B180:B183"/>
    <mergeCell ref="A180:A183"/>
    <mergeCell ref="E180:E183"/>
    <mergeCell ref="F180:F183"/>
    <mergeCell ref="G180:G183"/>
    <mergeCell ref="H180:H183"/>
    <mergeCell ref="I180:I183"/>
    <mergeCell ref="J180:J183"/>
    <mergeCell ref="K180:K183"/>
    <mergeCell ref="L180:L183"/>
    <mergeCell ref="B184:B185"/>
    <mergeCell ref="A184:A185"/>
    <mergeCell ref="E184:E185"/>
    <mergeCell ref="F184:F185"/>
    <mergeCell ref="G184:G185"/>
    <mergeCell ref="H184:H185"/>
    <mergeCell ref="I184:I185"/>
    <mergeCell ref="J184:J185"/>
    <mergeCell ref="K184:K185"/>
    <mergeCell ref="L184:L185"/>
    <mergeCell ref="B186:B189"/>
    <mergeCell ref="A186:A189"/>
    <mergeCell ref="E186:E189"/>
    <mergeCell ref="F186:F189"/>
    <mergeCell ref="G186:G189"/>
    <mergeCell ref="H186:H189"/>
    <mergeCell ref="I186:I189"/>
    <mergeCell ref="J186:J189"/>
    <mergeCell ref="K186:K189"/>
    <mergeCell ref="L186:L189"/>
    <mergeCell ref="B190:B192"/>
    <mergeCell ref="A190:A192"/>
    <mergeCell ref="E190:E192"/>
    <mergeCell ref="F190:F192"/>
    <mergeCell ref="G190:G192"/>
    <mergeCell ref="H190:H192"/>
    <mergeCell ref="I190:I192"/>
    <mergeCell ref="J190:J192"/>
    <mergeCell ref="K190:K192"/>
    <mergeCell ref="L190:L192"/>
    <mergeCell ref="B193:B195"/>
    <mergeCell ref="A193:A195"/>
    <mergeCell ref="E193:E195"/>
    <mergeCell ref="F193:F195"/>
    <mergeCell ref="G193:G195"/>
    <mergeCell ref="H193:H195"/>
    <mergeCell ref="I193:I195"/>
    <mergeCell ref="J193:J195"/>
    <mergeCell ref="K193:K195"/>
    <mergeCell ref="L193:L195"/>
    <mergeCell ref="B196:B197"/>
    <mergeCell ref="A196:A197"/>
    <mergeCell ref="E196:E197"/>
    <mergeCell ref="F196:F197"/>
    <mergeCell ref="G196:G197"/>
    <mergeCell ref="H196:H197"/>
    <mergeCell ref="I196:I197"/>
    <mergeCell ref="J196:J197"/>
    <mergeCell ref="K196:K197"/>
    <mergeCell ref="L196:L197"/>
    <mergeCell ref="B198:B199"/>
    <mergeCell ref="A198:A199"/>
    <mergeCell ref="E198:E199"/>
    <mergeCell ref="F198:F199"/>
    <mergeCell ref="G198:G199"/>
    <mergeCell ref="H198:H199"/>
    <mergeCell ref="I198:I199"/>
    <mergeCell ref="J198:J199"/>
    <mergeCell ref="K198:K199"/>
    <mergeCell ref="L198:L199"/>
    <mergeCell ref="B200:B202"/>
    <mergeCell ref="A200:A202"/>
    <mergeCell ref="E200:E202"/>
    <mergeCell ref="F200:F202"/>
    <mergeCell ref="G200:G202"/>
    <mergeCell ref="H200:H202"/>
    <mergeCell ref="I200:I202"/>
    <mergeCell ref="J200:J202"/>
    <mergeCell ref="K200:K202"/>
    <mergeCell ref="L200:L202"/>
    <mergeCell ref="B208:B219"/>
    <mergeCell ref="A208:A219"/>
    <mergeCell ref="E208:E219"/>
    <mergeCell ref="F208:F219"/>
    <mergeCell ref="G208:G219"/>
    <mergeCell ref="H208:H219"/>
    <mergeCell ref="I208:I219"/>
    <mergeCell ref="J208:J219"/>
    <mergeCell ref="K208:K219"/>
    <mergeCell ref="L208:L219"/>
    <mergeCell ref="B203:B205"/>
    <mergeCell ref="A203:A205"/>
    <mergeCell ref="E203:E205"/>
    <mergeCell ref="F203:F205"/>
    <mergeCell ref="G203:G205"/>
    <mergeCell ref="H203:H205"/>
    <mergeCell ref="I203:I205"/>
    <mergeCell ref="J203:J205"/>
    <mergeCell ref="K203:K205"/>
    <mergeCell ref="L203:L205"/>
    <mergeCell ref="B206:B207"/>
    <mergeCell ref="A206:A207"/>
    <mergeCell ref="E206:E207"/>
    <mergeCell ref="F206:F207"/>
    <mergeCell ref="G206:G207"/>
    <mergeCell ref="H206:H207"/>
    <mergeCell ref="I206:I207"/>
    <mergeCell ref="J206:J207"/>
    <mergeCell ref="K206:K207"/>
    <mergeCell ref="L206:L207"/>
  </mergeCells>
  <phoneticPr fontId="94" type="noConversion"/>
  <pageMargins left="0.26" right="0" top="0.5" bottom="0.5" header="0.01" footer="0.05"/>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W3450"/>
  <sheetViews>
    <sheetView workbookViewId="0">
      <selection activeCell="B14" sqref="B14"/>
    </sheetView>
  </sheetViews>
  <sheetFormatPr defaultColWidth="9.140625" defaultRowHeight="12.75"/>
  <cols>
    <col min="1" max="1" width="11.42578125" style="9" customWidth="1"/>
    <col min="2" max="2" width="10.7109375" style="9" customWidth="1"/>
    <col min="3" max="4" width="10.42578125" style="10" customWidth="1"/>
    <col min="5" max="5" width="10.42578125" style="12" customWidth="1"/>
    <col min="6" max="6" width="10.42578125" style="13" customWidth="1"/>
    <col min="7" max="7" width="11.7109375" style="13" customWidth="1"/>
    <col min="8" max="8" width="12.7109375" style="13" customWidth="1"/>
    <col min="9" max="9" width="9.42578125" style="13" customWidth="1"/>
    <col min="10" max="78" width="9.140625" style="14"/>
    <col min="79" max="16384" width="9.140625" style="9"/>
  </cols>
  <sheetData>
    <row r="1" spans="1:231" s="62" customFormat="1" ht="39" customHeight="1">
      <c r="A1" s="510" t="s">
        <v>821</v>
      </c>
      <c r="B1" s="617"/>
      <c r="C1" s="617"/>
      <c r="D1" s="617"/>
      <c r="E1" s="618" t="s">
        <v>838</v>
      </c>
      <c r="F1" s="618"/>
      <c r="G1" s="618"/>
      <c r="H1" s="618"/>
      <c r="I1" s="618"/>
      <c r="J1" s="60"/>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1"/>
    </row>
    <row r="2" spans="1:231" s="62" customFormat="1" ht="45" customHeight="1">
      <c r="A2" s="590" t="s">
        <v>840</v>
      </c>
      <c r="B2" s="591"/>
      <c r="C2" s="591"/>
      <c r="D2" s="591"/>
      <c r="E2" s="591"/>
      <c r="F2" s="591"/>
      <c r="G2" s="591"/>
      <c r="H2" s="591"/>
      <c r="I2" s="591"/>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1"/>
    </row>
    <row r="3" spans="1:231" ht="15" hidden="1" customHeight="1">
      <c r="A3" s="21"/>
      <c r="B3" s="51" t="s">
        <v>0</v>
      </c>
      <c r="C3" s="51" t="s">
        <v>1</v>
      </c>
      <c r="D3" s="51" t="s">
        <v>2</v>
      </c>
      <c r="E3" s="21"/>
      <c r="F3" s="21"/>
      <c r="G3" s="21"/>
      <c r="H3" s="21"/>
      <c r="I3" s="21"/>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6"/>
    </row>
    <row r="4" spans="1:231" ht="16.899999999999999" hidden="1" customHeight="1">
      <c r="A4" s="21"/>
      <c r="B4" s="52" t="s">
        <v>3</v>
      </c>
      <c r="C4" s="53">
        <v>15</v>
      </c>
      <c r="D4" s="53">
        <f>15000*2</f>
        <v>30000</v>
      </c>
      <c r="E4" s="21"/>
      <c r="F4" s="21"/>
      <c r="G4" s="21"/>
      <c r="H4" s="21"/>
      <c r="I4" s="21"/>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6"/>
    </row>
    <row r="5" spans="1:231" ht="16.899999999999999" hidden="1" customHeight="1">
      <c r="A5" s="21"/>
      <c r="B5" s="52" t="s">
        <v>4</v>
      </c>
      <c r="C5" s="53">
        <v>15</v>
      </c>
      <c r="D5" s="53">
        <v>30000</v>
      </c>
      <c r="E5" s="21"/>
      <c r="F5" s="21"/>
      <c r="G5" s="21"/>
      <c r="H5" s="21"/>
      <c r="I5" s="21"/>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6"/>
    </row>
    <row r="6" spans="1:231" ht="16.899999999999999" hidden="1" customHeight="1">
      <c r="A6" s="21"/>
      <c r="B6" s="52" t="s">
        <v>5</v>
      </c>
      <c r="C6" s="53">
        <f>21*2</f>
        <v>42</v>
      </c>
      <c r="D6" s="53">
        <f>8000*2</f>
        <v>16000</v>
      </c>
      <c r="E6" s="21"/>
      <c r="F6" s="21"/>
      <c r="G6" s="21"/>
      <c r="H6" s="21"/>
      <c r="I6" s="21"/>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6"/>
    </row>
    <row r="7" spans="1:231" ht="31.5" hidden="1" customHeight="1">
      <c r="A7" s="21"/>
      <c r="B7" s="54" t="s">
        <v>6</v>
      </c>
      <c r="C7" s="55">
        <v>42</v>
      </c>
      <c r="D7" s="55">
        <f>8000*2</f>
        <v>16000</v>
      </c>
      <c r="E7" s="21"/>
      <c r="F7" s="21"/>
      <c r="G7" s="21"/>
      <c r="H7" s="21"/>
      <c r="I7" s="21"/>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6"/>
    </row>
    <row r="8" spans="1:231" ht="112.15" customHeight="1">
      <c r="A8" s="177" t="s">
        <v>826</v>
      </c>
      <c r="B8" s="178" t="s">
        <v>827</v>
      </c>
      <c r="C8" s="130" t="s">
        <v>828</v>
      </c>
      <c r="D8" s="130" t="s">
        <v>829</v>
      </c>
      <c r="E8" s="130" t="s">
        <v>830</v>
      </c>
      <c r="F8" s="130" t="s">
        <v>1298</v>
      </c>
      <c r="G8" s="130" t="s">
        <v>1299</v>
      </c>
      <c r="H8" s="130" t="s">
        <v>1300</v>
      </c>
      <c r="I8" s="130" t="s">
        <v>340</v>
      </c>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6"/>
    </row>
    <row r="9" spans="1:231" s="10" customFormat="1" ht="21" customHeight="1">
      <c r="A9" s="131" t="s">
        <v>21</v>
      </c>
      <c r="B9" s="179" t="s">
        <v>200</v>
      </c>
      <c r="C9" s="132">
        <v>1</v>
      </c>
      <c r="D9" s="179" t="s">
        <v>810</v>
      </c>
      <c r="E9" s="132">
        <v>3</v>
      </c>
      <c r="F9" s="179" t="s">
        <v>811</v>
      </c>
      <c r="G9" s="132">
        <v>5</v>
      </c>
      <c r="H9" s="179" t="s">
        <v>831</v>
      </c>
      <c r="I9" s="132">
        <v>7</v>
      </c>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7"/>
    </row>
    <row r="10" spans="1:231" s="10" customFormat="1" ht="25.15" customHeight="1">
      <c r="A10" s="180" t="s">
        <v>832</v>
      </c>
      <c r="B10" s="181">
        <v>232</v>
      </c>
      <c r="C10" s="182">
        <v>0</v>
      </c>
      <c r="D10" s="183" t="s">
        <v>833</v>
      </c>
      <c r="E10" s="181">
        <f>B10</f>
        <v>232</v>
      </c>
      <c r="F10" s="181">
        <v>67</v>
      </c>
      <c r="G10" s="182">
        <v>0</v>
      </c>
      <c r="H10" s="181">
        <f>E10-F10</f>
        <v>165</v>
      </c>
      <c r="I10" s="184"/>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7"/>
    </row>
    <row r="11" spans="1:231" s="10" customFormat="1" ht="25.15" customHeight="1">
      <c r="A11" s="180" t="s">
        <v>834</v>
      </c>
      <c r="B11" s="181">
        <v>125</v>
      </c>
      <c r="C11" s="182">
        <v>0</v>
      </c>
      <c r="D11" s="183" t="s">
        <v>833</v>
      </c>
      <c r="E11" s="181">
        <f>B11</f>
        <v>125</v>
      </c>
      <c r="F11" s="181">
        <v>45</v>
      </c>
      <c r="G11" s="182">
        <v>0</v>
      </c>
      <c r="H11" s="181">
        <f>E11-F11</f>
        <v>80</v>
      </c>
      <c r="I11" s="184"/>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7"/>
    </row>
    <row r="12" spans="1:231" s="10" customFormat="1" ht="25.15" customHeight="1">
      <c r="A12" s="180" t="s">
        <v>835</v>
      </c>
      <c r="B12" s="181">
        <v>17</v>
      </c>
      <c r="C12" s="182">
        <v>0</v>
      </c>
      <c r="D12" s="183" t="s">
        <v>833</v>
      </c>
      <c r="E12" s="181">
        <f>B12</f>
        <v>17</v>
      </c>
      <c r="F12" s="181">
        <v>0</v>
      </c>
      <c r="G12" s="182">
        <v>0</v>
      </c>
      <c r="H12" s="181">
        <f>E12-F12</f>
        <v>17</v>
      </c>
      <c r="I12" s="184"/>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7"/>
    </row>
    <row r="13" spans="1:231" s="11" customFormat="1" ht="31.9" customHeight="1">
      <c r="A13" s="180" t="s">
        <v>836</v>
      </c>
      <c r="B13" s="181">
        <v>0</v>
      </c>
      <c r="C13" s="182">
        <v>0</v>
      </c>
      <c r="D13" s="181">
        <v>0</v>
      </c>
      <c r="E13" s="181">
        <f>B13</f>
        <v>0</v>
      </c>
      <c r="F13" s="181">
        <v>2</v>
      </c>
      <c r="G13" s="182">
        <v>0</v>
      </c>
      <c r="H13" s="185" t="s">
        <v>837</v>
      </c>
      <c r="I13" s="184"/>
      <c r="HW13" s="17"/>
    </row>
    <row r="14" spans="1:231" ht="25.15" customHeight="1">
      <c r="A14" s="178" t="s">
        <v>813</v>
      </c>
      <c r="B14" s="186">
        <f t="shared" ref="B14:G14" si="0">B10+B11+B12+B13</f>
        <v>374</v>
      </c>
      <c r="C14" s="186">
        <f t="shared" si="0"/>
        <v>0</v>
      </c>
      <c r="D14" s="186">
        <f t="shared" si="0"/>
        <v>0</v>
      </c>
      <c r="E14" s="186">
        <f t="shared" si="0"/>
        <v>374</v>
      </c>
      <c r="F14" s="186">
        <f t="shared" si="0"/>
        <v>114</v>
      </c>
      <c r="G14" s="186">
        <f t="shared" si="0"/>
        <v>0</v>
      </c>
      <c r="H14" s="186">
        <v>260</v>
      </c>
      <c r="I14" s="178"/>
      <c r="CA14" s="16"/>
    </row>
    <row r="15" spans="1:231">
      <c r="A15" s="15"/>
      <c r="B15" s="15"/>
      <c r="C15" s="11"/>
      <c r="D15" s="11"/>
      <c r="E15" s="13"/>
      <c r="CA15" s="16"/>
    </row>
    <row r="16" spans="1:231">
      <c r="A16" s="15"/>
      <c r="B16" s="15"/>
      <c r="C16" s="11"/>
      <c r="D16" s="11"/>
      <c r="E16" s="13"/>
      <c r="CA16" s="16"/>
    </row>
    <row r="17" spans="1:79">
      <c r="A17" s="15"/>
      <c r="B17" s="15"/>
      <c r="C17" s="11"/>
      <c r="D17" s="11"/>
      <c r="E17" s="13"/>
      <c r="CA17" s="16"/>
    </row>
    <row r="18" spans="1:79">
      <c r="A18" s="15"/>
      <c r="B18" s="15"/>
      <c r="C18" s="11"/>
      <c r="D18" s="11"/>
      <c r="E18" s="13"/>
      <c r="CA18" s="16"/>
    </row>
    <row r="19" spans="1:79">
      <c r="A19" s="15"/>
      <c r="B19" s="15"/>
      <c r="C19" s="11"/>
      <c r="D19" s="11"/>
      <c r="E19" s="13"/>
      <c r="CA19" s="16"/>
    </row>
    <row r="20" spans="1:79">
      <c r="A20" s="15"/>
      <c r="B20" s="15"/>
      <c r="C20" s="11"/>
      <c r="D20" s="11"/>
      <c r="E20" s="13"/>
      <c r="CA20" s="16"/>
    </row>
    <row r="21" spans="1:79">
      <c r="A21" s="15"/>
      <c r="B21" s="15"/>
      <c r="C21" s="11"/>
      <c r="D21" s="11"/>
      <c r="E21" s="13"/>
      <c r="CA21" s="16"/>
    </row>
    <row r="22" spans="1:79">
      <c r="A22" s="15"/>
      <c r="B22" s="15"/>
      <c r="C22" s="11"/>
      <c r="D22" s="11"/>
      <c r="E22" s="13"/>
      <c r="CA22" s="16"/>
    </row>
    <row r="23" spans="1:79">
      <c r="A23" s="15"/>
      <c r="B23" s="15"/>
      <c r="C23" s="11"/>
      <c r="D23" s="11"/>
      <c r="E23" s="13"/>
      <c r="CA23" s="16"/>
    </row>
    <row r="24" spans="1:79">
      <c r="A24" s="15"/>
      <c r="B24" s="15"/>
      <c r="C24" s="11"/>
      <c r="D24" s="11"/>
      <c r="E24" s="13"/>
      <c r="CA24" s="16"/>
    </row>
    <row r="25" spans="1:79">
      <c r="A25" s="15"/>
      <c r="B25" s="15"/>
      <c r="C25" s="11"/>
      <c r="D25" s="11"/>
      <c r="E25" s="13"/>
      <c r="CA25" s="16"/>
    </row>
    <row r="26" spans="1:79">
      <c r="A26" s="15"/>
      <c r="B26" s="15"/>
      <c r="C26" s="11"/>
      <c r="D26" s="11"/>
      <c r="E26" s="13"/>
      <c r="CA26" s="16"/>
    </row>
    <row r="27" spans="1:79">
      <c r="A27" s="15"/>
      <c r="B27" s="15"/>
      <c r="C27" s="11"/>
      <c r="D27" s="11"/>
      <c r="E27" s="13"/>
      <c r="CA27" s="16"/>
    </row>
    <row r="28" spans="1:79">
      <c r="A28" s="15"/>
      <c r="B28" s="15"/>
      <c r="C28" s="11"/>
      <c r="D28" s="11"/>
      <c r="E28" s="13"/>
      <c r="CA28" s="16"/>
    </row>
    <row r="29" spans="1:79">
      <c r="A29" s="15"/>
      <c r="B29" s="15"/>
      <c r="C29" s="11"/>
      <c r="D29" s="11"/>
      <c r="E29" s="13"/>
      <c r="CA29" s="16"/>
    </row>
    <row r="30" spans="1:79">
      <c r="A30" s="15"/>
      <c r="B30" s="15"/>
      <c r="C30" s="11"/>
      <c r="D30" s="11"/>
      <c r="E30" s="13"/>
      <c r="CA30" s="16"/>
    </row>
    <row r="31" spans="1:79">
      <c r="A31" s="15"/>
      <c r="B31" s="15"/>
      <c r="C31" s="11"/>
      <c r="D31" s="11"/>
      <c r="E31" s="13"/>
      <c r="CA31" s="16"/>
    </row>
    <row r="32" spans="1:79">
      <c r="A32" s="15"/>
      <c r="B32" s="15"/>
      <c r="C32" s="11"/>
      <c r="D32" s="11"/>
      <c r="E32" s="13"/>
      <c r="CA32" s="16"/>
    </row>
    <row r="33" spans="1:79">
      <c r="A33" s="15"/>
      <c r="B33" s="15"/>
      <c r="C33" s="11"/>
      <c r="D33" s="11"/>
      <c r="E33" s="13"/>
      <c r="CA33" s="16"/>
    </row>
    <row r="34" spans="1:79">
      <c r="A34" s="15"/>
      <c r="B34" s="15"/>
      <c r="C34" s="11"/>
      <c r="D34" s="11"/>
      <c r="E34" s="13"/>
      <c r="CA34" s="16"/>
    </row>
    <row r="35" spans="1:79">
      <c r="A35" s="15"/>
      <c r="B35" s="15"/>
      <c r="C35" s="11"/>
      <c r="D35" s="11"/>
      <c r="E35" s="13"/>
      <c r="CA35" s="16"/>
    </row>
    <row r="36" spans="1:79">
      <c r="A36" s="15"/>
      <c r="B36" s="15"/>
      <c r="C36" s="11"/>
      <c r="D36" s="11"/>
      <c r="E36" s="13"/>
      <c r="CA36" s="16"/>
    </row>
    <row r="37" spans="1:79">
      <c r="A37" s="15"/>
      <c r="B37" s="15"/>
      <c r="C37" s="11"/>
      <c r="D37" s="11"/>
      <c r="E37" s="13"/>
      <c r="CA37" s="16"/>
    </row>
    <row r="38" spans="1:79">
      <c r="A38" s="15"/>
      <c r="B38" s="15"/>
      <c r="C38" s="11"/>
      <c r="D38" s="11"/>
      <c r="E38" s="13"/>
      <c r="CA38" s="16"/>
    </row>
    <row r="39" spans="1:79">
      <c r="A39" s="15"/>
      <c r="B39" s="15"/>
      <c r="C39" s="11"/>
      <c r="D39" s="11"/>
      <c r="E39" s="13"/>
      <c r="CA39" s="16"/>
    </row>
    <row r="40" spans="1:79">
      <c r="A40" s="15"/>
      <c r="B40" s="15"/>
      <c r="C40" s="11"/>
      <c r="D40" s="11"/>
      <c r="E40" s="13"/>
      <c r="CA40" s="16"/>
    </row>
    <row r="41" spans="1:79">
      <c r="A41" s="15"/>
      <c r="B41" s="15"/>
      <c r="C41" s="11"/>
      <c r="D41" s="11"/>
      <c r="E41" s="13"/>
      <c r="CA41" s="16"/>
    </row>
    <row r="42" spans="1:79">
      <c r="A42" s="15"/>
      <c r="B42" s="15"/>
      <c r="C42" s="11"/>
      <c r="D42" s="11"/>
      <c r="E42" s="13"/>
      <c r="CA42" s="16"/>
    </row>
    <row r="43" spans="1:79">
      <c r="A43" s="15"/>
      <c r="B43" s="15"/>
      <c r="C43" s="11"/>
      <c r="D43" s="11"/>
      <c r="E43" s="13"/>
      <c r="CA43" s="16"/>
    </row>
    <row r="44" spans="1:79">
      <c r="A44" s="15"/>
      <c r="B44" s="15"/>
      <c r="C44" s="11"/>
      <c r="D44" s="11"/>
      <c r="E44" s="13"/>
      <c r="CA44" s="16"/>
    </row>
    <row r="45" spans="1:79">
      <c r="A45" s="15"/>
      <c r="B45" s="15"/>
      <c r="C45" s="11"/>
      <c r="D45" s="11"/>
      <c r="E45" s="13"/>
      <c r="CA45" s="16"/>
    </row>
    <row r="46" spans="1:79">
      <c r="A46" s="15"/>
      <c r="B46" s="15"/>
      <c r="C46" s="11"/>
      <c r="D46" s="11"/>
      <c r="E46" s="13"/>
      <c r="CA46" s="16"/>
    </row>
    <row r="47" spans="1:79">
      <c r="A47" s="15"/>
      <c r="B47" s="15"/>
      <c r="C47" s="11"/>
      <c r="D47" s="11"/>
      <c r="E47" s="13"/>
      <c r="CA47" s="16"/>
    </row>
    <row r="48" spans="1:79">
      <c r="A48" s="15"/>
      <c r="B48" s="15"/>
      <c r="C48" s="11"/>
      <c r="D48" s="11"/>
      <c r="E48" s="13"/>
      <c r="CA48" s="16"/>
    </row>
    <row r="49" spans="1:79">
      <c r="A49" s="15"/>
      <c r="B49" s="15"/>
      <c r="C49" s="11"/>
      <c r="D49" s="11"/>
      <c r="E49" s="13"/>
      <c r="CA49" s="16"/>
    </row>
    <row r="50" spans="1:79">
      <c r="A50" s="15"/>
      <c r="B50" s="15"/>
      <c r="C50" s="11"/>
      <c r="D50" s="11"/>
      <c r="E50" s="13"/>
      <c r="CA50" s="16"/>
    </row>
    <row r="51" spans="1:79">
      <c r="A51" s="15"/>
      <c r="B51" s="15"/>
      <c r="C51" s="11"/>
      <c r="D51" s="11"/>
      <c r="E51" s="13"/>
      <c r="CA51" s="16"/>
    </row>
    <row r="52" spans="1:79">
      <c r="A52" s="15"/>
      <c r="B52" s="15"/>
      <c r="C52" s="11"/>
      <c r="D52" s="11"/>
      <c r="E52" s="13"/>
      <c r="CA52" s="16"/>
    </row>
    <row r="53" spans="1:79">
      <c r="A53" s="15"/>
      <c r="B53" s="15"/>
      <c r="C53" s="11"/>
      <c r="D53" s="11"/>
      <c r="E53" s="13"/>
      <c r="CA53" s="16"/>
    </row>
    <row r="54" spans="1:79">
      <c r="A54" s="15"/>
      <c r="B54" s="15"/>
      <c r="C54" s="11"/>
      <c r="D54" s="11"/>
      <c r="E54" s="13"/>
      <c r="CA54" s="16"/>
    </row>
    <row r="55" spans="1:79">
      <c r="A55" s="15"/>
      <c r="B55" s="15"/>
      <c r="C55" s="11"/>
      <c r="D55" s="11"/>
      <c r="E55" s="13"/>
      <c r="CA55" s="16"/>
    </row>
    <row r="56" spans="1:79">
      <c r="A56" s="15"/>
      <c r="B56" s="15"/>
      <c r="C56" s="11"/>
      <c r="D56" s="11"/>
      <c r="E56" s="13"/>
      <c r="CA56" s="16"/>
    </row>
    <row r="57" spans="1:79">
      <c r="A57" s="15"/>
      <c r="B57" s="15"/>
      <c r="C57" s="11"/>
      <c r="D57" s="11"/>
      <c r="E57" s="13"/>
      <c r="CA57" s="16"/>
    </row>
    <row r="58" spans="1:79">
      <c r="A58" s="15"/>
      <c r="B58" s="15"/>
      <c r="C58" s="11"/>
      <c r="D58" s="11"/>
      <c r="E58" s="13"/>
      <c r="CA58" s="16"/>
    </row>
    <row r="59" spans="1:79">
      <c r="A59" s="15"/>
      <c r="B59" s="15"/>
      <c r="C59" s="11"/>
      <c r="D59" s="11"/>
      <c r="E59" s="13"/>
      <c r="CA59" s="16"/>
    </row>
    <row r="60" spans="1:79">
      <c r="A60" s="15"/>
      <c r="B60" s="15"/>
      <c r="C60" s="11"/>
      <c r="D60" s="11"/>
      <c r="E60" s="13"/>
      <c r="CA60" s="16"/>
    </row>
    <row r="61" spans="1:79">
      <c r="A61" s="15"/>
      <c r="B61" s="15"/>
      <c r="C61" s="11"/>
      <c r="D61" s="11"/>
      <c r="E61" s="13"/>
      <c r="CA61" s="16"/>
    </row>
    <row r="62" spans="1:79">
      <c r="A62" s="15"/>
      <c r="B62" s="15"/>
      <c r="C62" s="11"/>
      <c r="D62" s="11"/>
      <c r="E62" s="13"/>
      <c r="CA62" s="16"/>
    </row>
    <row r="63" spans="1:79">
      <c r="A63" s="15"/>
      <c r="B63" s="15"/>
      <c r="C63" s="11"/>
      <c r="D63" s="11"/>
      <c r="E63" s="13"/>
      <c r="CA63" s="16"/>
    </row>
    <row r="64" spans="1:79">
      <c r="A64" s="15"/>
      <c r="B64" s="15"/>
      <c r="C64" s="11"/>
      <c r="D64" s="11"/>
      <c r="E64" s="13"/>
      <c r="CA64" s="16"/>
    </row>
    <row r="65" spans="1:79">
      <c r="A65" s="15"/>
      <c r="B65" s="15"/>
      <c r="C65" s="11"/>
      <c r="D65" s="11"/>
      <c r="E65" s="13"/>
      <c r="CA65" s="16"/>
    </row>
    <row r="66" spans="1:79">
      <c r="A66" s="15"/>
      <c r="B66" s="15"/>
      <c r="C66" s="11"/>
      <c r="D66" s="11"/>
      <c r="E66" s="13"/>
      <c r="CA66" s="16"/>
    </row>
    <row r="67" spans="1:79">
      <c r="A67" s="15"/>
      <c r="B67" s="15"/>
      <c r="C67" s="11"/>
      <c r="D67" s="11"/>
      <c r="E67" s="13"/>
      <c r="CA67" s="16"/>
    </row>
    <row r="68" spans="1:79">
      <c r="A68" s="15"/>
      <c r="B68" s="15"/>
      <c r="C68" s="11"/>
      <c r="D68" s="11"/>
      <c r="E68" s="13"/>
      <c r="CA68" s="16"/>
    </row>
    <row r="69" spans="1:79">
      <c r="A69" s="15"/>
      <c r="B69" s="15"/>
      <c r="C69" s="11"/>
      <c r="D69" s="11"/>
      <c r="E69" s="13"/>
      <c r="CA69" s="16"/>
    </row>
    <row r="70" spans="1:79">
      <c r="A70" s="15"/>
      <c r="B70" s="15"/>
      <c r="C70" s="11"/>
      <c r="D70" s="11"/>
      <c r="E70" s="13"/>
      <c r="CA70" s="16"/>
    </row>
    <row r="71" spans="1:79">
      <c r="A71" s="15"/>
      <c r="B71" s="15"/>
      <c r="C71" s="11"/>
      <c r="D71" s="11"/>
      <c r="E71" s="13"/>
      <c r="CA71" s="16"/>
    </row>
    <row r="72" spans="1:79">
      <c r="A72" s="15"/>
      <c r="B72" s="15"/>
      <c r="C72" s="11"/>
      <c r="D72" s="11"/>
      <c r="E72" s="13"/>
      <c r="CA72" s="16"/>
    </row>
    <row r="73" spans="1:79">
      <c r="A73" s="15"/>
      <c r="B73" s="15"/>
      <c r="C73" s="11"/>
      <c r="D73" s="11"/>
      <c r="E73" s="13"/>
      <c r="CA73" s="16"/>
    </row>
    <row r="74" spans="1:79">
      <c r="A74" s="15"/>
      <c r="B74" s="15"/>
      <c r="C74" s="11"/>
      <c r="D74" s="11"/>
      <c r="E74" s="13"/>
      <c r="CA74" s="16"/>
    </row>
    <row r="75" spans="1:79">
      <c r="A75" s="15"/>
      <c r="B75" s="15"/>
      <c r="C75" s="11"/>
      <c r="D75" s="11"/>
      <c r="E75" s="13"/>
      <c r="CA75" s="16"/>
    </row>
    <row r="76" spans="1:79">
      <c r="A76" s="15"/>
      <c r="B76" s="15"/>
      <c r="C76" s="11"/>
      <c r="D76" s="11"/>
      <c r="E76" s="13"/>
      <c r="CA76" s="16"/>
    </row>
    <row r="77" spans="1:79">
      <c r="A77" s="15"/>
      <c r="B77" s="15"/>
      <c r="C77" s="11"/>
      <c r="D77" s="11"/>
      <c r="E77" s="13"/>
      <c r="CA77" s="16"/>
    </row>
    <row r="78" spans="1:79">
      <c r="A78" s="15"/>
      <c r="B78" s="15"/>
      <c r="C78" s="11"/>
      <c r="D78" s="11"/>
      <c r="E78" s="13"/>
      <c r="CA78" s="16"/>
    </row>
    <row r="79" spans="1:79">
      <c r="A79" s="15"/>
      <c r="B79" s="15"/>
      <c r="C79" s="11"/>
      <c r="D79" s="11"/>
      <c r="E79" s="13"/>
      <c r="CA79" s="16"/>
    </row>
    <row r="80" spans="1:79">
      <c r="A80" s="15"/>
      <c r="B80" s="15"/>
      <c r="C80" s="11"/>
      <c r="D80" s="11"/>
      <c r="E80" s="13"/>
      <c r="CA80" s="16"/>
    </row>
    <row r="81" spans="1:79">
      <c r="A81" s="15"/>
      <c r="B81" s="15"/>
      <c r="C81" s="11"/>
      <c r="D81" s="11"/>
      <c r="E81" s="13"/>
      <c r="CA81" s="16"/>
    </row>
    <row r="82" spans="1:79">
      <c r="A82" s="15"/>
      <c r="B82" s="15"/>
      <c r="C82" s="11"/>
      <c r="D82" s="11"/>
      <c r="E82" s="13"/>
      <c r="CA82" s="16"/>
    </row>
    <row r="83" spans="1:79">
      <c r="A83" s="15"/>
      <c r="B83" s="15"/>
      <c r="C83" s="11"/>
      <c r="D83" s="11"/>
      <c r="E83" s="13"/>
      <c r="CA83" s="16"/>
    </row>
    <row r="84" spans="1:79">
      <c r="A84" s="15"/>
      <c r="B84" s="15"/>
      <c r="C84" s="11"/>
      <c r="D84" s="11"/>
      <c r="E84" s="13"/>
      <c r="CA84" s="16"/>
    </row>
    <row r="85" spans="1:79">
      <c r="A85" s="15"/>
      <c r="B85" s="15"/>
      <c r="C85" s="11"/>
      <c r="D85" s="11"/>
      <c r="E85" s="13"/>
      <c r="CA85" s="16"/>
    </row>
    <row r="86" spans="1:79">
      <c r="A86" s="15"/>
      <c r="B86" s="15"/>
      <c r="C86" s="11"/>
      <c r="D86" s="11"/>
      <c r="E86" s="13"/>
      <c r="CA86" s="16"/>
    </row>
    <row r="87" spans="1:79">
      <c r="A87" s="15"/>
      <c r="B87" s="15"/>
      <c r="C87" s="11"/>
      <c r="D87" s="11"/>
      <c r="E87" s="13"/>
      <c r="CA87" s="16"/>
    </row>
    <row r="88" spans="1:79">
      <c r="A88" s="15"/>
      <c r="B88" s="15"/>
      <c r="C88" s="11"/>
      <c r="D88" s="11"/>
      <c r="E88" s="13"/>
      <c r="CA88" s="16"/>
    </row>
    <row r="89" spans="1:79">
      <c r="A89" s="15"/>
      <c r="B89" s="15"/>
      <c r="C89" s="11"/>
      <c r="D89" s="11"/>
      <c r="E89" s="13"/>
      <c r="CA89" s="16"/>
    </row>
    <row r="90" spans="1:79">
      <c r="A90" s="15"/>
      <c r="B90" s="15"/>
      <c r="C90" s="11"/>
      <c r="D90" s="11"/>
      <c r="E90" s="13"/>
      <c r="CA90" s="16"/>
    </row>
    <row r="91" spans="1:79">
      <c r="A91" s="15"/>
      <c r="B91" s="15"/>
      <c r="C91" s="11"/>
      <c r="D91" s="11"/>
      <c r="E91" s="13"/>
      <c r="CA91" s="16"/>
    </row>
    <row r="92" spans="1:79">
      <c r="A92" s="15"/>
      <c r="B92" s="15"/>
      <c r="C92" s="11"/>
      <c r="D92" s="11"/>
      <c r="E92" s="13"/>
      <c r="CA92" s="16"/>
    </row>
    <row r="93" spans="1:79">
      <c r="A93" s="15"/>
      <c r="B93" s="15"/>
      <c r="C93" s="11"/>
      <c r="D93" s="11"/>
      <c r="E93" s="13"/>
      <c r="CA93" s="16"/>
    </row>
    <row r="94" spans="1:79">
      <c r="A94" s="15"/>
      <c r="B94" s="15"/>
      <c r="C94" s="11"/>
      <c r="D94" s="11"/>
      <c r="E94" s="13"/>
      <c r="CA94" s="16"/>
    </row>
    <row r="95" spans="1:79">
      <c r="A95" s="15"/>
      <c r="B95" s="15"/>
      <c r="C95" s="11"/>
      <c r="D95" s="11"/>
      <c r="E95" s="13"/>
      <c r="CA95" s="16"/>
    </row>
    <row r="96" spans="1:79">
      <c r="A96" s="15"/>
      <c r="B96" s="15"/>
      <c r="C96" s="11"/>
      <c r="D96" s="11"/>
      <c r="E96" s="13"/>
      <c r="CA96" s="16"/>
    </row>
    <row r="97" spans="1:79">
      <c r="A97" s="15"/>
      <c r="B97" s="15"/>
      <c r="C97" s="11"/>
      <c r="D97" s="11"/>
      <c r="E97" s="13"/>
      <c r="CA97" s="16"/>
    </row>
    <row r="98" spans="1:79">
      <c r="A98" s="15"/>
      <c r="B98" s="15"/>
      <c r="C98" s="11"/>
      <c r="D98" s="11"/>
      <c r="E98" s="13"/>
      <c r="CA98" s="16"/>
    </row>
    <row r="99" spans="1:79">
      <c r="A99" s="15"/>
      <c r="B99" s="15"/>
      <c r="C99" s="11"/>
      <c r="D99" s="11"/>
      <c r="E99" s="13"/>
      <c r="CA99" s="16"/>
    </row>
    <row r="100" spans="1:79">
      <c r="A100" s="15"/>
      <c r="B100" s="15"/>
      <c r="C100" s="11"/>
      <c r="D100" s="11"/>
      <c r="E100" s="13"/>
      <c r="CA100" s="16"/>
    </row>
    <row r="101" spans="1:79">
      <c r="A101" s="15"/>
      <c r="B101" s="15"/>
      <c r="C101" s="11"/>
      <c r="D101" s="11"/>
      <c r="E101" s="13"/>
      <c r="CA101" s="16"/>
    </row>
    <row r="102" spans="1:79">
      <c r="A102" s="15"/>
      <c r="B102" s="15"/>
      <c r="C102" s="11"/>
      <c r="D102" s="11"/>
      <c r="E102" s="13"/>
      <c r="CA102" s="16"/>
    </row>
    <row r="103" spans="1:79">
      <c r="A103" s="15"/>
      <c r="B103" s="15"/>
      <c r="C103" s="11"/>
      <c r="D103" s="11"/>
      <c r="E103" s="13"/>
      <c r="CA103" s="16"/>
    </row>
    <row r="104" spans="1:79">
      <c r="A104" s="15"/>
      <c r="B104" s="15"/>
      <c r="C104" s="11"/>
      <c r="D104" s="11"/>
      <c r="E104" s="13"/>
      <c r="CA104" s="16"/>
    </row>
    <row r="105" spans="1:79">
      <c r="A105" s="15"/>
      <c r="B105" s="15"/>
      <c r="C105" s="11"/>
      <c r="D105" s="11"/>
      <c r="E105" s="13"/>
      <c r="CA105" s="16"/>
    </row>
    <row r="106" spans="1:79">
      <c r="A106" s="15"/>
      <c r="B106" s="15"/>
      <c r="C106" s="11"/>
      <c r="D106" s="11"/>
      <c r="E106" s="13"/>
      <c r="CA106" s="16"/>
    </row>
    <row r="107" spans="1:79">
      <c r="A107" s="15"/>
      <c r="B107" s="15"/>
      <c r="C107" s="11"/>
      <c r="D107" s="11"/>
      <c r="E107" s="13"/>
      <c r="CA107" s="16"/>
    </row>
    <row r="108" spans="1:79">
      <c r="A108" s="15"/>
      <c r="B108" s="15"/>
      <c r="C108" s="11"/>
      <c r="D108" s="11"/>
      <c r="E108" s="13"/>
      <c r="CA108" s="16"/>
    </row>
    <row r="109" spans="1:79">
      <c r="A109" s="15"/>
      <c r="B109" s="15"/>
      <c r="C109" s="11"/>
      <c r="D109" s="11"/>
      <c r="E109" s="13"/>
      <c r="CA109" s="16"/>
    </row>
    <row r="110" spans="1:79">
      <c r="A110" s="15"/>
      <c r="B110" s="15"/>
      <c r="C110" s="11"/>
      <c r="D110" s="11"/>
      <c r="E110" s="13"/>
      <c r="CA110" s="16"/>
    </row>
    <row r="111" spans="1:79">
      <c r="A111" s="15"/>
      <c r="B111" s="15"/>
      <c r="C111" s="11"/>
      <c r="D111" s="11"/>
      <c r="E111" s="13"/>
      <c r="CA111" s="16"/>
    </row>
    <row r="112" spans="1:79">
      <c r="A112" s="15"/>
      <c r="B112" s="15"/>
      <c r="C112" s="11"/>
      <c r="D112" s="11"/>
      <c r="E112" s="13"/>
      <c r="CA112" s="16"/>
    </row>
    <row r="113" spans="1:79">
      <c r="A113" s="15"/>
      <c r="B113" s="15"/>
      <c r="C113" s="11"/>
      <c r="D113" s="11"/>
      <c r="E113" s="13"/>
      <c r="CA113" s="16"/>
    </row>
    <row r="114" spans="1:79">
      <c r="A114" s="15"/>
      <c r="B114" s="15"/>
      <c r="C114" s="11"/>
      <c r="D114" s="11"/>
      <c r="E114" s="13"/>
      <c r="CA114" s="16"/>
    </row>
    <row r="115" spans="1:79">
      <c r="A115" s="15"/>
      <c r="B115" s="15"/>
      <c r="C115" s="11"/>
      <c r="D115" s="11"/>
      <c r="E115" s="13"/>
      <c r="CA115" s="16"/>
    </row>
    <row r="116" spans="1:79">
      <c r="A116" s="15"/>
      <c r="B116" s="15"/>
      <c r="C116" s="11"/>
      <c r="D116" s="11"/>
      <c r="E116" s="13"/>
      <c r="CA116" s="16"/>
    </row>
    <row r="117" spans="1:79">
      <c r="A117" s="15"/>
      <c r="B117" s="15"/>
      <c r="C117" s="11"/>
      <c r="D117" s="11"/>
      <c r="E117" s="13"/>
      <c r="CA117" s="16"/>
    </row>
    <row r="118" spans="1:79">
      <c r="A118" s="15"/>
      <c r="B118" s="15"/>
      <c r="C118" s="11"/>
      <c r="D118" s="11"/>
      <c r="E118" s="13"/>
      <c r="CA118" s="16"/>
    </row>
    <row r="119" spans="1:79">
      <c r="A119" s="15"/>
      <c r="B119" s="15"/>
      <c r="C119" s="11"/>
      <c r="D119" s="11"/>
      <c r="E119" s="13"/>
      <c r="CA119" s="16"/>
    </row>
    <row r="120" spans="1:79">
      <c r="A120" s="15"/>
      <c r="B120" s="15"/>
      <c r="C120" s="11"/>
      <c r="D120" s="11"/>
      <c r="E120" s="13"/>
      <c r="CA120" s="16"/>
    </row>
    <row r="121" spans="1:79">
      <c r="A121" s="15"/>
      <c r="B121" s="15"/>
      <c r="C121" s="11"/>
      <c r="D121" s="11"/>
      <c r="E121" s="13"/>
      <c r="CA121" s="16"/>
    </row>
    <row r="122" spans="1:79">
      <c r="A122" s="15"/>
      <c r="B122" s="15"/>
      <c r="C122" s="11"/>
      <c r="D122" s="11"/>
      <c r="E122" s="13"/>
      <c r="CA122" s="16"/>
    </row>
    <row r="123" spans="1:79">
      <c r="A123" s="15"/>
      <c r="B123" s="15"/>
      <c r="C123" s="11"/>
      <c r="D123" s="11"/>
      <c r="E123" s="13"/>
      <c r="CA123" s="16"/>
    </row>
    <row r="124" spans="1:79">
      <c r="A124" s="15"/>
      <c r="B124" s="15"/>
      <c r="C124" s="11"/>
      <c r="D124" s="11"/>
      <c r="E124" s="13"/>
      <c r="CA124" s="16"/>
    </row>
    <row r="125" spans="1:79">
      <c r="A125" s="15"/>
      <c r="B125" s="15"/>
      <c r="C125" s="11"/>
      <c r="D125" s="11"/>
      <c r="E125" s="13"/>
      <c r="CA125" s="16"/>
    </row>
    <row r="126" spans="1:79">
      <c r="A126" s="15"/>
      <c r="B126" s="15"/>
      <c r="C126" s="11"/>
      <c r="D126" s="11"/>
      <c r="E126" s="13"/>
      <c r="CA126" s="16"/>
    </row>
    <row r="127" spans="1:79">
      <c r="A127" s="15"/>
      <c r="B127" s="15"/>
      <c r="C127" s="11"/>
      <c r="D127" s="11"/>
      <c r="E127" s="13"/>
      <c r="CA127" s="16"/>
    </row>
    <row r="128" spans="1:79">
      <c r="A128" s="15"/>
      <c r="B128" s="15"/>
      <c r="C128" s="11"/>
      <c r="D128" s="11"/>
      <c r="E128" s="13"/>
      <c r="CA128" s="16"/>
    </row>
    <row r="129" spans="1:79">
      <c r="A129" s="15"/>
      <c r="B129" s="15"/>
      <c r="C129" s="11"/>
      <c r="D129" s="11"/>
      <c r="E129" s="13"/>
      <c r="CA129" s="16"/>
    </row>
    <row r="130" spans="1:79">
      <c r="A130" s="15"/>
      <c r="B130" s="15"/>
      <c r="C130" s="11"/>
      <c r="D130" s="11"/>
      <c r="E130" s="13"/>
      <c r="CA130" s="16"/>
    </row>
    <row r="131" spans="1:79">
      <c r="A131" s="15"/>
      <c r="B131" s="15"/>
      <c r="C131" s="11"/>
      <c r="D131" s="11"/>
      <c r="E131" s="13"/>
      <c r="CA131" s="16"/>
    </row>
    <row r="132" spans="1:79">
      <c r="A132" s="15"/>
      <c r="B132" s="15"/>
      <c r="C132" s="11"/>
      <c r="D132" s="11"/>
      <c r="E132" s="13"/>
      <c r="CA132" s="16"/>
    </row>
    <row r="133" spans="1:79">
      <c r="A133" s="15"/>
      <c r="B133" s="15"/>
      <c r="C133" s="11"/>
      <c r="D133" s="11"/>
      <c r="E133" s="13"/>
      <c r="CA133" s="16"/>
    </row>
    <row r="134" spans="1:79">
      <c r="A134" s="15"/>
      <c r="B134" s="15"/>
      <c r="C134" s="11"/>
      <c r="D134" s="11"/>
      <c r="E134" s="13"/>
      <c r="CA134" s="16"/>
    </row>
    <row r="135" spans="1:79">
      <c r="A135" s="15"/>
      <c r="B135" s="15"/>
      <c r="C135" s="11"/>
      <c r="D135" s="11"/>
      <c r="E135" s="13"/>
      <c r="CA135" s="16"/>
    </row>
    <row r="136" spans="1:79">
      <c r="A136" s="15"/>
      <c r="B136" s="15"/>
      <c r="C136" s="11"/>
      <c r="D136" s="11"/>
      <c r="E136" s="13"/>
      <c r="CA136" s="16"/>
    </row>
    <row r="137" spans="1:79">
      <c r="A137" s="15"/>
      <c r="B137" s="15"/>
      <c r="C137" s="11"/>
      <c r="D137" s="11"/>
      <c r="E137" s="13"/>
      <c r="CA137" s="16"/>
    </row>
    <row r="138" spans="1:79">
      <c r="A138" s="15"/>
      <c r="B138" s="15"/>
      <c r="C138" s="11"/>
      <c r="D138" s="11"/>
      <c r="E138" s="13"/>
      <c r="CA138" s="16"/>
    </row>
    <row r="139" spans="1:79">
      <c r="A139" s="15"/>
      <c r="B139" s="15"/>
      <c r="C139" s="11"/>
      <c r="D139" s="11"/>
      <c r="E139" s="13"/>
      <c r="CA139" s="16"/>
    </row>
    <row r="140" spans="1:79">
      <c r="A140" s="15"/>
      <c r="B140" s="15"/>
      <c r="C140" s="11"/>
      <c r="D140" s="11"/>
      <c r="E140" s="13"/>
      <c r="CA140" s="16"/>
    </row>
    <row r="141" spans="1:79">
      <c r="A141" s="15"/>
      <c r="B141" s="15"/>
      <c r="C141" s="11"/>
      <c r="D141" s="11"/>
      <c r="E141" s="13"/>
      <c r="CA141" s="16"/>
    </row>
    <row r="142" spans="1:79">
      <c r="A142" s="15"/>
      <c r="B142" s="15"/>
      <c r="C142" s="11"/>
      <c r="D142" s="11"/>
      <c r="E142" s="13"/>
      <c r="CA142" s="16"/>
    </row>
    <row r="143" spans="1:79">
      <c r="A143" s="15"/>
      <c r="B143" s="15"/>
      <c r="C143" s="11"/>
      <c r="D143" s="11"/>
      <c r="E143" s="13"/>
      <c r="CA143" s="16"/>
    </row>
    <row r="144" spans="1:79">
      <c r="A144" s="15"/>
      <c r="B144" s="15"/>
      <c r="C144" s="11"/>
      <c r="D144" s="11"/>
      <c r="E144" s="13"/>
      <c r="CA144" s="16"/>
    </row>
    <row r="145" spans="1:79">
      <c r="A145" s="15"/>
      <c r="B145" s="15"/>
      <c r="C145" s="11"/>
      <c r="D145" s="11"/>
      <c r="E145" s="13"/>
      <c r="CA145" s="16"/>
    </row>
    <row r="146" spans="1:79">
      <c r="A146" s="15"/>
      <c r="B146" s="15"/>
      <c r="C146" s="11"/>
      <c r="D146" s="11"/>
      <c r="E146" s="13"/>
      <c r="CA146" s="16"/>
    </row>
    <row r="147" spans="1:79">
      <c r="A147" s="15"/>
      <c r="B147" s="15"/>
      <c r="C147" s="11"/>
      <c r="D147" s="11"/>
      <c r="E147" s="13"/>
      <c r="CA147" s="16"/>
    </row>
    <row r="148" spans="1:79">
      <c r="A148" s="15"/>
      <c r="B148" s="15"/>
      <c r="C148" s="11"/>
      <c r="D148" s="11"/>
      <c r="E148" s="13"/>
      <c r="CA148" s="16"/>
    </row>
    <row r="149" spans="1:79">
      <c r="A149" s="15"/>
      <c r="B149" s="15"/>
      <c r="C149" s="11"/>
      <c r="D149" s="11"/>
      <c r="E149" s="13"/>
      <c r="CA149" s="16"/>
    </row>
    <row r="150" spans="1:79">
      <c r="A150" s="15"/>
      <c r="B150" s="15"/>
      <c r="C150" s="11"/>
      <c r="D150" s="11"/>
      <c r="E150" s="13"/>
      <c r="CA150" s="16"/>
    </row>
    <row r="151" spans="1:79">
      <c r="A151" s="15"/>
      <c r="B151" s="15"/>
      <c r="C151" s="11"/>
      <c r="D151" s="11"/>
      <c r="E151" s="13"/>
      <c r="CA151" s="16"/>
    </row>
    <row r="152" spans="1:79">
      <c r="A152" s="15"/>
      <c r="B152" s="15"/>
      <c r="C152" s="11"/>
      <c r="D152" s="11"/>
      <c r="E152" s="13"/>
      <c r="CA152" s="16"/>
    </row>
    <row r="153" spans="1:79">
      <c r="A153" s="15"/>
      <c r="B153" s="15"/>
      <c r="C153" s="11"/>
      <c r="D153" s="11"/>
      <c r="E153" s="13"/>
      <c r="CA153" s="16"/>
    </row>
    <row r="154" spans="1:79">
      <c r="A154" s="15"/>
      <c r="B154" s="15"/>
      <c r="C154" s="11"/>
      <c r="D154" s="11"/>
      <c r="E154" s="13"/>
      <c r="CA154" s="16"/>
    </row>
    <row r="155" spans="1:79">
      <c r="A155" s="15"/>
      <c r="B155" s="15"/>
      <c r="C155" s="11"/>
      <c r="D155" s="11"/>
      <c r="E155" s="13"/>
      <c r="CA155" s="16"/>
    </row>
    <row r="156" spans="1:79">
      <c r="A156" s="15"/>
      <c r="B156" s="15"/>
      <c r="C156" s="11"/>
      <c r="D156" s="11"/>
      <c r="E156" s="13"/>
      <c r="CA156" s="16"/>
    </row>
    <row r="157" spans="1:79">
      <c r="A157" s="15"/>
      <c r="B157" s="15"/>
      <c r="C157" s="11"/>
      <c r="D157" s="11"/>
      <c r="E157" s="13"/>
      <c r="CA157" s="16"/>
    </row>
    <row r="158" spans="1:79">
      <c r="A158" s="15"/>
      <c r="B158" s="15"/>
      <c r="C158" s="11"/>
      <c r="D158" s="11"/>
      <c r="E158" s="13"/>
      <c r="CA158" s="16"/>
    </row>
    <row r="159" spans="1:79">
      <c r="A159" s="15"/>
      <c r="B159" s="15"/>
      <c r="C159" s="11"/>
      <c r="D159" s="11"/>
      <c r="E159" s="13"/>
      <c r="CA159" s="16"/>
    </row>
    <row r="160" spans="1:79">
      <c r="A160" s="15"/>
      <c r="B160" s="15"/>
      <c r="C160" s="11"/>
      <c r="D160" s="11"/>
      <c r="E160" s="13"/>
      <c r="CA160" s="16"/>
    </row>
    <row r="161" spans="1:79">
      <c r="A161" s="15"/>
      <c r="B161" s="15"/>
      <c r="C161" s="11"/>
      <c r="D161" s="11"/>
      <c r="E161" s="13"/>
      <c r="CA161" s="16"/>
    </row>
    <row r="162" spans="1:79">
      <c r="A162" s="15"/>
      <c r="B162" s="15"/>
      <c r="C162" s="11"/>
      <c r="D162" s="11"/>
      <c r="E162" s="13"/>
      <c r="CA162" s="16"/>
    </row>
    <row r="163" spans="1:79">
      <c r="A163" s="15"/>
      <c r="B163" s="15"/>
      <c r="C163" s="11"/>
      <c r="D163" s="11"/>
      <c r="E163" s="13"/>
      <c r="CA163" s="16"/>
    </row>
    <row r="164" spans="1:79">
      <c r="A164" s="15"/>
      <c r="B164" s="15"/>
      <c r="C164" s="11"/>
      <c r="D164" s="11"/>
      <c r="E164" s="13"/>
      <c r="CA164" s="16"/>
    </row>
    <row r="165" spans="1:79">
      <c r="A165" s="15"/>
      <c r="B165" s="15"/>
      <c r="C165" s="11"/>
      <c r="D165" s="11"/>
      <c r="E165" s="13"/>
      <c r="CA165" s="16"/>
    </row>
    <row r="166" spans="1:79">
      <c r="A166" s="15"/>
      <c r="B166" s="15"/>
      <c r="C166" s="11"/>
      <c r="D166" s="11"/>
      <c r="E166" s="13"/>
      <c r="CA166" s="16"/>
    </row>
    <row r="167" spans="1:79">
      <c r="A167" s="15"/>
      <c r="B167" s="15"/>
      <c r="C167" s="11"/>
      <c r="D167" s="11"/>
      <c r="E167" s="13"/>
      <c r="CA167" s="16"/>
    </row>
    <row r="168" spans="1:79">
      <c r="A168" s="15"/>
      <c r="B168" s="15"/>
      <c r="C168" s="11"/>
      <c r="D168" s="11"/>
      <c r="E168" s="13"/>
      <c r="CA168" s="16"/>
    </row>
    <row r="169" spans="1:79">
      <c r="A169" s="15"/>
      <c r="B169" s="15"/>
      <c r="C169" s="11"/>
      <c r="D169" s="11"/>
      <c r="E169" s="13"/>
      <c r="CA169" s="16"/>
    </row>
    <row r="170" spans="1:79">
      <c r="A170" s="15"/>
      <c r="B170" s="15"/>
      <c r="C170" s="11"/>
      <c r="D170" s="11"/>
      <c r="E170" s="13"/>
      <c r="CA170" s="16"/>
    </row>
    <row r="171" spans="1:79">
      <c r="A171" s="15"/>
      <c r="B171" s="15"/>
      <c r="C171" s="11"/>
      <c r="D171" s="11"/>
      <c r="E171" s="13"/>
      <c r="CA171" s="16"/>
    </row>
    <row r="172" spans="1:79">
      <c r="A172" s="15"/>
      <c r="B172" s="15"/>
      <c r="C172" s="11"/>
      <c r="D172" s="11"/>
      <c r="E172" s="13"/>
      <c r="CA172" s="16"/>
    </row>
    <row r="173" spans="1:79">
      <c r="A173" s="15"/>
      <c r="B173" s="15"/>
      <c r="C173" s="11"/>
      <c r="D173" s="11"/>
      <c r="E173" s="13"/>
      <c r="CA173" s="16"/>
    </row>
    <row r="174" spans="1:79">
      <c r="A174" s="15"/>
      <c r="B174" s="15"/>
      <c r="C174" s="11"/>
      <c r="D174" s="11"/>
      <c r="E174" s="13"/>
      <c r="CA174" s="16"/>
    </row>
    <row r="175" spans="1:79">
      <c r="A175" s="15"/>
      <c r="B175" s="15"/>
      <c r="C175" s="11"/>
      <c r="D175" s="11"/>
      <c r="E175" s="13"/>
      <c r="CA175" s="16"/>
    </row>
    <row r="176" spans="1:79">
      <c r="A176" s="15"/>
      <c r="B176" s="15"/>
      <c r="C176" s="11"/>
      <c r="D176" s="11"/>
      <c r="E176" s="13"/>
      <c r="CA176" s="16"/>
    </row>
    <row r="177" spans="1:79">
      <c r="A177" s="15"/>
      <c r="B177" s="15"/>
      <c r="C177" s="11"/>
      <c r="D177" s="11"/>
      <c r="E177" s="13"/>
      <c r="CA177" s="16"/>
    </row>
    <row r="178" spans="1:79">
      <c r="A178" s="15"/>
      <c r="B178" s="15"/>
      <c r="C178" s="11"/>
      <c r="D178" s="11"/>
      <c r="E178" s="13"/>
      <c r="CA178" s="16"/>
    </row>
    <row r="179" spans="1:79">
      <c r="A179" s="15"/>
      <c r="B179" s="15"/>
      <c r="C179" s="11"/>
      <c r="D179" s="11"/>
      <c r="E179" s="13"/>
      <c r="CA179" s="16"/>
    </row>
    <row r="180" spans="1:79">
      <c r="A180" s="15"/>
      <c r="B180" s="15"/>
      <c r="C180" s="11"/>
      <c r="D180" s="11"/>
      <c r="E180" s="13"/>
      <c r="CA180" s="16"/>
    </row>
    <row r="181" spans="1:79">
      <c r="A181" s="15"/>
      <c r="B181" s="15"/>
      <c r="C181" s="11"/>
      <c r="D181" s="11"/>
      <c r="E181" s="13"/>
      <c r="CA181" s="16"/>
    </row>
    <row r="182" spans="1:79">
      <c r="A182" s="15"/>
      <c r="B182" s="15"/>
      <c r="C182" s="11"/>
      <c r="D182" s="11"/>
      <c r="E182" s="13"/>
      <c r="CA182" s="16"/>
    </row>
    <row r="183" spans="1:79">
      <c r="A183" s="15"/>
      <c r="B183" s="15"/>
      <c r="C183" s="11"/>
      <c r="D183" s="11"/>
      <c r="E183" s="13"/>
      <c r="CA183" s="16"/>
    </row>
    <row r="184" spans="1:79">
      <c r="A184" s="15"/>
      <c r="B184" s="15"/>
      <c r="C184" s="11"/>
      <c r="D184" s="11"/>
      <c r="E184" s="13"/>
      <c r="CA184" s="16"/>
    </row>
    <row r="185" spans="1:79">
      <c r="A185" s="15"/>
      <c r="B185" s="15"/>
      <c r="C185" s="11"/>
      <c r="D185" s="11"/>
      <c r="E185" s="13"/>
      <c r="CA185" s="16"/>
    </row>
    <row r="186" spans="1:79">
      <c r="A186" s="15"/>
      <c r="B186" s="15"/>
      <c r="C186" s="11"/>
      <c r="D186" s="11"/>
      <c r="E186" s="13"/>
      <c r="CA186" s="16"/>
    </row>
    <row r="187" spans="1:79">
      <c r="A187" s="15"/>
      <c r="B187" s="15"/>
      <c r="C187" s="11"/>
      <c r="D187" s="11"/>
      <c r="E187" s="13"/>
      <c r="CA187" s="16"/>
    </row>
    <row r="188" spans="1:79">
      <c r="A188" s="15"/>
      <c r="B188" s="15"/>
      <c r="C188" s="11"/>
      <c r="D188" s="11"/>
      <c r="E188" s="13"/>
      <c r="CA188" s="16"/>
    </row>
    <row r="189" spans="1:79">
      <c r="A189" s="15"/>
      <c r="B189" s="15"/>
      <c r="C189" s="11"/>
      <c r="D189" s="11"/>
      <c r="E189" s="13"/>
      <c r="CA189" s="16"/>
    </row>
    <row r="190" spans="1:79">
      <c r="A190" s="15"/>
      <c r="B190" s="15"/>
      <c r="C190" s="11"/>
      <c r="D190" s="11"/>
      <c r="E190" s="13"/>
      <c r="CA190" s="16"/>
    </row>
    <row r="191" spans="1:79">
      <c r="A191" s="15"/>
      <c r="B191" s="15"/>
      <c r="C191" s="11"/>
      <c r="D191" s="11"/>
      <c r="E191" s="13"/>
      <c r="CA191" s="16"/>
    </row>
    <row r="192" spans="1:79">
      <c r="A192" s="15"/>
      <c r="B192" s="15"/>
      <c r="C192" s="11"/>
      <c r="D192" s="11"/>
      <c r="E192" s="13"/>
      <c r="CA192" s="16"/>
    </row>
    <row r="193" spans="1:79">
      <c r="A193" s="15"/>
      <c r="B193" s="15"/>
      <c r="C193" s="11"/>
      <c r="D193" s="11"/>
      <c r="E193" s="13"/>
      <c r="CA193" s="16"/>
    </row>
    <row r="194" spans="1:79">
      <c r="A194" s="15"/>
      <c r="B194" s="15"/>
      <c r="C194" s="11"/>
      <c r="D194" s="11"/>
      <c r="E194" s="13"/>
      <c r="CA194" s="16"/>
    </row>
    <row r="195" spans="1:79">
      <c r="A195" s="15"/>
      <c r="B195" s="15"/>
      <c r="C195" s="11"/>
      <c r="D195" s="11"/>
      <c r="E195" s="13"/>
      <c r="CA195" s="16"/>
    </row>
    <row r="196" spans="1:79">
      <c r="A196" s="15"/>
      <c r="B196" s="15"/>
      <c r="C196" s="11"/>
      <c r="D196" s="11"/>
      <c r="E196" s="13"/>
      <c r="CA196" s="16"/>
    </row>
    <row r="197" spans="1:79">
      <c r="A197" s="15"/>
      <c r="B197" s="15"/>
      <c r="C197" s="11"/>
      <c r="D197" s="11"/>
      <c r="E197" s="13"/>
      <c r="CA197" s="16"/>
    </row>
    <row r="198" spans="1:79">
      <c r="A198" s="15"/>
      <c r="B198" s="15"/>
      <c r="C198" s="11"/>
      <c r="D198" s="11"/>
      <c r="E198" s="13"/>
      <c r="CA198" s="16"/>
    </row>
    <row r="199" spans="1:79">
      <c r="A199" s="15"/>
      <c r="B199" s="15"/>
      <c r="C199" s="11"/>
      <c r="D199" s="11"/>
      <c r="E199" s="13"/>
      <c r="CA199" s="16"/>
    </row>
    <row r="200" spans="1:79">
      <c r="A200" s="15"/>
      <c r="B200" s="15"/>
      <c r="C200" s="11"/>
      <c r="D200" s="11"/>
      <c r="E200" s="13"/>
      <c r="CA200" s="16"/>
    </row>
    <row r="201" spans="1:79">
      <c r="A201" s="15"/>
      <c r="B201" s="15"/>
      <c r="C201" s="11"/>
      <c r="D201" s="11"/>
      <c r="E201" s="13"/>
      <c r="CA201" s="16"/>
    </row>
    <row r="202" spans="1:79">
      <c r="A202" s="15"/>
      <c r="B202" s="15"/>
      <c r="C202" s="11"/>
      <c r="D202" s="11"/>
      <c r="E202" s="13"/>
      <c r="CA202" s="16"/>
    </row>
    <row r="203" spans="1:79">
      <c r="A203" s="15"/>
      <c r="B203" s="15"/>
      <c r="C203" s="11"/>
      <c r="D203" s="11"/>
      <c r="E203" s="13"/>
      <c r="CA203" s="16"/>
    </row>
    <row r="204" spans="1:79">
      <c r="A204" s="15"/>
      <c r="B204" s="15"/>
      <c r="C204" s="11"/>
      <c r="D204" s="11"/>
      <c r="E204" s="13"/>
      <c r="CA204" s="16"/>
    </row>
    <row r="205" spans="1:79">
      <c r="A205" s="15"/>
      <c r="B205" s="15"/>
      <c r="C205" s="11"/>
      <c r="D205" s="11"/>
      <c r="E205" s="13"/>
      <c r="CA205" s="16"/>
    </row>
    <row r="206" spans="1:79">
      <c r="A206" s="15"/>
      <c r="B206" s="15"/>
      <c r="C206" s="11"/>
      <c r="D206" s="11"/>
      <c r="E206" s="13"/>
      <c r="CA206" s="16"/>
    </row>
    <row r="207" spans="1:79">
      <c r="A207" s="15"/>
      <c r="B207" s="15"/>
      <c r="C207" s="11"/>
      <c r="D207" s="11"/>
      <c r="E207" s="13"/>
      <c r="CA207" s="16"/>
    </row>
    <row r="208" spans="1:79">
      <c r="A208" s="15"/>
      <c r="B208" s="15"/>
      <c r="C208" s="11"/>
      <c r="D208" s="11"/>
      <c r="E208" s="13"/>
      <c r="CA208" s="16"/>
    </row>
    <row r="209" spans="1:79">
      <c r="A209" s="15"/>
      <c r="B209" s="15"/>
      <c r="C209" s="11"/>
      <c r="D209" s="11"/>
      <c r="E209" s="13"/>
      <c r="CA209" s="16"/>
    </row>
    <row r="210" spans="1:79">
      <c r="A210" s="15"/>
      <c r="B210" s="15"/>
      <c r="C210" s="11"/>
      <c r="D210" s="11"/>
      <c r="E210" s="13"/>
      <c r="CA210" s="16"/>
    </row>
    <row r="211" spans="1:79">
      <c r="A211" s="15"/>
      <c r="B211" s="15"/>
      <c r="C211" s="11"/>
      <c r="D211" s="11"/>
      <c r="E211" s="13"/>
      <c r="CA211" s="16"/>
    </row>
    <row r="212" spans="1:79">
      <c r="A212" s="15"/>
      <c r="B212" s="15"/>
      <c r="C212" s="11"/>
      <c r="D212" s="11"/>
      <c r="E212" s="13"/>
      <c r="CA212" s="16"/>
    </row>
    <row r="213" spans="1:79">
      <c r="A213" s="15"/>
      <c r="B213" s="15"/>
      <c r="C213" s="11"/>
      <c r="D213" s="11"/>
      <c r="E213" s="13"/>
      <c r="CA213" s="16"/>
    </row>
    <row r="214" spans="1:79">
      <c r="A214" s="15"/>
      <c r="B214" s="15"/>
      <c r="C214" s="11"/>
      <c r="D214" s="11"/>
      <c r="E214" s="13"/>
      <c r="CA214" s="16"/>
    </row>
    <row r="215" spans="1:79">
      <c r="A215" s="15"/>
      <c r="B215" s="15"/>
      <c r="C215" s="11"/>
      <c r="D215" s="11"/>
      <c r="E215" s="13"/>
      <c r="CA215" s="16"/>
    </row>
    <row r="216" spans="1:79">
      <c r="A216" s="15"/>
      <c r="B216" s="15"/>
      <c r="C216" s="11"/>
      <c r="D216" s="11"/>
      <c r="E216" s="13"/>
      <c r="CA216" s="16"/>
    </row>
    <row r="217" spans="1:79">
      <c r="A217" s="15"/>
      <c r="B217" s="15"/>
      <c r="C217" s="11"/>
      <c r="D217" s="11"/>
      <c r="E217" s="13"/>
      <c r="CA217" s="16"/>
    </row>
    <row r="218" spans="1:79">
      <c r="A218" s="15"/>
      <c r="B218" s="15"/>
      <c r="C218" s="11"/>
      <c r="D218" s="11"/>
      <c r="E218" s="13"/>
      <c r="CA218" s="16"/>
    </row>
    <row r="219" spans="1:79">
      <c r="A219" s="15"/>
      <c r="B219" s="15"/>
      <c r="C219" s="11"/>
      <c r="D219" s="11"/>
      <c r="E219" s="13"/>
      <c r="CA219" s="16"/>
    </row>
    <row r="220" spans="1:79">
      <c r="A220" s="15"/>
      <c r="B220" s="15"/>
      <c r="C220" s="11"/>
      <c r="D220" s="11"/>
      <c r="E220" s="13"/>
      <c r="CA220" s="16"/>
    </row>
    <row r="221" spans="1:79">
      <c r="A221" s="15"/>
      <c r="B221" s="15"/>
      <c r="C221" s="11"/>
      <c r="D221" s="11"/>
      <c r="E221" s="13"/>
      <c r="CA221" s="16"/>
    </row>
    <row r="222" spans="1:79">
      <c r="A222" s="15"/>
      <c r="B222" s="15"/>
      <c r="C222" s="11"/>
      <c r="D222" s="11"/>
      <c r="E222" s="13"/>
      <c r="CA222" s="16"/>
    </row>
    <row r="223" spans="1:79">
      <c r="A223" s="15"/>
      <c r="B223" s="15"/>
      <c r="C223" s="11"/>
      <c r="D223" s="11"/>
      <c r="E223" s="13"/>
      <c r="CA223" s="16"/>
    </row>
    <row r="224" spans="1:79">
      <c r="A224" s="15"/>
      <c r="B224" s="15"/>
      <c r="C224" s="11"/>
      <c r="D224" s="11"/>
      <c r="E224" s="13"/>
      <c r="CA224" s="16"/>
    </row>
    <row r="225" spans="1:79">
      <c r="A225" s="15"/>
      <c r="B225" s="15"/>
      <c r="C225" s="11"/>
      <c r="D225" s="11"/>
      <c r="E225" s="13"/>
      <c r="CA225" s="16"/>
    </row>
    <row r="226" spans="1:79">
      <c r="A226" s="15"/>
      <c r="B226" s="15"/>
      <c r="C226" s="11"/>
      <c r="D226" s="11"/>
      <c r="E226" s="13"/>
      <c r="CA226" s="16"/>
    </row>
    <row r="227" spans="1:79">
      <c r="A227" s="15"/>
      <c r="B227" s="15"/>
      <c r="C227" s="11"/>
      <c r="D227" s="11"/>
      <c r="E227" s="13"/>
      <c r="CA227" s="16"/>
    </row>
    <row r="228" spans="1:79">
      <c r="A228" s="15"/>
      <c r="B228" s="15"/>
      <c r="C228" s="11"/>
      <c r="D228" s="11"/>
      <c r="E228" s="13"/>
      <c r="CA228" s="16"/>
    </row>
    <row r="229" spans="1:79">
      <c r="A229" s="15"/>
      <c r="B229" s="15"/>
      <c r="C229" s="11"/>
      <c r="D229" s="11"/>
      <c r="E229" s="13"/>
      <c r="CA229" s="16"/>
    </row>
    <row r="230" spans="1:79">
      <c r="A230" s="15"/>
      <c r="B230" s="15"/>
      <c r="C230" s="11"/>
      <c r="D230" s="11"/>
      <c r="E230" s="13"/>
      <c r="CA230" s="16"/>
    </row>
    <row r="231" spans="1:79">
      <c r="A231" s="15"/>
      <c r="B231" s="15"/>
      <c r="C231" s="11"/>
      <c r="D231" s="11"/>
      <c r="E231" s="13"/>
      <c r="CA231" s="16"/>
    </row>
    <row r="232" spans="1:79">
      <c r="A232" s="15"/>
      <c r="B232" s="15"/>
      <c r="C232" s="11"/>
      <c r="D232" s="11"/>
      <c r="E232" s="13"/>
      <c r="CA232" s="16"/>
    </row>
    <row r="233" spans="1:79">
      <c r="A233" s="15"/>
      <c r="B233" s="15"/>
      <c r="C233" s="11"/>
      <c r="D233" s="11"/>
      <c r="E233" s="13"/>
      <c r="CA233" s="16"/>
    </row>
    <row r="234" spans="1:79">
      <c r="A234" s="15"/>
      <c r="B234" s="15"/>
      <c r="C234" s="11"/>
      <c r="D234" s="11"/>
      <c r="E234" s="13"/>
      <c r="CA234" s="16"/>
    </row>
    <row r="235" spans="1:79">
      <c r="A235" s="15"/>
      <c r="B235" s="15"/>
      <c r="C235" s="11"/>
      <c r="D235" s="11"/>
      <c r="E235" s="13"/>
      <c r="CA235" s="16"/>
    </row>
    <row r="236" spans="1:79">
      <c r="A236" s="15"/>
      <c r="B236" s="15"/>
      <c r="C236" s="11"/>
      <c r="D236" s="11"/>
      <c r="E236" s="13"/>
      <c r="CA236" s="16"/>
    </row>
    <row r="237" spans="1:79">
      <c r="A237" s="15"/>
      <c r="B237" s="15"/>
      <c r="C237" s="11"/>
      <c r="D237" s="11"/>
      <c r="E237" s="13"/>
      <c r="CA237" s="16"/>
    </row>
    <row r="238" spans="1:79">
      <c r="A238" s="15"/>
      <c r="B238" s="15"/>
      <c r="C238" s="11"/>
      <c r="D238" s="11"/>
      <c r="E238" s="13"/>
      <c r="CA238" s="16"/>
    </row>
    <row r="239" spans="1:79">
      <c r="A239" s="15"/>
      <c r="B239" s="15"/>
      <c r="C239" s="11"/>
      <c r="D239" s="11"/>
      <c r="E239" s="13"/>
      <c r="CA239" s="16"/>
    </row>
    <row r="240" spans="1:79">
      <c r="A240" s="15"/>
      <c r="B240" s="15"/>
      <c r="C240" s="11"/>
      <c r="D240" s="11"/>
      <c r="E240" s="13"/>
      <c r="CA240" s="16"/>
    </row>
    <row r="241" spans="1:79">
      <c r="A241" s="15"/>
      <c r="B241" s="15"/>
      <c r="C241" s="11"/>
      <c r="D241" s="11"/>
      <c r="E241" s="13"/>
      <c r="CA241" s="16"/>
    </row>
    <row r="242" spans="1:79">
      <c r="A242" s="15"/>
      <c r="B242" s="15"/>
      <c r="C242" s="11"/>
      <c r="D242" s="11"/>
      <c r="E242" s="13"/>
      <c r="CA242" s="16"/>
    </row>
    <row r="243" spans="1:79">
      <c r="A243" s="15"/>
      <c r="B243" s="15"/>
      <c r="C243" s="11"/>
      <c r="D243" s="11"/>
      <c r="E243" s="13"/>
      <c r="CA243" s="16"/>
    </row>
    <row r="244" spans="1:79">
      <c r="A244" s="15"/>
      <c r="B244" s="15"/>
      <c r="C244" s="11"/>
      <c r="D244" s="11"/>
      <c r="E244" s="13"/>
      <c r="CA244" s="16"/>
    </row>
    <row r="245" spans="1:79">
      <c r="A245" s="15"/>
      <c r="B245" s="15"/>
      <c r="C245" s="11"/>
      <c r="D245" s="11"/>
      <c r="E245" s="13"/>
      <c r="CA245" s="16"/>
    </row>
    <row r="246" spans="1:79">
      <c r="A246" s="15"/>
      <c r="B246" s="15"/>
      <c r="C246" s="11"/>
      <c r="D246" s="11"/>
      <c r="E246" s="13"/>
      <c r="CA246" s="16"/>
    </row>
    <row r="247" spans="1:79">
      <c r="A247" s="15"/>
      <c r="B247" s="15"/>
      <c r="C247" s="11"/>
      <c r="D247" s="11"/>
      <c r="E247" s="13"/>
      <c r="CA247" s="16"/>
    </row>
    <row r="248" spans="1:79">
      <c r="A248" s="15"/>
      <c r="B248" s="15"/>
      <c r="C248" s="11"/>
      <c r="D248" s="11"/>
      <c r="E248" s="13"/>
      <c r="CA248" s="16"/>
    </row>
    <row r="249" spans="1:79">
      <c r="A249" s="15"/>
      <c r="B249" s="15"/>
      <c r="C249" s="11"/>
      <c r="D249" s="11"/>
      <c r="E249" s="13"/>
      <c r="CA249" s="16"/>
    </row>
    <row r="250" spans="1:79">
      <c r="A250" s="15"/>
      <c r="B250" s="15"/>
      <c r="C250" s="11"/>
      <c r="D250" s="11"/>
      <c r="E250" s="13"/>
      <c r="CA250" s="16"/>
    </row>
    <row r="251" spans="1:79">
      <c r="A251" s="15"/>
      <c r="B251" s="15"/>
      <c r="C251" s="11"/>
      <c r="D251" s="11"/>
      <c r="E251" s="13"/>
      <c r="CA251" s="16"/>
    </row>
    <row r="252" spans="1:79">
      <c r="A252" s="15"/>
      <c r="B252" s="15"/>
      <c r="C252" s="11"/>
      <c r="D252" s="11"/>
      <c r="E252" s="13"/>
      <c r="CA252" s="16"/>
    </row>
    <row r="253" spans="1:79">
      <c r="A253" s="15"/>
      <c r="B253" s="15"/>
      <c r="C253" s="11"/>
      <c r="D253" s="11"/>
      <c r="E253" s="13"/>
      <c r="CA253" s="16"/>
    </row>
    <row r="254" spans="1:79">
      <c r="A254" s="15"/>
      <c r="B254" s="15"/>
      <c r="C254" s="11"/>
      <c r="D254" s="11"/>
      <c r="E254" s="13"/>
      <c r="CA254" s="16"/>
    </row>
    <row r="255" spans="1:79">
      <c r="A255" s="15"/>
      <c r="B255" s="15"/>
      <c r="C255" s="11"/>
      <c r="D255" s="11"/>
      <c r="E255" s="13"/>
      <c r="CA255" s="16"/>
    </row>
    <row r="256" spans="1:79">
      <c r="A256" s="15"/>
      <c r="B256" s="15"/>
      <c r="C256" s="11"/>
      <c r="D256" s="11"/>
      <c r="E256" s="13"/>
      <c r="CA256" s="16"/>
    </row>
    <row r="257" spans="1:79">
      <c r="A257" s="15"/>
      <c r="B257" s="15"/>
      <c r="C257" s="11"/>
      <c r="D257" s="11"/>
      <c r="E257" s="13"/>
      <c r="CA257" s="16"/>
    </row>
    <row r="258" spans="1:79">
      <c r="A258" s="15"/>
      <c r="B258" s="15"/>
      <c r="C258" s="11"/>
      <c r="D258" s="11"/>
      <c r="E258" s="13"/>
      <c r="CA258" s="16"/>
    </row>
    <row r="259" spans="1:79">
      <c r="A259" s="15"/>
      <c r="B259" s="15"/>
      <c r="C259" s="11"/>
      <c r="D259" s="11"/>
      <c r="E259" s="13"/>
      <c r="CA259" s="16"/>
    </row>
    <row r="260" spans="1:79">
      <c r="A260" s="15"/>
      <c r="B260" s="15"/>
      <c r="C260" s="11"/>
      <c r="D260" s="11"/>
      <c r="E260" s="13"/>
      <c r="CA260" s="16"/>
    </row>
    <row r="261" spans="1:79">
      <c r="A261" s="15"/>
      <c r="B261" s="15"/>
      <c r="C261" s="11"/>
      <c r="D261" s="11"/>
      <c r="E261" s="13"/>
      <c r="CA261" s="16"/>
    </row>
    <row r="262" spans="1:79">
      <c r="A262" s="15"/>
      <c r="B262" s="15"/>
      <c r="C262" s="11"/>
      <c r="D262" s="11"/>
      <c r="E262" s="13"/>
      <c r="CA262" s="16"/>
    </row>
    <row r="263" spans="1:79">
      <c r="A263" s="15"/>
      <c r="B263" s="15"/>
      <c r="C263" s="11"/>
      <c r="D263" s="11"/>
      <c r="E263" s="13"/>
      <c r="CA263" s="16"/>
    </row>
    <row r="264" spans="1:79">
      <c r="A264" s="15"/>
      <c r="B264" s="15"/>
      <c r="C264" s="11"/>
      <c r="D264" s="11"/>
      <c r="E264" s="13"/>
      <c r="CA264" s="16"/>
    </row>
    <row r="265" spans="1:79">
      <c r="A265" s="15"/>
      <c r="B265" s="15"/>
      <c r="C265" s="11"/>
      <c r="D265" s="11"/>
      <c r="E265" s="13"/>
      <c r="CA265" s="16"/>
    </row>
    <row r="266" spans="1:79">
      <c r="A266" s="15"/>
      <c r="B266" s="15"/>
      <c r="C266" s="11"/>
      <c r="D266" s="11"/>
      <c r="E266" s="13"/>
      <c r="CA266" s="16"/>
    </row>
    <row r="267" spans="1:79">
      <c r="A267" s="15"/>
      <c r="B267" s="15"/>
      <c r="C267" s="11"/>
      <c r="D267" s="11"/>
      <c r="E267" s="13"/>
      <c r="CA267" s="16"/>
    </row>
    <row r="268" spans="1:79">
      <c r="A268" s="15"/>
      <c r="B268" s="15"/>
      <c r="C268" s="11"/>
      <c r="D268" s="11"/>
      <c r="E268" s="13"/>
      <c r="CA268" s="16"/>
    </row>
    <row r="269" spans="1:79">
      <c r="A269" s="15"/>
      <c r="B269" s="15"/>
      <c r="C269" s="11"/>
      <c r="D269" s="11"/>
      <c r="E269" s="13"/>
      <c r="CA269" s="16"/>
    </row>
    <row r="270" spans="1:79">
      <c r="A270" s="15"/>
      <c r="B270" s="15"/>
      <c r="C270" s="11"/>
      <c r="D270" s="11"/>
      <c r="E270" s="13"/>
      <c r="CA270" s="16"/>
    </row>
    <row r="271" spans="1:79">
      <c r="A271" s="15"/>
      <c r="B271" s="15"/>
      <c r="C271" s="11"/>
      <c r="D271" s="11"/>
      <c r="E271" s="13"/>
      <c r="CA271" s="16"/>
    </row>
    <row r="272" spans="1:79">
      <c r="A272" s="15"/>
      <c r="B272" s="15"/>
      <c r="C272" s="11"/>
      <c r="D272" s="11"/>
      <c r="E272" s="13"/>
      <c r="CA272" s="16"/>
    </row>
    <row r="273" spans="1:79">
      <c r="A273" s="15"/>
      <c r="B273" s="15"/>
      <c r="C273" s="11"/>
      <c r="D273" s="11"/>
      <c r="E273" s="13"/>
      <c r="CA273" s="16"/>
    </row>
    <row r="274" spans="1:79">
      <c r="A274" s="15"/>
      <c r="B274" s="15"/>
      <c r="C274" s="11"/>
      <c r="D274" s="11"/>
      <c r="E274" s="13"/>
      <c r="CA274" s="16"/>
    </row>
    <row r="275" spans="1:79">
      <c r="A275" s="15"/>
      <c r="B275" s="15"/>
      <c r="C275" s="11"/>
      <c r="D275" s="11"/>
      <c r="E275" s="13"/>
      <c r="CA275" s="16"/>
    </row>
    <row r="276" spans="1:79">
      <c r="A276" s="15"/>
      <c r="B276" s="15"/>
      <c r="C276" s="11"/>
      <c r="D276" s="11"/>
      <c r="E276" s="13"/>
      <c r="CA276" s="16"/>
    </row>
    <row r="277" spans="1:79">
      <c r="A277" s="15"/>
      <c r="B277" s="15"/>
      <c r="C277" s="11"/>
      <c r="D277" s="11"/>
      <c r="E277" s="13"/>
      <c r="CA277" s="16"/>
    </row>
    <row r="278" spans="1:79">
      <c r="A278" s="15"/>
      <c r="B278" s="15"/>
      <c r="C278" s="11"/>
      <c r="D278" s="11"/>
      <c r="E278" s="13"/>
      <c r="CA278" s="16"/>
    </row>
    <row r="279" spans="1:79">
      <c r="A279" s="15"/>
      <c r="B279" s="15"/>
      <c r="C279" s="11"/>
      <c r="D279" s="11"/>
      <c r="E279" s="13"/>
      <c r="CA279" s="16"/>
    </row>
    <row r="280" spans="1:79">
      <c r="A280" s="15"/>
      <c r="B280" s="15"/>
      <c r="C280" s="11"/>
      <c r="D280" s="11"/>
      <c r="E280" s="13"/>
      <c r="CA280" s="16"/>
    </row>
    <row r="281" spans="1:79">
      <c r="A281" s="15"/>
      <c r="B281" s="15"/>
      <c r="C281" s="11"/>
      <c r="D281" s="11"/>
      <c r="E281" s="13"/>
      <c r="CA281" s="16"/>
    </row>
    <row r="282" spans="1:79">
      <c r="A282" s="15"/>
      <c r="B282" s="15"/>
      <c r="C282" s="11"/>
      <c r="D282" s="11"/>
      <c r="E282" s="13"/>
      <c r="CA282" s="16"/>
    </row>
    <row r="283" spans="1:79">
      <c r="A283" s="15"/>
      <c r="B283" s="15"/>
      <c r="C283" s="11"/>
      <c r="D283" s="11"/>
      <c r="E283" s="13"/>
      <c r="CA283" s="16"/>
    </row>
    <row r="284" spans="1:79">
      <c r="A284" s="15"/>
      <c r="B284" s="15"/>
      <c r="C284" s="11"/>
      <c r="D284" s="11"/>
      <c r="E284" s="13"/>
      <c r="CA284" s="16"/>
    </row>
    <row r="285" spans="1:79">
      <c r="A285" s="15"/>
      <c r="B285" s="15"/>
      <c r="C285" s="11"/>
      <c r="D285" s="11"/>
      <c r="E285" s="13"/>
      <c r="CA285" s="16"/>
    </row>
    <row r="286" spans="1:79">
      <c r="A286" s="15"/>
      <c r="B286" s="15"/>
      <c r="C286" s="11"/>
      <c r="D286" s="11"/>
      <c r="E286" s="13"/>
      <c r="CA286" s="16"/>
    </row>
    <row r="287" spans="1:79">
      <c r="A287" s="15"/>
      <c r="B287" s="15"/>
      <c r="C287" s="11"/>
      <c r="D287" s="11"/>
      <c r="E287" s="13"/>
      <c r="CA287" s="16"/>
    </row>
    <row r="288" spans="1:79">
      <c r="A288" s="15"/>
      <c r="B288" s="15"/>
      <c r="C288" s="11"/>
      <c r="D288" s="11"/>
      <c r="E288" s="13"/>
      <c r="CA288" s="16"/>
    </row>
    <row r="289" spans="1:79">
      <c r="A289" s="15"/>
      <c r="B289" s="15"/>
      <c r="C289" s="11"/>
      <c r="D289" s="11"/>
      <c r="E289" s="13"/>
      <c r="CA289" s="16"/>
    </row>
    <row r="290" spans="1:79">
      <c r="A290" s="15"/>
      <c r="B290" s="15"/>
      <c r="C290" s="11"/>
      <c r="D290" s="11"/>
      <c r="E290" s="13"/>
      <c r="CA290" s="16"/>
    </row>
    <row r="291" spans="1:79">
      <c r="A291" s="15"/>
      <c r="B291" s="15"/>
      <c r="C291" s="11"/>
      <c r="D291" s="11"/>
      <c r="E291" s="13"/>
      <c r="CA291" s="16"/>
    </row>
    <row r="292" spans="1:79">
      <c r="A292" s="15"/>
      <c r="B292" s="15"/>
      <c r="C292" s="11"/>
      <c r="D292" s="11"/>
      <c r="E292" s="13"/>
      <c r="CA292" s="16"/>
    </row>
    <row r="293" spans="1:79">
      <c r="A293" s="15"/>
      <c r="B293" s="15"/>
      <c r="C293" s="11"/>
      <c r="D293" s="11"/>
      <c r="E293" s="13"/>
      <c r="CA293" s="16"/>
    </row>
    <row r="294" spans="1:79">
      <c r="A294" s="15"/>
      <c r="B294" s="15"/>
      <c r="C294" s="11"/>
      <c r="D294" s="11"/>
      <c r="E294" s="13"/>
      <c r="CA294" s="16"/>
    </row>
    <row r="295" spans="1:79">
      <c r="A295" s="15"/>
      <c r="B295" s="15"/>
      <c r="C295" s="11"/>
      <c r="D295" s="11"/>
      <c r="E295" s="13"/>
      <c r="CA295" s="16"/>
    </row>
    <row r="296" spans="1:79">
      <c r="A296" s="15"/>
      <c r="B296" s="15"/>
      <c r="C296" s="11"/>
      <c r="D296" s="11"/>
      <c r="E296" s="13"/>
      <c r="CA296" s="16"/>
    </row>
    <row r="297" spans="1:79">
      <c r="A297" s="15"/>
      <c r="B297" s="15"/>
      <c r="C297" s="11"/>
      <c r="D297" s="11"/>
      <c r="E297" s="13"/>
      <c r="CA297" s="16"/>
    </row>
    <row r="298" spans="1:79">
      <c r="A298" s="15"/>
      <c r="B298" s="15"/>
      <c r="C298" s="11"/>
      <c r="D298" s="11"/>
      <c r="E298" s="13"/>
      <c r="CA298" s="16"/>
    </row>
    <row r="299" spans="1:79">
      <c r="A299" s="15"/>
      <c r="B299" s="15"/>
      <c r="C299" s="11"/>
      <c r="D299" s="11"/>
      <c r="E299" s="13"/>
      <c r="CA299" s="16"/>
    </row>
    <row r="300" spans="1:79">
      <c r="A300" s="15"/>
      <c r="B300" s="15"/>
      <c r="C300" s="11"/>
      <c r="D300" s="11"/>
      <c r="E300" s="13"/>
      <c r="CA300" s="16"/>
    </row>
    <row r="301" spans="1:79">
      <c r="A301" s="15"/>
      <c r="B301" s="15"/>
      <c r="C301" s="11"/>
      <c r="D301" s="11"/>
      <c r="E301" s="13"/>
      <c r="CA301" s="16"/>
    </row>
    <row r="302" spans="1:79">
      <c r="A302" s="15"/>
      <c r="B302" s="15"/>
      <c r="C302" s="11"/>
      <c r="D302" s="11"/>
      <c r="E302" s="13"/>
      <c r="CA302" s="16"/>
    </row>
    <row r="303" spans="1:79">
      <c r="A303" s="15"/>
      <c r="B303" s="15"/>
      <c r="C303" s="11"/>
      <c r="D303" s="11"/>
      <c r="E303" s="13"/>
      <c r="CA303" s="16"/>
    </row>
    <row r="304" spans="1:79">
      <c r="A304" s="15"/>
      <c r="B304" s="15"/>
      <c r="C304" s="11"/>
      <c r="D304" s="11"/>
      <c r="E304" s="13"/>
      <c r="CA304" s="16"/>
    </row>
    <row r="305" spans="1:79">
      <c r="A305" s="15"/>
      <c r="B305" s="15"/>
      <c r="C305" s="11"/>
      <c r="D305" s="11"/>
      <c r="E305" s="13"/>
      <c r="CA305" s="16"/>
    </row>
    <row r="306" spans="1:79">
      <c r="A306" s="15"/>
      <c r="B306" s="15"/>
      <c r="C306" s="11"/>
      <c r="D306" s="11"/>
      <c r="E306" s="13"/>
      <c r="CA306" s="16"/>
    </row>
    <row r="307" spans="1:79">
      <c r="A307" s="15"/>
      <c r="B307" s="15"/>
      <c r="C307" s="11"/>
      <c r="D307" s="11"/>
      <c r="E307" s="13"/>
      <c r="CA307" s="16"/>
    </row>
    <row r="308" spans="1:79">
      <c r="A308" s="15"/>
      <c r="B308" s="15"/>
      <c r="C308" s="11"/>
      <c r="D308" s="11"/>
      <c r="E308" s="13"/>
      <c r="CA308" s="16"/>
    </row>
    <row r="309" spans="1:79">
      <c r="A309" s="15"/>
      <c r="B309" s="15"/>
      <c r="C309" s="11"/>
      <c r="D309" s="11"/>
      <c r="E309" s="13"/>
      <c r="CA309" s="16"/>
    </row>
    <row r="310" spans="1:79">
      <c r="A310" s="15"/>
      <c r="B310" s="15"/>
      <c r="C310" s="11"/>
      <c r="D310" s="11"/>
      <c r="E310" s="13"/>
      <c r="CA310" s="16"/>
    </row>
    <row r="311" spans="1:79">
      <c r="A311" s="15"/>
      <c r="B311" s="15"/>
      <c r="C311" s="11"/>
      <c r="D311" s="11"/>
      <c r="E311" s="13"/>
      <c r="CA311" s="16"/>
    </row>
    <row r="312" spans="1:79">
      <c r="A312" s="15"/>
      <c r="B312" s="15"/>
      <c r="C312" s="11"/>
      <c r="D312" s="11"/>
      <c r="E312" s="13"/>
      <c r="CA312" s="16"/>
    </row>
    <row r="313" spans="1:79">
      <c r="A313" s="15"/>
      <c r="B313" s="15"/>
      <c r="C313" s="11"/>
      <c r="D313" s="11"/>
      <c r="E313" s="13"/>
      <c r="CA313" s="16"/>
    </row>
    <row r="314" spans="1:79">
      <c r="A314" s="15"/>
      <c r="B314" s="15"/>
      <c r="C314" s="11"/>
      <c r="D314" s="11"/>
      <c r="E314" s="13"/>
      <c r="CA314" s="16"/>
    </row>
    <row r="315" spans="1:79">
      <c r="A315" s="15"/>
      <c r="B315" s="15"/>
      <c r="C315" s="11"/>
      <c r="D315" s="11"/>
      <c r="E315" s="13"/>
      <c r="CA315" s="16"/>
    </row>
    <row r="316" spans="1:79">
      <c r="A316" s="15"/>
      <c r="B316" s="15"/>
      <c r="C316" s="11"/>
      <c r="D316" s="11"/>
      <c r="E316" s="13"/>
      <c r="CA316" s="16"/>
    </row>
    <row r="317" spans="1:79">
      <c r="A317" s="15"/>
      <c r="B317" s="15"/>
      <c r="C317" s="11"/>
      <c r="D317" s="11"/>
      <c r="E317" s="13"/>
      <c r="CA317" s="16"/>
    </row>
    <row r="318" spans="1:79">
      <c r="A318" s="15"/>
      <c r="B318" s="15"/>
      <c r="C318" s="11"/>
      <c r="D318" s="11"/>
      <c r="E318" s="13"/>
      <c r="CA318" s="16"/>
    </row>
    <row r="319" spans="1:79">
      <c r="A319" s="15"/>
      <c r="B319" s="15"/>
      <c r="C319" s="11"/>
      <c r="D319" s="11"/>
      <c r="E319" s="13"/>
      <c r="CA319" s="16"/>
    </row>
    <row r="320" spans="1:79">
      <c r="A320" s="15"/>
      <c r="B320" s="15"/>
      <c r="C320" s="11"/>
      <c r="D320" s="11"/>
      <c r="E320" s="13"/>
      <c r="CA320" s="16"/>
    </row>
    <row r="321" spans="1:79">
      <c r="A321" s="15"/>
      <c r="B321" s="15"/>
      <c r="C321" s="11"/>
      <c r="D321" s="11"/>
      <c r="E321" s="13"/>
      <c r="CA321" s="16"/>
    </row>
    <row r="322" spans="1:79">
      <c r="A322" s="15"/>
      <c r="B322" s="15"/>
      <c r="C322" s="11"/>
      <c r="D322" s="11"/>
      <c r="E322" s="13"/>
      <c r="CA322" s="16"/>
    </row>
    <row r="323" spans="1:79">
      <c r="A323" s="15"/>
      <c r="B323" s="15"/>
      <c r="C323" s="11"/>
      <c r="D323" s="11"/>
      <c r="E323" s="13"/>
      <c r="CA323" s="16"/>
    </row>
    <row r="324" spans="1:79">
      <c r="A324" s="15"/>
      <c r="B324" s="15"/>
      <c r="C324" s="11"/>
      <c r="D324" s="11"/>
      <c r="E324" s="13"/>
      <c r="CA324" s="16"/>
    </row>
    <row r="325" spans="1:79">
      <c r="A325" s="15"/>
      <c r="B325" s="15"/>
      <c r="C325" s="11"/>
      <c r="D325" s="11"/>
      <c r="E325" s="13"/>
      <c r="CA325" s="16"/>
    </row>
    <row r="326" spans="1:79">
      <c r="A326" s="15"/>
      <c r="B326" s="15"/>
      <c r="C326" s="11"/>
      <c r="D326" s="11"/>
      <c r="E326" s="13"/>
      <c r="CA326" s="16"/>
    </row>
    <row r="327" spans="1:79">
      <c r="A327" s="15"/>
      <c r="B327" s="15"/>
      <c r="C327" s="11"/>
      <c r="D327" s="11"/>
      <c r="E327" s="13"/>
      <c r="CA327" s="16"/>
    </row>
    <row r="328" spans="1:79">
      <c r="A328" s="15"/>
      <c r="B328" s="15"/>
      <c r="C328" s="11"/>
      <c r="D328" s="11"/>
      <c r="E328" s="13"/>
      <c r="CA328" s="16"/>
    </row>
    <row r="329" spans="1:79">
      <c r="A329" s="15"/>
      <c r="B329" s="15"/>
      <c r="C329" s="11"/>
      <c r="D329" s="11"/>
      <c r="E329" s="13"/>
      <c r="CA329" s="16"/>
    </row>
    <row r="330" spans="1:79">
      <c r="A330" s="15"/>
      <c r="B330" s="15"/>
      <c r="C330" s="11"/>
      <c r="D330" s="11"/>
      <c r="E330" s="13"/>
      <c r="CA330" s="16"/>
    </row>
    <row r="331" spans="1:79">
      <c r="A331" s="15"/>
      <c r="B331" s="15"/>
      <c r="C331" s="11"/>
      <c r="D331" s="11"/>
      <c r="E331" s="13"/>
      <c r="CA331" s="16"/>
    </row>
    <row r="332" spans="1:79">
      <c r="A332" s="15"/>
      <c r="B332" s="15"/>
      <c r="C332" s="11"/>
      <c r="D332" s="11"/>
      <c r="E332" s="13"/>
      <c r="CA332" s="16"/>
    </row>
    <row r="333" spans="1:79">
      <c r="A333" s="15"/>
      <c r="B333" s="15"/>
      <c r="C333" s="11"/>
      <c r="D333" s="11"/>
      <c r="E333" s="13"/>
      <c r="CA333" s="16"/>
    </row>
    <row r="334" spans="1:79">
      <c r="A334" s="15"/>
      <c r="B334" s="15"/>
      <c r="C334" s="11"/>
      <c r="D334" s="11"/>
      <c r="E334" s="13"/>
      <c r="CA334" s="16"/>
    </row>
    <row r="335" spans="1:79">
      <c r="A335" s="15"/>
      <c r="B335" s="15"/>
      <c r="C335" s="11"/>
      <c r="D335" s="11"/>
      <c r="E335" s="13"/>
      <c r="CA335" s="16"/>
    </row>
    <row r="336" spans="1:79">
      <c r="A336" s="15"/>
      <c r="B336" s="15"/>
      <c r="C336" s="11"/>
      <c r="D336" s="11"/>
      <c r="E336" s="13"/>
      <c r="CA336" s="16"/>
    </row>
    <row r="337" spans="1:79">
      <c r="A337" s="15"/>
      <c r="B337" s="15"/>
      <c r="C337" s="11"/>
      <c r="D337" s="11"/>
      <c r="E337" s="13"/>
      <c r="CA337" s="16"/>
    </row>
    <row r="338" spans="1:79">
      <c r="A338" s="15"/>
      <c r="B338" s="15"/>
      <c r="C338" s="11"/>
      <c r="D338" s="11"/>
      <c r="E338" s="13"/>
      <c r="CA338" s="16"/>
    </row>
    <row r="339" spans="1:79">
      <c r="A339" s="15"/>
      <c r="B339" s="15"/>
      <c r="C339" s="11"/>
      <c r="D339" s="11"/>
      <c r="E339" s="13"/>
      <c r="CA339" s="16"/>
    </row>
    <row r="340" spans="1:79">
      <c r="A340" s="15"/>
      <c r="B340" s="15"/>
      <c r="C340" s="11"/>
      <c r="D340" s="11"/>
      <c r="E340" s="13"/>
      <c r="CA340" s="16"/>
    </row>
    <row r="341" spans="1:79">
      <c r="A341" s="15"/>
      <c r="B341" s="15"/>
      <c r="C341" s="11"/>
      <c r="D341" s="11"/>
      <c r="E341" s="13"/>
      <c r="CA341" s="16"/>
    </row>
    <row r="342" spans="1:79">
      <c r="A342" s="15"/>
      <c r="B342" s="15"/>
      <c r="C342" s="11"/>
      <c r="D342" s="11"/>
      <c r="E342" s="13"/>
      <c r="CA342" s="16"/>
    </row>
    <row r="343" spans="1:79">
      <c r="A343" s="15"/>
      <c r="B343" s="15"/>
      <c r="C343" s="11"/>
      <c r="D343" s="11"/>
      <c r="E343" s="13"/>
      <c r="CA343" s="16"/>
    </row>
    <row r="344" spans="1:79">
      <c r="A344" s="15"/>
      <c r="B344" s="15"/>
      <c r="C344" s="11"/>
      <c r="D344" s="11"/>
      <c r="E344" s="13"/>
      <c r="CA344" s="16"/>
    </row>
    <row r="345" spans="1:79">
      <c r="A345" s="15"/>
      <c r="B345" s="15"/>
      <c r="C345" s="11"/>
      <c r="D345" s="11"/>
      <c r="E345" s="13"/>
      <c r="CA345" s="16"/>
    </row>
    <row r="346" spans="1:79">
      <c r="A346" s="15"/>
      <c r="B346" s="15"/>
      <c r="C346" s="11"/>
      <c r="D346" s="11"/>
      <c r="E346" s="13"/>
      <c r="CA346" s="16"/>
    </row>
    <row r="347" spans="1:79">
      <c r="A347" s="15"/>
      <c r="B347" s="15"/>
      <c r="C347" s="11"/>
      <c r="D347" s="11"/>
      <c r="E347" s="13"/>
      <c r="CA347" s="16"/>
    </row>
    <row r="348" spans="1:79">
      <c r="A348" s="15"/>
      <c r="B348" s="15"/>
      <c r="C348" s="11"/>
      <c r="D348" s="11"/>
      <c r="E348" s="13"/>
      <c r="CA348" s="16"/>
    </row>
    <row r="349" spans="1:79">
      <c r="A349" s="15"/>
      <c r="B349" s="15"/>
      <c r="C349" s="11"/>
      <c r="D349" s="11"/>
      <c r="E349" s="13"/>
      <c r="CA349" s="16"/>
    </row>
    <row r="350" spans="1:79">
      <c r="A350" s="15"/>
      <c r="B350" s="15"/>
      <c r="C350" s="11"/>
      <c r="D350" s="11"/>
      <c r="E350" s="13"/>
      <c r="CA350" s="16"/>
    </row>
    <row r="351" spans="1:79">
      <c r="A351" s="15"/>
      <c r="B351" s="15"/>
      <c r="C351" s="11"/>
      <c r="D351" s="11"/>
      <c r="E351" s="13"/>
      <c r="CA351" s="16"/>
    </row>
    <row r="352" spans="1:79">
      <c r="A352" s="15"/>
      <c r="B352" s="15"/>
      <c r="C352" s="11"/>
      <c r="D352" s="11"/>
      <c r="E352" s="13"/>
      <c r="CA352" s="16"/>
    </row>
    <row r="353" spans="1:79">
      <c r="A353" s="15"/>
      <c r="B353" s="15"/>
      <c r="C353" s="11"/>
      <c r="D353" s="11"/>
      <c r="E353" s="13"/>
      <c r="CA353" s="16"/>
    </row>
    <row r="354" spans="1:79">
      <c r="A354" s="15"/>
      <c r="B354" s="15"/>
      <c r="C354" s="11"/>
      <c r="D354" s="11"/>
      <c r="E354" s="13"/>
      <c r="CA354" s="16"/>
    </row>
    <row r="355" spans="1:79">
      <c r="A355" s="15"/>
      <c r="B355" s="15"/>
      <c r="C355" s="11"/>
      <c r="D355" s="11"/>
      <c r="E355" s="13"/>
      <c r="CA355" s="16"/>
    </row>
    <row r="356" spans="1:79">
      <c r="A356" s="15"/>
      <c r="B356" s="15"/>
      <c r="C356" s="11"/>
      <c r="D356" s="11"/>
      <c r="E356" s="13"/>
      <c r="CA356" s="16"/>
    </row>
    <row r="357" spans="1:79">
      <c r="A357" s="15"/>
      <c r="B357" s="15"/>
      <c r="C357" s="11"/>
      <c r="D357" s="11"/>
      <c r="E357" s="13"/>
      <c r="CA357" s="16"/>
    </row>
    <row r="358" spans="1:79">
      <c r="A358" s="15"/>
      <c r="B358" s="15"/>
      <c r="C358" s="11"/>
      <c r="D358" s="11"/>
      <c r="E358" s="13"/>
      <c r="CA358" s="16"/>
    </row>
    <row r="359" spans="1:79">
      <c r="A359" s="15"/>
      <c r="B359" s="15"/>
      <c r="C359" s="11"/>
      <c r="D359" s="11"/>
      <c r="E359" s="13"/>
      <c r="CA359" s="16"/>
    </row>
    <row r="360" spans="1:79">
      <c r="A360" s="15"/>
      <c r="B360" s="15"/>
      <c r="C360" s="11"/>
      <c r="D360" s="11"/>
      <c r="E360" s="13"/>
      <c r="CA360" s="16"/>
    </row>
    <row r="361" spans="1:79">
      <c r="A361" s="15"/>
      <c r="B361" s="15"/>
      <c r="C361" s="11"/>
      <c r="D361" s="11"/>
      <c r="E361" s="13"/>
      <c r="CA361" s="16"/>
    </row>
    <row r="362" spans="1:79">
      <c r="A362" s="15"/>
      <c r="B362" s="15"/>
      <c r="C362" s="11"/>
      <c r="D362" s="11"/>
      <c r="E362" s="13"/>
      <c r="CA362" s="16"/>
    </row>
    <row r="363" spans="1:79">
      <c r="A363" s="15"/>
      <c r="B363" s="15"/>
      <c r="C363" s="11"/>
      <c r="D363" s="11"/>
      <c r="E363" s="13"/>
      <c r="CA363" s="16"/>
    </row>
    <row r="364" spans="1:79">
      <c r="A364" s="15"/>
      <c r="B364" s="15"/>
      <c r="C364" s="11"/>
      <c r="D364" s="11"/>
      <c r="E364" s="13"/>
      <c r="CA364" s="16"/>
    </row>
    <row r="365" spans="1:79">
      <c r="A365" s="15"/>
      <c r="B365" s="15"/>
      <c r="C365" s="11"/>
      <c r="D365" s="11"/>
      <c r="E365" s="13"/>
      <c r="CA365" s="16"/>
    </row>
    <row r="366" spans="1:79">
      <c r="A366" s="15"/>
      <c r="B366" s="15"/>
      <c r="C366" s="11"/>
      <c r="D366" s="11"/>
      <c r="E366" s="13"/>
      <c r="CA366" s="16"/>
    </row>
    <row r="367" spans="1:79">
      <c r="A367" s="15"/>
      <c r="B367" s="15"/>
      <c r="C367" s="11"/>
      <c r="D367" s="11"/>
      <c r="E367" s="13"/>
      <c r="CA367" s="16"/>
    </row>
    <row r="368" spans="1:79">
      <c r="A368" s="15"/>
      <c r="B368" s="15"/>
      <c r="C368" s="11"/>
      <c r="D368" s="11"/>
      <c r="E368" s="13"/>
      <c r="CA368" s="16"/>
    </row>
    <row r="369" spans="1:79">
      <c r="A369" s="15"/>
      <c r="B369" s="15"/>
      <c r="C369" s="11"/>
      <c r="D369" s="11"/>
      <c r="E369" s="13"/>
      <c r="CA369" s="16"/>
    </row>
    <row r="370" spans="1:79">
      <c r="A370" s="15"/>
      <c r="B370" s="15"/>
      <c r="C370" s="11"/>
      <c r="D370" s="11"/>
      <c r="E370" s="13"/>
      <c r="CA370" s="16"/>
    </row>
    <row r="371" spans="1:79">
      <c r="A371" s="15"/>
      <c r="B371" s="15"/>
      <c r="C371" s="11"/>
      <c r="D371" s="11"/>
      <c r="E371" s="13"/>
      <c r="CA371" s="16"/>
    </row>
    <row r="372" spans="1:79">
      <c r="A372" s="15"/>
      <c r="B372" s="15"/>
      <c r="C372" s="11"/>
      <c r="D372" s="11"/>
      <c r="E372" s="13"/>
      <c r="CA372" s="16"/>
    </row>
    <row r="373" spans="1:79">
      <c r="A373" s="15"/>
      <c r="B373" s="15"/>
      <c r="C373" s="11"/>
      <c r="D373" s="11"/>
      <c r="E373" s="13"/>
      <c r="CA373" s="16"/>
    </row>
    <row r="374" spans="1:79">
      <c r="A374" s="15"/>
      <c r="B374" s="15"/>
      <c r="C374" s="11"/>
      <c r="D374" s="11"/>
      <c r="E374" s="13"/>
      <c r="CA374" s="16"/>
    </row>
    <row r="375" spans="1:79">
      <c r="A375" s="15"/>
      <c r="B375" s="15"/>
      <c r="C375" s="11"/>
      <c r="D375" s="11"/>
      <c r="E375" s="13"/>
      <c r="CA375" s="16"/>
    </row>
    <row r="376" spans="1:79">
      <c r="A376" s="15"/>
      <c r="B376" s="15"/>
      <c r="C376" s="11"/>
      <c r="D376" s="11"/>
      <c r="E376" s="13"/>
      <c r="CA376" s="16"/>
    </row>
    <row r="377" spans="1:79">
      <c r="A377" s="15"/>
      <c r="B377" s="15"/>
      <c r="C377" s="11"/>
      <c r="D377" s="11"/>
      <c r="E377" s="13"/>
      <c r="CA377" s="16"/>
    </row>
    <row r="378" spans="1:79">
      <c r="A378" s="15"/>
      <c r="B378" s="15"/>
      <c r="C378" s="11"/>
      <c r="D378" s="11"/>
      <c r="E378" s="13"/>
      <c r="CA378" s="16"/>
    </row>
    <row r="379" spans="1:79">
      <c r="A379" s="15"/>
      <c r="B379" s="15"/>
      <c r="C379" s="11"/>
      <c r="D379" s="11"/>
      <c r="E379" s="13"/>
      <c r="CA379" s="16"/>
    </row>
    <row r="380" spans="1:79">
      <c r="A380" s="15"/>
      <c r="B380" s="15"/>
      <c r="C380" s="11"/>
      <c r="D380" s="11"/>
      <c r="E380" s="13"/>
      <c r="CA380" s="16"/>
    </row>
    <row r="381" spans="1:79">
      <c r="A381" s="15"/>
      <c r="B381" s="15"/>
      <c r="C381" s="11"/>
      <c r="D381" s="11"/>
      <c r="E381" s="13"/>
      <c r="CA381" s="16"/>
    </row>
    <row r="382" spans="1:79">
      <c r="A382" s="15"/>
      <c r="B382" s="15"/>
      <c r="C382" s="11"/>
      <c r="D382" s="11"/>
      <c r="E382" s="13"/>
      <c r="CA382" s="16"/>
    </row>
    <row r="383" spans="1:79">
      <c r="A383" s="15"/>
      <c r="B383" s="15"/>
      <c r="C383" s="11"/>
      <c r="D383" s="11"/>
      <c r="E383" s="13"/>
      <c r="CA383" s="16"/>
    </row>
    <row r="384" spans="1:79">
      <c r="A384" s="15"/>
      <c r="B384" s="15"/>
      <c r="C384" s="11"/>
      <c r="D384" s="11"/>
      <c r="E384" s="13"/>
      <c r="CA384" s="16"/>
    </row>
    <row r="385" spans="1:79">
      <c r="A385" s="15"/>
      <c r="B385" s="15"/>
      <c r="C385" s="11"/>
      <c r="D385" s="11"/>
      <c r="E385" s="13"/>
      <c r="CA385" s="16"/>
    </row>
    <row r="386" spans="1:79">
      <c r="A386" s="15"/>
      <c r="B386" s="15"/>
      <c r="C386" s="11"/>
      <c r="D386" s="11"/>
      <c r="E386" s="13"/>
      <c r="CA386" s="16"/>
    </row>
    <row r="387" spans="1:79">
      <c r="A387" s="15"/>
      <c r="B387" s="15"/>
      <c r="C387" s="11"/>
      <c r="D387" s="11"/>
      <c r="E387" s="13"/>
      <c r="CA387" s="16"/>
    </row>
    <row r="388" spans="1:79">
      <c r="A388" s="15"/>
      <c r="B388" s="15"/>
      <c r="C388" s="11"/>
      <c r="D388" s="11"/>
      <c r="E388" s="13"/>
      <c r="CA388" s="16"/>
    </row>
    <row r="389" spans="1:79">
      <c r="A389" s="15"/>
      <c r="B389" s="15"/>
      <c r="C389" s="11"/>
      <c r="D389" s="11"/>
      <c r="E389" s="13"/>
      <c r="CA389" s="16"/>
    </row>
    <row r="390" spans="1:79">
      <c r="A390" s="15"/>
      <c r="B390" s="15"/>
      <c r="C390" s="11"/>
      <c r="D390" s="11"/>
      <c r="E390" s="13"/>
      <c r="CA390" s="16"/>
    </row>
    <row r="391" spans="1:79">
      <c r="A391" s="15"/>
      <c r="B391" s="15"/>
      <c r="C391" s="11"/>
      <c r="D391" s="11"/>
      <c r="E391" s="13"/>
      <c r="CA391" s="16"/>
    </row>
    <row r="392" spans="1:79">
      <c r="A392" s="15"/>
      <c r="B392" s="15"/>
      <c r="C392" s="11"/>
      <c r="D392" s="11"/>
      <c r="E392" s="13"/>
      <c r="CA392" s="16"/>
    </row>
    <row r="393" spans="1:79">
      <c r="A393" s="15"/>
      <c r="B393" s="15"/>
      <c r="C393" s="11"/>
      <c r="D393" s="11"/>
      <c r="E393" s="13"/>
      <c r="CA393" s="16"/>
    </row>
    <row r="394" spans="1:79">
      <c r="A394" s="15"/>
      <c r="B394" s="15"/>
      <c r="C394" s="11"/>
      <c r="D394" s="11"/>
      <c r="E394" s="13"/>
      <c r="CA394" s="16"/>
    </row>
    <row r="395" spans="1:79">
      <c r="A395" s="15"/>
      <c r="B395" s="15"/>
      <c r="C395" s="11"/>
      <c r="D395" s="11"/>
      <c r="E395" s="13"/>
      <c r="CA395" s="16"/>
    </row>
    <row r="396" spans="1:79">
      <c r="A396" s="15"/>
      <c r="B396" s="15"/>
      <c r="C396" s="11"/>
      <c r="D396" s="11"/>
      <c r="E396" s="13"/>
      <c r="CA396" s="16"/>
    </row>
    <row r="397" spans="1:79">
      <c r="A397" s="15"/>
      <c r="B397" s="15"/>
      <c r="C397" s="11"/>
      <c r="D397" s="11"/>
      <c r="E397" s="13"/>
      <c r="CA397" s="16"/>
    </row>
    <row r="398" spans="1:79">
      <c r="A398" s="15"/>
      <c r="B398" s="15"/>
      <c r="C398" s="11"/>
      <c r="D398" s="11"/>
      <c r="E398" s="13"/>
      <c r="CA398" s="16"/>
    </row>
    <row r="399" spans="1:79">
      <c r="A399" s="15"/>
      <c r="B399" s="15"/>
      <c r="C399" s="11"/>
      <c r="D399" s="11"/>
      <c r="E399" s="13"/>
      <c r="CA399" s="16"/>
    </row>
    <row r="400" spans="1:79">
      <c r="A400" s="15"/>
      <c r="B400" s="15"/>
      <c r="C400" s="11"/>
      <c r="D400" s="11"/>
      <c r="E400" s="13"/>
      <c r="CA400" s="16"/>
    </row>
    <row r="401" spans="1:79">
      <c r="A401" s="15"/>
      <c r="B401" s="15"/>
      <c r="C401" s="11"/>
      <c r="D401" s="11"/>
      <c r="E401" s="13"/>
      <c r="CA401" s="16"/>
    </row>
    <row r="402" spans="1:79">
      <c r="A402" s="15"/>
      <c r="B402" s="15"/>
      <c r="C402" s="11"/>
      <c r="D402" s="11"/>
      <c r="E402" s="13"/>
      <c r="CA402" s="16"/>
    </row>
    <row r="403" spans="1:79">
      <c r="A403" s="15"/>
      <c r="B403" s="15"/>
      <c r="C403" s="11"/>
      <c r="D403" s="11"/>
      <c r="E403" s="13"/>
      <c r="CA403" s="16"/>
    </row>
    <row r="404" spans="1:79">
      <c r="A404" s="15"/>
      <c r="B404" s="15"/>
      <c r="C404" s="11"/>
      <c r="D404" s="11"/>
      <c r="E404" s="13"/>
      <c r="CA404" s="16"/>
    </row>
    <row r="405" spans="1:79">
      <c r="A405" s="15"/>
      <c r="B405" s="15"/>
      <c r="C405" s="11"/>
      <c r="D405" s="11"/>
      <c r="E405" s="13"/>
      <c r="CA405" s="16"/>
    </row>
    <row r="406" spans="1:79">
      <c r="A406" s="15"/>
      <c r="B406" s="15"/>
      <c r="C406" s="11"/>
      <c r="D406" s="11"/>
      <c r="E406" s="13"/>
      <c r="CA406" s="16"/>
    </row>
    <row r="407" spans="1:79">
      <c r="A407" s="15"/>
      <c r="B407" s="15"/>
      <c r="C407" s="11"/>
      <c r="D407" s="11"/>
      <c r="E407" s="13"/>
      <c r="CA407" s="16"/>
    </row>
    <row r="408" spans="1:79">
      <c r="A408" s="15"/>
      <c r="B408" s="15"/>
      <c r="C408" s="11"/>
      <c r="D408" s="11"/>
      <c r="E408" s="13"/>
      <c r="CA408" s="16"/>
    </row>
    <row r="409" spans="1:79">
      <c r="A409" s="15"/>
      <c r="B409" s="15"/>
      <c r="C409" s="11"/>
      <c r="D409" s="11"/>
      <c r="E409" s="13"/>
      <c r="CA409" s="16"/>
    </row>
    <row r="410" spans="1:79">
      <c r="A410" s="15"/>
      <c r="B410" s="15"/>
      <c r="C410" s="11"/>
      <c r="D410" s="11"/>
      <c r="E410" s="13"/>
      <c r="CA410" s="16"/>
    </row>
    <row r="411" spans="1:79">
      <c r="A411" s="15"/>
      <c r="B411" s="15"/>
      <c r="C411" s="11"/>
      <c r="D411" s="11"/>
      <c r="E411" s="13"/>
      <c r="CA411" s="16"/>
    </row>
    <row r="412" spans="1:79">
      <c r="A412" s="15"/>
      <c r="B412" s="15"/>
      <c r="C412" s="11"/>
      <c r="D412" s="11"/>
      <c r="E412" s="13"/>
      <c r="CA412" s="16"/>
    </row>
    <row r="413" spans="1:79">
      <c r="A413" s="15"/>
      <c r="B413" s="15"/>
      <c r="C413" s="11"/>
      <c r="D413" s="11"/>
      <c r="E413" s="13"/>
      <c r="CA413" s="16"/>
    </row>
    <row r="414" spans="1:79">
      <c r="A414" s="15"/>
      <c r="B414" s="15"/>
      <c r="C414" s="11"/>
      <c r="D414" s="11"/>
      <c r="E414" s="13"/>
      <c r="CA414" s="16"/>
    </row>
    <row r="415" spans="1:79">
      <c r="A415" s="15"/>
      <c r="B415" s="15"/>
      <c r="C415" s="11"/>
      <c r="D415" s="11"/>
      <c r="E415" s="13"/>
      <c r="CA415" s="16"/>
    </row>
    <row r="416" spans="1:79">
      <c r="A416" s="15"/>
      <c r="B416" s="15"/>
      <c r="C416" s="11"/>
      <c r="D416" s="11"/>
      <c r="E416" s="13"/>
      <c r="CA416" s="16"/>
    </row>
    <row r="417" spans="1:79">
      <c r="A417" s="15"/>
      <c r="B417" s="15"/>
      <c r="C417" s="11"/>
      <c r="D417" s="11"/>
      <c r="E417" s="13"/>
      <c r="CA417" s="16"/>
    </row>
    <row r="418" spans="1:79">
      <c r="A418" s="15"/>
      <c r="B418" s="15"/>
      <c r="C418" s="11"/>
      <c r="D418" s="11"/>
      <c r="E418" s="13"/>
      <c r="CA418" s="16"/>
    </row>
    <row r="419" spans="1:79">
      <c r="A419" s="15"/>
      <c r="B419" s="15"/>
      <c r="C419" s="11"/>
      <c r="D419" s="11"/>
      <c r="E419" s="13"/>
      <c r="CA419" s="16"/>
    </row>
    <row r="420" spans="1:79">
      <c r="A420" s="15"/>
      <c r="B420" s="15"/>
      <c r="C420" s="11"/>
      <c r="D420" s="11"/>
      <c r="E420" s="13"/>
      <c r="CA420" s="16"/>
    </row>
    <row r="421" spans="1:79">
      <c r="A421" s="15"/>
      <c r="B421" s="15"/>
      <c r="C421" s="11"/>
      <c r="D421" s="11"/>
      <c r="E421" s="13"/>
      <c r="CA421" s="16"/>
    </row>
    <row r="422" spans="1:79">
      <c r="A422" s="15"/>
      <c r="B422" s="15"/>
      <c r="C422" s="11"/>
      <c r="D422" s="11"/>
      <c r="E422" s="13"/>
      <c r="CA422" s="16"/>
    </row>
    <row r="423" spans="1:79">
      <c r="A423" s="15"/>
      <c r="B423" s="15"/>
      <c r="C423" s="11"/>
      <c r="D423" s="11"/>
      <c r="E423" s="13"/>
      <c r="CA423" s="16"/>
    </row>
    <row r="424" spans="1:79">
      <c r="A424" s="15"/>
      <c r="B424" s="15"/>
      <c r="C424" s="11"/>
      <c r="D424" s="11"/>
      <c r="E424" s="13"/>
      <c r="CA424" s="16"/>
    </row>
    <row r="425" spans="1:79">
      <c r="A425" s="15"/>
      <c r="B425" s="15"/>
      <c r="C425" s="11"/>
      <c r="D425" s="11"/>
      <c r="E425" s="13"/>
      <c r="CA425" s="16"/>
    </row>
    <row r="426" spans="1:79">
      <c r="A426" s="15"/>
      <c r="B426" s="15"/>
      <c r="C426" s="11"/>
      <c r="D426" s="11"/>
      <c r="E426" s="13"/>
      <c r="CA426" s="16"/>
    </row>
    <row r="427" spans="1:79">
      <c r="A427" s="15"/>
      <c r="B427" s="15"/>
      <c r="C427" s="11"/>
      <c r="D427" s="11"/>
      <c r="E427" s="13"/>
      <c r="CA427" s="16"/>
    </row>
    <row r="428" spans="1:79">
      <c r="A428" s="15"/>
      <c r="B428" s="15"/>
      <c r="C428" s="11"/>
      <c r="D428" s="11"/>
      <c r="E428" s="13"/>
      <c r="CA428" s="16"/>
    </row>
    <row r="429" spans="1:79">
      <c r="A429" s="15"/>
      <c r="B429" s="15"/>
      <c r="C429" s="11"/>
      <c r="D429" s="11"/>
      <c r="E429" s="13"/>
      <c r="CA429" s="16"/>
    </row>
    <row r="430" spans="1:79">
      <c r="A430" s="15"/>
      <c r="B430" s="15"/>
      <c r="C430" s="11"/>
      <c r="D430" s="11"/>
      <c r="E430" s="13"/>
      <c r="CA430" s="16"/>
    </row>
    <row r="431" spans="1:79">
      <c r="A431" s="15"/>
      <c r="B431" s="15"/>
      <c r="C431" s="11"/>
      <c r="D431" s="11"/>
      <c r="E431" s="13"/>
      <c r="CA431" s="16"/>
    </row>
    <row r="432" spans="1:79">
      <c r="A432" s="15"/>
      <c r="B432" s="15"/>
      <c r="C432" s="11"/>
      <c r="D432" s="11"/>
      <c r="E432" s="13"/>
      <c r="CA432" s="16"/>
    </row>
    <row r="433" spans="1:79">
      <c r="A433" s="15"/>
      <c r="B433" s="15"/>
      <c r="C433" s="11"/>
      <c r="D433" s="11"/>
      <c r="E433" s="13"/>
      <c r="CA433" s="16"/>
    </row>
    <row r="434" spans="1:79">
      <c r="A434" s="15"/>
      <c r="B434" s="15"/>
      <c r="C434" s="11"/>
      <c r="D434" s="11"/>
      <c r="E434" s="13"/>
      <c r="CA434" s="16"/>
    </row>
    <row r="435" spans="1:79">
      <c r="A435" s="15"/>
      <c r="B435" s="15"/>
      <c r="C435" s="11"/>
      <c r="D435" s="11"/>
      <c r="E435" s="13"/>
      <c r="CA435" s="16"/>
    </row>
    <row r="436" spans="1:79">
      <c r="A436" s="15"/>
      <c r="B436" s="15"/>
      <c r="C436" s="11"/>
      <c r="D436" s="11"/>
      <c r="E436" s="13"/>
      <c r="CA436" s="16"/>
    </row>
    <row r="437" spans="1:79">
      <c r="A437" s="15"/>
      <c r="B437" s="15"/>
      <c r="C437" s="11"/>
      <c r="D437" s="11"/>
      <c r="E437" s="13"/>
      <c r="CA437" s="16"/>
    </row>
    <row r="438" spans="1:79">
      <c r="A438" s="15"/>
      <c r="B438" s="15"/>
      <c r="C438" s="11"/>
      <c r="D438" s="11"/>
      <c r="E438" s="13"/>
      <c r="CA438" s="16"/>
    </row>
    <row r="439" spans="1:79">
      <c r="A439" s="15"/>
      <c r="B439" s="15"/>
      <c r="C439" s="11"/>
      <c r="D439" s="11"/>
      <c r="E439" s="13"/>
      <c r="CA439" s="16"/>
    </row>
    <row r="440" spans="1:79">
      <c r="A440" s="15"/>
      <c r="B440" s="15"/>
      <c r="C440" s="11"/>
      <c r="D440" s="11"/>
      <c r="E440" s="13"/>
      <c r="CA440" s="16"/>
    </row>
    <row r="441" spans="1:79">
      <c r="A441" s="15"/>
      <c r="B441" s="15"/>
      <c r="C441" s="11"/>
      <c r="D441" s="11"/>
      <c r="E441" s="13"/>
      <c r="CA441" s="16"/>
    </row>
    <row r="442" spans="1:79">
      <c r="A442" s="15"/>
      <c r="B442" s="15"/>
      <c r="C442" s="11"/>
      <c r="D442" s="11"/>
      <c r="E442" s="13"/>
      <c r="CA442" s="16"/>
    </row>
    <row r="443" spans="1:79">
      <c r="A443" s="15"/>
      <c r="B443" s="15"/>
      <c r="C443" s="11"/>
      <c r="D443" s="11"/>
      <c r="E443" s="13"/>
      <c r="CA443" s="16"/>
    </row>
    <row r="444" spans="1:79">
      <c r="A444" s="15"/>
      <c r="B444" s="15"/>
      <c r="C444" s="11"/>
      <c r="D444" s="11"/>
      <c r="E444" s="13"/>
      <c r="CA444" s="16"/>
    </row>
    <row r="445" spans="1:79">
      <c r="A445" s="15"/>
      <c r="B445" s="15"/>
      <c r="C445" s="11"/>
      <c r="D445" s="11"/>
      <c r="E445" s="13"/>
      <c r="CA445" s="16"/>
    </row>
    <row r="446" spans="1:79">
      <c r="A446" s="15"/>
      <c r="B446" s="15"/>
      <c r="C446" s="11"/>
      <c r="D446" s="11"/>
      <c r="E446" s="13"/>
      <c r="CA446" s="16"/>
    </row>
    <row r="447" spans="1:79">
      <c r="A447" s="15"/>
      <c r="B447" s="15"/>
      <c r="C447" s="11"/>
      <c r="D447" s="11"/>
      <c r="E447" s="13"/>
      <c r="CA447" s="16"/>
    </row>
    <row r="448" spans="1:79">
      <c r="A448" s="15"/>
      <c r="B448" s="15"/>
      <c r="C448" s="11"/>
      <c r="D448" s="11"/>
      <c r="E448" s="13"/>
      <c r="CA448" s="16"/>
    </row>
    <row r="449" spans="1:79">
      <c r="A449" s="15"/>
      <c r="B449" s="15"/>
      <c r="C449" s="11"/>
      <c r="D449" s="11"/>
      <c r="E449" s="13"/>
      <c r="CA449" s="16"/>
    </row>
    <row r="450" spans="1:79">
      <c r="A450" s="15"/>
      <c r="B450" s="15"/>
      <c r="C450" s="11"/>
      <c r="D450" s="11"/>
      <c r="E450" s="13"/>
      <c r="CA450" s="16"/>
    </row>
    <row r="451" spans="1:79">
      <c r="A451" s="15"/>
      <c r="B451" s="15"/>
      <c r="C451" s="11"/>
      <c r="D451" s="11"/>
      <c r="E451" s="13"/>
      <c r="CA451" s="16"/>
    </row>
    <row r="452" spans="1:79">
      <c r="A452" s="15"/>
      <c r="B452" s="15"/>
      <c r="C452" s="11"/>
      <c r="D452" s="11"/>
      <c r="E452" s="13"/>
      <c r="CA452" s="16"/>
    </row>
    <row r="453" spans="1:79">
      <c r="A453" s="15"/>
      <c r="B453" s="15"/>
      <c r="C453" s="11"/>
      <c r="D453" s="11"/>
      <c r="E453" s="13"/>
      <c r="CA453" s="16"/>
    </row>
    <row r="454" spans="1:79">
      <c r="A454" s="15"/>
      <c r="B454" s="15"/>
      <c r="C454" s="11"/>
      <c r="D454" s="11"/>
      <c r="E454" s="13"/>
      <c r="CA454" s="16"/>
    </row>
    <row r="455" spans="1:79">
      <c r="A455" s="15"/>
      <c r="B455" s="15"/>
      <c r="C455" s="11"/>
      <c r="D455" s="11"/>
      <c r="E455" s="13"/>
      <c r="CA455" s="16"/>
    </row>
    <row r="456" spans="1:79">
      <c r="A456" s="15"/>
      <c r="B456" s="15"/>
      <c r="C456" s="11"/>
      <c r="D456" s="11"/>
      <c r="E456" s="13"/>
      <c r="CA456" s="16"/>
    </row>
    <row r="457" spans="1:79">
      <c r="A457" s="15"/>
      <c r="B457" s="15"/>
      <c r="C457" s="11"/>
      <c r="D457" s="11"/>
      <c r="E457" s="13"/>
      <c r="CA457" s="16"/>
    </row>
    <row r="458" spans="1:79">
      <c r="A458" s="15"/>
      <c r="B458" s="15"/>
      <c r="C458" s="11"/>
      <c r="D458" s="11"/>
      <c r="E458" s="13"/>
      <c r="CA458" s="16"/>
    </row>
    <row r="459" spans="1:79">
      <c r="A459" s="15"/>
      <c r="B459" s="15"/>
      <c r="C459" s="11"/>
      <c r="D459" s="11"/>
      <c r="E459" s="13"/>
      <c r="CA459" s="16"/>
    </row>
    <row r="460" spans="1:79">
      <c r="A460" s="15"/>
      <c r="B460" s="15"/>
      <c r="C460" s="11"/>
      <c r="D460" s="11"/>
      <c r="E460" s="13"/>
      <c r="CA460" s="16"/>
    </row>
    <row r="461" spans="1:79">
      <c r="A461" s="15"/>
      <c r="B461" s="15"/>
      <c r="C461" s="11"/>
      <c r="D461" s="11"/>
      <c r="E461" s="13"/>
      <c r="CA461" s="16"/>
    </row>
    <row r="462" spans="1:79">
      <c r="A462" s="15"/>
      <c r="B462" s="15"/>
      <c r="C462" s="11"/>
      <c r="D462" s="11"/>
      <c r="E462" s="13"/>
      <c r="CA462" s="16"/>
    </row>
    <row r="463" spans="1:79">
      <c r="A463" s="15"/>
      <c r="B463" s="15"/>
      <c r="C463" s="11"/>
      <c r="D463" s="11"/>
      <c r="E463" s="13"/>
      <c r="CA463" s="16"/>
    </row>
    <row r="464" spans="1:79">
      <c r="A464" s="15"/>
      <c r="B464" s="15"/>
      <c r="C464" s="11"/>
      <c r="D464" s="11"/>
      <c r="E464" s="13"/>
      <c r="CA464" s="16"/>
    </row>
    <row r="465" spans="1:79">
      <c r="A465" s="15"/>
      <c r="B465" s="15"/>
      <c r="C465" s="11"/>
      <c r="D465" s="11"/>
      <c r="E465" s="13"/>
      <c r="CA465" s="16"/>
    </row>
    <row r="466" spans="1:79">
      <c r="A466" s="15"/>
      <c r="B466" s="15"/>
      <c r="C466" s="11"/>
      <c r="D466" s="11"/>
      <c r="E466" s="13"/>
      <c r="CA466" s="16"/>
    </row>
    <row r="467" spans="1:79">
      <c r="A467" s="15"/>
      <c r="B467" s="15"/>
      <c r="C467" s="11"/>
      <c r="D467" s="11"/>
      <c r="E467" s="13"/>
      <c r="CA467" s="16"/>
    </row>
    <row r="468" spans="1:79">
      <c r="A468" s="15"/>
      <c r="B468" s="15"/>
      <c r="C468" s="11"/>
      <c r="D468" s="11"/>
      <c r="E468" s="13"/>
      <c r="CA468" s="16"/>
    </row>
    <row r="469" spans="1:79">
      <c r="A469" s="15"/>
      <c r="B469" s="15"/>
      <c r="C469" s="11"/>
      <c r="D469" s="11"/>
      <c r="E469" s="13"/>
      <c r="CA469" s="16"/>
    </row>
    <row r="470" spans="1:79">
      <c r="A470" s="15"/>
      <c r="B470" s="15"/>
      <c r="C470" s="11"/>
      <c r="D470" s="11"/>
      <c r="E470" s="13"/>
      <c r="CA470" s="16"/>
    </row>
    <row r="471" spans="1:79">
      <c r="A471" s="15"/>
      <c r="B471" s="15"/>
      <c r="C471" s="11"/>
      <c r="D471" s="11"/>
      <c r="E471" s="13"/>
      <c r="CA471" s="16"/>
    </row>
    <row r="472" spans="1:79">
      <c r="A472" s="15"/>
      <c r="B472" s="15"/>
      <c r="C472" s="11"/>
      <c r="D472" s="11"/>
      <c r="E472" s="13"/>
      <c r="CA472" s="16"/>
    </row>
    <row r="473" spans="1:79">
      <c r="A473" s="15"/>
      <c r="B473" s="15"/>
      <c r="C473" s="11"/>
      <c r="D473" s="11"/>
      <c r="E473" s="13"/>
      <c r="CA473" s="16"/>
    </row>
    <row r="474" spans="1:79">
      <c r="A474" s="15"/>
      <c r="B474" s="15"/>
      <c r="C474" s="11"/>
      <c r="D474" s="11"/>
      <c r="E474" s="13"/>
      <c r="CA474" s="16"/>
    </row>
    <row r="475" spans="1:79">
      <c r="A475" s="15"/>
      <c r="B475" s="15"/>
      <c r="C475" s="11"/>
      <c r="D475" s="11"/>
      <c r="E475" s="13"/>
      <c r="CA475" s="16"/>
    </row>
    <row r="476" spans="1:79">
      <c r="A476" s="15"/>
      <c r="B476" s="15"/>
      <c r="C476" s="11"/>
      <c r="D476" s="11"/>
      <c r="E476" s="13"/>
      <c r="CA476" s="16"/>
    </row>
    <row r="477" spans="1:79">
      <c r="A477" s="15"/>
      <c r="B477" s="15"/>
      <c r="C477" s="11"/>
      <c r="D477" s="11"/>
      <c r="E477" s="13"/>
      <c r="CA477" s="16"/>
    </row>
    <row r="478" spans="1:79">
      <c r="A478" s="15"/>
      <c r="B478" s="15"/>
      <c r="C478" s="11"/>
      <c r="D478" s="11"/>
      <c r="E478" s="13"/>
      <c r="CA478" s="16"/>
    </row>
    <row r="479" spans="1:79">
      <c r="A479" s="15"/>
      <c r="B479" s="15"/>
      <c r="C479" s="11"/>
      <c r="D479" s="11"/>
      <c r="E479" s="13"/>
      <c r="CA479" s="16"/>
    </row>
    <row r="480" spans="1:79">
      <c r="A480" s="15"/>
      <c r="B480" s="15"/>
      <c r="C480" s="11"/>
      <c r="D480" s="11"/>
      <c r="E480" s="13"/>
      <c r="CA480" s="16"/>
    </row>
    <row r="481" spans="1:79">
      <c r="A481" s="15"/>
      <c r="B481" s="15"/>
      <c r="C481" s="11"/>
      <c r="D481" s="11"/>
      <c r="E481" s="13"/>
      <c r="CA481" s="16"/>
    </row>
    <row r="482" spans="1:79">
      <c r="A482" s="15"/>
      <c r="B482" s="15"/>
      <c r="C482" s="11"/>
      <c r="D482" s="11"/>
      <c r="E482" s="13"/>
      <c r="CA482" s="16"/>
    </row>
    <row r="483" spans="1:79">
      <c r="A483" s="15"/>
      <c r="B483" s="15"/>
      <c r="C483" s="11"/>
      <c r="D483" s="11"/>
      <c r="E483" s="13"/>
      <c r="CA483" s="16"/>
    </row>
    <row r="484" spans="1:79">
      <c r="A484" s="15"/>
      <c r="B484" s="15"/>
      <c r="C484" s="11"/>
      <c r="D484" s="11"/>
      <c r="E484" s="13"/>
      <c r="CA484" s="16"/>
    </row>
    <row r="485" spans="1:79">
      <c r="A485" s="15"/>
      <c r="B485" s="15"/>
      <c r="C485" s="11"/>
      <c r="D485" s="11"/>
      <c r="E485" s="13"/>
      <c r="CA485" s="16"/>
    </row>
    <row r="486" spans="1:79">
      <c r="A486" s="15"/>
      <c r="B486" s="15"/>
      <c r="C486" s="11"/>
      <c r="D486" s="11"/>
      <c r="E486" s="13"/>
      <c r="CA486" s="16"/>
    </row>
    <row r="487" spans="1:79">
      <c r="A487" s="15"/>
      <c r="B487" s="15"/>
      <c r="C487" s="11"/>
      <c r="D487" s="11"/>
      <c r="E487" s="13"/>
      <c r="CA487" s="16"/>
    </row>
    <row r="488" spans="1:79">
      <c r="A488" s="15"/>
      <c r="B488" s="15"/>
      <c r="C488" s="11"/>
      <c r="D488" s="11"/>
      <c r="E488" s="13"/>
      <c r="CA488" s="16"/>
    </row>
    <row r="489" spans="1:79">
      <c r="A489" s="15"/>
      <c r="B489" s="15"/>
      <c r="C489" s="11"/>
      <c r="D489" s="11"/>
      <c r="E489" s="13"/>
      <c r="CA489" s="16"/>
    </row>
    <row r="490" spans="1:79">
      <c r="A490" s="15"/>
      <c r="B490" s="15"/>
      <c r="C490" s="11"/>
      <c r="D490" s="11"/>
      <c r="E490" s="13"/>
      <c r="CA490" s="16"/>
    </row>
    <row r="491" spans="1:79">
      <c r="A491" s="15"/>
      <c r="B491" s="15"/>
      <c r="C491" s="11"/>
      <c r="D491" s="11"/>
      <c r="E491" s="13"/>
      <c r="CA491" s="16"/>
    </row>
    <row r="492" spans="1:79">
      <c r="A492" s="15"/>
      <c r="B492" s="15"/>
      <c r="C492" s="11"/>
      <c r="D492" s="11"/>
      <c r="E492" s="13"/>
      <c r="CA492" s="16"/>
    </row>
    <row r="493" spans="1:79">
      <c r="A493" s="15"/>
      <c r="B493" s="15"/>
      <c r="C493" s="11"/>
      <c r="D493" s="11"/>
      <c r="E493" s="13"/>
      <c r="CA493" s="16"/>
    </row>
    <row r="494" spans="1:79">
      <c r="A494" s="15"/>
      <c r="B494" s="15"/>
      <c r="C494" s="11"/>
      <c r="D494" s="11"/>
      <c r="E494" s="13"/>
      <c r="CA494" s="16"/>
    </row>
    <row r="495" spans="1:79">
      <c r="A495" s="15"/>
      <c r="B495" s="15"/>
      <c r="C495" s="11"/>
      <c r="D495" s="11"/>
      <c r="E495" s="13"/>
      <c r="CA495" s="16"/>
    </row>
    <row r="496" spans="1:79">
      <c r="A496" s="15"/>
      <c r="B496" s="15"/>
      <c r="C496" s="11"/>
      <c r="D496" s="11"/>
      <c r="E496" s="13"/>
      <c r="CA496" s="16"/>
    </row>
    <row r="497" spans="1:79">
      <c r="A497" s="15"/>
      <c r="B497" s="15"/>
      <c r="C497" s="11"/>
      <c r="D497" s="11"/>
      <c r="E497" s="13"/>
      <c r="CA497" s="16"/>
    </row>
    <row r="498" spans="1:79">
      <c r="A498" s="15"/>
      <c r="B498" s="15"/>
      <c r="C498" s="11"/>
      <c r="D498" s="11"/>
      <c r="E498" s="13"/>
      <c r="CA498" s="16"/>
    </row>
    <row r="499" spans="1:79">
      <c r="A499" s="15"/>
      <c r="B499" s="15"/>
      <c r="C499" s="11"/>
      <c r="D499" s="11"/>
      <c r="E499" s="13"/>
      <c r="CA499" s="16"/>
    </row>
    <row r="500" spans="1:79">
      <c r="A500" s="15"/>
      <c r="B500" s="15"/>
      <c r="C500" s="11"/>
      <c r="D500" s="11"/>
      <c r="E500" s="13"/>
      <c r="CA500" s="16"/>
    </row>
    <row r="501" spans="1:79">
      <c r="A501" s="15"/>
      <c r="B501" s="15"/>
      <c r="C501" s="11"/>
      <c r="D501" s="11"/>
      <c r="E501" s="13"/>
      <c r="CA501" s="16"/>
    </row>
    <row r="502" spans="1:79">
      <c r="A502" s="15"/>
      <c r="B502" s="15"/>
      <c r="C502" s="11"/>
      <c r="D502" s="11"/>
      <c r="E502" s="13"/>
      <c r="CA502" s="16"/>
    </row>
    <row r="503" spans="1:79">
      <c r="A503" s="15"/>
      <c r="B503" s="15"/>
      <c r="C503" s="11"/>
      <c r="D503" s="11"/>
      <c r="E503" s="13"/>
      <c r="CA503" s="16"/>
    </row>
    <row r="504" spans="1:79">
      <c r="A504" s="15"/>
      <c r="B504" s="15"/>
      <c r="C504" s="11"/>
      <c r="D504" s="11"/>
      <c r="E504" s="13"/>
      <c r="CA504" s="16"/>
    </row>
    <row r="505" spans="1:79">
      <c r="A505" s="15"/>
      <c r="B505" s="15"/>
      <c r="C505" s="11"/>
      <c r="D505" s="11"/>
      <c r="E505" s="13"/>
      <c r="CA505" s="16"/>
    </row>
    <row r="506" spans="1:79">
      <c r="A506" s="15"/>
      <c r="B506" s="15"/>
      <c r="C506" s="11"/>
      <c r="D506" s="11"/>
      <c r="E506" s="13"/>
      <c r="CA506" s="16"/>
    </row>
    <row r="507" spans="1:79">
      <c r="A507" s="15"/>
      <c r="B507" s="15"/>
      <c r="C507" s="11"/>
      <c r="D507" s="11"/>
      <c r="E507" s="13"/>
      <c r="CA507" s="16"/>
    </row>
    <row r="508" spans="1:79">
      <c r="A508" s="15"/>
      <c r="B508" s="15"/>
      <c r="C508" s="11"/>
      <c r="D508" s="11"/>
      <c r="E508" s="13"/>
      <c r="CA508" s="16"/>
    </row>
    <row r="509" spans="1:79">
      <c r="A509" s="15"/>
      <c r="B509" s="15"/>
      <c r="C509" s="11"/>
      <c r="D509" s="11"/>
      <c r="E509" s="13"/>
      <c r="CA509" s="16"/>
    </row>
    <row r="510" spans="1:79">
      <c r="A510" s="15"/>
      <c r="B510" s="15"/>
      <c r="C510" s="11"/>
      <c r="D510" s="11"/>
      <c r="E510" s="13"/>
      <c r="CA510" s="16"/>
    </row>
    <row r="511" spans="1:79">
      <c r="A511" s="15"/>
      <c r="B511" s="15"/>
      <c r="C511" s="11"/>
      <c r="D511" s="11"/>
      <c r="E511" s="13"/>
      <c r="CA511" s="16"/>
    </row>
    <row r="512" spans="1:79">
      <c r="A512" s="15"/>
      <c r="B512" s="15"/>
      <c r="C512" s="11"/>
      <c r="D512" s="11"/>
      <c r="E512" s="13"/>
      <c r="CA512" s="16"/>
    </row>
    <row r="513" spans="1:79">
      <c r="A513" s="15"/>
      <c r="B513" s="15"/>
      <c r="C513" s="11"/>
      <c r="D513" s="11"/>
      <c r="E513" s="13"/>
      <c r="CA513" s="16"/>
    </row>
    <row r="514" spans="1:79">
      <c r="A514" s="15"/>
      <c r="B514" s="15"/>
      <c r="C514" s="11"/>
      <c r="D514" s="11"/>
      <c r="E514" s="13"/>
      <c r="CA514" s="16"/>
    </row>
    <row r="515" spans="1:79">
      <c r="A515" s="15"/>
      <c r="B515" s="15"/>
      <c r="C515" s="11"/>
      <c r="D515" s="11"/>
      <c r="E515" s="13"/>
      <c r="CA515" s="16"/>
    </row>
    <row r="516" spans="1:79">
      <c r="A516" s="15"/>
      <c r="B516" s="15"/>
      <c r="C516" s="11"/>
      <c r="D516" s="11"/>
      <c r="E516" s="13"/>
      <c r="CA516" s="16"/>
    </row>
    <row r="517" spans="1:79">
      <c r="A517" s="15"/>
      <c r="B517" s="15"/>
      <c r="C517" s="11"/>
      <c r="D517" s="11"/>
      <c r="E517" s="13"/>
      <c r="CA517" s="16"/>
    </row>
    <row r="518" spans="1:79">
      <c r="A518" s="15"/>
      <c r="B518" s="15"/>
      <c r="C518" s="11"/>
      <c r="D518" s="11"/>
      <c r="E518" s="13"/>
      <c r="CA518" s="16"/>
    </row>
    <row r="519" spans="1:79">
      <c r="A519" s="15"/>
      <c r="B519" s="15"/>
      <c r="C519" s="11"/>
      <c r="D519" s="11"/>
      <c r="E519" s="13"/>
      <c r="CA519" s="16"/>
    </row>
    <row r="520" spans="1:79">
      <c r="A520" s="15"/>
      <c r="B520" s="15"/>
      <c r="C520" s="11"/>
      <c r="D520" s="11"/>
      <c r="E520" s="13"/>
      <c r="CA520" s="16"/>
    </row>
    <row r="521" spans="1:79">
      <c r="A521" s="15"/>
      <c r="B521" s="15"/>
      <c r="C521" s="11"/>
      <c r="D521" s="11"/>
      <c r="E521" s="13"/>
      <c r="CA521" s="16"/>
    </row>
    <row r="522" spans="1:79">
      <c r="A522" s="15"/>
      <c r="B522" s="15"/>
      <c r="C522" s="11"/>
      <c r="D522" s="11"/>
      <c r="E522" s="13"/>
      <c r="CA522" s="16"/>
    </row>
    <row r="523" spans="1:79">
      <c r="A523" s="15"/>
      <c r="B523" s="15"/>
      <c r="C523" s="11"/>
      <c r="D523" s="11"/>
      <c r="E523" s="13"/>
      <c r="CA523" s="16"/>
    </row>
    <row r="524" spans="1:79">
      <c r="A524" s="15"/>
      <c r="B524" s="15"/>
      <c r="C524" s="11"/>
      <c r="D524" s="11"/>
      <c r="E524" s="13"/>
      <c r="CA524" s="16"/>
    </row>
    <row r="525" spans="1:79">
      <c r="A525" s="15"/>
      <c r="B525" s="15"/>
      <c r="C525" s="11"/>
      <c r="D525" s="11"/>
      <c r="E525" s="13"/>
      <c r="CA525" s="16"/>
    </row>
    <row r="526" spans="1:79">
      <c r="A526" s="15"/>
      <c r="B526" s="15"/>
      <c r="C526" s="11"/>
      <c r="D526" s="11"/>
      <c r="E526" s="13"/>
      <c r="CA526" s="16"/>
    </row>
    <row r="527" spans="1:79">
      <c r="A527" s="15"/>
      <c r="B527" s="15"/>
      <c r="C527" s="11"/>
      <c r="D527" s="11"/>
      <c r="E527" s="13"/>
      <c r="CA527" s="16"/>
    </row>
    <row r="528" spans="1:79">
      <c r="A528" s="15"/>
      <c r="B528" s="15"/>
      <c r="C528" s="11"/>
      <c r="D528" s="11"/>
      <c r="E528" s="13"/>
      <c r="CA528" s="16"/>
    </row>
    <row r="529" spans="1:79">
      <c r="A529" s="15"/>
      <c r="B529" s="15"/>
      <c r="C529" s="11"/>
      <c r="D529" s="11"/>
      <c r="E529" s="13"/>
      <c r="CA529" s="16"/>
    </row>
    <row r="530" spans="1:79">
      <c r="A530" s="15"/>
      <c r="B530" s="15"/>
      <c r="C530" s="11"/>
      <c r="D530" s="11"/>
      <c r="E530" s="13"/>
      <c r="CA530" s="16"/>
    </row>
    <row r="531" spans="1:79">
      <c r="A531" s="15"/>
      <c r="B531" s="15"/>
      <c r="C531" s="11"/>
      <c r="D531" s="11"/>
      <c r="E531" s="13"/>
      <c r="CA531" s="16"/>
    </row>
    <row r="532" spans="1:79">
      <c r="A532" s="15"/>
      <c r="B532" s="15"/>
      <c r="C532" s="11"/>
      <c r="D532" s="11"/>
      <c r="E532" s="13"/>
      <c r="CA532" s="16"/>
    </row>
    <row r="533" spans="1:79">
      <c r="A533" s="15"/>
      <c r="B533" s="15"/>
      <c r="C533" s="11"/>
      <c r="D533" s="11"/>
      <c r="E533" s="13"/>
      <c r="CA533" s="16"/>
    </row>
    <row r="534" spans="1:79">
      <c r="A534" s="15"/>
      <c r="B534" s="15"/>
      <c r="C534" s="11"/>
      <c r="D534" s="11"/>
      <c r="E534" s="13"/>
      <c r="CA534" s="16"/>
    </row>
    <row r="535" spans="1:79">
      <c r="A535" s="15"/>
      <c r="B535" s="15"/>
      <c r="C535" s="11"/>
      <c r="D535" s="11"/>
      <c r="E535" s="13"/>
      <c r="CA535" s="16"/>
    </row>
    <row r="536" spans="1:79">
      <c r="A536" s="15"/>
      <c r="B536" s="15"/>
      <c r="C536" s="11"/>
      <c r="D536" s="11"/>
      <c r="E536" s="13"/>
      <c r="CA536" s="16"/>
    </row>
    <row r="537" spans="1:79">
      <c r="A537" s="15"/>
      <c r="B537" s="15"/>
      <c r="C537" s="11"/>
      <c r="D537" s="11"/>
      <c r="E537" s="13"/>
      <c r="CA537" s="16"/>
    </row>
    <row r="538" spans="1:79">
      <c r="A538" s="15"/>
      <c r="B538" s="15"/>
      <c r="C538" s="11"/>
      <c r="D538" s="11"/>
      <c r="E538" s="13"/>
      <c r="CA538" s="16"/>
    </row>
    <row r="539" spans="1:79">
      <c r="A539" s="15"/>
      <c r="B539" s="15"/>
      <c r="C539" s="11"/>
      <c r="D539" s="11"/>
      <c r="E539" s="13"/>
      <c r="CA539" s="16"/>
    </row>
    <row r="540" spans="1:79">
      <c r="A540" s="15"/>
      <c r="B540" s="15"/>
      <c r="C540" s="11"/>
      <c r="D540" s="11"/>
      <c r="E540" s="13"/>
      <c r="CA540" s="16"/>
    </row>
    <row r="541" spans="1:79">
      <c r="A541" s="15"/>
      <c r="B541" s="15"/>
      <c r="C541" s="11"/>
      <c r="D541" s="11"/>
      <c r="E541" s="13"/>
      <c r="CA541" s="16"/>
    </row>
    <row r="542" spans="1:79">
      <c r="A542" s="15"/>
      <c r="B542" s="15"/>
      <c r="C542" s="11"/>
      <c r="D542" s="11"/>
      <c r="E542" s="13"/>
      <c r="CA542" s="16"/>
    </row>
    <row r="543" spans="1:79">
      <c r="A543" s="15"/>
      <c r="B543" s="15"/>
      <c r="C543" s="11"/>
      <c r="D543" s="11"/>
      <c r="E543" s="13"/>
      <c r="CA543" s="16"/>
    </row>
    <row r="544" spans="1:79">
      <c r="A544" s="15"/>
      <c r="B544" s="15"/>
      <c r="C544" s="11"/>
      <c r="D544" s="11"/>
      <c r="E544" s="13"/>
      <c r="CA544" s="16"/>
    </row>
    <row r="545" spans="1:79">
      <c r="A545" s="15"/>
      <c r="B545" s="15"/>
      <c r="C545" s="11"/>
      <c r="D545" s="11"/>
      <c r="E545" s="13"/>
      <c r="CA545" s="16"/>
    </row>
    <row r="546" spans="1:79">
      <c r="A546" s="15"/>
      <c r="B546" s="15"/>
      <c r="C546" s="11"/>
      <c r="D546" s="11"/>
      <c r="E546" s="13"/>
      <c r="CA546" s="16"/>
    </row>
    <row r="547" spans="1:79">
      <c r="A547" s="15"/>
      <c r="B547" s="15"/>
      <c r="C547" s="11"/>
      <c r="D547" s="11"/>
      <c r="E547" s="13"/>
      <c r="CA547" s="16"/>
    </row>
    <row r="548" spans="1:79">
      <c r="A548" s="15"/>
      <c r="B548" s="15"/>
      <c r="C548" s="11"/>
      <c r="D548" s="11"/>
      <c r="E548" s="13"/>
      <c r="CA548" s="16"/>
    </row>
    <row r="549" spans="1:79">
      <c r="A549" s="15"/>
      <c r="B549" s="15"/>
      <c r="C549" s="11"/>
      <c r="D549" s="11"/>
      <c r="E549" s="13"/>
      <c r="CA549" s="16"/>
    </row>
    <row r="550" spans="1:79">
      <c r="A550" s="15"/>
      <c r="B550" s="15"/>
      <c r="C550" s="11"/>
      <c r="D550" s="11"/>
      <c r="E550" s="13"/>
      <c r="CA550" s="16"/>
    </row>
    <row r="551" spans="1:79">
      <c r="A551" s="15"/>
      <c r="B551" s="15"/>
      <c r="C551" s="11"/>
      <c r="D551" s="11"/>
      <c r="E551" s="13"/>
      <c r="CA551" s="16"/>
    </row>
    <row r="552" spans="1:79">
      <c r="A552" s="15"/>
      <c r="B552" s="15"/>
      <c r="C552" s="11"/>
      <c r="D552" s="11"/>
      <c r="E552" s="13"/>
      <c r="CA552" s="16"/>
    </row>
    <row r="553" spans="1:79">
      <c r="A553" s="15"/>
      <c r="B553" s="15"/>
      <c r="C553" s="11"/>
      <c r="D553" s="11"/>
      <c r="E553" s="13"/>
      <c r="CA553" s="16"/>
    </row>
    <row r="554" spans="1:79">
      <c r="A554" s="15"/>
      <c r="B554" s="15"/>
      <c r="C554" s="11"/>
      <c r="D554" s="11"/>
      <c r="E554" s="13"/>
      <c r="CA554" s="16"/>
    </row>
    <row r="555" spans="1:79">
      <c r="A555" s="15"/>
      <c r="B555" s="15"/>
      <c r="C555" s="11"/>
      <c r="D555" s="11"/>
      <c r="E555" s="13"/>
      <c r="CA555" s="16"/>
    </row>
    <row r="556" spans="1:79">
      <c r="A556" s="15"/>
      <c r="B556" s="15"/>
      <c r="C556" s="11"/>
      <c r="D556" s="11"/>
      <c r="E556" s="13"/>
      <c r="CA556" s="16"/>
    </row>
    <row r="557" spans="1:79">
      <c r="A557" s="15"/>
      <c r="B557" s="15"/>
      <c r="C557" s="11"/>
      <c r="D557" s="11"/>
      <c r="E557" s="13"/>
      <c r="CA557" s="16"/>
    </row>
    <row r="558" spans="1:79">
      <c r="A558" s="15"/>
      <c r="B558" s="15"/>
      <c r="C558" s="11"/>
      <c r="D558" s="11"/>
      <c r="E558" s="13"/>
      <c r="CA558" s="16"/>
    </row>
    <row r="559" spans="1:79">
      <c r="A559" s="15"/>
      <c r="B559" s="15"/>
      <c r="C559" s="11"/>
      <c r="D559" s="11"/>
      <c r="E559" s="13"/>
      <c r="CA559" s="16"/>
    </row>
    <row r="560" spans="1:79">
      <c r="A560" s="15"/>
      <c r="B560" s="15"/>
      <c r="C560" s="11"/>
      <c r="D560" s="11"/>
      <c r="E560" s="13"/>
      <c r="CA560" s="16"/>
    </row>
    <row r="561" spans="1:79">
      <c r="A561" s="15"/>
      <c r="B561" s="15"/>
      <c r="C561" s="11"/>
      <c r="D561" s="11"/>
      <c r="E561" s="13"/>
      <c r="CA561" s="16"/>
    </row>
    <row r="562" spans="1:79">
      <c r="A562" s="15"/>
      <c r="B562" s="15"/>
      <c r="C562" s="11"/>
      <c r="D562" s="11"/>
      <c r="E562" s="13"/>
      <c r="CA562" s="16"/>
    </row>
    <row r="563" spans="1:79">
      <c r="A563" s="15"/>
      <c r="B563" s="15"/>
      <c r="C563" s="11"/>
      <c r="D563" s="11"/>
      <c r="E563" s="13"/>
      <c r="CA563" s="16"/>
    </row>
    <row r="564" spans="1:79">
      <c r="A564" s="15"/>
      <c r="B564" s="15"/>
      <c r="C564" s="11"/>
      <c r="D564" s="11"/>
      <c r="E564" s="13"/>
      <c r="CA564" s="16"/>
    </row>
    <row r="565" spans="1:79">
      <c r="A565" s="15"/>
      <c r="B565" s="15"/>
      <c r="C565" s="11"/>
      <c r="D565" s="11"/>
      <c r="E565" s="13"/>
      <c r="CA565" s="16"/>
    </row>
    <row r="566" spans="1:79">
      <c r="A566" s="15"/>
      <c r="B566" s="15"/>
      <c r="C566" s="11"/>
      <c r="D566" s="11"/>
      <c r="E566" s="13"/>
      <c r="CA566" s="16"/>
    </row>
    <row r="567" spans="1:79">
      <c r="A567" s="15"/>
      <c r="B567" s="15"/>
      <c r="C567" s="11"/>
      <c r="D567" s="11"/>
      <c r="E567" s="13"/>
      <c r="CA567" s="16"/>
    </row>
    <row r="568" spans="1:79">
      <c r="A568" s="15"/>
      <c r="B568" s="15"/>
      <c r="C568" s="11"/>
      <c r="D568" s="11"/>
      <c r="E568" s="13"/>
      <c r="CA568" s="16"/>
    </row>
    <row r="569" spans="1:79">
      <c r="A569" s="15"/>
      <c r="B569" s="15"/>
      <c r="C569" s="11"/>
      <c r="D569" s="11"/>
      <c r="E569" s="13"/>
      <c r="CA569" s="16"/>
    </row>
    <row r="570" spans="1:79">
      <c r="A570" s="15"/>
      <c r="B570" s="15"/>
      <c r="C570" s="11"/>
      <c r="D570" s="11"/>
      <c r="E570" s="13"/>
      <c r="CA570" s="16"/>
    </row>
    <row r="571" spans="1:79">
      <c r="A571" s="15"/>
      <c r="B571" s="15"/>
      <c r="C571" s="11"/>
      <c r="D571" s="11"/>
      <c r="E571" s="13"/>
      <c r="CA571" s="16"/>
    </row>
    <row r="572" spans="1:79">
      <c r="A572" s="15"/>
      <c r="B572" s="15"/>
      <c r="C572" s="11"/>
      <c r="D572" s="11"/>
      <c r="E572" s="13"/>
      <c r="CA572" s="16"/>
    </row>
    <row r="573" spans="1:79">
      <c r="A573" s="15"/>
      <c r="B573" s="15"/>
      <c r="C573" s="11"/>
      <c r="D573" s="11"/>
      <c r="E573" s="13"/>
      <c r="CA573" s="16"/>
    </row>
    <row r="574" spans="1:79">
      <c r="A574" s="15"/>
      <c r="B574" s="15"/>
      <c r="C574" s="11"/>
      <c r="D574" s="11"/>
      <c r="E574" s="13"/>
      <c r="CA574" s="16"/>
    </row>
    <row r="575" spans="1:79">
      <c r="A575" s="15"/>
      <c r="B575" s="15"/>
      <c r="C575" s="11"/>
      <c r="D575" s="11"/>
      <c r="E575" s="13"/>
      <c r="CA575" s="16"/>
    </row>
    <row r="576" spans="1:79">
      <c r="A576" s="15"/>
      <c r="B576" s="15"/>
      <c r="C576" s="11"/>
      <c r="D576" s="11"/>
      <c r="E576" s="13"/>
      <c r="CA576" s="16"/>
    </row>
    <row r="577" spans="1:79">
      <c r="A577" s="15"/>
      <c r="B577" s="15"/>
      <c r="C577" s="11"/>
      <c r="D577" s="11"/>
      <c r="E577" s="13"/>
      <c r="CA577" s="16"/>
    </row>
    <row r="578" spans="1:79">
      <c r="A578" s="15"/>
      <c r="B578" s="15"/>
      <c r="C578" s="11"/>
      <c r="D578" s="11"/>
      <c r="E578" s="13"/>
      <c r="CA578" s="16"/>
    </row>
    <row r="579" spans="1:79">
      <c r="A579" s="15"/>
      <c r="B579" s="15"/>
      <c r="C579" s="11"/>
      <c r="D579" s="11"/>
      <c r="E579" s="13"/>
      <c r="CA579" s="16"/>
    </row>
    <row r="580" spans="1:79">
      <c r="A580" s="15"/>
      <c r="B580" s="15"/>
      <c r="C580" s="11"/>
      <c r="D580" s="11"/>
      <c r="E580" s="13"/>
      <c r="CA580" s="16"/>
    </row>
    <row r="581" spans="1:79">
      <c r="A581" s="15"/>
      <c r="B581" s="15"/>
      <c r="C581" s="11"/>
      <c r="D581" s="11"/>
      <c r="E581" s="13"/>
      <c r="CA581" s="16"/>
    </row>
    <row r="582" spans="1:79">
      <c r="A582" s="15"/>
      <c r="B582" s="15"/>
      <c r="C582" s="11"/>
      <c r="D582" s="11"/>
      <c r="E582" s="13"/>
      <c r="CA582" s="16"/>
    </row>
    <row r="583" spans="1:79">
      <c r="A583" s="15"/>
      <c r="B583" s="15"/>
      <c r="C583" s="11"/>
      <c r="D583" s="11"/>
      <c r="E583" s="13"/>
      <c r="CA583" s="16"/>
    </row>
    <row r="584" spans="1:79">
      <c r="A584" s="15"/>
      <c r="B584" s="15"/>
      <c r="C584" s="11"/>
      <c r="D584" s="11"/>
      <c r="E584" s="13"/>
      <c r="CA584" s="16"/>
    </row>
    <row r="585" spans="1:79">
      <c r="A585" s="15"/>
      <c r="B585" s="15"/>
      <c r="C585" s="11"/>
      <c r="D585" s="11"/>
      <c r="E585" s="13"/>
      <c r="CA585" s="16"/>
    </row>
    <row r="586" spans="1:79">
      <c r="A586" s="15"/>
      <c r="B586" s="15"/>
      <c r="C586" s="11"/>
      <c r="D586" s="11"/>
      <c r="E586" s="13"/>
      <c r="CA586" s="16"/>
    </row>
    <row r="587" spans="1:79">
      <c r="A587" s="15"/>
      <c r="B587" s="15"/>
      <c r="C587" s="11"/>
      <c r="D587" s="11"/>
      <c r="E587" s="13"/>
      <c r="CA587" s="16"/>
    </row>
    <row r="588" spans="1:79">
      <c r="A588" s="15"/>
      <c r="B588" s="15"/>
      <c r="C588" s="11"/>
      <c r="D588" s="11"/>
      <c r="E588" s="13"/>
      <c r="CA588" s="16"/>
    </row>
    <row r="589" spans="1:79">
      <c r="A589" s="15"/>
      <c r="B589" s="15"/>
      <c r="C589" s="11"/>
      <c r="D589" s="11"/>
      <c r="E589" s="13"/>
      <c r="CA589" s="16"/>
    </row>
    <row r="590" spans="1:79">
      <c r="A590" s="15"/>
      <c r="B590" s="15"/>
      <c r="C590" s="11"/>
      <c r="D590" s="11"/>
      <c r="E590" s="13"/>
      <c r="CA590" s="16"/>
    </row>
    <row r="591" spans="1:79">
      <c r="A591" s="15"/>
      <c r="B591" s="15"/>
      <c r="C591" s="11"/>
      <c r="D591" s="11"/>
      <c r="E591" s="13"/>
      <c r="CA591" s="16"/>
    </row>
    <row r="592" spans="1:79">
      <c r="A592" s="15"/>
      <c r="B592" s="15"/>
      <c r="C592" s="11"/>
      <c r="D592" s="11"/>
      <c r="E592" s="13"/>
      <c r="CA592" s="16"/>
    </row>
    <row r="593" spans="1:79">
      <c r="A593" s="15"/>
      <c r="B593" s="15"/>
      <c r="C593" s="11"/>
      <c r="D593" s="11"/>
      <c r="E593" s="13"/>
      <c r="CA593" s="16"/>
    </row>
    <row r="594" spans="1:79">
      <c r="A594" s="15"/>
      <c r="B594" s="15"/>
      <c r="C594" s="11"/>
      <c r="D594" s="11"/>
      <c r="E594" s="13"/>
      <c r="CA594" s="16"/>
    </row>
    <row r="595" spans="1:79">
      <c r="A595" s="15"/>
      <c r="B595" s="15"/>
      <c r="C595" s="11"/>
      <c r="D595" s="11"/>
      <c r="E595" s="13"/>
      <c r="CA595" s="16"/>
    </row>
    <row r="596" spans="1:79">
      <c r="A596" s="15"/>
      <c r="B596" s="15"/>
      <c r="C596" s="11"/>
      <c r="D596" s="11"/>
      <c r="E596" s="13"/>
      <c r="CA596" s="16"/>
    </row>
    <row r="597" spans="1:79">
      <c r="A597" s="15"/>
      <c r="B597" s="15"/>
      <c r="C597" s="11"/>
      <c r="D597" s="11"/>
      <c r="E597" s="13"/>
      <c r="CA597" s="16"/>
    </row>
    <row r="598" spans="1:79">
      <c r="A598" s="15"/>
      <c r="B598" s="15"/>
      <c r="C598" s="11"/>
      <c r="D598" s="11"/>
      <c r="E598" s="13"/>
      <c r="CA598" s="16"/>
    </row>
    <row r="599" spans="1:79">
      <c r="A599" s="15"/>
      <c r="B599" s="15"/>
      <c r="C599" s="11"/>
      <c r="D599" s="11"/>
      <c r="E599" s="13"/>
      <c r="CA599" s="16"/>
    </row>
    <row r="600" spans="1:79">
      <c r="A600" s="15"/>
      <c r="B600" s="15"/>
      <c r="C600" s="11"/>
      <c r="D600" s="11"/>
      <c r="E600" s="13"/>
      <c r="CA600" s="16"/>
    </row>
    <row r="601" spans="1:79">
      <c r="A601" s="15"/>
      <c r="B601" s="15"/>
      <c r="C601" s="11"/>
      <c r="D601" s="11"/>
      <c r="E601" s="13"/>
      <c r="CA601" s="16"/>
    </row>
    <row r="602" spans="1:79">
      <c r="A602" s="15"/>
      <c r="B602" s="15"/>
      <c r="C602" s="11"/>
      <c r="D602" s="11"/>
      <c r="E602" s="13"/>
      <c r="CA602" s="16"/>
    </row>
    <row r="603" spans="1:79">
      <c r="A603" s="15"/>
      <c r="B603" s="15"/>
      <c r="C603" s="11"/>
      <c r="D603" s="11"/>
      <c r="E603" s="13"/>
      <c r="CA603" s="16"/>
    </row>
    <row r="604" spans="1:79">
      <c r="A604" s="15"/>
      <c r="B604" s="15"/>
      <c r="C604" s="11"/>
      <c r="D604" s="11"/>
      <c r="E604" s="13"/>
      <c r="CA604" s="16"/>
    </row>
    <row r="605" spans="1:79">
      <c r="A605" s="15"/>
      <c r="B605" s="15"/>
      <c r="C605" s="11"/>
      <c r="D605" s="11"/>
      <c r="E605" s="13"/>
      <c r="CA605" s="16"/>
    </row>
    <row r="606" spans="1:79">
      <c r="A606" s="15"/>
      <c r="B606" s="15"/>
      <c r="C606" s="11"/>
      <c r="D606" s="11"/>
      <c r="E606" s="13"/>
      <c r="CA606" s="16"/>
    </row>
    <row r="607" spans="1:79">
      <c r="A607" s="15"/>
      <c r="B607" s="15"/>
      <c r="C607" s="11"/>
      <c r="D607" s="11"/>
      <c r="E607" s="13"/>
      <c r="CA607" s="16"/>
    </row>
    <row r="608" spans="1:79">
      <c r="A608" s="15"/>
      <c r="B608" s="15"/>
      <c r="C608" s="11"/>
      <c r="D608" s="11"/>
      <c r="E608" s="13"/>
      <c r="CA608" s="16"/>
    </row>
    <row r="609" spans="1:79">
      <c r="A609" s="15"/>
      <c r="B609" s="15"/>
      <c r="C609" s="11"/>
      <c r="D609" s="11"/>
      <c r="E609" s="13"/>
      <c r="CA609" s="16"/>
    </row>
    <row r="610" spans="1:79">
      <c r="A610" s="15"/>
      <c r="B610" s="15"/>
      <c r="C610" s="11"/>
      <c r="D610" s="11"/>
      <c r="E610" s="13"/>
      <c r="CA610" s="16"/>
    </row>
    <row r="611" spans="1:79">
      <c r="A611" s="15"/>
      <c r="B611" s="15"/>
      <c r="C611" s="11"/>
      <c r="D611" s="11"/>
      <c r="E611" s="13"/>
      <c r="CA611" s="16"/>
    </row>
    <row r="612" spans="1:79">
      <c r="A612" s="15"/>
      <c r="B612" s="15"/>
      <c r="C612" s="11"/>
      <c r="D612" s="11"/>
      <c r="E612" s="13"/>
      <c r="CA612" s="16"/>
    </row>
    <row r="613" spans="1:79">
      <c r="A613" s="15"/>
      <c r="B613" s="15"/>
      <c r="C613" s="11"/>
      <c r="D613" s="11"/>
      <c r="E613" s="13"/>
      <c r="CA613" s="16"/>
    </row>
    <row r="614" spans="1:79">
      <c r="A614" s="15"/>
      <c r="B614" s="15"/>
      <c r="C614" s="11"/>
      <c r="D614" s="11"/>
      <c r="E614" s="13"/>
      <c r="CA614" s="16"/>
    </row>
    <row r="615" spans="1:79">
      <c r="A615" s="15"/>
      <c r="B615" s="15"/>
      <c r="C615" s="11"/>
      <c r="D615" s="11"/>
      <c r="E615" s="13"/>
      <c r="CA615" s="16"/>
    </row>
    <row r="616" spans="1:79">
      <c r="A616" s="15"/>
      <c r="B616" s="15"/>
      <c r="C616" s="11"/>
      <c r="D616" s="11"/>
      <c r="E616" s="13"/>
      <c r="CA616" s="16"/>
    </row>
    <row r="617" spans="1:79">
      <c r="A617" s="15"/>
      <c r="B617" s="15"/>
      <c r="C617" s="11"/>
      <c r="D617" s="11"/>
      <c r="E617" s="13"/>
      <c r="CA617" s="16"/>
    </row>
    <row r="618" spans="1:79">
      <c r="A618" s="15"/>
      <c r="B618" s="15"/>
      <c r="C618" s="11"/>
      <c r="D618" s="11"/>
      <c r="E618" s="13"/>
      <c r="CA618" s="16"/>
    </row>
    <row r="619" spans="1:79">
      <c r="A619" s="15"/>
      <c r="B619" s="15"/>
      <c r="C619" s="11"/>
      <c r="D619" s="11"/>
      <c r="E619" s="13"/>
      <c r="CA619" s="16"/>
    </row>
    <row r="620" spans="1:79">
      <c r="A620" s="15"/>
      <c r="B620" s="15"/>
      <c r="C620" s="11"/>
      <c r="D620" s="11"/>
      <c r="E620" s="13"/>
      <c r="CA620" s="16"/>
    </row>
    <row r="621" spans="1:79">
      <c r="A621" s="15"/>
      <c r="B621" s="15"/>
      <c r="C621" s="11"/>
      <c r="D621" s="11"/>
      <c r="E621" s="13"/>
      <c r="CA621" s="16"/>
    </row>
    <row r="622" spans="1:79">
      <c r="A622" s="15"/>
      <c r="B622" s="15"/>
      <c r="C622" s="11"/>
      <c r="D622" s="11"/>
      <c r="E622" s="13"/>
      <c r="CA622" s="16"/>
    </row>
    <row r="623" spans="1:79">
      <c r="A623" s="15"/>
      <c r="B623" s="15"/>
      <c r="C623" s="11"/>
      <c r="D623" s="11"/>
      <c r="E623" s="13"/>
      <c r="CA623" s="16"/>
    </row>
    <row r="624" spans="1:79">
      <c r="A624" s="15"/>
      <c r="B624" s="15"/>
      <c r="C624" s="11"/>
      <c r="D624" s="11"/>
      <c r="E624" s="13"/>
      <c r="CA624" s="16"/>
    </row>
    <row r="625" spans="1:79">
      <c r="A625" s="15"/>
      <c r="B625" s="15"/>
      <c r="C625" s="11"/>
      <c r="D625" s="11"/>
      <c r="E625" s="13"/>
      <c r="CA625" s="16"/>
    </row>
    <row r="626" spans="1:79">
      <c r="A626" s="15"/>
      <c r="B626" s="15"/>
      <c r="C626" s="11"/>
      <c r="D626" s="11"/>
      <c r="E626" s="13"/>
      <c r="CA626" s="16"/>
    </row>
    <row r="627" spans="1:79">
      <c r="A627" s="15"/>
      <c r="B627" s="15"/>
      <c r="C627" s="11"/>
      <c r="D627" s="11"/>
      <c r="E627" s="13"/>
      <c r="CA627" s="16"/>
    </row>
    <row r="628" spans="1:79">
      <c r="A628" s="15"/>
      <c r="B628" s="15"/>
      <c r="C628" s="11"/>
      <c r="D628" s="11"/>
      <c r="E628" s="13"/>
      <c r="CA628" s="16"/>
    </row>
    <row r="629" spans="1:79">
      <c r="A629" s="15"/>
      <c r="B629" s="15"/>
      <c r="C629" s="11"/>
      <c r="D629" s="11"/>
      <c r="E629" s="13"/>
      <c r="CA629" s="16"/>
    </row>
    <row r="630" spans="1:79">
      <c r="A630" s="15"/>
      <c r="B630" s="15"/>
      <c r="C630" s="11"/>
      <c r="D630" s="11"/>
      <c r="E630" s="13"/>
      <c r="CA630" s="16"/>
    </row>
    <row r="631" spans="1:79">
      <c r="A631" s="15"/>
      <c r="B631" s="15"/>
      <c r="C631" s="11"/>
      <c r="D631" s="11"/>
      <c r="E631" s="13"/>
      <c r="CA631" s="16"/>
    </row>
    <row r="632" spans="1:79">
      <c r="A632" s="15"/>
      <c r="B632" s="15"/>
      <c r="C632" s="11"/>
      <c r="D632" s="11"/>
      <c r="E632" s="13"/>
      <c r="CA632" s="16"/>
    </row>
    <row r="633" spans="1:79">
      <c r="A633" s="15"/>
      <c r="B633" s="15"/>
      <c r="C633" s="11"/>
      <c r="D633" s="11"/>
      <c r="E633" s="13"/>
      <c r="CA633" s="16"/>
    </row>
    <row r="634" spans="1:79">
      <c r="A634" s="15"/>
      <c r="B634" s="15"/>
      <c r="C634" s="11"/>
      <c r="D634" s="11"/>
      <c r="E634" s="13"/>
      <c r="CA634" s="16"/>
    </row>
    <row r="635" spans="1:79">
      <c r="A635" s="15"/>
      <c r="B635" s="15"/>
      <c r="C635" s="11"/>
      <c r="D635" s="11"/>
      <c r="E635" s="13"/>
      <c r="CA635" s="16"/>
    </row>
    <row r="636" spans="1:79">
      <c r="A636" s="15"/>
      <c r="B636" s="15"/>
      <c r="C636" s="11"/>
      <c r="D636" s="11"/>
      <c r="E636" s="13"/>
      <c r="CA636" s="16"/>
    </row>
    <row r="637" spans="1:79">
      <c r="A637" s="15"/>
      <c r="B637" s="15"/>
      <c r="C637" s="11"/>
      <c r="D637" s="11"/>
      <c r="E637" s="13"/>
      <c r="CA637" s="16"/>
    </row>
    <row r="638" spans="1:79">
      <c r="A638" s="15"/>
      <c r="B638" s="15"/>
      <c r="C638" s="11"/>
      <c r="D638" s="11"/>
      <c r="E638" s="13"/>
      <c r="CA638" s="16"/>
    </row>
    <row r="639" spans="1:79">
      <c r="A639" s="15"/>
      <c r="B639" s="15"/>
      <c r="C639" s="11"/>
      <c r="D639" s="11"/>
      <c r="E639" s="13"/>
      <c r="CA639" s="16"/>
    </row>
    <row r="640" spans="1:79">
      <c r="A640" s="15"/>
      <c r="B640" s="15"/>
      <c r="C640" s="11"/>
      <c r="D640" s="11"/>
      <c r="E640" s="13"/>
      <c r="CA640" s="16"/>
    </row>
    <row r="641" spans="1:79">
      <c r="A641" s="15"/>
      <c r="B641" s="15"/>
      <c r="C641" s="11"/>
      <c r="D641" s="11"/>
      <c r="E641" s="13"/>
      <c r="CA641" s="16"/>
    </row>
    <row r="642" spans="1:79">
      <c r="A642" s="15"/>
      <c r="B642" s="15"/>
      <c r="C642" s="11"/>
      <c r="D642" s="11"/>
      <c r="E642" s="13"/>
      <c r="CA642" s="16"/>
    </row>
    <row r="643" spans="1:79">
      <c r="A643" s="15"/>
      <c r="B643" s="15"/>
      <c r="C643" s="11"/>
      <c r="D643" s="11"/>
      <c r="E643" s="13"/>
      <c r="CA643" s="16"/>
    </row>
    <row r="644" spans="1:79">
      <c r="A644" s="15"/>
      <c r="B644" s="15"/>
      <c r="C644" s="11"/>
      <c r="D644" s="11"/>
      <c r="E644" s="13"/>
      <c r="CA644" s="16"/>
    </row>
    <row r="645" spans="1:79">
      <c r="A645" s="15"/>
      <c r="B645" s="15"/>
      <c r="C645" s="11"/>
      <c r="D645" s="11"/>
      <c r="E645" s="13"/>
      <c r="CA645" s="16"/>
    </row>
    <row r="646" spans="1:79">
      <c r="A646" s="15"/>
      <c r="B646" s="15"/>
      <c r="C646" s="11"/>
      <c r="D646" s="11"/>
      <c r="E646" s="13"/>
      <c r="CA646" s="16"/>
    </row>
    <row r="647" spans="1:79">
      <c r="A647" s="15"/>
      <c r="B647" s="15"/>
      <c r="C647" s="11"/>
      <c r="D647" s="11"/>
      <c r="E647" s="13"/>
      <c r="CA647" s="16"/>
    </row>
    <row r="648" spans="1:79">
      <c r="A648" s="15"/>
      <c r="B648" s="15"/>
      <c r="C648" s="11"/>
      <c r="D648" s="11"/>
      <c r="E648" s="13"/>
      <c r="CA648" s="16"/>
    </row>
    <row r="649" spans="1:79">
      <c r="A649" s="15"/>
      <c r="B649" s="15"/>
      <c r="C649" s="11"/>
      <c r="D649" s="11"/>
      <c r="E649" s="13"/>
      <c r="CA649" s="16"/>
    </row>
    <row r="650" spans="1:79">
      <c r="A650" s="15"/>
      <c r="B650" s="15"/>
      <c r="C650" s="11"/>
      <c r="D650" s="11"/>
      <c r="E650" s="13"/>
      <c r="CA650" s="16"/>
    </row>
    <row r="651" spans="1:79">
      <c r="A651" s="15"/>
      <c r="B651" s="15"/>
      <c r="C651" s="11"/>
      <c r="D651" s="11"/>
      <c r="E651" s="13"/>
      <c r="CA651" s="16"/>
    </row>
    <row r="652" spans="1:79">
      <c r="A652" s="15"/>
      <c r="B652" s="15"/>
      <c r="C652" s="11"/>
      <c r="D652" s="11"/>
      <c r="E652" s="13"/>
      <c r="CA652" s="16"/>
    </row>
    <row r="653" spans="1:79">
      <c r="A653" s="15"/>
      <c r="B653" s="15"/>
      <c r="C653" s="11"/>
      <c r="D653" s="11"/>
      <c r="E653" s="13"/>
      <c r="CA653" s="16"/>
    </row>
    <row r="654" spans="1:79">
      <c r="A654" s="15"/>
      <c r="B654" s="15"/>
      <c r="C654" s="11"/>
      <c r="D654" s="11"/>
      <c r="E654" s="13"/>
      <c r="CA654" s="16"/>
    </row>
    <row r="655" spans="1:79">
      <c r="A655" s="15"/>
      <c r="B655" s="15"/>
      <c r="C655" s="11"/>
      <c r="D655" s="11"/>
      <c r="E655" s="13"/>
      <c r="CA655" s="16"/>
    </row>
    <row r="656" spans="1:79">
      <c r="A656" s="15"/>
      <c r="B656" s="15"/>
      <c r="C656" s="11"/>
      <c r="D656" s="11"/>
      <c r="E656" s="13"/>
      <c r="CA656" s="16"/>
    </row>
    <row r="657" spans="1:79">
      <c r="A657" s="15"/>
      <c r="B657" s="15"/>
      <c r="C657" s="11"/>
      <c r="D657" s="11"/>
      <c r="E657" s="13"/>
      <c r="CA657" s="16"/>
    </row>
    <row r="658" spans="1:79">
      <c r="A658" s="15"/>
      <c r="B658" s="15"/>
      <c r="C658" s="11"/>
      <c r="D658" s="11"/>
      <c r="E658" s="13"/>
      <c r="CA658" s="16"/>
    </row>
    <row r="659" spans="1:79">
      <c r="A659" s="15"/>
      <c r="B659" s="15"/>
      <c r="C659" s="11"/>
      <c r="D659" s="11"/>
      <c r="E659" s="13"/>
      <c r="CA659" s="16"/>
    </row>
    <row r="660" spans="1:79">
      <c r="A660" s="15"/>
      <c r="B660" s="15"/>
      <c r="C660" s="11"/>
      <c r="D660" s="11"/>
      <c r="E660" s="13"/>
      <c r="CA660" s="16"/>
    </row>
    <row r="661" spans="1:79">
      <c r="A661" s="15"/>
      <c r="B661" s="15"/>
      <c r="C661" s="11"/>
      <c r="D661" s="11"/>
      <c r="E661" s="13"/>
      <c r="CA661" s="16"/>
    </row>
    <row r="662" spans="1:79">
      <c r="A662" s="15"/>
      <c r="B662" s="15"/>
      <c r="C662" s="11"/>
      <c r="D662" s="11"/>
      <c r="E662" s="13"/>
      <c r="CA662" s="16"/>
    </row>
    <row r="663" spans="1:79">
      <c r="A663" s="15"/>
      <c r="B663" s="15"/>
      <c r="C663" s="11"/>
      <c r="D663" s="11"/>
      <c r="E663" s="13"/>
      <c r="CA663" s="16"/>
    </row>
    <row r="664" spans="1:79">
      <c r="A664" s="15"/>
      <c r="B664" s="15"/>
      <c r="C664" s="11"/>
      <c r="D664" s="11"/>
      <c r="E664" s="13"/>
      <c r="CA664" s="16"/>
    </row>
    <row r="665" spans="1:79">
      <c r="A665" s="15"/>
      <c r="B665" s="15"/>
      <c r="C665" s="11"/>
      <c r="D665" s="11"/>
      <c r="E665" s="13"/>
      <c r="CA665" s="16"/>
    </row>
    <row r="666" spans="1:79">
      <c r="A666" s="15"/>
      <c r="B666" s="15"/>
      <c r="C666" s="11"/>
      <c r="D666" s="11"/>
      <c r="E666" s="13"/>
      <c r="CA666" s="16"/>
    </row>
    <row r="667" spans="1:79">
      <c r="A667" s="15"/>
      <c r="B667" s="15"/>
      <c r="C667" s="11"/>
      <c r="D667" s="11"/>
      <c r="E667" s="13"/>
      <c r="CA667" s="16"/>
    </row>
    <row r="668" spans="1:79">
      <c r="A668" s="15"/>
      <c r="B668" s="15"/>
      <c r="C668" s="11"/>
      <c r="D668" s="11"/>
      <c r="E668" s="13"/>
      <c r="CA668" s="16"/>
    </row>
    <row r="669" spans="1:79">
      <c r="A669" s="15"/>
      <c r="B669" s="15"/>
      <c r="C669" s="11"/>
      <c r="D669" s="11"/>
      <c r="E669" s="13"/>
      <c r="CA669" s="16"/>
    </row>
    <row r="670" spans="1:79">
      <c r="A670" s="15"/>
      <c r="B670" s="15"/>
      <c r="C670" s="11"/>
      <c r="D670" s="11"/>
      <c r="E670" s="13"/>
      <c r="CA670" s="16"/>
    </row>
    <row r="671" spans="1:79">
      <c r="A671" s="15"/>
      <c r="B671" s="15"/>
      <c r="C671" s="11"/>
      <c r="D671" s="11"/>
      <c r="E671" s="13"/>
      <c r="CA671" s="16"/>
    </row>
    <row r="672" spans="1:79">
      <c r="A672" s="15"/>
      <c r="B672" s="15"/>
      <c r="C672" s="11"/>
      <c r="D672" s="11"/>
      <c r="E672" s="13"/>
      <c r="CA672" s="16"/>
    </row>
    <row r="673" spans="1:79">
      <c r="A673" s="15"/>
      <c r="B673" s="15"/>
      <c r="C673" s="11"/>
      <c r="D673" s="11"/>
      <c r="E673" s="13"/>
      <c r="CA673" s="16"/>
    </row>
    <row r="674" spans="1:79">
      <c r="A674" s="15"/>
      <c r="B674" s="15"/>
      <c r="C674" s="11"/>
      <c r="D674" s="11"/>
      <c r="E674" s="13"/>
      <c r="CA674" s="16"/>
    </row>
    <row r="675" spans="1:79">
      <c r="A675" s="15"/>
      <c r="B675" s="15"/>
      <c r="C675" s="11"/>
      <c r="D675" s="11"/>
      <c r="E675" s="13"/>
      <c r="CA675" s="16"/>
    </row>
    <row r="676" spans="1:79">
      <c r="A676" s="15"/>
      <c r="B676" s="15"/>
      <c r="C676" s="11"/>
      <c r="D676" s="11"/>
      <c r="E676" s="13"/>
      <c r="CA676" s="16"/>
    </row>
    <row r="677" spans="1:79">
      <c r="A677" s="15"/>
      <c r="B677" s="15"/>
      <c r="C677" s="11"/>
      <c r="D677" s="11"/>
      <c r="E677" s="13"/>
      <c r="CA677" s="16"/>
    </row>
    <row r="678" spans="1:79">
      <c r="A678" s="15"/>
      <c r="B678" s="15"/>
      <c r="C678" s="11"/>
      <c r="D678" s="11"/>
      <c r="E678" s="13"/>
      <c r="CA678" s="16"/>
    </row>
    <row r="679" spans="1:79">
      <c r="A679" s="15"/>
      <c r="B679" s="15"/>
      <c r="C679" s="11"/>
      <c r="D679" s="11"/>
      <c r="E679" s="13"/>
      <c r="CA679" s="16"/>
    </row>
    <row r="680" spans="1:79">
      <c r="A680" s="15"/>
      <c r="B680" s="15"/>
      <c r="C680" s="11"/>
      <c r="D680" s="11"/>
      <c r="E680" s="13"/>
      <c r="CA680" s="16"/>
    </row>
    <row r="681" spans="1:79">
      <c r="A681" s="15"/>
      <c r="B681" s="15"/>
      <c r="C681" s="11"/>
      <c r="D681" s="11"/>
      <c r="E681" s="13"/>
      <c r="CA681" s="16"/>
    </row>
    <row r="682" spans="1:79">
      <c r="A682" s="15"/>
      <c r="B682" s="15"/>
      <c r="C682" s="11"/>
      <c r="D682" s="11"/>
      <c r="E682" s="13"/>
      <c r="CA682" s="16"/>
    </row>
    <row r="683" spans="1:79">
      <c r="A683" s="15"/>
      <c r="B683" s="15"/>
      <c r="C683" s="11"/>
      <c r="D683" s="11"/>
      <c r="E683" s="13"/>
      <c r="CA683" s="16"/>
    </row>
    <row r="684" spans="1:79">
      <c r="A684" s="15"/>
      <c r="B684" s="15"/>
      <c r="C684" s="11"/>
      <c r="D684" s="11"/>
      <c r="E684" s="13"/>
      <c r="CA684" s="16"/>
    </row>
    <row r="685" spans="1:79">
      <c r="A685" s="15"/>
      <c r="B685" s="15"/>
      <c r="C685" s="11"/>
      <c r="D685" s="11"/>
      <c r="E685" s="13"/>
      <c r="CA685" s="16"/>
    </row>
    <row r="686" spans="1:79">
      <c r="A686" s="15"/>
      <c r="B686" s="15"/>
      <c r="C686" s="11"/>
      <c r="D686" s="11"/>
      <c r="E686" s="13"/>
      <c r="CA686" s="16"/>
    </row>
    <row r="687" spans="1:79">
      <c r="A687" s="15"/>
      <c r="B687" s="15"/>
      <c r="C687" s="11"/>
      <c r="D687" s="11"/>
      <c r="E687" s="13"/>
      <c r="CA687" s="16"/>
    </row>
    <row r="688" spans="1:79">
      <c r="A688" s="15"/>
      <c r="B688" s="15"/>
      <c r="C688" s="11"/>
      <c r="D688" s="11"/>
      <c r="E688" s="13"/>
      <c r="CA688" s="16"/>
    </row>
    <row r="689" spans="1:79">
      <c r="A689" s="15"/>
      <c r="B689" s="15"/>
      <c r="C689" s="11"/>
      <c r="D689" s="11"/>
      <c r="E689" s="13"/>
      <c r="CA689" s="16"/>
    </row>
    <row r="690" spans="1:79">
      <c r="A690" s="15"/>
      <c r="B690" s="15"/>
      <c r="C690" s="11"/>
      <c r="D690" s="11"/>
      <c r="E690" s="13"/>
      <c r="CA690" s="16"/>
    </row>
    <row r="691" spans="1:79">
      <c r="A691" s="15"/>
      <c r="B691" s="15"/>
      <c r="C691" s="11"/>
      <c r="D691" s="11"/>
      <c r="E691" s="13"/>
      <c r="CA691" s="16"/>
    </row>
    <row r="692" spans="1:79">
      <c r="A692" s="15"/>
      <c r="B692" s="15"/>
      <c r="C692" s="11"/>
      <c r="D692" s="11"/>
      <c r="E692" s="13"/>
      <c r="CA692" s="16"/>
    </row>
    <row r="693" spans="1:79">
      <c r="A693" s="15"/>
      <c r="B693" s="15"/>
      <c r="C693" s="11"/>
      <c r="D693" s="11"/>
      <c r="E693" s="13"/>
      <c r="CA693" s="16"/>
    </row>
    <row r="694" spans="1:79">
      <c r="A694" s="15"/>
      <c r="B694" s="15"/>
      <c r="C694" s="11"/>
      <c r="D694" s="11"/>
      <c r="E694" s="13"/>
      <c r="CA694" s="16"/>
    </row>
    <row r="695" spans="1:79">
      <c r="A695" s="15"/>
      <c r="B695" s="15"/>
      <c r="C695" s="11"/>
      <c r="D695" s="11"/>
      <c r="E695" s="13"/>
      <c r="CA695" s="16"/>
    </row>
    <row r="696" spans="1:79">
      <c r="A696" s="15"/>
      <c r="B696" s="15"/>
      <c r="C696" s="11"/>
      <c r="D696" s="11"/>
      <c r="E696" s="13"/>
      <c r="CA696" s="16"/>
    </row>
    <row r="697" spans="1:79">
      <c r="A697" s="15"/>
      <c r="B697" s="15"/>
      <c r="C697" s="11"/>
      <c r="D697" s="11"/>
      <c r="E697" s="13"/>
      <c r="CA697" s="16"/>
    </row>
    <row r="698" spans="1:79">
      <c r="A698" s="15"/>
      <c r="B698" s="15"/>
      <c r="C698" s="11"/>
      <c r="D698" s="11"/>
      <c r="E698" s="13"/>
      <c r="CA698" s="16"/>
    </row>
    <row r="699" spans="1:79">
      <c r="A699" s="15"/>
      <c r="B699" s="15"/>
      <c r="C699" s="11"/>
      <c r="D699" s="11"/>
      <c r="E699" s="13"/>
      <c r="CA699" s="16"/>
    </row>
    <row r="700" spans="1:79">
      <c r="A700" s="15"/>
      <c r="B700" s="15"/>
      <c r="C700" s="11"/>
      <c r="D700" s="11"/>
      <c r="E700" s="13"/>
      <c r="CA700" s="16"/>
    </row>
    <row r="701" spans="1:79">
      <c r="A701" s="15"/>
      <c r="B701" s="15"/>
      <c r="C701" s="11"/>
      <c r="D701" s="11"/>
      <c r="E701" s="13"/>
      <c r="CA701" s="16"/>
    </row>
    <row r="702" spans="1:79">
      <c r="A702" s="15"/>
      <c r="B702" s="15"/>
      <c r="C702" s="11"/>
      <c r="D702" s="11"/>
      <c r="E702" s="13"/>
      <c r="CA702" s="16"/>
    </row>
    <row r="703" spans="1:79">
      <c r="A703" s="15"/>
      <c r="B703" s="15"/>
      <c r="C703" s="11"/>
      <c r="D703" s="11"/>
      <c r="E703" s="13"/>
      <c r="CA703" s="16"/>
    </row>
    <row r="704" spans="1:79">
      <c r="A704" s="15"/>
      <c r="B704" s="15"/>
      <c r="C704" s="11"/>
      <c r="D704" s="11"/>
      <c r="E704" s="13"/>
      <c r="CA704" s="16"/>
    </row>
    <row r="705" spans="1:79">
      <c r="A705" s="15"/>
      <c r="B705" s="15"/>
      <c r="C705" s="11"/>
      <c r="D705" s="11"/>
      <c r="E705" s="13"/>
      <c r="CA705" s="16"/>
    </row>
    <row r="706" spans="1:79">
      <c r="A706" s="15"/>
      <c r="B706" s="15"/>
      <c r="C706" s="11"/>
      <c r="D706" s="11"/>
      <c r="E706" s="13"/>
      <c r="CA706" s="16"/>
    </row>
    <row r="707" spans="1:79">
      <c r="A707" s="15"/>
      <c r="B707" s="15"/>
      <c r="C707" s="11"/>
      <c r="D707" s="11"/>
      <c r="E707" s="13"/>
      <c r="CA707" s="16"/>
    </row>
    <row r="708" spans="1:79">
      <c r="A708" s="15"/>
      <c r="B708" s="15"/>
      <c r="C708" s="11"/>
      <c r="D708" s="11"/>
      <c r="E708" s="13"/>
      <c r="CA708" s="16"/>
    </row>
    <row r="709" spans="1:79">
      <c r="A709" s="15"/>
      <c r="B709" s="15"/>
      <c r="C709" s="11"/>
      <c r="D709" s="11"/>
      <c r="E709" s="13"/>
      <c r="CA709" s="16"/>
    </row>
    <row r="710" spans="1:79">
      <c r="A710" s="15"/>
      <c r="B710" s="15"/>
      <c r="C710" s="11"/>
      <c r="D710" s="11"/>
      <c r="E710" s="13"/>
      <c r="CA710" s="16"/>
    </row>
    <row r="711" spans="1:79">
      <c r="A711" s="15"/>
      <c r="B711" s="15"/>
      <c r="C711" s="11"/>
      <c r="D711" s="11"/>
      <c r="E711" s="13"/>
      <c r="CA711" s="16"/>
    </row>
    <row r="712" spans="1:79">
      <c r="A712" s="15"/>
      <c r="B712" s="15"/>
      <c r="C712" s="11"/>
      <c r="D712" s="11"/>
      <c r="E712" s="13"/>
      <c r="CA712" s="16"/>
    </row>
    <row r="713" spans="1:79">
      <c r="A713" s="15"/>
      <c r="B713" s="15"/>
      <c r="C713" s="11"/>
      <c r="D713" s="11"/>
      <c r="E713" s="13"/>
      <c r="CA713" s="16"/>
    </row>
    <row r="714" spans="1:79">
      <c r="A714" s="15"/>
      <c r="B714" s="15"/>
      <c r="C714" s="11"/>
      <c r="D714" s="11"/>
      <c r="E714" s="13"/>
      <c r="CA714" s="16"/>
    </row>
    <row r="715" spans="1:79">
      <c r="A715" s="15"/>
      <c r="B715" s="15"/>
      <c r="C715" s="11"/>
      <c r="D715" s="11"/>
      <c r="E715" s="13"/>
      <c r="CA715" s="16"/>
    </row>
    <row r="716" spans="1:79">
      <c r="A716" s="15"/>
      <c r="B716" s="15"/>
      <c r="C716" s="11"/>
      <c r="D716" s="11"/>
      <c r="E716" s="13"/>
      <c r="CA716" s="16"/>
    </row>
    <row r="717" spans="1:79">
      <c r="A717" s="15"/>
      <c r="B717" s="15"/>
      <c r="C717" s="11"/>
      <c r="D717" s="11"/>
      <c r="E717" s="13"/>
      <c r="CA717" s="16"/>
    </row>
    <row r="718" spans="1:79">
      <c r="A718" s="15"/>
      <c r="B718" s="15"/>
      <c r="C718" s="11"/>
      <c r="D718" s="11"/>
      <c r="E718" s="13"/>
      <c r="CA718" s="16"/>
    </row>
    <row r="719" spans="1:79">
      <c r="A719" s="15"/>
      <c r="B719" s="15"/>
      <c r="C719" s="11"/>
      <c r="D719" s="11"/>
      <c r="E719" s="13"/>
      <c r="CA719" s="16"/>
    </row>
    <row r="720" spans="1:79">
      <c r="A720" s="15"/>
      <c r="B720" s="15"/>
      <c r="C720" s="11"/>
      <c r="D720" s="11"/>
      <c r="E720" s="13"/>
      <c r="CA720" s="16"/>
    </row>
    <row r="721" spans="1:79">
      <c r="A721" s="15"/>
      <c r="B721" s="15"/>
      <c r="C721" s="11"/>
      <c r="D721" s="11"/>
      <c r="E721" s="13"/>
      <c r="CA721" s="16"/>
    </row>
    <row r="722" spans="1:79">
      <c r="A722" s="15"/>
      <c r="B722" s="15"/>
      <c r="C722" s="11"/>
      <c r="D722" s="11"/>
      <c r="E722" s="13"/>
      <c r="CA722" s="16"/>
    </row>
    <row r="723" spans="1:79">
      <c r="A723" s="15"/>
      <c r="B723" s="15"/>
      <c r="C723" s="11"/>
      <c r="D723" s="11"/>
      <c r="E723" s="13"/>
      <c r="CA723" s="16"/>
    </row>
    <row r="724" spans="1:79">
      <c r="A724" s="15"/>
      <c r="B724" s="15"/>
      <c r="C724" s="11"/>
      <c r="D724" s="11"/>
      <c r="E724" s="13"/>
      <c r="CA724" s="16"/>
    </row>
    <row r="725" spans="1:79">
      <c r="A725" s="15"/>
      <c r="B725" s="15"/>
      <c r="C725" s="11"/>
      <c r="D725" s="11"/>
      <c r="E725" s="13"/>
      <c r="CA725" s="16"/>
    </row>
    <row r="726" spans="1:79">
      <c r="A726" s="15"/>
      <c r="B726" s="15"/>
      <c r="C726" s="11"/>
      <c r="D726" s="11"/>
      <c r="E726" s="13"/>
      <c r="CA726" s="16"/>
    </row>
    <row r="727" spans="1:79">
      <c r="A727" s="15"/>
      <c r="B727" s="15"/>
      <c r="C727" s="11"/>
      <c r="D727" s="11"/>
      <c r="E727" s="13"/>
      <c r="CA727" s="16"/>
    </row>
    <row r="728" spans="1:79">
      <c r="A728" s="15"/>
      <c r="B728" s="15"/>
      <c r="C728" s="11"/>
      <c r="D728" s="11"/>
      <c r="E728" s="13"/>
      <c r="CA728" s="16"/>
    </row>
    <row r="729" spans="1:79">
      <c r="A729" s="15"/>
      <c r="B729" s="15"/>
      <c r="C729" s="11"/>
      <c r="D729" s="11"/>
      <c r="E729" s="13"/>
      <c r="CA729" s="16"/>
    </row>
    <row r="730" spans="1:79">
      <c r="A730" s="15"/>
      <c r="B730" s="15"/>
      <c r="C730" s="11"/>
      <c r="D730" s="11"/>
      <c r="E730" s="13"/>
      <c r="CA730" s="16"/>
    </row>
    <row r="731" spans="1:79">
      <c r="A731" s="15"/>
      <c r="B731" s="15"/>
      <c r="C731" s="11"/>
      <c r="D731" s="11"/>
      <c r="E731" s="13"/>
      <c r="CA731" s="16"/>
    </row>
    <row r="732" spans="1:79">
      <c r="A732" s="15"/>
      <c r="B732" s="15"/>
      <c r="C732" s="11"/>
      <c r="D732" s="11"/>
      <c r="E732" s="13"/>
      <c r="CA732" s="16"/>
    </row>
    <row r="733" spans="1:79">
      <c r="A733" s="15"/>
      <c r="B733" s="15"/>
      <c r="C733" s="11"/>
      <c r="D733" s="11"/>
      <c r="E733" s="13"/>
      <c r="CA733" s="16"/>
    </row>
    <row r="734" spans="1:79">
      <c r="A734" s="15"/>
      <c r="B734" s="15"/>
      <c r="C734" s="11"/>
      <c r="D734" s="11"/>
      <c r="E734" s="13"/>
      <c r="CA734" s="16"/>
    </row>
    <row r="735" spans="1:79">
      <c r="A735" s="15"/>
      <c r="B735" s="15"/>
      <c r="C735" s="11"/>
      <c r="D735" s="11"/>
      <c r="E735" s="13"/>
      <c r="CA735" s="16"/>
    </row>
    <row r="736" spans="1:79">
      <c r="A736" s="15"/>
      <c r="B736" s="15"/>
      <c r="C736" s="11"/>
      <c r="D736" s="11"/>
      <c r="E736" s="13"/>
      <c r="CA736" s="16"/>
    </row>
    <row r="737" spans="1:79">
      <c r="A737" s="15"/>
      <c r="B737" s="15"/>
      <c r="C737" s="11"/>
      <c r="D737" s="11"/>
      <c r="E737" s="13"/>
      <c r="CA737" s="16"/>
    </row>
    <row r="738" spans="1:79">
      <c r="A738" s="15"/>
      <c r="B738" s="15"/>
      <c r="C738" s="11"/>
      <c r="D738" s="11"/>
      <c r="E738" s="13"/>
      <c r="CA738" s="16"/>
    </row>
    <row r="739" spans="1:79">
      <c r="A739" s="15"/>
      <c r="B739" s="15"/>
      <c r="C739" s="11"/>
      <c r="D739" s="11"/>
      <c r="E739" s="13"/>
      <c r="CA739" s="16"/>
    </row>
    <row r="740" spans="1:79">
      <c r="A740" s="15"/>
      <c r="B740" s="15"/>
      <c r="C740" s="11"/>
      <c r="D740" s="11"/>
      <c r="E740" s="13"/>
      <c r="CA740" s="16"/>
    </row>
    <row r="741" spans="1:79">
      <c r="A741" s="15"/>
      <c r="B741" s="15"/>
      <c r="C741" s="11"/>
      <c r="D741" s="11"/>
      <c r="E741" s="13"/>
      <c r="CA741" s="16"/>
    </row>
    <row r="742" spans="1:79">
      <c r="A742" s="15"/>
      <c r="B742" s="15"/>
      <c r="C742" s="11"/>
      <c r="D742" s="11"/>
      <c r="E742" s="13"/>
      <c r="CA742" s="16"/>
    </row>
    <row r="743" spans="1:79">
      <c r="A743" s="15"/>
      <c r="B743" s="15"/>
      <c r="C743" s="11"/>
      <c r="D743" s="11"/>
      <c r="E743" s="13"/>
      <c r="CA743" s="16"/>
    </row>
    <row r="744" spans="1:79">
      <c r="A744" s="15"/>
      <c r="B744" s="15"/>
      <c r="C744" s="11"/>
      <c r="D744" s="11"/>
      <c r="E744" s="13"/>
      <c r="CA744" s="16"/>
    </row>
    <row r="745" spans="1:79">
      <c r="A745" s="15"/>
      <c r="B745" s="15"/>
      <c r="C745" s="11"/>
      <c r="D745" s="11"/>
      <c r="E745" s="13"/>
      <c r="CA745" s="16"/>
    </row>
    <row r="746" spans="1:79">
      <c r="A746" s="15"/>
      <c r="B746" s="15"/>
      <c r="C746" s="11"/>
      <c r="D746" s="11"/>
      <c r="E746" s="13"/>
      <c r="CA746" s="16"/>
    </row>
    <row r="747" spans="1:79">
      <c r="A747" s="15"/>
      <c r="B747" s="15"/>
      <c r="C747" s="11"/>
      <c r="D747" s="11"/>
      <c r="E747" s="13"/>
      <c r="CA747" s="16"/>
    </row>
    <row r="748" spans="1:79">
      <c r="A748" s="15"/>
      <c r="B748" s="15"/>
      <c r="C748" s="11"/>
      <c r="D748" s="11"/>
      <c r="E748" s="13"/>
      <c r="CA748" s="16"/>
    </row>
    <row r="749" spans="1:79">
      <c r="A749" s="15"/>
      <c r="B749" s="15"/>
      <c r="C749" s="11"/>
      <c r="D749" s="11"/>
      <c r="E749" s="13"/>
      <c r="CA749" s="16"/>
    </row>
    <row r="750" spans="1:79">
      <c r="A750" s="15"/>
      <c r="B750" s="15"/>
      <c r="C750" s="11"/>
      <c r="D750" s="11"/>
      <c r="E750" s="13"/>
      <c r="CA750" s="16"/>
    </row>
    <row r="751" spans="1:79">
      <c r="A751" s="15"/>
      <c r="B751" s="15"/>
      <c r="C751" s="11"/>
      <c r="D751" s="11"/>
      <c r="E751" s="13"/>
      <c r="CA751" s="16"/>
    </row>
    <row r="752" spans="1:79">
      <c r="A752" s="15"/>
      <c r="B752" s="15"/>
      <c r="C752" s="11"/>
      <c r="D752" s="11"/>
      <c r="E752" s="13"/>
      <c r="CA752" s="16"/>
    </row>
    <row r="753" spans="1:79">
      <c r="A753" s="15"/>
      <c r="B753" s="15"/>
      <c r="C753" s="11"/>
      <c r="D753" s="11"/>
      <c r="E753" s="13"/>
      <c r="CA753" s="16"/>
    </row>
    <row r="754" spans="1:79">
      <c r="A754" s="15"/>
      <c r="B754" s="15"/>
      <c r="C754" s="11"/>
      <c r="D754" s="11"/>
      <c r="E754" s="13"/>
      <c r="CA754" s="16"/>
    </row>
    <row r="755" spans="1:79">
      <c r="A755" s="15"/>
      <c r="B755" s="15"/>
      <c r="C755" s="11"/>
      <c r="D755" s="11"/>
      <c r="E755" s="13"/>
      <c r="CA755" s="16"/>
    </row>
    <row r="756" spans="1:79">
      <c r="A756" s="15"/>
      <c r="B756" s="15"/>
      <c r="C756" s="11"/>
      <c r="D756" s="11"/>
      <c r="E756" s="13"/>
      <c r="CA756" s="16"/>
    </row>
    <row r="757" spans="1:79">
      <c r="A757" s="15"/>
      <c r="B757" s="15"/>
      <c r="C757" s="11"/>
      <c r="D757" s="11"/>
      <c r="E757" s="13"/>
      <c r="CA757" s="16"/>
    </row>
    <row r="758" spans="1:79">
      <c r="A758" s="15"/>
      <c r="B758" s="15"/>
      <c r="C758" s="11"/>
      <c r="D758" s="11"/>
      <c r="E758" s="13"/>
      <c r="CA758" s="16"/>
    </row>
    <row r="759" spans="1:79">
      <c r="A759" s="15"/>
      <c r="B759" s="15"/>
      <c r="C759" s="11"/>
      <c r="D759" s="11"/>
      <c r="E759" s="13"/>
      <c r="CA759" s="16"/>
    </row>
    <row r="760" spans="1:79">
      <c r="A760" s="15"/>
      <c r="B760" s="15"/>
      <c r="C760" s="11"/>
      <c r="D760" s="11"/>
      <c r="E760" s="13"/>
      <c r="CA760" s="16"/>
    </row>
    <row r="761" spans="1:79">
      <c r="A761" s="15"/>
      <c r="B761" s="15"/>
      <c r="C761" s="11"/>
      <c r="D761" s="11"/>
      <c r="E761" s="13"/>
      <c r="CA761" s="16"/>
    </row>
    <row r="762" spans="1:79">
      <c r="A762" s="15"/>
      <c r="B762" s="15"/>
      <c r="C762" s="11"/>
      <c r="D762" s="11"/>
      <c r="E762" s="13"/>
      <c r="CA762" s="16"/>
    </row>
    <row r="763" spans="1:79">
      <c r="A763" s="15"/>
      <c r="B763" s="15"/>
      <c r="C763" s="11"/>
      <c r="D763" s="11"/>
      <c r="E763" s="13"/>
      <c r="CA763" s="16"/>
    </row>
    <row r="764" spans="1:79">
      <c r="A764" s="15"/>
      <c r="B764" s="15"/>
      <c r="C764" s="11"/>
      <c r="D764" s="11"/>
      <c r="E764" s="13"/>
      <c r="CA764" s="16"/>
    </row>
    <row r="765" spans="1:79">
      <c r="A765" s="15"/>
      <c r="B765" s="15"/>
      <c r="C765" s="11"/>
      <c r="D765" s="11"/>
      <c r="E765" s="13"/>
      <c r="CA765" s="16"/>
    </row>
    <row r="766" spans="1:79">
      <c r="A766" s="15"/>
      <c r="B766" s="15"/>
      <c r="C766" s="11"/>
      <c r="D766" s="11"/>
      <c r="E766" s="13"/>
      <c r="CA766" s="16"/>
    </row>
    <row r="767" spans="1:79">
      <c r="A767" s="15"/>
      <c r="B767" s="15"/>
      <c r="C767" s="11"/>
      <c r="D767" s="11"/>
      <c r="E767" s="13"/>
      <c r="CA767" s="16"/>
    </row>
    <row r="768" spans="1:79">
      <c r="A768" s="15"/>
      <c r="B768" s="15"/>
      <c r="C768" s="11"/>
      <c r="D768" s="11"/>
      <c r="E768" s="13"/>
      <c r="CA768" s="16"/>
    </row>
    <row r="769" spans="1:79">
      <c r="A769" s="15"/>
      <c r="B769" s="15"/>
      <c r="C769" s="11"/>
      <c r="D769" s="11"/>
      <c r="E769" s="13"/>
      <c r="CA769" s="16"/>
    </row>
    <row r="770" spans="1:79">
      <c r="A770" s="15"/>
      <c r="B770" s="15"/>
      <c r="C770" s="11"/>
      <c r="D770" s="11"/>
      <c r="E770" s="13"/>
      <c r="CA770" s="16"/>
    </row>
    <row r="771" spans="1:79">
      <c r="A771" s="15"/>
      <c r="B771" s="15"/>
      <c r="C771" s="11"/>
      <c r="D771" s="11"/>
      <c r="E771" s="13"/>
      <c r="CA771" s="16"/>
    </row>
    <row r="772" spans="1:79">
      <c r="A772" s="15"/>
      <c r="B772" s="15"/>
      <c r="C772" s="11"/>
      <c r="D772" s="11"/>
      <c r="E772" s="13"/>
      <c r="CA772" s="16"/>
    </row>
    <row r="773" spans="1:79">
      <c r="A773" s="15"/>
      <c r="B773" s="15"/>
      <c r="C773" s="11"/>
      <c r="D773" s="11"/>
      <c r="E773" s="13"/>
      <c r="CA773" s="16"/>
    </row>
    <row r="774" spans="1:79">
      <c r="A774" s="15"/>
      <c r="B774" s="15"/>
      <c r="C774" s="11"/>
      <c r="D774" s="11"/>
      <c r="E774" s="13"/>
      <c r="CA774" s="16"/>
    </row>
    <row r="775" spans="1:79">
      <c r="A775" s="15"/>
      <c r="B775" s="15"/>
      <c r="C775" s="11"/>
      <c r="D775" s="11"/>
      <c r="E775" s="13"/>
      <c r="CA775" s="16"/>
    </row>
    <row r="776" spans="1:79">
      <c r="A776" s="15"/>
      <c r="B776" s="15"/>
      <c r="C776" s="11"/>
      <c r="D776" s="11"/>
      <c r="E776" s="13"/>
      <c r="CA776" s="16"/>
    </row>
    <row r="777" spans="1:79">
      <c r="A777" s="15"/>
      <c r="B777" s="15"/>
      <c r="C777" s="11"/>
      <c r="D777" s="11"/>
      <c r="E777" s="13"/>
      <c r="CA777" s="16"/>
    </row>
    <row r="778" spans="1:79">
      <c r="A778" s="15"/>
      <c r="B778" s="15"/>
      <c r="C778" s="11"/>
      <c r="D778" s="11"/>
      <c r="E778" s="13"/>
      <c r="CA778" s="16"/>
    </row>
    <row r="779" spans="1:79">
      <c r="A779" s="15"/>
      <c r="B779" s="15"/>
      <c r="C779" s="11"/>
      <c r="D779" s="11"/>
      <c r="E779" s="13"/>
      <c r="CA779" s="16"/>
    </row>
    <row r="780" spans="1:79">
      <c r="A780" s="15"/>
      <c r="B780" s="15"/>
      <c r="C780" s="11"/>
      <c r="D780" s="11"/>
      <c r="E780" s="13"/>
      <c r="CA780" s="16"/>
    </row>
    <row r="781" spans="1:79">
      <c r="A781" s="15"/>
      <c r="B781" s="15"/>
      <c r="C781" s="11"/>
      <c r="D781" s="11"/>
      <c r="E781" s="13"/>
      <c r="CA781" s="16"/>
    </row>
    <row r="782" spans="1:79">
      <c r="A782" s="15"/>
      <c r="B782" s="15"/>
      <c r="C782" s="11"/>
      <c r="D782" s="11"/>
      <c r="E782" s="13"/>
      <c r="CA782" s="16"/>
    </row>
    <row r="783" spans="1:79">
      <c r="A783" s="15"/>
      <c r="B783" s="15"/>
      <c r="C783" s="11"/>
      <c r="D783" s="11"/>
      <c r="E783" s="13"/>
      <c r="CA783" s="16"/>
    </row>
    <row r="784" spans="1:79">
      <c r="A784" s="15"/>
      <c r="B784" s="15"/>
      <c r="C784" s="11"/>
      <c r="D784" s="11"/>
      <c r="E784" s="13"/>
      <c r="CA784" s="16"/>
    </row>
    <row r="785" spans="1:79">
      <c r="A785" s="15"/>
      <c r="B785" s="15"/>
      <c r="C785" s="11"/>
      <c r="D785" s="11"/>
      <c r="E785" s="13"/>
      <c r="CA785" s="16"/>
    </row>
    <row r="786" spans="1:79">
      <c r="A786" s="15"/>
      <c r="B786" s="15"/>
      <c r="C786" s="11"/>
      <c r="D786" s="11"/>
      <c r="E786" s="13"/>
      <c r="CA786" s="16"/>
    </row>
    <row r="787" spans="1:79">
      <c r="A787" s="15"/>
      <c r="B787" s="15"/>
      <c r="C787" s="11"/>
      <c r="D787" s="11"/>
      <c r="E787" s="13"/>
      <c r="CA787" s="16"/>
    </row>
    <row r="788" spans="1:79">
      <c r="A788" s="15"/>
      <c r="B788" s="15"/>
      <c r="C788" s="11"/>
      <c r="D788" s="11"/>
      <c r="E788" s="13"/>
      <c r="CA788" s="16"/>
    </row>
    <row r="789" spans="1:79">
      <c r="A789" s="15"/>
      <c r="B789" s="15"/>
      <c r="C789" s="11"/>
      <c r="D789" s="11"/>
      <c r="E789" s="13"/>
      <c r="CA789" s="16"/>
    </row>
    <row r="790" spans="1:79">
      <c r="A790" s="15"/>
      <c r="B790" s="15"/>
      <c r="C790" s="11"/>
      <c r="D790" s="11"/>
      <c r="E790" s="13"/>
      <c r="CA790" s="16"/>
    </row>
    <row r="791" spans="1:79">
      <c r="A791" s="15"/>
      <c r="B791" s="15"/>
      <c r="C791" s="11"/>
      <c r="D791" s="11"/>
      <c r="E791" s="13"/>
      <c r="CA791" s="16"/>
    </row>
    <row r="792" spans="1:79">
      <c r="A792" s="15"/>
      <c r="B792" s="15"/>
      <c r="C792" s="11"/>
      <c r="D792" s="11"/>
      <c r="E792" s="13"/>
      <c r="CA792" s="16"/>
    </row>
    <row r="793" spans="1:79">
      <c r="A793" s="15"/>
      <c r="B793" s="15"/>
      <c r="C793" s="11"/>
      <c r="D793" s="11"/>
      <c r="E793" s="13"/>
      <c r="CA793" s="16"/>
    </row>
    <row r="794" spans="1:79">
      <c r="A794" s="15"/>
      <c r="B794" s="15"/>
      <c r="C794" s="11"/>
      <c r="D794" s="11"/>
      <c r="E794" s="13"/>
      <c r="CA794" s="16"/>
    </row>
    <row r="795" spans="1:79">
      <c r="A795" s="15"/>
      <c r="B795" s="15"/>
      <c r="C795" s="11"/>
      <c r="D795" s="11"/>
      <c r="E795" s="13"/>
      <c r="CA795" s="16"/>
    </row>
    <row r="796" spans="1:79">
      <c r="A796" s="15"/>
      <c r="B796" s="15"/>
      <c r="C796" s="11"/>
      <c r="D796" s="11"/>
      <c r="E796" s="13"/>
      <c r="CA796" s="16"/>
    </row>
    <row r="797" spans="1:79">
      <c r="A797" s="15"/>
      <c r="B797" s="15"/>
      <c r="C797" s="11"/>
      <c r="D797" s="11"/>
      <c r="E797" s="13"/>
      <c r="CA797" s="16"/>
    </row>
    <row r="798" spans="1:79">
      <c r="A798" s="15"/>
      <c r="B798" s="15"/>
      <c r="C798" s="11"/>
      <c r="D798" s="11"/>
      <c r="E798" s="13"/>
      <c r="CA798" s="16"/>
    </row>
    <row r="799" spans="1:79">
      <c r="A799" s="15"/>
      <c r="B799" s="15"/>
      <c r="C799" s="11"/>
      <c r="D799" s="11"/>
      <c r="E799" s="13"/>
      <c r="CA799" s="16"/>
    </row>
    <row r="800" spans="1:79">
      <c r="A800" s="15"/>
      <c r="B800" s="15"/>
      <c r="C800" s="11"/>
      <c r="D800" s="11"/>
      <c r="E800" s="13"/>
      <c r="CA800" s="16"/>
    </row>
    <row r="801" spans="1:79">
      <c r="A801" s="15"/>
      <c r="B801" s="15"/>
      <c r="C801" s="11"/>
      <c r="D801" s="11"/>
      <c r="E801" s="13"/>
      <c r="CA801" s="16"/>
    </row>
    <row r="802" spans="1:79">
      <c r="A802" s="15"/>
      <c r="B802" s="15"/>
      <c r="C802" s="11"/>
      <c r="D802" s="11"/>
      <c r="E802" s="13"/>
      <c r="CA802" s="16"/>
    </row>
    <row r="803" spans="1:79">
      <c r="A803" s="15"/>
      <c r="B803" s="15"/>
      <c r="C803" s="11"/>
      <c r="D803" s="11"/>
      <c r="E803" s="13"/>
      <c r="CA803" s="16"/>
    </row>
    <row r="804" spans="1:79">
      <c r="A804" s="15"/>
      <c r="B804" s="15"/>
      <c r="C804" s="11"/>
      <c r="D804" s="11"/>
      <c r="E804" s="13"/>
      <c r="CA804" s="16"/>
    </row>
    <row r="805" spans="1:79">
      <c r="A805" s="15"/>
      <c r="B805" s="15"/>
      <c r="C805" s="11"/>
      <c r="D805" s="11"/>
      <c r="E805" s="13"/>
      <c r="CA805" s="16"/>
    </row>
    <row r="806" spans="1:79">
      <c r="A806" s="15"/>
      <c r="B806" s="15"/>
      <c r="C806" s="11"/>
      <c r="D806" s="11"/>
      <c r="E806" s="13"/>
      <c r="CA806" s="16"/>
    </row>
    <row r="807" spans="1:79">
      <c r="A807" s="15"/>
      <c r="B807" s="15"/>
      <c r="C807" s="11"/>
      <c r="D807" s="11"/>
      <c r="E807" s="13"/>
      <c r="CA807" s="16"/>
    </row>
    <row r="808" spans="1:79">
      <c r="A808" s="15"/>
      <c r="B808" s="15"/>
      <c r="C808" s="11"/>
      <c r="D808" s="11"/>
      <c r="E808" s="13"/>
      <c r="CA808" s="16"/>
    </row>
    <row r="809" spans="1:79">
      <c r="A809" s="15"/>
      <c r="B809" s="15"/>
      <c r="C809" s="11"/>
      <c r="D809" s="11"/>
      <c r="E809" s="13"/>
      <c r="CA809" s="16"/>
    </row>
    <row r="810" spans="1:79">
      <c r="A810" s="15"/>
      <c r="B810" s="15"/>
      <c r="C810" s="11"/>
      <c r="D810" s="11"/>
      <c r="E810" s="13"/>
      <c r="CA810" s="16"/>
    </row>
    <row r="811" spans="1:79">
      <c r="A811" s="15"/>
      <c r="B811" s="15"/>
      <c r="C811" s="11"/>
      <c r="D811" s="11"/>
      <c r="E811" s="13"/>
      <c r="CA811" s="16"/>
    </row>
    <row r="812" spans="1:79">
      <c r="A812" s="15"/>
      <c r="B812" s="15"/>
      <c r="C812" s="11"/>
      <c r="D812" s="11"/>
      <c r="E812" s="13"/>
      <c r="CA812" s="16"/>
    </row>
    <row r="813" spans="1:79">
      <c r="A813" s="15"/>
      <c r="B813" s="15"/>
      <c r="C813" s="11"/>
      <c r="D813" s="11"/>
      <c r="E813" s="13"/>
      <c r="CA813" s="16"/>
    </row>
    <row r="814" spans="1:79">
      <c r="A814" s="15"/>
      <c r="B814" s="15"/>
      <c r="C814" s="11"/>
      <c r="D814" s="11"/>
      <c r="E814" s="13"/>
      <c r="CA814" s="16"/>
    </row>
    <row r="815" spans="1:79">
      <c r="A815" s="15"/>
      <c r="B815" s="15"/>
      <c r="C815" s="11"/>
      <c r="D815" s="11"/>
      <c r="E815" s="13"/>
      <c r="CA815" s="16"/>
    </row>
    <row r="816" spans="1:79">
      <c r="A816" s="15"/>
      <c r="B816" s="15"/>
      <c r="C816" s="11"/>
      <c r="D816" s="11"/>
      <c r="E816" s="13"/>
      <c r="CA816" s="16"/>
    </row>
    <row r="817" spans="1:79">
      <c r="A817" s="15"/>
      <c r="B817" s="15"/>
      <c r="C817" s="11"/>
      <c r="D817" s="11"/>
      <c r="E817" s="13"/>
      <c r="CA817" s="16"/>
    </row>
    <row r="818" spans="1:79">
      <c r="A818" s="15"/>
      <c r="B818" s="15"/>
      <c r="C818" s="11"/>
      <c r="D818" s="11"/>
      <c r="E818" s="13"/>
      <c r="CA818" s="16"/>
    </row>
    <row r="819" spans="1:79">
      <c r="A819" s="15"/>
      <c r="B819" s="15"/>
      <c r="C819" s="11"/>
      <c r="D819" s="11"/>
      <c r="E819" s="13"/>
      <c r="CA819" s="16"/>
    </row>
    <row r="820" spans="1:79">
      <c r="A820" s="15"/>
      <c r="B820" s="15"/>
      <c r="C820" s="11"/>
      <c r="D820" s="11"/>
      <c r="E820" s="13"/>
      <c r="CA820" s="16"/>
    </row>
    <row r="821" spans="1:79">
      <c r="A821" s="15"/>
      <c r="B821" s="15"/>
      <c r="C821" s="11"/>
      <c r="D821" s="11"/>
      <c r="E821" s="13"/>
      <c r="CA821" s="16"/>
    </row>
    <row r="822" spans="1:79">
      <c r="A822" s="15"/>
      <c r="B822" s="15"/>
      <c r="C822" s="11"/>
      <c r="D822" s="11"/>
      <c r="E822" s="13"/>
      <c r="CA822" s="16"/>
    </row>
    <row r="823" spans="1:79">
      <c r="A823" s="15"/>
      <c r="B823" s="15"/>
      <c r="C823" s="11"/>
      <c r="D823" s="11"/>
      <c r="E823" s="13"/>
      <c r="CA823" s="16"/>
    </row>
    <row r="824" spans="1:79">
      <c r="A824" s="15"/>
      <c r="B824" s="15"/>
      <c r="C824" s="11"/>
      <c r="D824" s="11"/>
      <c r="E824" s="13"/>
      <c r="CA824" s="16"/>
    </row>
    <row r="825" spans="1:79">
      <c r="A825" s="15"/>
      <c r="B825" s="15"/>
      <c r="C825" s="11"/>
      <c r="D825" s="11"/>
      <c r="E825" s="13"/>
      <c r="CA825" s="16"/>
    </row>
    <row r="826" spans="1:79">
      <c r="A826" s="15"/>
      <c r="B826" s="15"/>
      <c r="C826" s="11"/>
      <c r="D826" s="11"/>
      <c r="E826" s="13"/>
      <c r="CA826" s="16"/>
    </row>
    <row r="827" spans="1:79">
      <c r="A827" s="15"/>
      <c r="B827" s="15"/>
      <c r="C827" s="11"/>
      <c r="D827" s="11"/>
      <c r="E827" s="13"/>
      <c r="CA827" s="16"/>
    </row>
    <row r="828" spans="1:79">
      <c r="A828" s="15"/>
      <c r="B828" s="15"/>
      <c r="C828" s="11"/>
      <c r="D828" s="11"/>
      <c r="E828" s="13"/>
      <c r="CA828" s="16"/>
    </row>
    <row r="829" spans="1:79">
      <c r="A829" s="15"/>
      <c r="B829" s="15"/>
      <c r="C829" s="11"/>
      <c r="D829" s="11"/>
      <c r="E829" s="13"/>
      <c r="CA829" s="16"/>
    </row>
    <row r="830" spans="1:79">
      <c r="A830" s="15"/>
      <c r="B830" s="15"/>
      <c r="C830" s="11"/>
      <c r="D830" s="11"/>
      <c r="E830" s="13"/>
      <c r="CA830" s="16"/>
    </row>
    <row r="831" spans="1:79">
      <c r="A831" s="15"/>
      <c r="B831" s="15"/>
      <c r="C831" s="11"/>
      <c r="D831" s="11"/>
      <c r="E831" s="13"/>
      <c r="CA831" s="16"/>
    </row>
    <row r="832" spans="1:79">
      <c r="A832" s="15"/>
      <c r="B832" s="15"/>
      <c r="C832" s="11"/>
      <c r="D832" s="11"/>
      <c r="E832" s="13"/>
      <c r="CA832" s="16"/>
    </row>
    <row r="833" spans="1:79">
      <c r="A833" s="15"/>
      <c r="B833" s="15"/>
      <c r="C833" s="11"/>
      <c r="D833" s="11"/>
      <c r="E833" s="13"/>
      <c r="CA833" s="16"/>
    </row>
    <row r="834" spans="1:79">
      <c r="A834" s="15"/>
      <c r="B834" s="15"/>
      <c r="C834" s="11"/>
      <c r="D834" s="11"/>
      <c r="E834" s="13"/>
      <c r="CA834" s="16"/>
    </row>
    <row r="835" spans="1:79">
      <c r="A835" s="15"/>
      <c r="B835" s="15"/>
      <c r="C835" s="11"/>
      <c r="D835" s="11"/>
      <c r="E835" s="13"/>
      <c r="CA835" s="16"/>
    </row>
    <row r="836" spans="1:79">
      <c r="A836" s="15"/>
      <c r="B836" s="15"/>
      <c r="C836" s="11"/>
      <c r="D836" s="11"/>
      <c r="E836" s="13"/>
      <c r="CA836" s="16"/>
    </row>
    <row r="837" spans="1:79">
      <c r="A837" s="15"/>
      <c r="B837" s="15"/>
      <c r="C837" s="11"/>
      <c r="D837" s="11"/>
      <c r="E837" s="13"/>
      <c r="CA837" s="16"/>
    </row>
    <row r="838" spans="1:79">
      <c r="A838" s="15"/>
      <c r="B838" s="15"/>
      <c r="C838" s="11"/>
      <c r="D838" s="11"/>
      <c r="E838" s="13"/>
      <c r="CA838" s="16"/>
    </row>
    <row r="839" spans="1:79">
      <c r="A839" s="15"/>
      <c r="B839" s="15"/>
      <c r="C839" s="11"/>
      <c r="D839" s="11"/>
      <c r="E839" s="13"/>
      <c r="CA839" s="16"/>
    </row>
    <row r="840" spans="1:79">
      <c r="A840" s="15"/>
      <c r="B840" s="15"/>
      <c r="C840" s="11"/>
      <c r="D840" s="11"/>
      <c r="E840" s="13"/>
      <c r="CA840" s="16"/>
    </row>
    <row r="841" spans="1:79">
      <c r="A841" s="15"/>
      <c r="B841" s="15"/>
      <c r="C841" s="11"/>
      <c r="D841" s="11"/>
      <c r="E841" s="13"/>
      <c r="CA841" s="16"/>
    </row>
    <row r="842" spans="1:79">
      <c r="A842" s="15"/>
      <c r="B842" s="15"/>
      <c r="C842" s="11"/>
      <c r="D842" s="11"/>
      <c r="E842" s="13"/>
      <c r="CA842" s="16"/>
    </row>
    <row r="843" spans="1:79">
      <c r="A843" s="15"/>
      <c r="B843" s="15"/>
      <c r="C843" s="11"/>
      <c r="D843" s="11"/>
      <c r="E843" s="13"/>
      <c r="CA843" s="16"/>
    </row>
    <row r="844" spans="1:79">
      <c r="A844" s="15"/>
      <c r="B844" s="15"/>
      <c r="C844" s="11"/>
      <c r="D844" s="11"/>
      <c r="E844" s="13"/>
      <c r="CA844" s="16"/>
    </row>
    <row r="845" spans="1:79">
      <c r="A845" s="15"/>
      <c r="B845" s="15"/>
      <c r="C845" s="11"/>
      <c r="D845" s="11"/>
      <c r="E845" s="13"/>
      <c r="CA845" s="16"/>
    </row>
    <row r="846" spans="1:79">
      <c r="A846" s="15"/>
      <c r="B846" s="15"/>
      <c r="C846" s="11"/>
      <c r="D846" s="11"/>
      <c r="E846" s="13"/>
      <c r="CA846" s="16"/>
    </row>
    <row r="847" spans="1:79">
      <c r="A847" s="15"/>
      <c r="B847" s="15"/>
      <c r="C847" s="11"/>
      <c r="D847" s="11"/>
      <c r="E847" s="13"/>
      <c r="CA847" s="16"/>
    </row>
    <row r="848" spans="1:79">
      <c r="A848" s="15"/>
      <c r="B848" s="15"/>
      <c r="C848" s="11"/>
      <c r="D848" s="11"/>
      <c r="E848" s="13"/>
      <c r="CA848" s="16"/>
    </row>
    <row r="849" spans="1:79">
      <c r="A849" s="15"/>
      <c r="B849" s="15"/>
      <c r="C849" s="11"/>
      <c r="D849" s="11"/>
      <c r="E849" s="13"/>
      <c r="CA849" s="16"/>
    </row>
    <row r="850" spans="1:79">
      <c r="A850" s="15"/>
      <c r="B850" s="15"/>
      <c r="C850" s="11"/>
      <c r="D850" s="11"/>
      <c r="E850" s="13"/>
      <c r="CA850" s="16"/>
    </row>
    <row r="851" spans="1:79">
      <c r="A851" s="15"/>
      <c r="B851" s="15"/>
      <c r="C851" s="11"/>
      <c r="D851" s="11"/>
      <c r="E851" s="13"/>
      <c r="CA851" s="16"/>
    </row>
    <row r="852" spans="1:79">
      <c r="A852" s="15"/>
      <c r="B852" s="15"/>
      <c r="C852" s="11"/>
      <c r="D852" s="11"/>
      <c r="E852" s="13"/>
      <c r="CA852" s="16"/>
    </row>
    <row r="853" spans="1:79">
      <c r="A853" s="15"/>
      <c r="B853" s="15"/>
      <c r="C853" s="11"/>
      <c r="D853" s="11"/>
      <c r="E853" s="13"/>
      <c r="CA853" s="16"/>
    </row>
    <row r="854" spans="1:79">
      <c r="A854" s="15"/>
      <c r="B854" s="15"/>
      <c r="C854" s="11"/>
      <c r="D854" s="11"/>
      <c r="E854" s="13"/>
      <c r="CA854" s="16"/>
    </row>
    <row r="855" spans="1:79">
      <c r="A855" s="15"/>
      <c r="B855" s="15"/>
      <c r="C855" s="11"/>
      <c r="D855" s="11"/>
      <c r="E855" s="13"/>
      <c r="CA855" s="16"/>
    </row>
    <row r="856" spans="1:79">
      <c r="A856" s="15"/>
      <c r="B856" s="15"/>
      <c r="C856" s="11"/>
      <c r="D856" s="11"/>
      <c r="E856" s="13"/>
      <c r="CA856" s="16"/>
    </row>
    <row r="857" spans="1:79">
      <c r="A857" s="15"/>
      <c r="B857" s="15"/>
      <c r="C857" s="11"/>
      <c r="D857" s="11"/>
      <c r="E857" s="13"/>
      <c r="CA857" s="16"/>
    </row>
    <row r="858" spans="1:79">
      <c r="A858" s="15"/>
      <c r="B858" s="15"/>
      <c r="C858" s="11"/>
      <c r="D858" s="11"/>
      <c r="E858" s="13"/>
      <c r="CA858" s="16"/>
    </row>
    <row r="859" spans="1:79">
      <c r="A859" s="15"/>
      <c r="B859" s="15"/>
      <c r="C859" s="11"/>
      <c r="D859" s="11"/>
      <c r="E859" s="13"/>
      <c r="CA859" s="16"/>
    </row>
    <row r="860" spans="1:79">
      <c r="A860" s="15"/>
      <c r="B860" s="15"/>
      <c r="C860" s="11"/>
      <c r="D860" s="11"/>
      <c r="E860" s="13"/>
      <c r="CA860" s="16"/>
    </row>
    <row r="861" spans="1:79">
      <c r="A861" s="15"/>
      <c r="B861" s="15"/>
      <c r="C861" s="11"/>
      <c r="D861" s="11"/>
      <c r="E861" s="13"/>
      <c r="CA861" s="16"/>
    </row>
    <row r="862" spans="1:79">
      <c r="A862" s="15"/>
      <c r="B862" s="15"/>
      <c r="C862" s="11"/>
      <c r="D862" s="11"/>
      <c r="E862" s="13"/>
      <c r="CA862" s="16"/>
    </row>
    <row r="863" spans="1:79">
      <c r="A863" s="15"/>
      <c r="B863" s="15"/>
      <c r="C863" s="11"/>
      <c r="D863" s="11"/>
      <c r="E863" s="13"/>
      <c r="CA863" s="16"/>
    </row>
    <row r="864" spans="1:79">
      <c r="A864" s="15"/>
      <c r="B864" s="15"/>
      <c r="C864" s="11"/>
      <c r="D864" s="11"/>
      <c r="E864" s="13"/>
      <c r="CA864" s="16"/>
    </row>
    <row r="865" spans="1:79">
      <c r="A865" s="15"/>
      <c r="B865" s="15"/>
      <c r="C865" s="11"/>
      <c r="D865" s="11"/>
      <c r="E865" s="13"/>
      <c r="CA865" s="16"/>
    </row>
    <row r="866" spans="1:79">
      <c r="A866" s="15"/>
      <c r="B866" s="15"/>
      <c r="C866" s="11"/>
      <c r="D866" s="11"/>
      <c r="E866" s="13"/>
      <c r="CA866" s="16"/>
    </row>
    <row r="867" spans="1:79">
      <c r="A867" s="15"/>
      <c r="B867" s="15"/>
      <c r="C867" s="11"/>
      <c r="D867" s="11"/>
      <c r="E867" s="13"/>
      <c r="CA867" s="16"/>
    </row>
    <row r="868" spans="1:79">
      <c r="A868" s="15"/>
      <c r="B868" s="15"/>
      <c r="C868" s="11"/>
      <c r="D868" s="11"/>
      <c r="E868" s="13"/>
      <c r="CA868" s="16"/>
    </row>
    <row r="869" spans="1:79">
      <c r="A869" s="15"/>
      <c r="B869" s="15"/>
      <c r="C869" s="11"/>
      <c r="D869" s="11"/>
      <c r="E869" s="13"/>
      <c r="CA869" s="16"/>
    </row>
    <row r="870" spans="1:79">
      <c r="A870" s="15"/>
      <c r="B870" s="15"/>
      <c r="C870" s="11"/>
      <c r="D870" s="11"/>
      <c r="E870" s="13"/>
      <c r="CA870" s="16"/>
    </row>
    <row r="871" spans="1:79">
      <c r="A871" s="15"/>
      <c r="B871" s="15"/>
      <c r="C871" s="11"/>
      <c r="D871" s="11"/>
      <c r="E871" s="13"/>
      <c r="CA871" s="16"/>
    </row>
    <row r="872" spans="1:79">
      <c r="A872" s="15"/>
      <c r="B872" s="15"/>
      <c r="C872" s="11"/>
      <c r="D872" s="11"/>
      <c r="E872" s="13"/>
      <c r="CA872" s="16"/>
    </row>
    <row r="873" spans="1:79">
      <c r="A873" s="15"/>
      <c r="B873" s="15"/>
      <c r="C873" s="11"/>
      <c r="D873" s="11"/>
      <c r="E873" s="13"/>
      <c r="CA873" s="16"/>
    </row>
    <row r="874" spans="1:79">
      <c r="A874" s="15"/>
      <c r="B874" s="15"/>
      <c r="C874" s="11"/>
      <c r="D874" s="11"/>
      <c r="E874" s="13"/>
      <c r="CA874" s="16"/>
    </row>
    <row r="875" spans="1:79">
      <c r="A875" s="15"/>
      <c r="B875" s="15"/>
      <c r="C875" s="11"/>
      <c r="D875" s="11"/>
      <c r="E875" s="13"/>
      <c r="CA875" s="16"/>
    </row>
    <row r="876" spans="1:79">
      <c r="A876" s="15"/>
      <c r="B876" s="15"/>
      <c r="C876" s="11"/>
      <c r="D876" s="11"/>
      <c r="E876" s="13"/>
      <c r="CA876" s="16"/>
    </row>
    <row r="877" spans="1:79">
      <c r="A877" s="15"/>
      <c r="B877" s="15"/>
      <c r="C877" s="11"/>
      <c r="D877" s="11"/>
      <c r="E877" s="13"/>
      <c r="CA877" s="16"/>
    </row>
    <row r="878" spans="1:79">
      <c r="A878" s="15"/>
      <c r="B878" s="15"/>
      <c r="C878" s="11"/>
      <c r="D878" s="11"/>
      <c r="E878" s="13"/>
      <c r="CA878" s="16"/>
    </row>
    <row r="879" spans="1:79">
      <c r="A879" s="15"/>
      <c r="B879" s="15"/>
      <c r="C879" s="11"/>
      <c r="D879" s="11"/>
      <c r="E879" s="13"/>
      <c r="CA879" s="16"/>
    </row>
    <row r="880" spans="1:79">
      <c r="A880" s="15"/>
      <c r="B880" s="15"/>
      <c r="C880" s="11"/>
      <c r="D880" s="11"/>
      <c r="E880" s="13"/>
      <c r="CA880" s="16"/>
    </row>
    <row r="881" spans="1:79">
      <c r="A881" s="15"/>
      <c r="B881" s="15"/>
      <c r="C881" s="11"/>
      <c r="D881" s="11"/>
      <c r="E881" s="13"/>
      <c r="CA881" s="16"/>
    </row>
    <row r="882" spans="1:79">
      <c r="A882" s="15"/>
      <c r="B882" s="15"/>
      <c r="C882" s="11"/>
      <c r="D882" s="11"/>
      <c r="E882" s="13"/>
      <c r="CA882" s="16"/>
    </row>
    <row r="883" spans="1:79">
      <c r="A883" s="15"/>
      <c r="B883" s="15"/>
      <c r="C883" s="11"/>
      <c r="D883" s="11"/>
      <c r="E883" s="13"/>
      <c r="CA883" s="16"/>
    </row>
    <row r="884" spans="1:79">
      <c r="A884" s="15"/>
      <c r="B884" s="15"/>
      <c r="C884" s="11"/>
      <c r="D884" s="11"/>
      <c r="E884" s="13"/>
      <c r="CA884" s="16"/>
    </row>
    <row r="885" spans="1:79">
      <c r="A885" s="15"/>
      <c r="B885" s="15"/>
      <c r="C885" s="11"/>
      <c r="D885" s="11"/>
      <c r="E885" s="13"/>
      <c r="CA885" s="16"/>
    </row>
    <row r="886" spans="1:79">
      <c r="A886" s="15"/>
      <c r="B886" s="15"/>
      <c r="C886" s="11"/>
      <c r="D886" s="11"/>
      <c r="E886" s="13"/>
      <c r="CA886" s="16"/>
    </row>
    <row r="887" spans="1:79">
      <c r="A887" s="15"/>
      <c r="B887" s="15"/>
      <c r="C887" s="11"/>
      <c r="D887" s="11"/>
      <c r="E887" s="13"/>
      <c r="CA887" s="16"/>
    </row>
    <row r="888" spans="1:79">
      <c r="A888" s="15"/>
      <c r="B888" s="15"/>
      <c r="C888" s="11"/>
      <c r="D888" s="11"/>
      <c r="E888" s="13"/>
      <c r="CA888" s="16"/>
    </row>
    <row r="889" spans="1:79">
      <c r="A889" s="15"/>
      <c r="B889" s="15"/>
      <c r="C889" s="11"/>
      <c r="D889" s="11"/>
      <c r="E889" s="13"/>
      <c r="CA889" s="16"/>
    </row>
    <row r="890" spans="1:79">
      <c r="A890" s="15"/>
      <c r="B890" s="15"/>
      <c r="C890" s="11"/>
      <c r="D890" s="11"/>
      <c r="E890" s="13"/>
      <c r="CA890" s="16"/>
    </row>
    <row r="891" spans="1:79">
      <c r="A891" s="15"/>
      <c r="B891" s="15"/>
      <c r="C891" s="11"/>
      <c r="D891" s="11"/>
      <c r="E891" s="13"/>
      <c r="CA891" s="16"/>
    </row>
    <row r="892" spans="1:79">
      <c r="A892" s="15"/>
      <c r="B892" s="15"/>
      <c r="C892" s="11"/>
      <c r="D892" s="11"/>
      <c r="E892" s="13"/>
      <c r="CA892" s="16"/>
    </row>
    <row r="893" spans="1:79">
      <c r="A893" s="15"/>
      <c r="B893" s="15"/>
      <c r="C893" s="11"/>
      <c r="D893" s="11"/>
      <c r="E893" s="13"/>
      <c r="CA893" s="16"/>
    </row>
    <row r="894" spans="1:79">
      <c r="A894" s="15"/>
      <c r="B894" s="15"/>
      <c r="C894" s="11"/>
      <c r="D894" s="11"/>
      <c r="E894" s="13"/>
      <c r="CA894" s="16"/>
    </row>
    <row r="895" spans="1:79">
      <c r="A895" s="15"/>
      <c r="B895" s="15"/>
      <c r="C895" s="11"/>
      <c r="D895" s="11"/>
      <c r="E895" s="13"/>
      <c r="CA895" s="16"/>
    </row>
    <row r="896" spans="1:79">
      <c r="A896" s="15"/>
      <c r="B896" s="15"/>
      <c r="C896" s="11"/>
      <c r="D896" s="11"/>
      <c r="E896" s="13"/>
      <c r="CA896" s="16"/>
    </row>
    <row r="897" spans="1:79">
      <c r="A897" s="15"/>
      <c r="B897" s="15"/>
      <c r="C897" s="11"/>
      <c r="D897" s="11"/>
      <c r="E897" s="13"/>
      <c r="CA897" s="16"/>
    </row>
    <row r="898" spans="1:79">
      <c r="A898" s="15"/>
      <c r="B898" s="15"/>
      <c r="C898" s="11"/>
      <c r="D898" s="11"/>
      <c r="E898" s="13"/>
      <c r="CA898" s="16"/>
    </row>
    <row r="899" spans="1:79">
      <c r="A899" s="15"/>
      <c r="B899" s="15"/>
      <c r="C899" s="11"/>
      <c r="D899" s="11"/>
      <c r="E899" s="13"/>
      <c r="CA899" s="16"/>
    </row>
    <row r="900" spans="1:79">
      <c r="A900" s="15"/>
      <c r="B900" s="15"/>
      <c r="C900" s="11"/>
      <c r="D900" s="11"/>
      <c r="E900" s="13"/>
      <c r="CA900" s="16"/>
    </row>
    <row r="901" spans="1:79">
      <c r="A901" s="15"/>
      <c r="B901" s="15"/>
      <c r="C901" s="11"/>
      <c r="D901" s="11"/>
      <c r="E901" s="13"/>
      <c r="CA901" s="16"/>
    </row>
    <row r="902" spans="1:79">
      <c r="A902" s="15"/>
      <c r="B902" s="15"/>
      <c r="C902" s="11"/>
      <c r="D902" s="11"/>
      <c r="E902" s="13"/>
      <c r="CA902" s="16"/>
    </row>
    <row r="903" spans="1:79">
      <c r="A903" s="15"/>
      <c r="B903" s="15"/>
      <c r="C903" s="11"/>
      <c r="D903" s="11"/>
      <c r="E903" s="13"/>
      <c r="CA903" s="16"/>
    </row>
    <row r="904" spans="1:79">
      <c r="A904" s="15"/>
      <c r="B904" s="15"/>
      <c r="C904" s="11"/>
      <c r="D904" s="11"/>
      <c r="E904" s="13"/>
      <c r="CA904" s="16"/>
    </row>
    <row r="905" spans="1:79">
      <c r="A905" s="15"/>
      <c r="B905" s="15"/>
      <c r="C905" s="11"/>
      <c r="D905" s="11"/>
      <c r="E905" s="13"/>
      <c r="CA905" s="16"/>
    </row>
    <row r="906" spans="1:79">
      <c r="A906" s="15"/>
      <c r="B906" s="15"/>
      <c r="C906" s="11"/>
      <c r="D906" s="11"/>
      <c r="E906" s="13"/>
      <c r="CA906" s="16"/>
    </row>
    <row r="907" spans="1:79">
      <c r="A907" s="15"/>
      <c r="B907" s="15"/>
      <c r="C907" s="11"/>
      <c r="D907" s="11"/>
      <c r="E907" s="13"/>
      <c r="CA907" s="16"/>
    </row>
    <row r="908" spans="1:79">
      <c r="A908" s="15"/>
      <c r="B908" s="15"/>
      <c r="C908" s="11"/>
      <c r="D908" s="11"/>
      <c r="E908" s="13"/>
      <c r="CA908" s="16"/>
    </row>
    <row r="909" spans="1:79">
      <c r="A909" s="15"/>
      <c r="B909" s="15"/>
      <c r="C909" s="11"/>
      <c r="D909" s="11"/>
      <c r="E909" s="13"/>
      <c r="CA909" s="16"/>
    </row>
    <row r="910" spans="1:79">
      <c r="A910" s="15"/>
      <c r="B910" s="15"/>
      <c r="C910" s="11"/>
      <c r="D910" s="11"/>
      <c r="E910" s="13"/>
      <c r="CA910" s="16"/>
    </row>
    <row r="911" spans="1:79">
      <c r="A911" s="15"/>
      <c r="B911" s="15"/>
      <c r="C911" s="11"/>
      <c r="D911" s="11"/>
      <c r="E911" s="13"/>
      <c r="CA911" s="16"/>
    </row>
    <row r="912" spans="1:79">
      <c r="A912" s="15"/>
      <c r="B912" s="15"/>
      <c r="C912" s="11"/>
      <c r="D912" s="11"/>
      <c r="E912" s="13"/>
      <c r="CA912" s="16"/>
    </row>
    <row r="913" spans="1:79">
      <c r="A913" s="15"/>
      <c r="B913" s="15"/>
      <c r="C913" s="11"/>
      <c r="D913" s="11"/>
      <c r="E913" s="13"/>
      <c r="CA913" s="16"/>
    </row>
    <row r="914" spans="1:79">
      <c r="A914" s="15"/>
      <c r="B914" s="15"/>
      <c r="C914" s="11"/>
      <c r="D914" s="11"/>
      <c r="E914" s="13"/>
      <c r="CA914" s="16"/>
    </row>
    <row r="915" spans="1:79">
      <c r="A915" s="15"/>
      <c r="B915" s="15"/>
      <c r="C915" s="11"/>
      <c r="D915" s="11"/>
      <c r="E915" s="13"/>
      <c r="CA915" s="16"/>
    </row>
    <row r="916" spans="1:79">
      <c r="A916" s="15"/>
      <c r="B916" s="15"/>
      <c r="C916" s="11"/>
      <c r="D916" s="11"/>
      <c r="E916" s="13"/>
      <c r="CA916" s="16"/>
    </row>
    <row r="917" spans="1:79">
      <c r="A917" s="15"/>
      <c r="B917" s="15"/>
      <c r="C917" s="11"/>
      <c r="D917" s="11"/>
      <c r="E917" s="13"/>
      <c r="CA917" s="16"/>
    </row>
    <row r="918" spans="1:79">
      <c r="A918" s="15"/>
      <c r="B918" s="15"/>
      <c r="C918" s="11"/>
      <c r="D918" s="11"/>
      <c r="E918" s="13"/>
      <c r="CA918" s="16"/>
    </row>
    <row r="919" spans="1:79">
      <c r="A919" s="15"/>
      <c r="B919" s="15"/>
      <c r="C919" s="11"/>
      <c r="D919" s="11"/>
      <c r="E919" s="13"/>
      <c r="CA919" s="16"/>
    </row>
    <row r="920" spans="1:79">
      <c r="A920" s="15"/>
      <c r="B920" s="15"/>
      <c r="C920" s="11"/>
      <c r="D920" s="11"/>
      <c r="E920" s="13"/>
      <c r="CA920" s="16"/>
    </row>
    <row r="921" spans="1:79">
      <c r="A921" s="15"/>
      <c r="B921" s="15"/>
      <c r="C921" s="11"/>
      <c r="D921" s="11"/>
      <c r="E921" s="13"/>
      <c r="CA921" s="16"/>
    </row>
    <row r="922" spans="1:79">
      <c r="A922" s="15"/>
      <c r="B922" s="15"/>
      <c r="C922" s="11"/>
      <c r="D922" s="11"/>
      <c r="E922" s="13"/>
      <c r="CA922" s="16"/>
    </row>
    <row r="923" spans="1:79">
      <c r="A923" s="15"/>
      <c r="B923" s="15"/>
      <c r="C923" s="11"/>
      <c r="D923" s="11"/>
      <c r="E923" s="13"/>
      <c r="CA923" s="16"/>
    </row>
    <row r="924" spans="1:79">
      <c r="A924" s="15"/>
      <c r="B924" s="15"/>
      <c r="C924" s="11"/>
      <c r="D924" s="11"/>
      <c r="E924" s="13"/>
      <c r="CA924" s="16"/>
    </row>
    <row r="925" spans="1:79">
      <c r="A925" s="15"/>
      <c r="B925" s="15"/>
      <c r="C925" s="11"/>
      <c r="D925" s="11"/>
      <c r="E925" s="13"/>
      <c r="CA925" s="16"/>
    </row>
    <row r="926" spans="1:79">
      <c r="A926" s="15"/>
      <c r="B926" s="15"/>
      <c r="C926" s="11"/>
      <c r="D926" s="11"/>
      <c r="E926" s="13"/>
      <c r="CA926" s="16"/>
    </row>
    <row r="927" spans="1:79">
      <c r="A927" s="15"/>
      <c r="B927" s="15"/>
      <c r="C927" s="11"/>
      <c r="D927" s="11"/>
      <c r="E927" s="13"/>
      <c r="CA927" s="16"/>
    </row>
    <row r="928" spans="1:79">
      <c r="A928" s="15"/>
      <c r="B928" s="15"/>
      <c r="C928" s="11"/>
      <c r="D928" s="11"/>
      <c r="E928" s="13"/>
      <c r="CA928" s="16"/>
    </row>
    <row r="929" spans="1:79">
      <c r="A929" s="15"/>
      <c r="B929" s="15"/>
      <c r="C929" s="11"/>
      <c r="D929" s="11"/>
      <c r="E929" s="13"/>
      <c r="CA929" s="16"/>
    </row>
    <row r="930" spans="1:79">
      <c r="A930" s="15"/>
      <c r="B930" s="15"/>
      <c r="C930" s="11"/>
      <c r="D930" s="11"/>
      <c r="E930" s="13"/>
      <c r="CA930" s="16"/>
    </row>
    <row r="931" spans="1:79">
      <c r="A931" s="15"/>
      <c r="B931" s="15"/>
      <c r="C931" s="11"/>
      <c r="D931" s="11"/>
      <c r="E931" s="13"/>
      <c r="CA931" s="16"/>
    </row>
    <row r="932" spans="1:79">
      <c r="A932" s="15"/>
      <c r="B932" s="15"/>
      <c r="C932" s="11"/>
      <c r="D932" s="11"/>
      <c r="E932" s="13"/>
      <c r="CA932" s="16"/>
    </row>
    <row r="933" spans="1:79">
      <c r="A933" s="15"/>
      <c r="B933" s="15"/>
      <c r="C933" s="11"/>
      <c r="D933" s="11"/>
      <c r="E933" s="13"/>
      <c r="CA933" s="16"/>
    </row>
    <row r="934" spans="1:79">
      <c r="A934" s="15"/>
      <c r="B934" s="15"/>
      <c r="C934" s="11"/>
      <c r="D934" s="11"/>
      <c r="E934" s="13"/>
      <c r="CA934" s="16"/>
    </row>
    <row r="935" spans="1:79">
      <c r="A935" s="15"/>
      <c r="B935" s="15"/>
      <c r="C935" s="11"/>
      <c r="D935" s="11"/>
      <c r="E935" s="13"/>
      <c r="CA935" s="16"/>
    </row>
    <row r="936" spans="1:79">
      <c r="A936" s="15"/>
      <c r="B936" s="15"/>
      <c r="C936" s="11"/>
      <c r="D936" s="11"/>
      <c r="E936" s="13"/>
      <c r="CA936" s="16"/>
    </row>
    <row r="937" spans="1:79">
      <c r="A937" s="15"/>
      <c r="B937" s="15"/>
      <c r="C937" s="11"/>
      <c r="D937" s="11"/>
      <c r="E937" s="13"/>
      <c r="CA937" s="16"/>
    </row>
    <row r="938" spans="1:79">
      <c r="A938" s="15"/>
      <c r="B938" s="15"/>
      <c r="C938" s="11"/>
      <c r="D938" s="11"/>
      <c r="E938" s="13"/>
      <c r="CA938" s="16"/>
    </row>
    <row r="939" spans="1:79">
      <c r="A939" s="15"/>
      <c r="B939" s="15"/>
      <c r="C939" s="11"/>
      <c r="D939" s="11"/>
      <c r="E939" s="13"/>
      <c r="CA939" s="16"/>
    </row>
    <row r="940" spans="1:79">
      <c r="A940" s="15"/>
      <c r="B940" s="15"/>
      <c r="C940" s="11"/>
      <c r="D940" s="11"/>
      <c r="E940" s="13"/>
      <c r="CA940" s="16"/>
    </row>
    <row r="941" spans="1:79">
      <c r="A941" s="15"/>
      <c r="B941" s="15"/>
      <c r="C941" s="11"/>
      <c r="D941" s="11"/>
      <c r="E941" s="13"/>
      <c r="CA941" s="16"/>
    </row>
    <row r="942" spans="1:79">
      <c r="A942" s="15"/>
      <c r="B942" s="15"/>
      <c r="C942" s="11"/>
      <c r="D942" s="11"/>
      <c r="E942" s="13"/>
      <c r="CA942" s="16"/>
    </row>
    <row r="943" spans="1:79">
      <c r="A943" s="15"/>
      <c r="B943" s="15"/>
      <c r="C943" s="11"/>
      <c r="D943" s="11"/>
      <c r="E943" s="13"/>
      <c r="CA943" s="16"/>
    </row>
    <row r="944" spans="1:79">
      <c r="A944" s="15"/>
      <c r="B944" s="15"/>
      <c r="C944" s="11"/>
      <c r="D944" s="11"/>
      <c r="E944" s="13"/>
      <c r="CA944" s="16"/>
    </row>
    <row r="945" spans="1:79">
      <c r="A945" s="15"/>
      <c r="B945" s="15"/>
      <c r="C945" s="11"/>
      <c r="D945" s="11"/>
      <c r="E945" s="13"/>
      <c r="CA945" s="16"/>
    </row>
    <row r="946" spans="1:79">
      <c r="A946" s="15"/>
      <c r="B946" s="15"/>
      <c r="C946" s="11"/>
      <c r="D946" s="11"/>
      <c r="E946" s="13"/>
      <c r="CA946" s="16"/>
    </row>
    <row r="947" spans="1:79">
      <c r="A947" s="15"/>
      <c r="B947" s="15"/>
      <c r="C947" s="11"/>
      <c r="D947" s="11"/>
      <c r="E947" s="13"/>
      <c r="CA947" s="16"/>
    </row>
    <row r="948" spans="1:79">
      <c r="A948" s="15"/>
      <c r="B948" s="15"/>
      <c r="C948" s="11"/>
      <c r="D948" s="11"/>
      <c r="E948" s="13"/>
      <c r="CA948" s="16"/>
    </row>
    <row r="949" spans="1:79">
      <c r="A949" s="15"/>
      <c r="B949" s="15"/>
      <c r="C949" s="11"/>
      <c r="D949" s="11"/>
      <c r="E949" s="13"/>
      <c r="CA949" s="16"/>
    </row>
    <row r="950" spans="1:79">
      <c r="A950" s="15"/>
      <c r="B950" s="15"/>
      <c r="C950" s="11"/>
      <c r="D950" s="11"/>
      <c r="E950" s="13"/>
      <c r="CA950" s="16"/>
    </row>
    <row r="951" spans="1:79">
      <c r="A951" s="15"/>
      <c r="B951" s="15"/>
      <c r="C951" s="11"/>
      <c r="D951" s="11"/>
      <c r="E951" s="13"/>
      <c r="CA951" s="16"/>
    </row>
    <row r="952" spans="1:79">
      <c r="A952" s="15"/>
      <c r="B952" s="15"/>
      <c r="C952" s="11"/>
      <c r="D952" s="11"/>
      <c r="E952" s="13"/>
      <c r="CA952" s="16"/>
    </row>
    <row r="953" spans="1:79">
      <c r="A953" s="15"/>
      <c r="B953" s="15"/>
      <c r="C953" s="11"/>
      <c r="D953" s="11"/>
      <c r="E953" s="13"/>
      <c r="CA953" s="16"/>
    </row>
    <row r="954" spans="1:79">
      <c r="A954" s="15"/>
      <c r="B954" s="15"/>
      <c r="C954" s="11"/>
      <c r="D954" s="11"/>
      <c r="E954" s="13"/>
      <c r="CA954" s="16"/>
    </row>
    <row r="955" spans="1:79">
      <c r="A955" s="15"/>
      <c r="B955" s="15"/>
      <c r="C955" s="11"/>
      <c r="D955" s="11"/>
      <c r="E955" s="13"/>
      <c r="CA955" s="16"/>
    </row>
    <row r="956" spans="1:79">
      <c r="A956" s="15"/>
      <c r="B956" s="15"/>
      <c r="C956" s="11"/>
      <c r="D956" s="11"/>
      <c r="E956" s="13"/>
      <c r="CA956" s="16"/>
    </row>
    <row r="957" spans="1:79">
      <c r="A957" s="15"/>
      <c r="B957" s="15"/>
      <c r="C957" s="11"/>
      <c r="D957" s="11"/>
      <c r="E957" s="13"/>
      <c r="CA957" s="16"/>
    </row>
    <row r="958" spans="1:79">
      <c r="A958" s="15"/>
      <c r="B958" s="15"/>
      <c r="C958" s="11"/>
      <c r="D958" s="11"/>
      <c r="E958" s="13"/>
      <c r="CA958" s="16"/>
    </row>
    <row r="959" spans="1:79">
      <c r="A959" s="15"/>
      <c r="B959" s="15"/>
      <c r="C959" s="11"/>
      <c r="D959" s="11"/>
      <c r="E959" s="13"/>
      <c r="CA959" s="16"/>
    </row>
    <row r="960" spans="1:79">
      <c r="A960" s="15"/>
      <c r="B960" s="15"/>
      <c r="C960" s="11"/>
      <c r="D960" s="11"/>
      <c r="E960" s="13"/>
      <c r="CA960" s="16"/>
    </row>
    <row r="961" spans="1:79">
      <c r="A961" s="15"/>
      <c r="B961" s="15"/>
      <c r="C961" s="11"/>
      <c r="D961" s="11"/>
      <c r="E961" s="13"/>
      <c r="CA961" s="16"/>
    </row>
    <row r="962" spans="1:79">
      <c r="A962" s="15"/>
      <c r="B962" s="15"/>
      <c r="C962" s="11"/>
      <c r="D962" s="11"/>
      <c r="E962" s="13"/>
      <c r="CA962" s="16"/>
    </row>
    <row r="963" spans="1:79">
      <c r="A963" s="15"/>
      <c r="B963" s="15"/>
      <c r="C963" s="11"/>
      <c r="D963" s="11"/>
      <c r="E963" s="13"/>
      <c r="CA963" s="16"/>
    </row>
    <row r="964" spans="1:79">
      <c r="A964" s="15"/>
      <c r="B964" s="15"/>
      <c r="C964" s="11"/>
      <c r="D964" s="11"/>
      <c r="E964" s="13"/>
      <c r="CA964" s="16"/>
    </row>
    <row r="965" spans="1:79">
      <c r="A965" s="15"/>
      <c r="B965" s="15"/>
      <c r="C965" s="11"/>
      <c r="D965" s="11"/>
      <c r="E965" s="13"/>
      <c r="CA965" s="16"/>
    </row>
    <row r="966" spans="1:79">
      <c r="A966" s="15"/>
      <c r="B966" s="15"/>
      <c r="C966" s="11"/>
      <c r="D966" s="11"/>
      <c r="E966" s="13"/>
      <c r="CA966" s="16"/>
    </row>
    <row r="967" spans="1:79">
      <c r="A967" s="15"/>
      <c r="B967" s="15"/>
      <c r="C967" s="11"/>
      <c r="D967" s="11"/>
      <c r="E967" s="13"/>
      <c r="CA967" s="16"/>
    </row>
    <row r="968" spans="1:79">
      <c r="A968" s="15"/>
      <c r="B968" s="15"/>
      <c r="C968" s="11"/>
      <c r="D968" s="11"/>
      <c r="E968" s="13"/>
      <c r="CA968" s="16"/>
    </row>
    <row r="969" spans="1:79">
      <c r="A969" s="15"/>
      <c r="B969" s="15"/>
      <c r="C969" s="11"/>
      <c r="D969" s="11"/>
      <c r="E969" s="13"/>
      <c r="CA969" s="16"/>
    </row>
    <row r="970" spans="1:79">
      <c r="A970" s="15"/>
      <c r="B970" s="15"/>
      <c r="C970" s="11"/>
      <c r="D970" s="11"/>
      <c r="E970" s="13"/>
      <c r="CA970" s="16"/>
    </row>
    <row r="971" spans="1:79">
      <c r="A971" s="15"/>
      <c r="B971" s="15"/>
      <c r="C971" s="11"/>
      <c r="D971" s="11"/>
      <c r="E971" s="13"/>
      <c r="CA971" s="16"/>
    </row>
    <row r="972" spans="1:79">
      <c r="A972" s="15"/>
      <c r="B972" s="15"/>
      <c r="C972" s="11"/>
      <c r="D972" s="11"/>
      <c r="E972" s="13"/>
      <c r="CA972" s="16"/>
    </row>
    <row r="973" spans="1:79">
      <c r="A973" s="15"/>
      <c r="B973" s="15"/>
      <c r="C973" s="11"/>
      <c r="D973" s="11"/>
      <c r="E973" s="13"/>
      <c r="CA973" s="16"/>
    </row>
    <row r="974" spans="1:79">
      <c r="A974" s="15"/>
      <c r="B974" s="15"/>
      <c r="C974" s="11"/>
      <c r="D974" s="11"/>
      <c r="E974" s="13"/>
      <c r="CA974" s="16"/>
    </row>
    <row r="975" spans="1:79">
      <c r="A975" s="15"/>
      <c r="B975" s="15"/>
      <c r="C975" s="11"/>
      <c r="D975" s="11"/>
      <c r="E975" s="13"/>
      <c r="CA975" s="16"/>
    </row>
    <row r="976" spans="1:79">
      <c r="A976" s="15"/>
      <c r="B976" s="15"/>
      <c r="C976" s="11"/>
      <c r="D976" s="11"/>
      <c r="E976" s="13"/>
      <c r="CA976" s="16"/>
    </row>
    <row r="977" spans="1:79">
      <c r="A977" s="15"/>
      <c r="B977" s="15"/>
      <c r="C977" s="11"/>
      <c r="D977" s="11"/>
      <c r="E977" s="13"/>
      <c r="CA977" s="16"/>
    </row>
    <row r="978" spans="1:79">
      <c r="A978" s="15"/>
      <c r="B978" s="15"/>
      <c r="C978" s="11"/>
      <c r="D978" s="11"/>
      <c r="E978" s="13"/>
      <c r="CA978" s="16"/>
    </row>
    <row r="979" spans="1:79">
      <c r="A979" s="15"/>
      <c r="B979" s="15"/>
      <c r="C979" s="11"/>
      <c r="D979" s="11"/>
      <c r="E979" s="13"/>
      <c r="CA979" s="16"/>
    </row>
    <row r="980" spans="1:79">
      <c r="A980" s="15"/>
      <c r="B980" s="15"/>
      <c r="C980" s="11"/>
      <c r="D980" s="11"/>
      <c r="E980" s="13"/>
      <c r="CA980" s="16"/>
    </row>
    <row r="981" spans="1:79">
      <c r="A981" s="15"/>
      <c r="B981" s="15"/>
      <c r="C981" s="11"/>
      <c r="D981" s="11"/>
      <c r="E981" s="13"/>
      <c r="CA981" s="16"/>
    </row>
    <row r="982" spans="1:79">
      <c r="A982" s="15"/>
      <c r="B982" s="15"/>
      <c r="C982" s="11"/>
      <c r="D982" s="11"/>
      <c r="E982" s="13"/>
      <c r="CA982" s="16"/>
    </row>
    <row r="983" spans="1:79">
      <c r="A983" s="15"/>
      <c r="B983" s="15"/>
      <c r="C983" s="11"/>
      <c r="D983" s="11"/>
      <c r="E983" s="13"/>
      <c r="CA983" s="16"/>
    </row>
    <row r="984" spans="1:79">
      <c r="A984" s="15"/>
      <c r="B984" s="15"/>
      <c r="C984" s="11"/>
      <c r="D984" s="11"/>
      <c r="E984" s="13"/>
      <c r="CA984" s="16"/>
    </row>
    <row r="985" spans="1:79">
      <c r="A985" s="15"/>
      <c r="B985" s="15"/>
      <c r="C985" s="11"/>
      <c r="D985" s="11"/>
      <c r="E985" s="13"/>
      <c r="CA985" s="16"/>
    </row>
    <row r="986" spans="1:79">
      <c r="A986" s="15"/>
      <c r="B986" s="15"/>
      <c r="C986" s="11"/>
      <c r="D986" s="11"/>
      <c r="E986" s="13"/>
      <c r="CA986" s="16"/>
    </row>
    <row r="987" spans="1:79">
      <c r="A987" s="15"/>
      <c r="B987" s="15"/>
      <c r="C987" s="11"/>
      <c r="D987" s="11"/>
      <c r="E987" s="13"/>
      <c r="CA987" s="16"/>
    </row>
    <row r="988" spans="1:79">
      <c r="A988" s="15"/>
      <c r="B988" s="15"/>
      <c r="C988" s="11"/>
      <c r="D988" s="11"/>
      <c r="E988" s="13"/>
      <c r="CA988" s="16"/>
    </row>
    <row r="989" spans="1:79">
      <c r="A989" s="15"/>
      <c r="B989" s="15"/>
      <c r="C989" s="11"/>
      <c r="D989" s="11"/>
      <c r="E989" s="13"/>
      <c r="CA989" s="16"/>
    </row>
    <row r="990" spans="1:79">
      <c r="A990" s="15"/>
      <c r="B990" s="15"/>
      <c r="C990" s="11"/>
      <c r="D990" s="11"/>
      <c r="E990" s="13"/>
      <c r="CA990" s="16"/>
    </row>
    <row r="991" spans="1:79">
      <c r="A991" s="15"/>
      <c r="B991" s="15"/>
      <c r="C991" s="11"/>
      <c r="D991" s="11"/>
      <c r="E991" s="13"/>
      <c r="CA991" s="16"/>
    </row>
    <row r="992" spans="1:79">
      <c r="A992" s="15"/>
      <c r="B992" s="15"/>
      <c r="C992" s="11"/>
      <c r="D992" s="11"/>
      <c r="E992" s="13"/>
      <c r="CA992" s="16"/>
    </row>
    <row r="993" spans="1:79">
      <c r="A993" s="15"/>
      <c r="B993" s="15"/>
      <c r="C993" s="11"/>
      <c r="D993" s="11"/>
      <c r="E993" s="13"/>
      <c r="CA993" s="16"/>
    </row>
    <row r="994" spans="1:79">
      <c r="A994" s="15"/>
      <c r="B994" s="15"/>
      <c r="C994" s="11"/>
      <c r="D994" s="11"/>
      <c r="E994" s="13"/>
      <c r="CA994" s="16"/>
    </row>
    <row r="995" spans="1:79">
      <c r="A995" s="15"/>
      <c r="B995" s="15"/>
      <c r="C995" s="11"/>
      <c r="D995" s="11"/>
      <c r="E995" s="13"/>
      <c r="CA995" s="16"/>
    </row>
    <row r="996" spans="1:79">
      <c r="A996" s="15"/>
      <c r="B996" s="15"/>
      <c r="C996" s="11"/>
      <c r="D996" s="11"/>
      <c r="E996" s="13"/>
      <c r="CA996" s="16"/>
    </row>
    <row r="997" spans="1:79">
      <c r="A997" s="15"/>
      <c r="B997" s="15"/>
      <c r="C997" s="11"/>
      <c r="D997" s="11"/>
      <c r="E997" s="13"/>
      <c r="CA997" s="16"/>
    </row>
    <row r="998" spans="1:79">
      <c r="A998" s="15"/>
      <c r="B998" s="15"/>
      <c r="C998" s="11"/>
      <c r="D998" s="11"/>
      <c r="E998" s="13"/>
      <c r="CA998" s="16"/>
    </row>
    <row r="999" spans="1:79">
      <c r="A999" s="15"/>
      <c r="B999" s="15"/>
      <c r="C999" s="11"/>
      <c r="D999" s="11"/>
      <c r="E999" s="13"/>
      <c r="CA999" s="16"/>
    </row>
    <row r="1000" spans="1:79">
      <c r="A1000" s="15"/>
      <c r="B1000" s="15"/>
      <c r="C1000" s="11"/>
      <c r="D1000" s="11"/>
      <c r="E1000" s="13"/>
      <c r="CA1000" s="16"/>
    </row>
    <row r="1001" spans="1:79">
      <c r="A1001" s="15"/>
      <c r="B1001" s="15"/>
      <c r="C1001" s="11"/>
      <c r="D1001" s="11"/>
      <c r="E1001" s="13"/>
      <c r="CA1001" s="16"/>
    </row>
    <row r="1002" spans="1:79">
      <c r="A1002" s="15"/>
      <c r="B1002" s="15"/>
      <c r="C1002" s="11"/>
      <c r="D1002" s="11"/>
      <c r="E1002" s="13"/>
      <c r="CA1002" s="16"/>
    </row>
    <row r="1003" spans="1:79">
      <c r="A1003" s="15"/>
      <c r="B1003" s="15"/>
      <c r="C1003" s="11"/>
      <c r="D1003" s="11"/>
      <c r="E1003" s="13"/>
      <c r="CA1003" s="16"/>
    </row>
    <row r="1004" spans="1:79">
      <c r="A1004" s="15"/>
      <c r="B1004" s="15"/>
      <c r="C1004" s="11"/>
      <c r="D1004" s="11"/>
      <c r="E1004" s="13"/>
      <c r="CA1004" s="16"/>
    </row>
    <row r="1005" spans="1:79">
      <c r="A1005" s="15"/>
      <c r="B1005" s="15"/>
      <c r="C1005" s="11"/>
      <c r="D1005" s="11"/>
      <c r="E1005" s="13"/>
      <c r="CA1005" s="16"/>
    </row>
    <row r="1006" spans="1:79">
      <c r="A1006" s="15"/>
      <c r="B1006" s="15"/>
      <c r="C1006" s="11"/>
      <c r="D1006" s="11"/>
      <c r="E1006" s="13"/>
      <c r="CA1006" s="16"/>
    </row>
    <row r="1007" spans="1:79">
      <c r="A1007" s="15"/>
      <c r="B1007" s="15"/>
      <c r="C1007" s="11"/>
      <c r="D1007" s="11"/>
      <c r="E1007" s="13"/>
      <c r="CA1007" s="16"/>
    </row>
    <row r="1008" spans="1:79">
      <c r="A1008" s="15"/>
      <c r="B1008" s="15"/>
      <c r="C1008" s="11"/>
      <c r="D1008" s="11"/>
      <c r="E1008" s="13"/>
      <c r="CA1008" s="16"/>
    </row>
    <row r="1009" spans="1:79">
      <c r="A1009" s="15"/>
      <c r="B1009" s="15"/>
      <c r="C1009" s="11"/>
      <c r="D1009" s="11"/>
      <c r="E1009" s="13"/>
      <c r="CA1009" s="16"/>
    </row>
    <row r="1010" spans="1:79">
      <c r="A1010" s="15"/>
      <c r="B1010" s="15"/>
      <c r="C1010" s="11"/>
      <c r="D1010" s="11"/>
      <c r="E1010" s="13"/>
      <c r="CA1010" s="16"/>
    </row>
    <row r="1011" spans="1:79">
      <c r="A1011" s="15"/>
      <c r="B1011" s="15"/>
      <c r="C1011" s="11"/>
      <c r="D1011" s="11"/>
      <c r="E1011" s="13"/>
      <c r="CA1011" s="16"/>
    </row>
    <row r="1012" spans="1:79">
      <c r="A1012" s="15"/>
      <c r="B1012" s="15"/>
      <c r="C1012" s="11"/>
      <c r="D1012" s="11"/>
      <c r="E1012" s="13"/>
      <c r="CA1012" s="16"/>
    </row>
    <row r="1013" spans="1:79">
      <c r="A1013" s="15"/>
      <c r="B1013" s="15"/>
      <c r="C1013" s="11"/>
      <c r="D1013" s="11"/>
      <c r="E1013" s="13"/>
      <c r="CA1013" s="16"/>
    </row>
    <row r="1014" spans="1:79">
      <c r="A1014" s="15"/>
      <c r="B1014" s="15"/>
      <c r="C1014" s="11"/>
      <c r="D1014" s="11"/>
      <c r="E1014" s="13"/>
      <c r="CA1014" s="16"/>
    </row>
    <row r="1015" spans="1:79">
      <c r="A1015" s="15"/>
      <c r="B1015" s="15"/>
      <c r="C1015" s="11"/>
      <c r="D1015" s="11"/>
      <c r="E1015" s="13"/>
      <c r="CA1015" s="16"/>
    </row>
    <row r="1016" spans="1:79">
      <c r="A1016" s="15"/>
      <c r="B1016" s="15"/>
      <c r="C1016" s="11"/>
      <c r="D1016" s="11"/>
      <c r="E1016" s="13"/>
      <c r="CA1016" s="16"/>
    </row>
    <row r="1017" spans="1:79">
      <c r="A1017" s="15"/>
      <c r="B1017" s="15"/>
      <c r="C1017" s="11"/>
      <c r="D1017" s="11"/>
      <c r="E1017" s="13"/>
      <c r="CA1017" s="16"/>
    </row>
    <row r="1018" spans="1:79">
      <c r="A1018" s="15"/>
      <c r="B1018" s="15"/>
      <c r="C1018" s="11"/>
      <c r="D1018" s="11"/>
      <c r="E1018" s="13"/>
      <c r="CA1018" s="16"/>
    </row>
    <row r="1019" spans="1:79">
      <c r="A1019" s="15"/>
      <c r="B1019" s="15"/>
      <c r="C1019" s="11"/>
      <c r="D1019" s="11"/>
      <c r="E1019" s="13"/>
      <c r="CA1019" s="16"/>
    </row>
    <row r="1020" spans="1:79">
      <c r="A1020" s="15"/>
      <c r="B1020" s="15"/>
      <c r="C1020" s="11"/>
      <c r="D1020" s="11"/>
      <c r="E1020" s="13"/>
      <c r="CA1020" s="16"/>
    </row>
    <row r="1021" spans="1:79">
      <c r="A1021" s="15"/>
      <c r="B1021" s="15"/>
      <c r="C1021" s="11"/>
      <c r="D1021" s="11"/>
      <c r="E1021" s="13"/>
      <c r="CA1021" s="16"/>
    </row>
    <row r="1022" spans="1:79">
      <c r="A1022" s="15"/>
      <c r="B1022" s="15"/>
      <c r="C1022" s="11"/>
      <c r="D1022" s="11"/>
      <c r="E1022" s="13"/>
      <c r="CA1022" s="16"/>
    </row>
    <row r="1023" spans="1:79">
      <c r="A1023" s="15"/>
      <c r="B1023" s="15"/>
      <c r="C1023" s="11"/>
      <c r="D1023" s="11"/>
      <c r="E1023" s="13"/>
      <c r="CA1023" s="16"/>
    </row>
    <row r="1024" spans="1:79">
      <c r="A1024" s="15"/>
      <c r="B1024" s="15"/>
      <c r="C1024" s="11"/>
      <c r="D1024" s="11"/>
      <c r="E1024" s="13"/>
      <c r="CA1024" s="16"/>
    </row>
    <row r="1025" spans="1:79">
      <c r="A1025" s="15"/>
      <c r="B1025" s="15"/>
      <c r="C1025" s="11"/>
      <c r="D1025" s="11"/>
      <c r="E1025" s="13"/>
      <c r="CA1025" s="16"/>
    </row>
    <row r="1026" spans="1:79">
      <c r="A1026" s="15"/>
      <c r="B1026" s="15"/>
      <c r="C1026" s="11"/>
      <c r="D1026" s="11"/>
      <c r="E1026" s="13"/>
      <c r="CA1026" s="16"/>
    </row>
    <row r="1027" spans="1:79">
      <c r="A1027" s="15"/>
      <c r="B1027" s="15"/>
      <c r="C1027" s="11"/>
      <c r="D1027" s="11"/>
      <c r="E1027" s="13"/>
      <c r="CA1027" s="16"/>
    </row>
    <row r="1028" spans="1:79">
      <c r="A1028" s="15"/>
      <c r="B1028" s="15"/>
      <c r="C1028" s="11"/>
      <c r="D1028" s="11"/>
      <c r="E1028" s="13"/>
      <c r="CA1028" s="16"/>
    </row>
    <row r="1029" spans="1:79">
      <c r="A1029" s="15"/>
      <c r="B1029" s="15"/>
      <c r="C1029" s="11"/>
      <c r="D1029" s="11"/>
      <c r="E1029" s="13"/>
      <c r="CA1029" s="16"/>
    </row>
    <row r="1030" spans="1:79">
      <c r="A1030" s="15"/>
      <c r="B1030" s="15"/>
      <c r="C1030" s="11"/>
      <c r="D1030" s="11"/>
      <c r="E1030" s="13"/>
      <c r="CA1030" s="16"/>
    </row>
    <row r="1031" spans="1:79">
      <c r="A1031" s="15"/>
      <c r="B1031" s="15"/>
      <c r="C1031" s="11"/>
      <c r="D1031" s="11"/>
      <c r="E1031" s="13"/>
      <c r="CA1031" s="16"/>
    </row>
    <row r="1032" spans="1:79">
      <c r="A1032" s="15"/>
      <c r="B1032" s="15"/>
      <c r="C1032" s="11"/>
      <c r="D1032" s="11"/>
      <c r="E1032" s="13"/>
      <c r="CA1032" s="16"/>
    </row>
    <row r="1033" spans="1:79">
      <c r="A1033" s="15"/>
      <c r="B1033" s="15"/>
      <c r="C1033" s="11"/>
      <c r="D1033" s="11"/>
      <c r="E1033" s="13"/>
      <c r="CA1033" s="16"/>
    </row>
    <row r="1034" spans="1:79">
      <c r="A1034" s="15"/>
      <c r="B1034" s="15"/>
      <c r="C1034" s="11"/>
      <c r="D1034" s="11"/>
      <c r="E1034" s="13"/>
      <c r="CA1034" s="16"/>
    </row>
    <row r="1035" spans="1:79">
      <c r="A1035" s="15"/>
      <c r="B1035" s="15"/>
      <c r="C1035" s="11"/>
      <c r="D1035" s="11"/>
      <c r="E1035" s="13"/>
      <c r="CA1035" s="16"/>
    </row>
    <row r="1036" spans="1:79">
      <c r="A1036" s="15"/>
      <c r="B1036" s="15"/>
      <c r="C1036" s="11"/>
      <c r="D1036" s="11"/>
      <c r="E1036" s="13"/>
      <c r="CA1036" s="16"/>
    </row>
    <row r="1037" spans="1:79">
      <c r="A1037" s="15"/>
      <c r="B1037" s="15"/>
      <c r="C1037" s="11"/>
      <c r="D1037" s="11"/>
      <c r="E1037" s="13"/>
      <c r="CA1037" s="16"/>
    </row>
    <row r="1038" spans="1:79">
      <c r="A1038" s="15"/>
      <c r="B1038" s="15"/>
      <c r="C1038" s="11"/>
      <c r="D1038" s="11"/>
      <c r="E1038" s="13"/>
      <c r="CA1038" s="16"/>
    </row>
    <row r="1039" spans="1:79">
      <c r="A1039" s="15"/>
      <c r="B1039" s="15"/>
      <c r="C1039" s="11"/>
      <c r="D1039" s="11"/>
      <c r="E1039" s="13"/>
      <c r="CA1039" s="16"/>
    </row>
    <row r="1040" spans="1:79">
      <c r="A1040" s="15"/>
      <c r="B1040" s="15"/>
      <c r="C1040" s="11"/>
      <c r="D1040" s="11"/>
      <c r="E1040" s="13"/>
      <c r="CA1040" s="16"/>
    </row>
    <row r="1041" spans="1:79">
      <c r="A1041" s="15"/>
      <c r="B1041" s="15"/>
      <c r="C1041" s="11"/>
      <c r="D1041" s="11"/>
      <c r="E1041" s="13"/>
      <c r="CA1041" s="16"/>
    </row>
    <row r="1042" spans="1:79">
      <c r="A1042" s="15"/>
      <c r="B1042" s="15"/>
      <c r="C1042" s="11"/>
      <c r="D1042" s="11"/>
      <c r="E1042" s="13"/>
      <c r="CA1042" s="16"/>
    </row>
    <row r="1043" spans="1:79">
      <c r="A1043" s="15"/>
      <c r="B1043" s="15"/>
      <c r="C1043" s="11"/>
      <c r="D1043" s="11"/>
      <c r="E1043" s="13"/>
      <c r="CA1043" s="16"/>
    </row>
    <row r="1044" spans="1:79">
      <c r="A1044" s="15"/>
      <c r="B1044" s="15"/>
      <c r="C1044" s="11"/>
      <c r="D1044" s="11"/>
      <c r="E1044" s="13"/>
      <c r="CA1044" s="16"/>
    </row>
    <row r="1045" spans="1:79">
      <c r="A1045" s="15"/>
      <c r="B1045" s="15"/>
      <c r="C1045" s="11"/>
      <c r="D1045" s="11"/>
      <c r="E1045" s="13"/>
      <c r="CA1045" s="16"/>
    </row>
    <row r="1046" spans="1:79">
      <c r="A1046" s="15"/>
      <c r="B1046" s="15"/>
      <c r="C1046" s="11"/>
      <c r="D1046" s="11"/>
      <c r="E1046" s="13"/>
      <c r="CA1046" s="16"/>
    </row>
    <row r="1047" spans="1:79">
      <c r="A1047" s="15"/>
      <c r="B1047" s="15"/>
      <c r="C1047" s="11"/>
      <c r="D1047" s="11"/>
      <c r="E1047" s="13"/>
      <c r="CA1047" s="16"/>
    </row>
    <row r="1048" spans="1:79">
      <c r="A1048" s="15"/>
      <c r="B1048" s="15"/>
      <c r="C1048" s="11"/>
      <c r="D1048" s="11"/>
      <c r="E1048" s="13"/>
      <c r="CA1048" s="16"/>
    </row>
    <row r="1049" spans="1:79">
      <c r="A1049" s="15"/>
      <c r="B1049" s="15"/>
      <c r="C1049" s="11"/>
      <c r="D1049" s="11"/>
      <c r="E1049" s="13"/>
      <c r="CA1049" s="16"/>
    </row>
    <row r="1050" spans="1:79">
      <c r="A1050" s="15"/>
      <c r="B1050" s="15"/>
      <c r="C1050" s="11"/>
      <c r="D1050" s="11"/>
      <c r="E1050" s="13"/>
      <c r="CA1050" s="16"/>
    </row>
    <row r="1051" spans="1:79">
      <c r="A1051" s="15"/>
      <c r="B1051" s="15"/>
      <c r="C1051" s="11"/>
      <c r="D1051" s="11"/>
      <c r="E1051" s="13"/>
      <c r="CA1051" s="16"/>
    </row>
    <row r="1052" spans="1:79">
      <c r="A1052" s="15"/>
      <c r="B1052" s="15"/>
      <c r="C1052" s="11"/>
      <c r="D1052" s="11"/>
      <c r="E1052" s="13"/>
      <c r="CA1052" s="16"/>
    </row>
    <row r="1053" spans="1:79">
      <c r="A1053" s="15"/>
      <c r="B1053" s="15"/>
      <c r="C1053" s="11"/>
      <c r="D1053" s="11"/>
      <c r="E1053" s="13"/>
      <c r="CA1053" s="16"/>
    </row>
    <row r="1054" spans="1:79">
      <c r="A1054" s="15"/>
      <c r="B1054" s="15"/>
      <c r="C1054" s="11"/>
      <c r="D1054" s="11"/>
      <c r="E1054" s="13"/>
      <c r="CA1054" s="16"/>
    </row>
    <row r="1055" spans="1:79">
      <c r="A1055" s="15"/>
      <c r="B1055" s="15"/>
      <c r="C1055" s="11"/>
      <c r="D1055" s="11"/>
      <c r="E1055" s="13"/>
      <c r="CA1055" s="16"/>
    </row>
    <row r="1056" spans="1:79">
      <c r="A1056" s="15"/>
      <c r="B1056" s="15"/>
      <c r="C1056" s="11"/>
      <c r="D1056" s="11"/>
      <c r="E1056" s="13"/>
      <c r="CA1056" s="16"/>
    </row>
    <row r="1057" spans="1:79">
      <c r="A1057" s="15"/>
      <c r="B1057" s="15"/>
      <c r="C1057" s="11"/>
      <c r="D1057" s="11"/>
      <c r="E1057" s="13"/>
      <c r="CA1057" s="16"/>
    </row>
    <row r="1058" spans="1:79">
      <c r="A1058" s="15"/>
      <c r="B1058" s="15"/>
      <c r="C1058" s="11"/>
      <c r="D1058" s="11"/>
      <c r="E1058" s="13"/>
      <c r="CA1058" s="16"/>
    </row>
    <row r="1059" spans="1:79">
      <c r="A1059" s="15"/>
      <c r="B1059" s="15"/>
      <c r="C1059" s="11"/>
      <c r="D1059" s="11"/>
      <c r="E1059" s="13"/>
      <c r="CA1059" s="16"/>
    </row>
    <row r="1060" spans="1:79">
      <c r="A1060" s="15"/>
      <c r="B1060" s="15"/>
      <c r="C1060" s="11"/>
      <c r="D1060" s="11"/>
      <c r="E1060" s="13"/>
      <c r="CA1060" s="16"/>
    </row>
    <row r="1061" spans="1:79">
      <c r="A1061" s="15"/>
      <c r="B1061" s="15"/>
      <c r="C1061" s="11"/>
      <c r="D1061" s="11"/>
      <c r="E1061" s="13"/>
      <c r="CA1061" s="16"/>
    </row>
    <row r="1062" spans="1:79">
      <c r="A1062" s="15"/>
      <c r="B1062" s="15"/>
      <c r="C1062" s="11"/>
      <c r="D1062" s="11"/>
      <c r="E1062" s="13"/>
      <c r="CA1062" s="16"/>
    </row>
    <row r="1063" spans="1:79">
      <c r="A1063" s="15"/>
      <c r="B1063" s="15"/>
      <c r="C1063" s="11"/>
      <c r="D1063" s="11"/>
      <c r="E1063" s="13"/>
      <c r="CA1063" s="16"/>
    </row>
    <row r="1064" spans="1:79">
      <c r="A1064" s="15"/>
      <c r="B1064" s="15"/>
      <c r="C1064" s="11"/>
      <c r="D1064" s="11"/>
      <c r="E1064" s="13"/>
      <c r="CA1064" s="16"/>
    </row>
    <row r="1065" spans="1:79">
      <c r="A1065" s="15"/>
      <c r="B1065" s="15"/>
      <c r="C1065" s="11"/>
      <c r="D1065" s="11"/>
      <c r="E1065" s="13"/>
      <c r="CA1065" s="16"/>
    </row>
    <row r="1066" spans="1:79">
      <c r="A1066" s="15"/>
      <c r="B1066" s="15"/>
      <c r="C1066" s="11"/>
      <c r="D1066" s="11"/>
      <c r="E1066" s="13"/>
      <c r="CA1066" s="16"/>
    </row>
    <row r="1067" spans="1:79">
      <c r="A1067" s="15"/>
      <c r="B1067" s="15"/>
      <c r="C1067" s="11"/>
      <c r="D1067" s="11"/>
      <c r="E1067" s="13"/>
      <c r="CA1067" s="16"/>
    </row>
    <row r="1068" spans="1:79">
      <c r="A1068" s="15"/>
      <c r="B1068" s="15"/>
      <c r="C1068" s="11"/>
      <c r="D1068" s="11"/>
      <c r="E1068" s="13"/>
      <c r="CA1068" s="16"/>
    </row>
    <row r="1069" spans="1:79">
      <c r="A1069" s="15"/>
      <c r="B1069" s="15"/>
      <c r="C1069" s="11"/>
      <c r="D1069" s="11"/>
      <c r="E1069" s="13"/>
      <c r="CA1069" s="16"/>
    </row>
    <row r="1070" spans="1:79">
      <c r="A1070" s="15"/>
      <c r="B1070" s="15"/>
      <c r="C1070" s="11"/>
      <c r="D1070" s="11"/>
      <c r="E1070" s="13"/>
      <c r="CA1070" s="16"/>
    </row>
    <row r="1071" spans="1:79">
      <c r="A1071" s="15"/>
      <c r="B1071" s="15"/>
      <c r="C1071" s="11"/>
      <c r="D1071" s="11"/>
      <c r="E1071" s="13"/>
      <c r="CA1071" s="16"/>
    </row>
    <row r="1072" spans="1:79">
      <c r="A1072" s="15"/>
      <c r="B1072" s="15"/>
      <c r="C1072" s="11"/>
      <c r="D1072" s="11"/>
      <c r="E1072" s="13"/>
      <c r="CA1072" s="16"/>
    </row>
    <row r="1073" spans="1:79">
      <c r="A1073" s="15"/>
      <c r="B1073" s="15"/>
      <c r="C1073" s="11"/>
      <c r="D1073" s="11"/>
      <c r="E1073" s="13"/>
      <c r="CA1073" s="16"/>
    </row>
    <row r="1074" spans="1:79">
      <c r="A1074" s="15"/>
      <c r="B1074" s="15"/>
      <c r="C1074" s="11"/>
      <c r="D1074" s="11"/>
      <c r="E1074" s="13"/>
      <c r="CA1074" s="16"/>
    </row>
    <row r="1075" spans="1:79">
      <c r="A1075" s="15"/>
      <c r="B1075" s="15"/>
      <c r="C1075" s="11"/>
      <c r="D1075" s="11"/>
      <c r="E1075" s="13"/>
      <c r="CA1075" s="16"/>
    </row>
    <row r="1076" spans="1:79">
      <c r="A1076" s="15"/>
      <c r="B1076" s="15"/>
      <c r="C1076" s="11"/>
      <c r="D1076" s="11"/>
      <c r="E1076" s="13"/>
      <c r="CA1076" s="16"/>
    </row>
    <row r="1077" spans="1:79">
      <c r="A1077" s="15"/>
      <c r="B1077" s="15"/>
      <c r="C1077" s="11"/>
      <c r="D1077" s="11"/>
      <c r="E1077" s="13"/>
      <c r="CA1077" s="16"/>
    </row>
    <row r="1078" spans="1:79">
      <c r="A1078" s="15"/>
      <c r="B1078" s="15"/>
      <c r="C1078" s="11"/>
      <c r="D1078" s="11"/>
      <c r="E1078" s="13"/>
      <c r="CA1078" s="16"/>
    </row>
    <row r="1079" spans="1:79">
      <c r="A1079" s="15"/>
      <c r="B1079" s="15"/>
      <c r="C1079" s="11"/>
      <c r="D1079" s="11"/>
      <c r="E1079" s="13"/>
      <c r="CA1079" s="16"/>
    </row>
    <row r="1080" spans="1:79">
      <c r="A1080" s="15"/>
      <c r="B1080" s="15"/>
      <c r="C1080" s="11"/>
      <c r="D1080" s="11"/>
      <c r="E1080" s="13"/>
      <c r="CA1080" s="16"/>
    </row>
    <row r="1081" spans="1:79">
      <c r="A1081" s="15"/>
      <c r="B1081" s="15"/>
      <c r="C1081" s="11"/>
      <c r="D1081" s="11"/>
      <c r="E1081" s="13"/>
      <c r="CA1081" s="16"/>
    </row>
    <row r="1082" spans="1:79">
      <c r="A1082" s="15"/>
      <c r="B1082" s="15"/>
      <c r="C1082" s="11"/>
      <c r="D1082" s="11"/>
      <c r="E1082" s="13"/>
      <c r="CA1082" s="16"/>
    </row>
    <row r="1083" spans="1:79">
      <c r="A1083" s="15"/>
      <c r="B1083" s="15"/>
      <c r="C1083" s="11"/>
      <c r="D1083" s="11"/>
      <c r="E1083" s="13"/>
      <c r="CA1083" s="16"/>
    </row>
    <row r="1084" spans="1:79">
      <c r="A1084" s="15"/>
      <c r="B1084" s="15"/>
      <c r="C1084" s="11"/>
      <c r="D1084" s="11"/>
      <c r="E1084" s="13"/>
      <c r="CA1084" s="16"/>
    </row>
    <row r="1085" spans="1:79">
      <c r="A1085" s="15"/>
      <c r="B1085" s="15"/>
      <c r="C1085" s="11"/>
      <c r="D1085" s="11"/>
      <c r="E1085" s="13"/>
      <c r="CA1085" s="16"/>
    </row>
    <row r="1086" spans="1:79">
      <c r="A1086" s="15"/>
      <c r="B1086" s="15"/>
      <c r="C1086" s="11"/>
      <c r="D1086" s="11"/>
      <c r="E1086" s="13"/>
      <c r="CA1086" s="16"/>
    </row>
    <row r="1087" spans="1:79">
      <c r="A1087" s="15"/>
      <c r="B1087" s="15"/>
      <c r="C1087" s="11"/>
      <c r="D1087" s="11"/>
      <c r="E1087" s="13"/>
      <c r="CA1087" s="16"/>
    </row>
    <row r="1088" spans="1:79">
      <c r="A1088" s="15"/>
      <c r="B1088" s="15"/>
      <c r="C1088" s="11"/>
      <c r="D1088" s="11"/>
      <c r="E1088" s="13"/>
      <c r="CA1088" s="16"/>
    </row>
    <row r="1089" spans="1:79">
      <c r="A1089" s="15"/>
      <c r="B1089" s="15"/>
      <c r="C1089" s="11"/>
      <c r="D1089" s="11"/>
      <c r="E1089" s="13"/>
      <c r="CA1089" s="16"/>
    </row>
    <row r="1090" spans="1:79">
      <c r="A1090" s="15"/>
      <c r="B1090" s="15"/>
      <c r="C1090" s="11"/>
      <c r="D1090" s="11"/>
      <c r="E1090" s="13"/>
      <c r="CA1090" s="16"/>
    </row>
    <row r="1091" spans="1:79">
      <c r="A1091" s="15"/>
      <c r="B1091" s="15"/>
      <c r="C1091" s="11"/>
      <c r="D1091" s="11"/>
      <c r="E1091" s="13"/>
      <c r="CA1091" s="16"/>
    </row>
    <row r="1092" spans="1:79">
      <c r="A1092" s="15"/>
      <c r="B1092" s="15"/>
      <c r="C1092" s="11"/>
      <c r="D1092" s="11"/>
      <c r="E1092" s="13"/>
      <c r="CA1092" s="16"/>
    </row>
    <row r="1093" spans="1:79">
      <c r="A1093" s="15"/>
      <c r="B1093" s="15"/>
      <c r="C1093" s="11"/>
      <c r="D1093" s="11"/>
      <c r="E1093" s="13"/>
      <c r="CA1093" s="16"/>
    </row>
    <row r="1094" spans="1:79">
      <c r="A1094" s="15"/>
      <c r="B1094" s="15"/>
      <c r="C1094" s="11"/>
      <c r="D1094" s="11"/>
      <c r="E1094" s="13"/>
      <c r="CA1094" s="16"/>
    </row>
    <row r="1095" spans="1:79">
      <c r="A1095" s="15"/>
      <c r="B1095" s="15"/>
      <c r="C1095" s="11"/>
      <c r="D1095" s="11"/>
      <c r="E1095" s="13"/>
      <c r="CA1095" s="16"/>
    </row>
    <row r="1096" spans="1:79">
      <c r="A1096" s="15"/>
      <c r="B1096" s="15"/>
      <c r="C1096" s="11"/>
      <c r="D1096" s="11"/>
      <c r="E1096" s="13"/>
      <c r="CA1096" s="16"/>
    </row>
    <row r="1097" spans="1:79">
      <c r="A1097" s="15"/>
      <c r="B1097" s="15"/>
      <c r="C1097" s="11"/>
      <c r="D1097" s="11"/>
      <c r="E1097" s="13"/>
      <c r="CA1097" s="16"/>
    </row>
    <row r="1098" spans="1:79">
      <c r="A1098" s="15"/>
      <c r="B1098" s="15"/>
      <c r="C1098" s="11"/>
      <c r="D1098" s="11"/>
      <c r="E1098" s="13"/>
      <c r="CA1098" s="16"/>
    </row>
    <row r="1099" spans="1:79">
      <c r="A1099" s="15"/>
      <c r="B1099" s="15"/>
      <c r="C1099" s="11"/>
      <c r="D1099" s="11"/>
      <c r="E1099" s="13"/>
      <c r="CA1099" s="16"/>
    </row>
    <row r="1100" spans="1:79">
      <c r="A1100" s="15"/>
      <c r="B1100" s="15"/>
      <c r="C1100" s="11"/>
      <c r="D1100" s="11"/>
      <c r="E1100" s="13"/>
      <c r="CA1100" s="16"/>
    </row>
    <row r="1101" spans="1:79">
      <c r="A1101" s="15"/>
      <c r="B1101" s="15"/>
      <c r="C1101" s="11"/>
      <c r="D1101" s="11"/>
      <c r="E1101" s="13"/>
      <c r="CA1101" s="16"/>
    </row>
    <row r="1102" spans="1:79">
      <c r="A1102" s="15"/>
      <c r="B1102" s="15"/>
      <c r="C1102" s="11"/>
      <c r="D1102" s="11"/>
      <c r="E1102" s="13"/>
      <c r="CA1102" s="16"/>
    </row>
    <row r="1103" spans="1:79">
      <c r="A1103" s="15"/>
      <c r="B1103" s="15"/>
      <c r="C1103" s="11"/>
      <c r="D1103" s="11"/>
      <c r="E1103" s="13"/>
      <c r="CA1103" s="16"/>
    </row>
    <row r="1104" spans="1:79">
      <c r="A1104" s="15"/>
      <c r="B1104" s="15"/>
      <c r="C1104" s="11"/>
      <c r="D1104" s="11"/>
      <c r="E1104" s="13"/>
      <c r="CA1104" s="16"/>
    </row>
    <row r="1105" spans="1:79">
      <c r="A1105" s="15"/>
      <c r="B1105" s="15"/>
      <c r="C1105" s="11"/>
      <c r="D1105" s="11"/>
      <c r="E1105" s="13"/>
      <c r="CA1105" s="16"/>
    </row>
    <row r="1106" spans="1:79">
      <c r="A1106" s="15"/>
      <c r="B1106" s="15"/>
      <c r="C1106" s="11"/>
      <c r="D1106" s="11"/>
      <c r="E1106" s="13"/>
      <c r="CA1106" s="16"/>
    </row>
    <row r="1107" spans="1:79">
      <c r="A1107" s="15"/>
      <c r="B1107" s="15"/>
      <c r="C1107" s="11"/>
      <c r="D1107" s="11"/>
      <c r="E1107" s="13"/>
      <c r="CA1107" s="16"/>
    </row>
    <row r="1108" spans="1:79">
      <c r="A1108" s="15"/>
      <c r="B1108" s="15"/>
      <c r="C1108" s="11"/>
      <c r="D1108" s="11"/>
      <c r="E1108" s="13"/>
      <c r="CA1108" s="16"/>
    </row>
    <row r="1109" spans="1:79">
      <c r="A1109" s="15"/>
      <c r="B1109" s="15"/>
      <c r="C1109" s="11"/>
      <c r="D1109" s="11"/>
      <c r="E1109" s="13"/>
      <c r="CA1109" s="16"/>
    </row>
    <row r="1110" spans="1:79">
      <c r="A1110" s="15"/>
      <c r="B1110" s="15"/>
      <c r="C1110" s="11"/>
      <c r="D1110" s="11"/>
      <c r="E1110" s="13"/>
      <c r="CA1110" s="16"/>
    </row>
    <row r="1111" spans="1:79">
      <c r="A1111" s="15"/>
      <c r="B1111" s="15"/>
      <c r="C1111" s="11"/>
      <c r="D1111" s="11"/>
      <c r="E1111" s="13"/>
      <c r="CA1111" s="16"/>
    </row>
    <row r="1112" spans="1:79">
      <c r="A1112" s="15"/>
      <c r="B1112" s="15"/>
      <c r="C1112" s="11"/>
      <c r="D1112" s="11"/>
      <c r="E1112" s="13"/>
      <c r="CA1112" s="16"/>
    </row>
    <row r="1113" spans="1:79">
      <c r="A1113" s="15"/>
      <c r="B1113" s="15"/>
      <c r="C1113" s="11"/>
      <c r="D1113" s="11"/>
      <c r="E1113" s="13"/>
      <c r="CA1113" s="16"/>
    </row>
    <row r="1114" spans="1:79">
      <c r="A1114" s="15"/>
      <c r="B1114" s="15"/>
      <c r="C1114" s="11"/>
      <c r="D1114" s="11"/>
      <c r="E1114" s="13"/>
      <c r="CA1114" s="16"/>
    </row>
    <row r="1115" spans="1:79">
      <c r="A1115" s="15"/>
      <c r="B1115" s="15"/>
      <c r="C1115" s="11"/>
      <c r="D1115" s="11"/>
      <c r="E1115" s="13"/>
      <c r="CA1115" s="16"/>
    </row>
    <row r="1116" spans="1:79">
      <c r="A1116" s="15"/>
      <c r="B1116" s="15"/>
      <c r="C1116" s="11"/>
      <c r="D1116" s="11"/>
      <c r="E1116" s="13"/>
      <c r="CA1116" s="16"/>
    </row>
    <row r="1117" spans="1:79">
      <c r="A1117" s="15"/>
      <c r="B1117" s="15"/>
      <c r="C1117" s="11"/>
      <c r="D1117" s="11"/>
      <c r="E1117" s="13"/>
      <c r="CA1117" s="16"/>
    </row>
    <row r="1118" spans="1:79">
      <c r="A1118" s="15"/>
      <c r="B1118" s="15"/>
      <c r="C1118" s="11"/>
      <c r="D1118" s="11"/>
      <c r="E1118" s="13"/>
      <c r="CA1118" s="16"/>
    </row>
    <row r="1119" spans="1:79">
      <c r="A1119" s="15"/>
      <c r="B1119" s="15"/>
      <c r="C1119" s="11"/>
      <c r="D1119" s="11"/>
      <c r="E1119" s="13"/>
      <c r="CA1119" s="16"/>
    </row>
    <row r="1120" spans="1:79">
      <c r="A1120" s="15"/>
      <c r="B1120" s="15"/>
      <c r="C1120" s="11"/>
      <c r="D1120" s="11"/>
      <c r="E1120" s="13"/>
      <c r="CA1120" s="16"/>
    </row>
    <row r="1121" spans="1:79">
      <c r="A1121" s="15"/>
      <c r="B1121" s="15"/>
      <c r="C1121" s="11"/>
      <c r="D1121" s="11"/>
      <c r="E1121" s="13"/>
      <c r="CA1121" s="16"/>
    </row>
    <row r="1122" spans="1:79">
      <c r="A1122" s="15"/>
      <c r="B1122" s="15"/>
      <c r="C1122" s="11"/>
      <c r="D1122" s="11"/>
      <c r="E1122" s="13"/>
      <c r="CA1122" s="16"/>
    </row>
    <row r="1123" spans="1:79">
      <c r="A1123" s="15"/>
      <c r="B1123" s="15"/>
      <c r="C1123" s="11"/>
      <c r="D1123" s="11"/>
      <c r="E1123" s="13"/>
      <c r="CA1123" s="16"/>
    </row>
    <row r="1124" spans="1:79">
      <c r="A1124" s="15"/>
      <c r="B1124" s="15"/>
      <c r="C1124" s="11"/>
      <c r="D1124" s="11"/>
      <c r="E1124" s="13"/>
      <c r="CA1124" s="16"/>
    </row>
    <row r="1125" spans="1:79">
      <c r="A1125" s="15"/>
      <c r="B1125" s="15"/>
      <c r="C1125" s="11"/>
      <c r="D1125" s="11"/>
      <c r="E1125" s="13"/>
      <c r="CA1125" s="16"/>
    </row>
    <row r="1126" spans="1:79">
      <c r="A1126" s="15"/>
      <c r="B1126" s="15"/>
      <c r="C1126" s="11"/>
      <c r="D1126" s="11"/>
      <c r="E1126" s="13"/>
      <c r="CA1126" s="16"/>
    </row>
    <row r="1127" spans="1:79">
      <c r="A1127" s="15"/>
      <c r="B1127" s="15"/>
      <c r="C1127" s="11"/>
      <c r="D1127" s="11"/>
      <c r="E1127" s="13"/>
      <c r="CA1127" s="16"/>
    </row>
    <row r="1128" spans="1:79">
      <c r="A1128" s="15"/>
      <c r="B1128" s="15"/>
      <c r="C1128" s="11"/>
      <c r="D1128" s="11"/>
      <c r="E1128" s="13"/>
      <c r="CA1128" s="16"/>
    </row>
    <row r="1129" spans="1:79">
      <c r="A1129" s="15"/>
      <c r="B1129" s="15"/>
      <c r="C1129" s="11"/>
      <c r="D1129" s="11"/>
      <c r="E1129" s="13"/>
      <c r="CA1129" s="16"/>
    </row>
    <row r="1130" spans="1:79">
      <c r="A1130" s="15"/>
      <c r="B1130" s="15"/>
      <c r="C1130" s="11"/>
      <c r="D1130" s="11"/>
      <c r="E1130" s="13"/>
      <c r="CA1130" s="16"/>
    </row>
    <row r="1131" spans="1:79">
      <c r="A1131" s="15"/>
      <c r="B1131" s="15"/>
      <c r="C1131" s="11"/>
      <c r="D1131" s="11"/>
      <c r="E1131" s="13"/>
      <c r="CA1131" s="16"/>
    </row>
    <row r="1132" spans="1:79">
      <c r="A1132" s="15"/>
      <c r="B1132" s="15"/>
      <c r="C1132" s="11"/>
      <c r="D1132" s="11"/>
      <c r="E1132" s="13"/>
      <c r="CA1132" s="16"/>
    </row>
    <row r="1133" spans="1:79">
      <c r="A1133" s="15"/>
      <c r="B1133" s="15"/>
      <c r="C1133" s="11"/>
      <c r="D1133" s="11"/>
      <c r="E1133" s="13"/>
      <c r="CA1133" s="16"/>
    </row>
    <row r="1134" spans="1:79">
      <c r="A1134" s="15"/>
      <c r="B1134" s="15"/>
      <c r="C1134" s="11"/>
      <c r="D1134" s="11"/>
      <c r="E1134" s="13"/>
      <c r="CA1134" s="16"/>
    </row>
    <row r="1135" spans="1:79">
      <c r="A1135" s="15"/>
      <c r="B1135" s="15"/>
      <c r="C1135" s="11"/>
      <c r="D1135" s="11"/>
      <c r="E1135" s="13"/>
      <c r="CA1135" s="16"/>
    </row>
    <row r="1136" spans="1:79">
      <c r="A1136" s="15"/>
      <c r="B1136" s="15"/>
      <c r="C1136" s="11"/>
      <c r="D1136" s="11"/>
      <c r="E1136" s="13"/>
      <c r="CA1136" s="16"/>
    </row>
    <row r="1137" spans="1:79">
      <c r="A1137" s="15"/>
      <c r="B1137" s="15"/>
      <c r="C1137" s="11"/>
      <c r="D1137" s="11"/>
      <c r="E1137" s="13"/>
      <c r="CA1137" s="16"/>
    </row>
    <row r="1138" spans="1:79">
      <c r="A1138" s="15"/>
      <c r="B1138" s="15"/>
      <c r="C1138" s="11"/>
      <c r="D1138" s="11"/>
      <c r="E1138" s="13"/>
      <c r="CA1138" s="16"/>
    </row>
    <row r="1139" spans="1:79">
      <c r="A1139" s="15"/>
      <c r="B1139" s="15"/>
      <c r="C1139" s="11"/>
      <c r="D1139" s="11"/>
      <c r="E1139" s="13"/>
      <c r="CA1139" s="16"/>
    </row>
    <row r="1140" spans="1:79">
      <c r="A1140" s="15"/>
      <c r="B1140" s="15"/>
      <c r="C1140" s="11"/>
      <c r="D1140" s="11"/>
      <c r="E1140" s="13"/>
      <c r="CA1140" s="16"/>
    </row>
    <row r="1141" spans="1:79">
      <c r="A1141" s="15"/>
      <c r="B1141" s="15"/>
      <c r="C1141" s="11"/>
      <c r="D1141" s="11"/>
      <c r="E1141" s="13"/>
      <c r="CA1141" s="16"/>
    </row>
    <row r="1142" spans="1:79">
      <c r="A1142" s="15"/>
      <c r="B1142" s="15"/>
      <c r="C1142" s="11"/>
      <c r="D1142" s="11"/>
      <c r="E1142" s="13"/>
      <c r="CA1142" s="16"/>
    </row>
    <row r="1143" spans="1:79">
      <c r="A1143" s="15"/>
      <c r="B1143" s="15"/>
      <c r="C1143" s="11"/>
      <c r="D1143" s="11"/>
      <c r="E1143" s="13"/>
      <c r="CA1143" s="16"/>
    </row>
    <row r="1144" spans="1:79">
      <c r="A1144" s="15"/>
      <c r="B1144" s="15"/>
      <c r="C1144" s="11"/>
      <c r="D1144" s="11"/>
      <c r="E1144" s="13"/>
      <c r="CA1144" s="16"/>
    </row>
    <row r="1145" spans="1:79">
      <c r="A1145" s="15"/>
      <c r="B1145" s="15"/>
      <c r="C1145" s="11"/>
      <c r="D1145" s="11"/>
      <c r="E1145" s="13"/>
      <c r="CA1145" s="16"/>
    </row>
    <row r="1146" spans="1:79">
      <c r="A1146" s="15"/>
      <c r="B1146" s="15"/>
      <c r="C1146" s="11"/>
      <c r="D1146" s="11"/>
      <c r="E1146" s="13"/>
      <c r="CA1146" s="16"/>
    </row>
    <row r="1147" spans="1:79">
      <c r="A1147" s="15"/>
      <c r="B1147" s="15"/>
      <c r="C1147" s="11"/>
      <c r="D1147" s="11"/>
      <c r="E1147" s="13"/>
      <c r="CA1147" s="16"/>
    </row>
    <row r="1148" spans="1:79">
      <c r="A1148" s="15"/>
      <c r="B1148" s="15"/>
      <c r="C1148" s="11"/>
      <c r="D1148" s="11"/>
      <c r="E1148" s="13"/>
      <c r="CA1148" s="16"/>
    </row>
    <row r="1149" spans="1:79">
      <c r="A1149" s="15"/>
      <c r="B1149" s="15"/>
      <c r="C1149" s="11"/>
      <c r="D1149" s="11"/>
      <c r="E1149" s="13"/>
      <c r="CA1149" s="16"/>
    </row>
    <row r="1150" spans="1:79">
      <c r="A1150" s="15"/>
      <c r="B1150" s="15"/>
      <c r="C1150" s="11"/>
      <c r="D1150" s="11"/>
      <c r="E1150" s="13"/>
      <c r="CA1150" s="16"/>
    </row>
    <row r="1151" spans="1:79">
      <c r="A1151" s="15"/>
      <c r="B1151" s="15"/>
      <c r="C1151" s="11"/>
      <c r="D1151" s="11"/>
      <c r="E1151" s="13"/>
      <c r="CA1151" s="16"/>
    </row>
    <row r="1152" spans="1:79">
      <c r="A1152" s="15"/>
      <c r="B1152" s="15"/>
      <c r="C1152" s="11"/>
      <c r="D1152" s="11"/>
      <c r="E1152" s="13"/>
      <c r="CA1152" s="16"/>
    </row>
    <row r="1153" spans="1:79">
      <c r="A1153" s="15"/>
      <c r="B1153" s="15"/>
      <c r="C1153" s="11"/>
      <c r="D1153" s="11"/>
      <c r="E1153" s="13"/>
      <c r="CA1153" s="16"/>
    </row>
    <row r="1154" spans="1:79">
      <c r="A1154" s="15"/>
      <c r="B1154" s="15"/>
      <c r="C1154" s="11"/>
      <c r="D1154" s="11"/>
      <c r="E1154" s="13"/>
      <c r="CA1154" s="16"/>
    </row>
    <row r="1155" spans="1:79">
      <c r="A1155" s="15"/>
      <c r="B1155" s="15"/>
      <c r="C1155" s="11"/>
      <c r="D1155" s="11"/>
      <c r="E1155" s="13"/>
      <c r="CA1155" s="16"/>
    </row>
    <row r="1156" spans="1:79">
      <c r="A1156" s="15"/>
      <c r="B1156" s="15"/>
      <c r="C1156" s="11"/>
      <c r="D1156" s="11"/>
      <c r="E1156" s="13"/>
      <c r="CA1156" s="16"/>
    </row>
    <row r="1157" spans="1:79">
      <c r="A1157" s="15"/>
      <c r="B1157" s="15"/>
      <c r="C1157" s="11"/>
      <c r="D1157" s="11"/>
      <c r="E1157" s="13"/>
      <c r="CA1157" s="16"/>
    </row>
    <row r="1158" spans="1:79">
      <c r="A1158" s="15"/>
      <c r="B1158" s="15"/>
      <c r="C1158" s="11"/>
      <c r="D1158" s="11"/>
      <c r="E1158" s="13"/>
      <c r="CA1158" s="16"/>
    </row>
    <row r="1159" spans="1:79">
      <c r="A1159" s="15"/>
      <c r="B1159" s="15"/>
      <c r="C1159" s="11"/>
      <c r="D1159" s="11"/>
      <c r="E1159" s="13"/>
      <c r="CA1159" s="16"/>
    </row>
    <row r="1160" spans="1:79">
      <c r="A1160" s="15"/>
      <c r="B1160" s="15"/>
      <c r="C1160" s="11"/>
      <c r="D1160" s="11"/>
      <c r="E1160" s="13"/>
      <c r="CA1160" s="16"/>
    </row>
    <row r="1161" spans="1:79">
      <c r="A1161" s="15"/>
      <c r="B1161" s="15"/>
      <c r="C1161" s="11"/>
      <c r="D1161" s="11"/>
      <c r="E1161" s="13"/>
      <c r="CA1161" s="16"/>
    </row>
    <row r="1162" spans="1:79">
      <c r="A1162" s="15"/>
      <c r="B1162" s="15"/>
      <c r="C1162" s="11"/>
      <c r="D1162" s="11"/>
      <c r="E1162" s="13"/>
      <c r="CA1162" s="16"/>
    </row>
    <row r="1163" spans="1:79">
      <c r="A1163" s="15"/>
      <c r="B1163" s="15"/>
      <c r="C1163" s="11"/>
      <c r="D1163" s="11"/>
      <c r="E1163" s="13"/>
      <c r="CA1163" s="16"/>
    </row>
    <row r="1164" spans="1:79">
      <c r="A1164" s="15"/>
      <c r="B1164" s="15"/>
      <c r="C1164" s="11"/>
      <c r="D1164" s="11"/>
      <c r="E1164" s="13"/>
      <c r="CA1164" s="16"/>
    </row>
    <row r="1165" spans="1:79">
      <c r="A1165" s="15"/>
      <c r="B1165" s="15"/>
      <c r="C1165" s="11"/>
      <c r="D1165" s="11"/>
      <c r="E1165" s="13"/>
      <c r="CA1165" s="16"/>
    </row>
    <row r="1166" spans="1:79">
      <c r="A1166" s="15"/>
      <c r="B1166" s="15"/>
      <c r="C1166" s="11"/>
      <c r="D1166" s="11"/>
      <c r="E1166" s="13"/>
      <c r="CA1166" s="16"/>
    </row>
    <row r="1167" spans="1:79">
      <c r="A1167" s="15"/>
      <c r="B1167" s="15"/>
      <c r="C1167" s="11"/>
      <c r="D1167" s="11"/>
      <c r="E1167" s="13"/>
      <c r="CA1167" s="16"/>
    </row>
    <row r="1168" spans="1:79">
      <c r="A1168" s="15"/>
      <c r="B1168" s="15"/>
      <c r="C1168" s="11"/>
      <c r="D1168" s="11"/>
      <c r="E1168" s="13"/>
      <c r="CA1168" s="16"/>
    </row>
    <row r="1169" spans="1:79">
      <c r="A1169" s="15"/>
      <c r="B1169" s="15"/>
      <c r="C1169" s="11"/>
      <c r="D1169" s="11"/>
      <c r="E1169" s="13"/>
      <c r="CA1169" s="16"/>
    </row>
    <row r="1170" spans="1:79">
      <c r="A1170" s="15"/>
      <c r="B1170" s="15"/>
      <c r="C1170" s="11"/>
      <c r="D1170" s="11"/>
      <c r="E1170" s="13"/>
      <c r="CA1170" s="16"/>
    </row>
    <row r="1171" spans="1:79">
      <c r="A1171" s="15"/>
      <c r="B1171" s="15"/>
      <c r="C1171" s="11"/>
      <c r="D1171" s="11"/>
      <c r="E1171" s="13"/>
      <c r="CA1171" s="16"/>
    </row>
    <row r="1172" spans="1:79">
      <c r="A1172" s="15"/>
      <c r="B1172" s="15"/>
      <c r="C1172" s="11"/>
      <c r="D1172" s="11"/>
      <c r="E1172" s="13"/>
      <c r="CA1172" s="16"/>
    </row>
    <row r="1173" spans="1:79">
      <c r="A1173" s="15"/>
      <c r="B1173" s="15"/>
      <c r="C1173" s="11"/>
      <c r="D1173" s="11"/>
      <c r="E1173" s="13"/>
      <c r="CA1173" s="16"/>
    </row>
    <row r="1174" spans="1:79">
      <c r="A1174" s="15"/>
      <c r="B1174" s="15"/>
      <c r="C1174" s="11"/>
      <c r="D1174" s="11"/>
      <c r="E1174" s="13"/>
      <c r="CA1174" s="16"/>
    </row>
    <row r="1175" spans="1:79">
      <c r="A1175" s="15"/>
      <c r="B1175" s="15"/>
      <c r="C1175" s="11"/>
      <c r="D1175" s="11"/>
      <c r="E1175" s="13"/>
      <c r="CA1175" s="16"/>
    </row>
    <row r="1176" spans="1:79">
      <c r="A1176" s="15"/>
      <c r="B1176" s="15"/>
      <c r="C1176" s="11"/>
      <c r="D1176" s="11"/>
      <c r="E1176" s="13"/>
      <c r="CA1176" s="16"/>
    </row>
    <row r="1177" spans="1:79">
      <c r="A1177" s="15"/>
      <c r="B1177" s="15"/>
      <c r="C1177" s="11"/>
      <c r="D1177" s="11"/>
      <c r="E1177" s="13"/>
      <c r="CA1177" s="16"/>
    </row>
    <row r="1178" spans="1:79">
      <c r="A1178" s="15"/>
      <c r="B1178" s="15"/>
      <c r="C1178" s="11"/>
      <c r="D1178" s="11"/>
      <c r="E1178" s="13"/>
      <c r="CA1178" s="16"/>
    </row>
    <row r="1179" spans="1:79">
      <c r="A1179" s="15"/>
      <c r="B1179" s="15"/>
      <c r="C1179" s="11"/>
      <c r="D1179" s="11"/>
      <c r="E1179" s="13"/>
      <c r="CA1179" s="16"/>
    </row>
    <row r="1180" spans="1:79">
      <c r="A1180" s="15"/>
      <c r="B1180" s="15"/>
      <c r="C1180" s="11"/>
      <c r="D1180" s="11"/>
      <c r="E1180" s="13"/>
      <c r="CA1180" s="16"/>
    </row>
    <row r="1181" spans="1:79">
      <c r="A1181" s="15"/>
      <c r="B1181" s="15"/>
      <c r="C1181" s="11"/>
      <c r="D1181" s="11"/>
      <c r="E1181" s="13"/>
      <c r="CA1181" s="16"/>
    </row>
    <row r="1182" spans="1:79">
      <c r="A1182" s="15"/>
      <c r="B1182" s="15"/>
      <c r="C1182" s="11"/>
      <c r="D1182" s="11"/>
      <c r="E1182" s="13"/>
      <c r="CA1182" s="16"/>
    </row>
    <row r="1183" spans="1:79">
      <c r="A1183" s="15"/>
      <c r="B1183" s="15"/>
      <c r="C1183" s="11"/>
      <c r="D1183" s="11"/>
      <c r="E1183" s="13"/>
      <c r="CA1183" s="16"/>
    </row>
    <row r="1184" spans="1:79">
      <c r="A1184" s="15"/>
      <c r="B1184" s="15"/>
      <c r="C1184" s="11"/>
      <c r="D1184" s="11"/>
      <c r="E1184" s="13"/>
      <c r="CA1184" s="16"/>
    </row>
    <row r="1185" spans="1:79">
      <c r="A1185" s="15"/>
      <c r="B1185" s="15"/>
      <c r="C1185" s="11"/>
      <c r="D1185" s="11"/>
      <c r="E1185" s="13"/>
      <c r="CA1185" s="16"/>
    </row>
    <row r="1186" spans="1:79">
      <c r="A1186" s="15"/>
      <c r="B1186" s="15"/>
      <c r="C1186" s="11"/>
      <c r="D1186" s="11"/>
      <c r="E1186" s="13"/>
      <c r="CA1186" s="16"/>
    </row>
    <row r="1187" spans="1:79">
      <c r="A1187" s="15"/>
      <c r="B1187" s="15"/>
      <c r="C1187" s="11"/>
      <c r="D1187" s="11"/>
      <c r="E1187" s="13"/>
      <c r="CA1187" s="16"/>
    </row>
    <row r="1188" spans="1:79">
      <c r="A1188" s="15"/>
      <c r="B1188" s="15"/>
      <c r="C1188" s="11"/>
      <c r="D1188" s="11"/>
      <c r="E1188" s="13"/>
      <c r="CA1188" s="16"/>
    </row>
    <row r="1189" spans="1:79">
      <c r="A1189" s="15"/>
      <c r="B1189" s="15"/>
      <c r="C1189" s="11"/>
      <c r="D1189" s="11"/>
      <c r="E1189" s="13"/>
      <c r="CA1189" s="16"/>
    </row>
    <row r="1190" spans="1:79">
      <c r="A1190" s="15"/>
      <c r="B1190" s="15"/>
      <c r="C1190" s="11"/>
      <c r="D1190" s="11"/>
      <c r="E1190" s="13"/>
      <c r="CA1190" s="16"/>
    </row>
    <row r="1191" spans="1:79">
      <c r="A1191" s="15"/>
      <c r="B1191" s="15"/>
      <c r="C1191" s="11"/>
      <c r="D1191" s="11"/>
      <c r="E1191" s="13"/>
      <c r="CA1191" s="16"/>
    </row>
    <row r="1192" spans="1:79">
      <c r="A1192" s="15"/>
      <c r="B1192" s="15"/>
      <c r="C1192" s="11"/>
      <c r="D1192" s="11"/>
      <c r="E1192" s="13"/>
      <c r="CA1192" s="16"/>
    </row>
    <row r="1193" spans="1:79">
      <c r="A1193" s="15"/>
      <c r="B1193" s="15"/>
      <c r="C1193" s="11"/>
      <c r="D1193" s="11"/>
      <c r="E1193" s="13"/>
      <c r="CA1193" s="16"/>
    </row>
    <row r="1194" spans="1:79">
      <c r="A1194" s="15"/>
      <c r="B1194" s="15"/>
      <c r="C1194" s="11"/>
      <c r="D1194" s="11"/>
      <c r="E1194" s="13"/>
      <c r="CA1194" s="16"/>
    </row>
    <row r="1195" spans="1:79">
      <c r="A1195" s="15"/>
      <c r="B1195" s="15"/>
      <c r="C1195" s="11"/>
      <c r="D1195" s="11"/>
      <c r="E1195" s="13"/>
      <c r="CA1195" s="16"/>
    </row>
    <row r="1196" spans="1:79">
      <c r="A1196" s="15"/>
      <c r="B1196" s="15"/>
      <c r="C1196" s="11"/>
      <c r="D1196" s="11"/>
      <c r="E1196" s="13"/>
      <c r="CA1196" s="16"/>
    </row>
    <row r="1197" spans="1:79">
      <c r="A1197" s="15"/>
      <c r="B1197" s="15"/>
      <c r="C1197" s="11"/>
      <c r="D1197" s="11"/>
      <c r="E1197" s="13"/>
      <c r="CA1197" s="16"/>
    </row>
    <row r="1198" spans="1:79">
      <c r="A1198" s="15"/>
      <c r="B1198" s="15"/>
      <c r="C1198" s="11"/>
      <c r="D1198" s="11"/>
      <c r="E1198" s="13"/>
      <c r="CA1198" s="16"/>
    </row>
    <row r="1199" spans="1:79">
      <c r="A1199" s="15"/>
      <c r="B1199" s="15"/>
      <c r="C1199" s="11"/>
      <c r="D1199" s="11"/>
      <c r="E1199" s="13"/>
      <c r="CA1199" s="16"/>
    </row>
    <row r="1200" spans="1:79">
      <c r="A1200" s="15"/>
      <c r="B1200" s="15"/>
      <c r="C1200" s="11"/>
      <c r="D1200" s="11"/>
      <c r="E1200" s="13"/>
      <c r="CA1200" s="16"/>
    </row>
    <row r="1201" spans="1:79">
      <c r="A1201" s="15"/>
      <c r="B1201" s="15"/>
      <c r="C1201" s="11"/>
      <c r="D1201" s="11"/>
      <c r="E1201" s="13"/>
      <c r="CA1201" s="16"/>
    </row>
    <row r="1202" spans="1:79">
      <c r="A1202" s="15"/>
      <c r="B1202" s="15"/>
      <c r="C1202" s="11"/>
      <c r="D1202" s="11"/>
      <c r="E1202" s="13"/>
      <c r="CA1202" s="16"/>
    </row>
    <row r="1203" spans="1:79">
      <c r="A1203" s="15"/>
      <c r="B1203" s="15"/>
      <c r="C1203" s="11"/>
      <c r="D1203" s="11"/>
      <c r="E1203" s="13"/>
      <c r="CA1203" s="16"/>
    </row>
    <row r="1204" spans="1:79">
      <c r="A1204" s="15"/>
      <c r="B1204" s="15"/>
      <c r="C1204" s="11"/>
      <c r="D1204" s="11"/>
      <c r="E1204" s="13"/>
      <c r="CA1204" s="16"/>
    </row>
    <row r="1205" spans="1:79">
      <c r="A1205" s="15"/>
      <c r="B1205" s="15"/>
      <c r="C1205" s="11"/>
      <c r="D1205" s="11"/>
      <c r="E1205" s="13"/>
      <c r="CA1205" s="16"/>
    </row>
    <row r="1206" spans="1:79">
      <c r="A1206" s="15"/>
      <c r="B1206" s="15"/>
      <c r="C1206" s="11"/>
      <c r="D1206" s="11"/>
      <c r="E1206" s="13"/>
      <c r="CA1206" s="16"/>
    </row>
    <row r="1207" spans="1:79">
      <c r="A1207" s="15"/>
      <c r="B1207" s="15"/>
      <c r="C1207" s="11"/>
      <c r="D1207" s="11"/>
      <c r="E1207" s="13"/>
      <c r="CA1207" s="16"/>
    </row>
    <row r="1208" spans="1:79">
      <c r="A1208" s="15"/>
      <c r="B1208" s="15"/>
      <c r="C1208" s="11"/>
      <c r="D1208" s="11"/>
      <c r="E1208" s="13"/>
      <c r="CA1208" s="16"/>
    </row>
    <row r="1209" spans="1:79">
      <c r="A1209" s="15"/>
      <c r="B1209" s="15"/>
      <c r="C1209" s="11"/>
      <c r="D1209" s="11"/>
      <c r="E1209" s="13"/>
      <c r="CA1209" s="16"/>
    </row>
    <row r="1210" spans="1:79">
      <c r="A1210" s="15"/>
      <c r="B1210" s="15"/>
      <c r="C1210" s="11"/>
      <c r="D1210" s="11"/>
      <c r="E1210" s="13"/>
      <c r="CA1210" s="16"/>
    </row>
    <row r="1211" spans="1:79">
      <c r="A1211" s="15"/>
      <c r="B1211" s="15"/>
      <c r="C1211" s="11"/>
      <c r="D1211" s="11"/>
      <c r="E1211" s="13"/>
      <c r="CA1211" s="16"/>
    </row>
    <row r="1212" spans="1:79">
      <c r="A1212" s="15"/>
      <c r="B1212" s="15"/>
      <c r="C1212" s="11"/>
      <c r="D1212" s="11"/>
      <c r="E1212" s="13"/>
      <c r="CA1212" s="16"/>
    </row>
    <row r="1213" spans="1:79">
      <c r="A1213" s="15"/>
      <c r="B1213" s="15"/>
      <c r="C1213" s="11"/>
      <c r="D1213" s="11"/>
      <c r="E1213" s="13"/>
      <c r="CA1213" s="16"/>
    </row>
    <row r="1214" spans="1:79">
      <c r="A1214" s="15"/>
      <c r="B1214" s="15"/>
      <c r="C1214" s="11"/>
      <c r="D1214" s="11"/>
      <c r="E1214" s="13"/>
      <c r="CA1214" s="16"/>
    </row>
    <row r="1215" spans="1:79">
      <c r="A1215" s="15"/>
      <c r="B1215" s="15"/>
      <c r="C1215" s="11"/>
      <c r="D1215" s="11"/>
      <c r="E1215" s="13"/>
      <c r="CA1215" s="16"/>
    </row>
    <row r="1216" spans="1:79">
      <c r="A1216" s="15"/>
      <c r="B1216" s="15"/>
      <c r="C1216" s="11"/>
      <c r="D1216" s="11"/>
      <c r="E1216" s="13"/>
      <c r="CA1216" s="16"/>
    </row>
    <row r="1217" spans="1:79">
      <c r="A1217" s="15"/>
      <c r="B1217" s="15"/>
      <c r="C1217" s="11"/>
      <c r="D1217" s="11"/>
      <c r="E1217" s="13"/>
      <c r="CA1217" s="16"/>
    </row>
    <row r="1218" spans="1:79">
      <c r="A1218" s="15"/>
      <c r="B1218" s="15"/>
      <c r="C1218" s="11"/>
      <c r="D1218" s="11"/>
      <c r="E1218" s="13"/>
      <c r="CA1218" s="16"/>
    </row>
    <row r="1219" spans="1:79">
      <c r="A1219" s="15"/>
      <c r="B1219" s="15"/>
      <c r="C1219" s="11"/>
      <c r="D1219" s="11"/>
      <c r="E1219" s="13"/>
      <c r="CA1219" s="16"/>
    </row>
    <row r="1220" spans="1:79">
      <c r="A1220" s="15"/>
      <c r="B1220" s="15"/>
      <c r="C1220" s="11"/>
      <c r="D1220" s="11"/>
      <c r="E1220" s="13"/>
      <c r="CA1220" s="16"/>
    </row>
    <row r="1221" spans="1:79">
      <c r="A1221" s="15"/>
      <c r="B1221" s="15"/>
      <c r="C1221" s="11"/>
      <c r="D1221" s="11"/>
      <c r="E1221" s="13"/>
      <c r="CA1221" s="16"/>
    </row>
    <row r="1222" spans="1:79">
      <c r="A1222" s="15"/>
      <c r="B1222" s="15"/>
      <c r="C1222" s="11"/>
      <c r="D1222" s="11"/>
      <c r="E1222" s="13"/>
      <c r="CA1222" s="16"/>
    </row>
    <row r="1223" spans="1:79">
      <c r="A1223" s="15"/>
      <c r="B1223" s="15"/>
      <c r="C1223" s="11"/>
      <c r="D1223" s="11"/>
      <c r="E1223" s="13"/>
      <c r="CA1223" s="16"/>
    </row>
    <row r="1224" spans="1:79">
      <c r="A1224" s="15"/>
      <c r="B1224" s="15"/>
      <c r="C1224" s="11"/>
      <c r="D1224" s="11"/>
      <c r="E1224" s="13"/>
      <c r="CA1224" s="16"/>
    </row>
    <row r="1225" spans="1:79">
      <c r="A1225" s="15"/>
      <c r="B1225" s="15"/>
      <c r="C1225" s="11"/>
      <c r="D1225" s="11"/>
      <c r="E1225" s="13"/>
      <c r="CA1225" s="16"/>
    </row>
    <row r="1226" spans="1:79">
      <c r="A1226" s="15"/>
      <c r="B1226" s="15"/>
      <c r="C1226" s="11"/>
      <c r="D1226" s="11"/>
      <c r="E1226" s="13"/>
      <c r="CA1226" s="16"/>
    </row>
    <row r="1227" spans="1:79">
      <c r="A1227" s="15"/>
      <c r="B1227" s="15"/>
      <c r="C1227" s="11"/>
      <c r="D1227" s="11"/>
      <c r="E1227" s="13"/>
      <c r="CA1227" s="16"/>
    </row>
    <row r="1228" spans="1:79">
      <c r="A1228" s="15"/>
      <c r="B1228" s="15"/>
      <c r="C1228" s="11"/>
      <c r="D1228" s="11"/>
      <c r="E1228" s="13"/>
      <c r="CA1228" s="16"/>
    </row>
    <row r="1229" spans="1:79">
      <c r="A1229" s="15"/>
      <c r="B1229" s="15"/>
      <c r="C1229" s="11"/>
      <c r="D1229" s="11"/>
      <c r="E1229" s="13"/>
      <c r="CA1229" s="16"/>
    </row>
    <row r="1230" spans="1:79">
      <c r="A1230" s="15"/>
      <c r="B1230" s="15"/>
      <c r="C1230" s="11"/>
      <c r="D1230" s="11"/>
      <c r="E1230" s="13"/>
      <c r="CA1230" s="16"/>
    </row>
    <row r="1231" spans="1:79">
      <c r="A1231" s="15"/>
      <c r="B1231" s="15"/>
      <c r="C1231" s="11"/>
      <c r="D1231" s="11"/>
      <c r="E1231" s="13"/>
      <c r="CA1231" s="16"/>
    </row>
    <row r="1232" spans="1:79">
      <c r="A1232" s="15"/>
      <c r="B1232" s="15"/>
      <c r="C1232" s="11"/>
      <c r="D1232" s="11"/>
      <c r="E1232" s="13"/>
      <c r="CA1232" s="16"/>
    </row>
    <row r="1233" spans="1:79">
      <c r="A1233" s="15"/>
      <c r="B1233" s="15"/>
      <c r="C1233" s="11"/>
      <c r="D1233" s="11"/>
      <c r="E1233" s="13"/>
      <c r="CA1233" s="16"/>
    </row>
    <row r="1234" spans="1:79">
      <c r="A1234" s="15"/>
      <c r="B1234" s="15"/>
      <c r="C1234" s="11"/>
      <c r="D1234" s="11"/>
      <c r="E1234" s="13"/>
      <c r="CA1234" s="16"/>
    </row>
    <row r="1235" spans="1:79">
      <c r="A1235" s="15"/>
      <c r="B1235" s="15"/>
      <c r="C1235" s="11"/>
      <c r="D1235" s="11"/>
      <c r="E1235" s="13"/>
      <c r="CA1235" s="16"/>
    </row>
    <row r="1236" spans="1:79">
      <c r="A1236" s="15"/>
      <c r="B1236" s="15"/>
      <c r="C1236" s="11"/>
      <c r="D1236" s="11"/>
      <c r="E1236" s="13"/>
      <c r="CA1236" s="16"/>
    </row>
    <row r="1237" spans="1:79">
      <c r="A1237" s="15"/>
      <c r="B1237" s="15"/>
      <c r="C1237" s="11"/>
      <c r="D1237" s="11"/>
      <c r="E1237" s="13"/>
      <c r="CA1237" s="16"/>
    </row>
    <row r="1238" spans="1:79">
      <c r="A1238" s="15"/>
      <c r="B1238" s="15"/>
      <c r="C1238" s="11"/>
      <c r="D1238" s="11"/>
      <c r="E1238" s="13"/>
      <c r="CA1238" s="16"/>
    </row>
    <row r="1239" spans="1:79">
      <c r="A1239" s="15"/>
      <c r="B1239" s="15"/>
      <c r="C1239" s="11"/>
      <c r="D1239" s="11"/>
      <c r="E1239" s="13"/>
      <c r="CA1239" s="16"/>
    </row>
    <row r="1240" spans="1:79">
      <c r="A1240" s="15"/>
      <c r="B1240" s="15"/>
      <c r="C1240" s="11"/>
      <c r="D1240" s="11"/>
      <c r="E1240" s="13"/>
      <c r="CA1240" s="16"/>
    </row>
    <row r="1241" spans="1:79">
      <c r="A1241" s="15"/>
      <c r="B1241" s="15"/>
      <c r="C1241" s="11"/>
      <c r="D1241" s="11"/>
      <c r="E1241" s="13"/>
      <c r="CA1241" s="16"/>
    </row>
    <row r="1242" spans="1:79">
      <c r="A1242" s="15"/>
      <c r="B1242" s="15"/>
      <c r="C1242" s="11"/>
      <c r="D1242" s="11"/>
      <c r="E1242" s="13"/>
      <c r="CA1242" s="16"/>
    </row>
    <row r="1243" spans="1:79">
      <c r="A1243" s="15"/>
      <c r="B1243" s="15"/>
      <c r="C1243" s="11"/>
      <c r="D1243" s="11"/>
      <c r="E1243" s="13"/>
      <c r="CA1243" s="16"/>
    </row>
    <row r="1244" spans="1:79">
      <c r="A1244" s="15"/>
      <c r="B1244" s="15"/>
      <c r="C1244" s="11"/>
      <c r="D1244" s="11"/>
      <c r="E1244" s="13"/>
      <c r="CA1244" s="16"/>
    </row>
    <row r="1245" spans="1:79">
      <c r="A1245" s="15"/>
      <c r="B1245" s="15"/>
      <c r="C1245" s="11"/>
      <c r="D1245" s="11"/>
      <c r="E1245" s="13"/>
      <c r="CA1245" s="16"/>
    </row>
    <row r="1246" spans="1:79">
      <c r="A1246" s="15"/>
      <c r="B1246" s="15"/>
      <c r="C1246" s="11"/>
      <c r="D1246" s="11"/>
      <c r="E1246" s="13"/>
      <c r="CA1246" s="16"/>
    </row>
    <row r="1247" spans="1:79">
      <c r="A1247" s="15"/>
      <c r="B1247" s="15"/>
      <c r="C1247" s="11"/>
      <c r="D1247" s="11"/>
      <c r="E1247" s="13"/>
      <c r="CA1247" s="16"/>
    </row>
    <row r="1248" spans="1:79">
      <c r="A1248" s="15"/>
      <c r="B1248" s="15"/>
      <c r="C1248" s="11"/>
      <c r="D1248" s="11"/>
      <c r="E1248" s="13"/>
      <c r="CA1248" s="16"/>
    </row>
    <row r="1249" spans="1:79">
      <c r="A1249" s="15"/>
      <c r="B1249" s="15"/>
      <c r="C1249" s="11"/>
      <c r="D1249" s="11"/>
      <c r="E1249" s="13"/>
      <c r="CA1249" s="16"/>
    </row>
    <row r="1250" spans="1:79">
      <c r="A1250" s="15"/>
      <c r="B1250" s="15"/>
      <c r="C1250" s="11"/>
      <c r="D1250" s="11"/>
      <c r="E1250" s="13"/>
      <c r="CA1250" s="16"/>
    </row>
    <row r="1251" spans="1:79">
      <c r="A1251" s="15"/>
      <c r="B1251" s="15"/>
      <c r="C1251" s="11"/>
      <c r="D1251" s="11"/>
      <c r="E1251" s="13"/>
      <c r="CA1251" s="16"/>
    </row>
    <row r="1252" spans="1:79">
      <c r="A1252" s="15"/>
      <c r="B1252" s="15"/>
      <c r="C1252" s="11"/>
      <c r="D1252" s="11"/>
      <c r="E1252" s="13"/>
      <c r="CA1252" s="16"/>
    </row>
    <row r="1253" spans="1:79">
      <c r="A1253" s="15"/>
      <c r="B1253" s="15"/>
      <c r="C1253" s="11"/>
      <c r="D1253" s="11"/>
      <c r="E1253" s="13"/>
      <c r="CA1253" s="16"/>
    </row>
    <row r="1254" spans="1:79">
      <c r="A1254" s="15"/>
      <c r="B1254" s="15"/>
      <c r="C1254" s="11"/>
      <c r="D1254" s="11"/>
      <c r="E1254" s="13"/>
      <c r="CA1254" s="16"/>
    </row>
    <row r="1255" spans="1:79">
      <c r="A1255" s="15"/>
      <c r="B1255" s="15"/>
      <c r="C1255" s="11"/>
      <c r="D1255" s="11"/>
      <c r="E1255" s="13"/>
      <c r="CA1255" s="16"/>
    </row>
    <row r="1256" spans="1:79">
      <c r="A1256" s="15"/>
      <c r="B1256" s="15"/>
      <c r="C1256" s="11"/>
      <c r="D1256" s="11"/>
      <c r="E1256" s="13"/>
      <c r="CA1256" s="16"/>
    </row>
    <row r="1257" spans="1:79">
      <c r="A1257" s="15"/>
      <c r="B1257" s="15"/>
      <c r="C1257" s="11"/>
      <c r="D1257" s="11"/>
      <c r="E1257" s="13"/>
      <c r="CA1257" s="16"/>
    </row>
    <row r="1258" spans="1:79">
      <c r="A1258" s="15"/>
      <c r="B1258" s="15"/>
      <c r="C1258" s="11"/>
      <c r="D1258" s="11"/>
      <c r="E1258" s="13"/>
      <c r="CA1258" s="16"/>
    </row>
    <row r="1259" spans="1:79">
      <c r="A1259" s="15"/>
      <c r="B1259" s="15"/>
      <c r="C1259" s="11"/>
      <c r="D1259" s="11"/>
      <c r="E1259" s="13"/>
      <c r="CA1259" s="16"/>
    </row>
    <row r="1260" spans="1:79">
      <c r="A1260" s="15"/>
      <c r="B1260" s="15"/>
      <c r="C1260" s="11"/>
      <c r="D1260" s="11"/>
      <c r="E1260" s="13"/>
      <c r="CA1260" s="16"/>
    </row>
    <row r="1261" spans="1:79">
      <c r="A1261" s="15"/>
      <c r="B1261" s="15"/>
      <c r="C1261" s="11"/>
      <c r="D1261" s="11"/>
      <c r="E1261" s="13"/>
      <c r="CA1261" s="16"/>
    </row>
    <row r="1262" spans="1:79">
      <c r="A1262" s="15"/>
      <c r="B1262" s="15"/>
      <c r="C1262" s="11"/>
      <c r="D1262" s="11"/>
      <c r="E1262" s="13"/>
      <c r="CA1262" s="16"/>
    </row>
    <row r="1263" spans="1:79">
      <c r="A1263" s="15"/>
      <c r="B1263" s="15"/>
      <c r="C1263" s="11"/>
      <c r="D1263" s="11"/>
      <c r="E1263" s="13"/>
      <c r="CA1263" s="16"/>
    </row>
    <row r="1264" spans="1:79">
      <c r="A1264" s="15"/>
      <c r="B1264" s="15"/>
      <c r="C1264" s="11"/>
      <c r="D1264" s="11"/>
      <c r="E1264" s="13"/>
      <c r="CA1264" s="16"/>
    </row>
    <row r="1265" spans="1:79">
      <c r="A1265" s="15"/>
      <c r="B1265" s="15"/>
      <c r="C1265" s="11"/>
      <c r="D1265" s="11"/>
      <c r="E1265" s="13"/>
      <c r="CA1265" s="16"/>
    </row>
    <row r="1266" spans="1:79">
      <c r="A1266" s="15"/>
      <c r="B1266" s="15"/>
      <c r="C1266" s="11"/>
      <c r="D1266" s="11"/>
      <c r="E1266" s="13"/>
      <c r="CA1266" s="16"/>
    </row>
    <row r="1267" spans="1:79">
      <c r="A1267" s="15"/>
      <c r="B1267" s="15"/>
      <c r="C1267" s="11"/>
      <c r="D1267" s="11"/>
      <c r="E1267" s="13"/>
      <c r="CA1267" s="16"/>
    </row>
    <row r="1268" spans="1:79">
      <c r="A1268" s="15"/>
      <c r="B1268" s="15"/>
      <c r="C1268" s="11"/>
      <c r="D1268" s="11"/>
      <c r="E1268" s="13"/>
      <c r="CA1268" s="16"/>
    </row>
    <row r="1269" spans="1:79">
      <c r="A1269" s="15"/>
      <c r="B1269" s="15"/>
      <c r="C1269" s="11"/>
      <c r="D1269" s="11"/>
      <c r="E1269" s="13"/>
      <c r="CA1269" s="16"/>
    </row>
    <row r="1270" spans="1:79">
      <c r="A1270" s="15"/>
      <c r="B1270" s="15"/>
      <c r="C1270" s="11"/>
      <c r="D1270" s="11"/>
      <c r="E1270" s="13"/>
      <c r="CA1270" s="16"/>
    </row>
    <row r="1271" spans="1:79">
      <c r="A1271" s="15"/>
      <c r="B1271" s="15"/>
      <c r="C1271" s="11"/>
      <c r="D1271" s="11"/>
      <c r="E1271" s="13"/>
      <c r="CA1271" s="16"/>
    </row>
    <row r="1272" spans="1:79">
      <c r="A1272" s="15"/>
      <c r="B1272" s="15"/>
      <c r="C1272" s="11"/>
      <c r="D1272" s="11"/>
      <c r="E1272" s="13"/>
      <c r="CA1272" s="16"/>
    </row>
    <row r="1273" spans="1:79">
      <c r="A1273" s="15"/>
      <c r="B1273" s="15"/>
      <c r="C1273" s="11"/>
      <c r="D1273" s="11"/>
      <c r="E1273" s="13"/>
      <c r="CA1273" s="16"/>
    </row>
    <row r="1274" spans="1:79">
      <c r="A1274" s="15"/>
      <c r="B1274" s="15"/>
      <c r="C1274" s="11"/>
      <c r="D1274" s="11"/>
      <c r="E1274" s="13"/>
      <c r="CA1274" s="16"/>
    </row>
    <row r="1275" spans="1:79">
      <c r="A1275" s="15"/>
      <c r="B1275" s="15"/>
      <c r="C1275" s="11"/>
      <c r="D1275" s="11"/>
      <c r="E1275" s="13"/>
      <c r="CA1275" s="16"/>
    </row>
    <row r="1276" spans="1:79">
      <c r="A1276" s="15"/>
      <c r="B1276" s="15"/>
      <c r="C1276" s="11"/>
      <c r="D1276" s="11"/>
      <c r="E1276" s="13"/>
      <c r="CA1276" s="16"/>
    </row>
    <row r="1277" spans="1:79">
      <c r="A1277" s="15"/>
      <c r="B1277" s="15"/>
      <c r="C1277" s="11"/>
      <c r="D1277" s="11"/>
      <c r="E1277" s="13"/>
      <c r="CA1277" s="16"/>
    </row>
    <row r="1278" spans="1:79">
      <c r="A1278" s="15"/>
      <c r="B1278" s="15"/>
      <c r="C1278" s="11"/>
      <c r="D1278" s="11"/>
      <c r="E1278" s="13"/>
      <c r="CA1278" s="16"/>
    </row>
    <row r="1279" spans="1:79">
      <c r="A1279" s="15"/>
      <c r="B1279" s="15"/>
      <c r="C1279" s="11"/>
      <c r="D1279" s="11"/>
      <c r="E1279" s="13"/>
      <c r="CA1279" s="16"/>
    </row>
    <row r="1280" spans="1:79">
      <c r="A1280" s="15"/>
      <c r="B1280" s="15"/>
      <c r="C1280" s="11"/>
      <c r="D1280" s="11"/>
      <c r="E1280" s="13"/>
      <c r="CA1280" s="16"/>
    </row>
    <row r="1281" spans="1:79">
      <c r="A1281" s="15"/>
      <c r="B1281" s="15"/>
      <c r="C1281" s="11"/>
      <c r="D1281" s="11"/>
      <c r="E1281" s="13"/>
      <c r="CA1281" s="16"/>
    </row>
    <row r="1282" spans="1:79">
      <c r="A1282" s="15"/>
      <c r="B1282" s="15"/>
      <c r="C1282" s="11"/>
      <c r="D1282" s="11"/>
      <c r="E1282" s="13"/>
      <c r="CA1282" s="16"/>
    </row>
    <row r="1283" spans="1:79">
      <c r="A1283" s="15"/>
      <c r="B1283" s="15"/>
      <c r="C1283" s="11"/>
      <c r="D1283" s="11"/>
      <c r="E1283" s="13"/>
      <c r="CA1283" s="16"/>
    </row>
    <row r="1284" spans="1:79">
      <c r="A1284" s="15"/>
      <c r="B1284" s="15"/>
      <c r="C1284" s="11"/>
      <c r="D1284" s="11"/>
      <c r="E1284" s="13"/>
      <c r="CA1284" s="16"/>
    </row>
    <row r="1285" spans="1:79">
      <c r="A1285" s="15"/>
      <c r="B1285" s="15"/>
      <c r="C1285" s="11"/>
      <c r="D1285" s="11"/>
      <c r="E1285" s="13"/>
      <c r="CA1285" s="16"/>
    </row>
    <row r="1286" spans="1:79">
      <c r="A1286" s="15"/>
      <c r="B1286" s="15"/>
      <c r="C1286" s="11"/>
      <c r="D1286" s="11"/>
      <c r="E1286" s="13"/>
      <c r="CA1286" s="16"/>
    </row>
    <row r="1287" spans="1:79">
      <c r="A1287" s="15"/>
      <c r="B1287" s="15"/>
      <c r="C1287" s="11"/>
      <c r="D1287" s="11"/>
      <c r="E1287" s="13"/>
      <c r="CA1287" s="16"/>
    </row>
    <row r="1288" spans="1:79">
      <c r="A1288" s="15"/>
      <c r="B1288" s="15"/>
      <c r="C1288" s="11"/>
      <c r="D1288" s="11"/>
      <c r="E1288" s="13"/>
      <c r="CA1288" s="16"/>
    </row>
    <row r="1289" spans="1:79">
      <c r="A1289" s="15"/>
      <c r="B1289" s="15"/>
      <c r="C1289" s="11"/>
      <c r="D1289" s="11"/>
      <c r="E1289" s="13"/>
      <c r="CA1289" s="16"/>
    </row>
    <row r="1290" spans="1:79">
      <c r="A1290" s="15"/>
      <c r="B1290" s="15"/>
      <c r="C1290" s="11"/>
      <c r="D1290" s="11"/>
      <c r="E1290" s="13"/>
      <c r="CA1290" s="16"/>
    </row>
    <row r="1291" spans="1:79">
      <c r="A1291" s="15"/>
      <c r="B1291" s="15"/>
      <c r="C1291" s="11"/>
      <c r="D1291" s="11"/>
      <c r="E1291" s="13"/>
      <c r="CA1291" s="16"/>
    </row>
    <row r="1292" spans="1:79">
      <c r="A1292" s="15"/>
      <c r="B1292" s="15"/>
      <c r="C1292" s="11"/>
      <c r="D1292" s="11"/>
      <c r="E1292" s="13"/>
      <c r="CA1292" s="16"/>
    </row>
    <row r="1293" spans="1:79">
      <c r="A1293" s="15"/>
      <c r="B1293" s="15"/>
      <c r="C1293" s="11"/>
      <c r="D1293" s="11"/>
      <c r="E1293" s="13"/>
      <c r="CA1293" s="16"/>
    </row>
    <row r="1294" spans="1:79">
      <c r="A1294" s="15"/>
      <c r="B1294" s="15"/>
      <c r="C1294" s="11"/>
      <c r="D1294" s="11"/>
      <c r="E1294" s="13"/>
      <c r="CA1294" s="16"/>
    </row>
    <row r="1295" spans="1:79">
      <c r="A1295" s="15"/>
      <c r="B1295" s="15"/>
      <c r="C1295" s="11"/>
      <c r="D1295" s="11"/>
      <c r="E1295" s="13"/>
      <c r="CA1295" s="16"/>
    </row>
    <row r="1296" spans="1:79">
      <c r="A1296" s="15"/>
      <c r="B1296" s="15"/>
      <c r="C1296" s="11"/>
      <c r="D1296" s="11"/>
      <c r="E1296" s="13"/>
      <c r="CA1296" s="16"/>
    </row>
    <row r="1297" spans="1:79">
      <c r="A1297" s="15"/>
      <c r="B1297" s="15"/>
      <c r="C1297" s="11"/>
      <c r="D1297" s="11"/>
      <c r="E1297" s="13"/>
      <c r="CA1297" s="16"/>
    </row>
    <row r="1298" spans="1:79">
      <c r="A1298" s="15"/>
      <c r="B1298" s="15"/>
      <c r="C1298" s="11"/>
      <c r="D1298" s="11"/>
      <c r="E1298" s="13"/>
      <c r="CA1298" s="16"/>
    </row>
    <row r="1299" spans="1:79">
      <c r="A1299" s="15"/>
      <c r="B1299" s="15"/>
      <c r="C1299" s="11"/>
      <c r="D1299" s="11"/>
      <c r="E1299" s="13"/>
      <c r="CA1299" s="16"/>
    </row>
    <row r="1300" spans="1:79">
      <c r="A1300" s="15"/>
      <c r="B1300" s="15"/>
      <c r="C1300" s="11"/>
      <c r="D1300" s="11"/>
      <c r="E1300" s="13"/>
      <c r="CA1300" s="16"/>
    </row>
    <row r="1301" spans="1:79">
      <c r="A1301" s="15"/>
      <c r="B1301" s="15"/>
      <c r="C1301" s="11"/>
      <c r="D1301" s="11"/>
      <c r="E1301" s="13"/>
      <c r="CA1301" s="16"/>
    </row>
    <row r="1302" spans="1:79">
      <c r="A1302" s="15"/>
      <c r="B1302" s="15"/>
      <c r="C1302" s="11"/>
      <c r="D1302" s="11"/>
      <c r="E1302" s="13"/>
      <c r="CA1302" s="16"/>
    </row>
    <row r="1303" spans="1:79">
      <c r="A1303" s="15"/>
      <c r="B1303" s="15"/>
      <c r="C1303" s="11"/>
      <c r="D1303" s="11"/>
      <c r="E1303" s="13"/>
      <c r="CA1303" s="16"/>
    </row>
    <row r="1304" spans="1:79">
      <c r="A1304" s="15"/>
      <c r="B1304" s="15"/>
      <c r="C1304" s="11"/>
      <c r="D1304" s="11"/>
      <c r="E1304" s="13"/>
      <c r="CA1304" s="16"/>
    </row>
    <row r="1305" spans="1:79">
      <c r="A1305" s="15"/>
      <c r="B1305" s="15"/>
      <c r="C1305" s="11"/>
      <c r="D1305" s="11"/>
      <c r="E1305" s="13"/>
      <c r="CA1305" s="16"/>
    </row>
    <row r="1306" spans="1:79">
      <c r="A1306" s="15"/>
      <c r="B1306" s="15"/>
      <c r="C1306" s="11"/>
      <c r="D1306" s="11"/>
      <c r="E1306" s="13"/>
      <c r="CA1306" s="16"/>
    </row>
    <row r="1307" spans="1:79">
      <c r="A1307" s="15"/>
      <c r="B1307" s="15"/>
      <c r="C1307" s="11"/>
      <c r="D1307" s="11"/>
      <c r="E1307" s="13"/>
      <c r="CA1307" s="16"/>
    </row>
    <row r="1308" spans="1:79">
      <c r="A1308" s="15"/>
      <c r="B1308" s="15"/>
      <c r="C1308" s="11"/>
      <c r="D1308" s="11"/>
      <c r="E1308" s="13"/>
      <c r="CA1308" s="16"/>
    </row>
    <row r="1309" spans="1:79">
      <c r="A1309" s="15"/>
      <c r="B1309" s="15"/>
      <c r="C1309" s="11"/>
      <c r="D1309" s="11"/>
      <c r="E1309" s="13"/>
      <c r="CA1309" s="16"/>
    </row>
    <row r="1310" spans="1:79">
      <c r="A1310" s="15"/>
      <c r="B1310" s="15"/>
      <c r="C1310" s="11"/>
      <c r="D1310" s="11"/>
      <c r="E1310" s="13"/>
      <c r="CA1310" s="16"/>
    </row>
    <row r="1311" spans="1:79">
      <c r="A1311" s="15"/>
      <c r="B1311" s="15"/>
      <c r="C1311" s="11"/>
      <c r="D1311" s="11"/>
      <c r="E1311" s="13"/>
      <c r="CA1311" s="16"/>
    </row>
    <row r="1312" spans="1:79">
      <c r="A1312" s="15"/>
      <c r="B1312" s="15"/>
      <c r="C1312" s="11"/>
      <c r="D1312" s="11"/>
      <c r="E1312" s="13"/>
      <c r="CA1312" s="16"/>
    </row>
    <row r="1313" spans="1:79">
      <c r="A1313" s="15"/>
      <c r="B1313" s="15"/>
      <c r="C1313" s="11"/>
      <c r="D1313" s="11"/>
      <c r="E1313" s="13"/>
      <c r="CA1313" s="16"/>
    </row>
    <row r="1314" spans="1:79">
      <c r="A1314" s="15"/>
      <c r="B1314" s="15"/>
      <c r="C1314" s="11"/>
      <c r="D1314" s="11"/>
      <c r="E1314" s="13"/>
      <c r="CA1314" s="16"/>
    </row>
    <row r="1315" spans="1:79">
      <c r="A1315" s="15"/>
      <c r="B1315" s="15"/>
      <c r="C1315" s="11"/>
      <c r="D1315" s="11"/>
      <c r="E1315" s="13"/>
      <c r="CA1315" s="16"/>
    </row>
    <row r="1316" spans="1:79">
      <c r="A1316" s="15"/>
      <c r="B1316" s="15"/>
      <c r="C1316" s="11"/>
      <c r="D1316" s="11"/>
      <c r="E1316" s="13"/>
      <c r="CA1316" s="16"/>
    </row>
    <row r="1317" spans="1:79">
      <c r="A1317" s="15"/>
      <c r="B1317" s="15"/>
      <c r="C1317" s="11"/>
      <c r="D1317" s="11"/>
      <c r="E1317" s="13"/>
      <c r="CA1317" s="16"/>
    </row>
    <row r="1318" spans="1:79">
      <c r="A1318" s="15"/>
      <c r="B1318" s="15"/>
      <c r="C1318" s="11"/>
      <c r="D1318" s="11"/>
      <c r="E1318" s="13"/>
      <c r="CA1318" s="16"/>
    </row>
    <row r="1319" spans="1:79">
      <c r="A1319" s="15"/>
      <c r="B1319" s="15"/>
      <c r="C1319" s="11"/>
      <c r="D1319" s="11"/>
      <c r="E1319" s="13"/>
      <c r="CA1319" s="16"/>
    </row>
    <row r="1320" spans="1:79">
      <c r="A1320" s="15"/>
      <c r="B1320" s="15"/>
      <c r="C1320" s="11"/>
      <c r="D1320" s="11"/>
      <c r="E1320" s="13"/>
      <c r="CA1320" s="16"/>
    </row>
    <row r="1321" spans="1:79">
      <c r="A1321" s="15"/>
      <c r="B1321" s="15"/>
      <c r="C1321" s="11"/>
      <c r="D1321" s="11"/>
      <c r="E1321" s="13"/>
      <c r="CA1321" s="16"/>
    </row>
    <row r="1322" spans="1:79">
      <c r="A1322" s="15"/>
      <c r="B1322" s="15"/>
      <c r="C1322" s="11"/>
      <c r="D1322" s="11"/>
      <c r="E1322" s="13"/>
      <c r="CA1322" s="16"/>
    </row>
    <row r="1323" spans="1:79">
      <c r="A1323" s="15"/>
      <c r="B1323" s="15"/>
      <c r="C1323" s="11"/>
      <c r="D1323" s="11"/>
      <c r="E1323" s="13"/>
      <c r="CA1323" s="16"/>
    </row>
    <row r="1324" spans="1:79">
      <c r="A1324" s="15"/>
      <c r="B1324" s="15"/>
      <c r="C1324" s="11"/>
      <c r="D1324" s="11"/>
      <c r="E1324" s="13"/>
      <c r="CA1324" s="16"/>
    </row>
    <row r="1325" spans="1:79">
      <c r="A1325" s="15"/>
      <c r="B1325" s="15"/>
      <c r="C1325" s="11"/>
      <c r="D1325" s="11"/>
      <c r="E1325" s="13"/>
      <c r="CA1325" s="16"/>
    </row>
    <row r="1326" spans="1:79">
      <c r="A1326" s="15"/>
      <c r="B1326" s="15"/>
      <c r="C1326" s="11"/>
      <c r="D1326" s="11"/>
      <c r="E1326" s="13"/>
      <c r="CA1326" s="16"/>
    </row>
    <row r="1327" spans="1:79">
      <c r="A1327" s="15"/>
      <c r="B1327" s="15"/>
      <c r="C1327" s="11"/>
      <c r="D1327" s="11"/>
      <c r="E1327" s="13"/>
      <c r="CA1327" s="16"/>
    </row>
    <row r="1328" spans="1:79">
      <c r="A1328" s="15"/>
      <c r="B1328" s="15"/>
      <c r="C1328" s="11"/>
      <c r="D1328" s="11"/>
      <c r="E1328" s="13"/>
      <c r="CA1328" s="16"/>
    </row>
    <row r="1329" spans="1:79">
      <c r="A1329" s="15"/>
      <c r="B1329" s="15"/>
      <c r="C1329" s="11"/>
      <c r="D1329" s="11"/>
      <c r="E1329" s="13"/>
      <c r="CA1329" s="16"/>
    </row>
    <row r="1330" spans="1:79">
      <c r="A1330" s="15"/>
      <c r="B1330" s="15"/>
      <c r="C1330" s="11"/>
      <c r="D1330" s="11"/>
      <c r="E1330" s="13"/>
      <c r="CA1330" s="16"/>
    </row>
    <row r="1331" spans="1:79">
      <c r="A1331" s="15"/>
      <c r="B1331" s="15"/>
      <c r="C1331" s="11"/>
      <c r="D1331" s="11"/>
      <c r="E1331" s="13"/>
      <c r="CA1331" s="16"/>
    </row>
    <row r="1332" spans="1:79">
      <c r="A1332" s="15"/>
      <c r="B1332" s="15"/>
      <c r="C1332" s="11"/>
      <c r="D1332" s="11"/>
      <c r="E1332" s="13"/>
      <c r="CA1332" s="16"/>
    </row>
    <row r="1333" spans="1:79">
      <c r="A1333" s="15"/>
      <c r="B1333" s="15"/>
      <c r="C1333" s="11"/>
      <c r="D1333" s="11"/>
      <c r="E1333" s="13"/>
      <c r="CA1333" s="16"/>
    </row>
    <row r="1334" spans="1:79">
      <c r="A1334" s="15"/>
      <c r="B1334" s="15"/>
      <c r="C1334" s="11"/>
      <c r="D1334" s="11"/>
      <c r="E1334" s="13"/>
      <c r="CA1334" s="16"/>
    </row>
    <row r="1335" spans="1:79">
      <c r="A1335" s="15"/>
      <c r="B1335" s="15"/>
      <c r="C1335" s="11"/>
      <c r="D1335" s="11"/>
      <c r="E1335" s="13"/>
      <c r="CA1335" s="16"/>
    </row>
    <row r="1336" spans="1:79">
      <c r="A1336" s="15"/>
      <c r="B1336" s="15"/>
      <c r="C1336" s="11"/>
      <c r="D1336" s="11"/>
      <c r="E1336" s="13"/>
      <c r="CA1336" s="16"/>
    </row>
    <row r="1337" spans="1:79">
      <c r="A1337" s="15"/>
      <c r="B1337" s="15"/>
      <c r="C1337" s="11"/>
      <c r="D1337" s="11"/>
      <c r="E1337" s="13"/>
      <c r="CA1337" s="16"/>
    </row>
    <row r="1338" spans="1:79">
      <c r="A1338" s="15"/>
      <c r="B1338" s="15"/>
      <c r="C1338" s="11"/>
      <c r="D1338" s="11"/>
      <c r="E1338" s="13"/>
      <c r="CA1338" s="16"/>
    </row>
    <row r="1339" spans="1:79">
      <c r="A1339" s="15"/>
      <c r="B1339" s="15"/>
      <c r="C1339" s="11"/>
      <c r="D1339" s="11"/>
      <c r="E1339" s="13"/>
      <c r="CA1339" s="16"/>
    </row>
    <row r="1340" spans="1:79">
      <c r="A1340" s="15"/>
      <c r="B1340" s="15"/>
      <c r="C1340" s="11"/>
      <c r="D1340" s="11"/>
      <c r="E1340" s="13"/>
      <c r="CA1340" s="16"/>
    </row>
    <row r="1341" spans="1:79">
      <c r="A1341" s="15"/>
      <c r="B1341" s="15"/>
      <c r="C1341" s="11"/>
      <c r="D1341" s="11"/>
      <c r="E1341" s="13"/>
      <c r="CA1341" s="16"/>
    </row>
    <row r="1342" spans="1:79">
      <c r="A1342" s="15"/>
      <c r="B1342" s="15"/>
      <c r="C1342" s="11"/>
      <c r="D1342" s="11"/>
      <c r="E1342" s="13"/>
      <c r="CA1342" s="16"/>
    </row>
    <row r="1343" spans="1:79">
      <c r="A1343" s="15"/>
      <c r="B1343" s="15"/>
      <c r="C1343" s="11"/>
      <c r="D1343" s="11"/>
      <c r="E1343" s="13"/>
      <c r="CA1343" s="16"/>
    </row>
    <row r="1344" spans="1:79">
      <c r="A1344" s="15"/>
      <c r="B1344" s="15"/>
      <c r="C1344" s="11"/>
      <c r="D1344" s="11"/>
      <c r="E1344" s="13"/>
      <c r="CA1344" s="16"/>
    </row>
    <row r="1345" spans="1:79">
      <c r="A1345" s="15"/>
      <c r="B1345" s="15"/>
      <c r="C1345" s="11"/>
      <c r="D1345" s="11"/>
      <c r="E1345" s="13"/>
      <c r="CA1345" s="16"/>
    </row>
    <row r="1346" spans="1:79">
      <c r="A1346" s="15"/>
      <c r="B1346" s="15"/>
      <c r="C1346" s="11"/>
      <c r="D1346" s="11"/>
      <c r="E1346" s="13"/>
      <c r="CA1346" s="16"/>
    </row>
    <row r="1347" spans="1:79">
      <c r="A1347" s="15"/>
      <c r="B1347" s="15"/>
      <c r="C1347" s="11"/>
      <c r="D1347" s="11"/>
      <c r="E1347" s="13"/>
      <c r="CA1347" s="16"/>
    </row>
    <row r="1348" spans="1:79">
      <c r="A1348" s="15"/>
      <c r="B1348" s="15"/>
      <c r="C1348" s="11"/>
      <c r="D1348" s="11"/>
      <c r="E1348" s="13"/>
      <c r="CA1348" s="16"/>
    </row>
    <row r="1349" spans="1:79">
      <c r="A1349" s="15"/>
      <c r="B1349" s="15"/>
      <c r="C1349" s="11"/>
      <c r="D1349" s="11"/>
      <c r="E1349" s="13"/>
      <c r="CA1349" s="16"/>
    </row>
    <row r="1350" spans="1:79">
      <c r="A1350" s="15"/>
      <c r="B1350" s="15"/>
      <c r="C1350" s="11"/>
      <c r="D1350" s="11"/>
      <c r="E1350" s="13"/>
      <c r="CA1350" s="16"/>
    </row>
    <row r="1351" spans="1:79">
      <c r="A1351" s="15"/>
      <c r="B1351" s="15"/>
      <c r="C1351" s="11"/>
      <c r="D1351" s="11"/>
      <c r="E1351" s="13"/>
      <c r="CA1351" s="16"/>
    </row>
    <row r="1352" spans="1:79">
      <c r="A1352" s="15"/>
      <c r="B1352" s="15"/>
      <c r="C1352" s="11"/>
      <c r="D1352" s="11"/>
      <c r="E1352" s="13"/>
      <c r="CA1352" s="16"/>
    </row>
    <row r="1353" spans="1:79">
      <c r="A1353" s="15"/>
      <c r="B1353" s="15"/>
      <c r="C1353" s="11"/>
      <c r="D1353" s="11"/>
      <c r="E1353" s="13"/>
      <c r="CA1353" s="16"/>
    </row>
    <row r="1354" spans="1:79">
      <c r="A1354" s="15"/>
      <c r="B1354" s="15"/>
      <c r="C1354" s="11"/>
      <c r="D1354" s="11"/>
      <c r="E1354" s="13"/>
      <c r="CA1354" s="16"/>
    </row>
    <row r="1355" spans="1:79">
      <c r="A1355" s="15"/>
      <c r="B1355" s="15"/>
      <c r="C1355" s="11"/>
      <c r="D1355" s="11"/>
      <c r="E1355" s="13"/>
      <c r="CA1355" s="16"/>
    </row>
    <row r="1356" spans="1:79">
      <c r="A1356" s="15"/>
      <c r="B1356" s="15"/>
      <c r="C1356" s="11"/>
      <c r="D1356" s="11"/>
      <c r="E1356" s="13"/>
      <c r="CA1356" s="16"/>
    </row>
    <row r="1357" spans="1:79">
      <c r="A1357" s="15"/>
      <c r="B1357" s="15"/>
      <c r="C1357" s="11"/>
      <c r="D1357" s="11"/>
      <c r="E1357" s="13"/>
      <c r="CA1357" s="16"/>
    </row>
    <row r="1358" spans="1:79">
      <c r="A1358" s="15"/>
      <c r="B1358" s="15"/>
      <c r="C1358" s="11"/>
      <c r="D1358" s="11"/>
      <c r="E1358" s="13"/>
      <c r="CA1358" s="16"/>
    </row>
    <row r="1359" spans="1:79">
      <c r="A1359" s="15"/>
      <c r="B1359" s="15"/>
      <c r="C1359" s="11"/>
      <c r="D1359" s="11"/>
      <c r="E1359" s="13"/>
      <c r="CA1359" s="16"/>
    </row>
    <row r="1360" spans="1:79">
      <c r="A1360" s="15"/>
      <c r="B1360" s="15"/>
      <c r="C1360" s="11"/>
      <c r="D1360" s="11"/>
      <c r="E1360" s="13"/>
      <c r="CA1360" s="16"/>
    </row>
    <row r="1361" spans="1:79">
      <c r="A1361" s="15"/>
      <c r="B1361" s="15"/>
      <c r="C1361" s="11"/>
      <c r="D1361" s="11"/>
      <c r="E1361" s="13"/>
      <c r="CA1361" s="16"/>
    </row>
    <row r="1362" spans="1:79">
      <c r="A1362" s="15"/>
      <c r="B1362" s="15"/>
      <c r="C1362" s="11"/>
      <c r="D1362" s="11"/>
      <c r="E1362" s="13"/>
      <c r="CA1362" s="16"/>
    </row>
    <row r="1363" spans="1:79">
      <c r="A1363" s="15"/>
      <c r="B1363" s="15"/>
      <c r="C1363" s="11"/>
      <c r="D1363" s="11"/>
      <c r="E1363" s="13"/>
      <c r="CA1363" s="16"/>
    </row>
    <row r="1364" spans="1:79">
      <c r="A1364" s="15"/>
      <c r="B1364" s="15"/>
      <c r="C1364" s="11"/>
      <c r="D1364" s="11"/>
      <c r="E1364" s="13"/>
      <c r="CA1364" s="16"/>
    </row>
    <row r="1365" spans="1:79">
      <c r="A1365" s="15"/>
      <c r="B1365" s="15"/>
      <c r="C1365" s="11"/>
      <c r="D1365" s="11"/>
      <c r="E1365" s="13"/>
      <c r="CA1365" s="16"/>
    </row>
    <row r="1366" spans="1:79">
      <c r="A1366" s="15"/>
      <c r="B1366" s="15"/>
      <c r="C1366" s="11"/>
      <c r="D1366" s="11"/>
      <c r="E1366" s="13"/>
      <c r="CA1366" s="16"/>
    </row>
    <row r="1367" spans="1:79">
      <c r="A1367" s="15"/>
      <c r="B1367" s="15"/>
      <c r="C1367" s="11"/>
      <c r="D1367" s="11"/>
      <c r="E1367" s="13"/>
      <c r="CA1367" s="16"/>
    </row>
    <row r="1368" spans="1:79">
      <c r="A1368" s="15"/>
      <c r="B1368" s="15"/>
      <c r="C1368" s="11"/>
      <c r="D1368" s="11"/>
      <c r="E1368" s="13"/>
      <c r="CA1368" s="16"/>
    </row>
    <row r="1369" spans="1:79">
      <c r="A1369" s="15"/>
      <c r="B1369" s="15"/>
      <c r="C1369" s="11"/>
      <c r="D1369" s="11"/>
      <c r="E1369" s="13"/>
      <c r="CA1369" s="16"/>
    </row>
    <row r="1370" spans="1:79">
      <c r="A1370" s="15"/>
      <c r="B1370" s="15"/>
      <c r="C1370" s="11"/>
      <c r="D1370" s="11"/>
      <c r="E1370" s="13"/>
      <c r="CA1370" s="16"/>
    </row>
    <row r="1371" spans="1:79">
      <c r="A1371" s="15"/>
      <c r="B1371" s="15"/>
      <c r="C1371" s="11"/>
      <c r="D1371" s="11"/>
      <c r="E1371" s="13"/>
      <c r="CA1371" s="16"/>
    </row>
    <row r="1372" spans="1:79">
      <c r="A1372" s="15"/>
      <c r="B1372" s="15"/>
      <c r="C1372" s="11"/>
      <c r="D1372" s="11"/>
      <c r="E1372" s="13"/>
      <c r="CA1372" s="16"/>
    </row>
    <row r="1373" spans="1:79">
      <c r="A1373" s="15"/>
      <c r="B1373" s="15"/>
      <c r="C1373" s="11"/>
      <c r="D1373" s="11"/>
      <c r="E1373" s="13"/>
      <c r="CA1373" s="16"/>
    </row>
    <row r="1374" spans="1:79">
      <c r="A1374" s="15"/>
      <c r="B1374" s="15"/>
      <c r="C1374" s="11"/>
      <c r="D1374" s="11"/>
      <c r="E1374" s="13"/>
      <c r="CA1374" s="16"/>
    </row>
    <row r="1375" spans="1:79">
      <c r="A1375" s="15"/>
      <c r="B1375" s="15"/>
      <c r="C1375" s="11"/>
      <c r="D1375" s="11"/>
      <c r="E1375" s="13"/>
      <c r="CA1375" s="16"/>
    </row>
    <row r="1376" spans="1:79">
      <c r="A1376" s="15"/>
      <c r="B1376" s="15"/>
      <c r="C1376" s="11"/>
      <c r="D1376" s="11"/>
      <c r="E1376" s="13"/>
      <c r="CA1376" s="16"/>
    </row>
    <row r="1377" spans="1:79">
      <c r="A1377" s="15"/>
      <c r="B1377" s="15"/>
      <c r="C1377" s="11"/>
      <c r="D1377" s="11"/>
      <c r="E1377" s="13"/>
      <c r="CA1377" s="16"/>
    </row>
    <row r="1378" spans="1:79">
      <c r="A1378" s="15"/>
      <c r="B1378" s="15"/>
      <c r="C1378" s="11"/>
      <c r="D1378" s="11"/>
      <c r="E1378" s="13"/>
      <c r="CA1378" s="16"/>
    </row>
    <row r="1379" spans="1:79">
      <c r="A1379" s="18"/>
      <c r="B1379" s="18"/>
      <c r="C1379" s="19"/>
      <c r="D1379" s="19"/>
      <c r="E1379" s="20"/>
      <c r="CA1379" s="16"/>
    </row>
    <row r="1380" spans="1:79">
      <c r="CA1380" s="16"/>
    </row>
    <row r="1381" spans="1:79">
      <c r="CA1381" s="16"/>
    </row>
    <row r="1382" spans="1:79">
      <c r="CA1382" s="16"/>
    </row>
    <row r="1383" spans="1:79">
      <c r="CA1383" s="16"/>
    </row>
    <row r="1384" spans="1:79">
      <c r="CA1384" s="16"/>
    </row>
    <row r="1385" spans="1:79">
      <c r="CA1385" s="16"/>
    </row>
    <row r="1386" spans="1:79">
      <c r="CA1386" s="16"/>
    </row>
    <row r="1387" spans="1:79">
      <c r="CA1387" s="16"/>
    </row>
    <row r="1388" spans="1:79">
      <c r="CA1388" s="16"/>
    </row>
    <row r="1389" spans="1:79">
      <c r="CA1389" s="16"/>
    </row>
    <row r="1390" spans="1:79">
      <c r="CA1390" s="16"/>
    </row>
    <row r="1391" spans="1:79">
      <c r="CA1391" s="16"/>
    </row>
    <row r="1392" spans="1:79">
      <c r="CA1392" s="16"/>
    </row>
    <row r="1393" spans="79:79">
      <c r="CA1393" s="16"/>
    </row>
    <row r="1394" spans="79:79">
      <c r="CA1394" s="16"/>
    </row>
    <row r="1395" spans="79:79">
      <c r="CA1395" s="16"/>
    </row>
    <row r="1396" spans="79:79">
      <c r="CA1396" s="16"/>
    </row>
    <row r="1397" spans="79:79">
      <c r="CA1397" s="16"/>
    </row>
    <row r="1398" spans="79:79">
      <c r="CA1398" s="16"/>
    </row>
    <row r="1399" spans="79:79">
      <c r="CA1399" s="16"/>
    </row>
    <row r="1400" spans="79:79">
      <c r="CA1400" s="16"/>
    </row>
    <row r="1401" spans="79:79">
      <c r="CA1401" s="16"/>
    </row>
    <row r="1402" spans="79:79">
      <c r="CA1402" s="16"/>
    </row>
    <row r="1403" spans="79:79">
      <c r="CA1403" s="16"/>
    </row>
    <row r="1404" spans="79:79">
      <c r="CA1404" s="16"/>
    </row>
    <row r="1405" spans="79:79">
      <c r="CA1405" s="16"/>
    </row>
    <row r="1406" spans="79:79">
      <c r="CA1406" s="16"/>
    </row>
    <row r="1407" spans="79:79">
      <c r="CA1407" s="16"/>
    </row>
    <row r="1408" spans="79:79">
      <c r="CA1408" s="16"/>
    </row>
    <row r="1409" spans="79:79">
      <c r="CA1409" s="16"/>
    </row>
    <row r="1410" spans="79:79">
      <c r="CA1410" s="16"/>
    </row>
    <row r="1411" spans="79:79">
      <c r="CA1411" s="16"/>
    </row>
    <row r="1412" spans="79:79">
      <c r="CA1412" s="16"/>
    </row>
    <row r="1413" spans="79:79">
      <c r="CA1413" s="16"/>
    </row>
    <row r="1414" spans="79:79">
      <c r="CA1414" s="16"/>
    </row>
    <row r="1415" spans="79:79">
      <c r="CA1415" s="16"/>
    </row>
    <row r="1416" spans="79:79">
      <c r="CA1416" s="16"/>
    </row>
    <row r="1417" spans="79:79">
      <c r="CA1417" s="16"/>
    </row>
    <row r="1418" spans="79:79">
      <c r="CA1418" s="16"/>
    </row>
    <row r="1419" spans="79:79">
      <c r="CA1419" s="16"/>
    </row>
    <row r="1420" spans="79:79">
      <c r="CA1420" s="16"/>
    </row>
    <row r="1421" spans="79:79">
      <c r="CA1421" s="16"/>
    </row>
    <row r="1422" spans="79:79">
      <c r="CA1422" s="16"/>
    </row>
    <row r="1423" spans="79:79">
      <c r="CA1423" s="16"/>
    </row>
    <row r="1424" spans="79:79">
      <c r="CA1424" s="16"/>
    </row>
    <row r="1425" spans="79:79">
      <c r="CA1425" s="16"/>
    </row>
    <row r="1426" spans="79:79">
      <c r="CA1426" s="16"/>
    </row>
    <row r="1427" spans="79:79">
      <c r="CA1427" s="16"/>
    </row>
    <row r="1428" spans="79:79">
      <c r="CA1428" s="16"/>
    </row>
    <row r="1429" spans="79:79">
      <c r="CA1429" s="16"/>
    </row>
    <row r="1430" spans="79:79">
      <c r="CA1430" s="16"/>
    </row>
    <row r="1431" spans="79:79">
      <c r="CA1431" s="16"/>
    </row>
    <row r="1432" spans="79:79">
      <c r="CA1432" s="16"/>
    </row>
    <row r="1433" spans="79:79">
      <c r="CA1433" s="16"/>
    </row>
    <row r="1434" spans="79:79">
      <c r="CA1434" s="16"/>
    </row>
    <row r="1435" spans="79:79">
      <c r="CA1435" s="16"/>
    </row>
    <row r="1436" spans="79:79">
      <c r="CA1436" s="16"/>
    </row>
    <row r="1437" spans="79:79">
      <c r="CA1437" s="16"/>
    </row>
    <row r="1438" spans="79:79">
      <c r="CA1438" s="16"/>
    </row>
    <row r="1439" spans="79:79">
      <c r="CA1439" s="16"/>
    </row>
    <row r="1440" spans="79:79">
      <c r="CA1440" s="16"/>
    </row>
    <row r="1441" spans="79:79">
      <c r="CA1441" s="16"/>
    </row>
    <row r="1442" spans="79:79">
      <c r="CA1442" s="16"/>
    </row>
    <row r="1443" spans="79:79">
      <c r="CA1443" s="16"/>
    </row>
    <row r="1444" spans="79:79">
      <c r="CA1444" s="16"/>
    </row>
    <row r="1445" spans="79:79">
      <c r="CA1445" s="16"/>
    </row>
    <row r="1446" spans="79:79">
      <c r="CA1446" s="16"/>
    </row>
    <row r="1447" spans="79:79">
      <c r="CA1447" s="16"/>
    </row>
    <row r="1448" spans="79:79">
      <c r="CA1448" s="16"/>
    </row>
    <row r="1449" spans="79:79">
      <c r="CA1449" s="16"/>
    </row>
    <row r="1450" spans="79:79">
      <c r="CA1450" s="16"/>
    </row>
    <row r="1451" spans="79:79">
      <c r="CA1451" s="16"/>
    </row>
    <row r="1452" spans="79:79">
      <c r="CA1452" s="16"/>
    </row>
    <row r="1453" spans="79:79">
      <c r="CA1453" s="16"/>
    </row>
    <row r="1454" spans="79:79">
      <c r="CA1454" s="16"/>
    </row>
    <row r="1455" spans="79:79">
      <c r="CA1455" s="16"/>
    </row>
    <row r="1456" spans="79:79">
      <c r="CA1456" s="16"/>
    </row>
    <row r="1457" spans="79:79">
      <c r="CA1457" s="16"/>
    </row>
    <row r="1458" spans="79:79">
      <c r="CA1458" s="16"/>
    </row>
    <row r="1459" spans="79:79">
      <c r="CA1459" s="16"/>
    </row>
    <row r="1460" spans="79:79">
      <c r="CA1460" s="16"/>
    </row>
    <row r="1461" spans="79:79">
      <c r="CA1461" s="16"/>
    </row>
    <row r="1462" spans="79:79">
      <c r="CA1462" s="16"/>
    </row>
    <row r="1463" spans="79:79">
      <c r="CA1463" s="16"/>
    </row>
    <row r="1464" spans="79:79">
      <c r="CA1464" s="16"/>
    </row>
    <row r="1465" spans="79:79">
      <c r="CA1465" s="16"/>
    </row>
    <row r="1466" spans="79:79">
      <c r="CA1466" s="16"/>
    </row>
    <row r="1467" spans="79:79">
      <c r="CA1467" s="16"/>
    </row>
    <row r="1468" spans="79:79">
      <c r="CA1468" s="16"/>
    </row>
    <row r="1469" spans="79:79">
      <c r="CA1469" s="16"/>
    </row>
    <row r="1470" spans="79:79">
      <c r="CA1470" s="16"/>
    </row>
    <row r="1471" spans="79:79">
      <c r="CA1471" s="16"/>
    </row>
    <row r="1472" spans="79:79">
      <c r="CA1472" s="16"/>
    </row>
    <row r="1473" spans="79:79">
      <c r="CA1473" s="16"/>
    </row>
    <row r="1474" spans="79:79">
      <c r="CA1474" s="16"/>
    </row>
    <row r="1475" spans="79:79">
      <c r="CA1475" s="16"/>
    </row>
    <row r="1476" spans="79:79">
      <c r="CA1476" s="16"/>
    </row>
    <row r="1477" spans="79:79">
      <c r="CA1477" s="16"/>
    </row>
    <row r="1478" spans="79:79">
      <c r="CA1478" s="16"/>
    </row>
    <row r="1479" spans="79:79">
      <c r="CA1479" s="16"/>
    </row>
    <row r="1480" spans="79:79">
      <c r="CA1480" s="16"/>
    </row>
    <row r="1481" spans="79:79">
      <c r="CA1481" s="16"/>
    </row>
    <row r="1482" spans="79:79">
      <c r="CA1482" s="16"/>
    </row>
    <row r="1483" spans="79:79">
      <c r="CA1483" s="16"/>
    </row>
    <row r="1484" spans="79:79">
      <c r="CA1484" s="16"/>
    </row>
    <row r="1485" spans="79:79">
      <c r="CA1485" s="16"/>
    </row>
    <row r="1486" spans="79:79">
      <c r="CA1486" s="16"/>
    </row>
    <row r="1487" spans="79:79">
      <c r="CA1487" s="16"/>
    </row>
    <row r="1488" spans="79:79">
      <c r="CA1488" s="16"/>
    </row>
    <row r="1489" spans="79:79">
      <c r="CA1489" s="16"/>
    </row>
    <row r="1490" spans="79:79">
      <c r="CA1490" s="16"/>
    </row>
    <row r="1491" spans="79:79">
      <c r="CA1491" s="16"/>
    </row>
    <row r="1492" spans="79:79">
      <c r="CA1492" s="16"/>
    </row>
    <row r="1493" spans="79:79">
      <c r="CA1493" s="16"/>
    </row>
    <row r="1494" spans="79:79">
      <c r="CA1494" s="16"/>
    </row>
    <row r="1495" spans="79:79">
      <c r="CA1495" s="16"/>
    </row>
    <row r="1496" spans="79:79">
      <c r="CA1496" s="16"/>
    </row>
    <row r="1497" spans="79:79">
      <c r="CA1497" s="16"/>
    </row>
    <row r="1498" spans="79:79">
      <c r="CA1498" s="16"/>
    </row>
    <row r="1499" spans="79:79">
      <c r="CA1499" s="16"/>
    </row>
    <row r="1500" spans="79:79">
      <c r="CA1500" s="16"/>
    </row>
    <row r="1501" spans="79:79">
      <c r="CA1501" s="16"/>
    </row>
    <row r="1502" spans="79:79">
      <c r="CA1502" s="16"/>
    </row>
    <row r="1503" spans="79:79">
      <c r="CA1503" s="16"/>
    </row>
    <row r="1504" spans="79:79">
      <c r="CA1504" s="16"/>
    </row>
    <row r="1505" spans="79:79">
      <c r="CA1505" s="16"/>
    </row>
    <row r="1506" spans="79:79">
      <c r="CA1506" s="16"/>
    </row>
    <row r="1507" spans="79:79">
      <c r="CA1507" s="16"/>
    </row>
    <row r="1508" spans="79:79">
      <c r="CA1508" s="16"/>
    </row>
    <row r="1509" spans="79:79">
      <c r="CA1509" s="16"/>
    </row>
    <row r="1510" spans="79:79">
      <c r="CA1510" s="16"/>
    </row>
    <row r="1511" spans="79:79">
      <c r="CA1511" s="16"/>
    </row>
    <row r="1512" spans="79:79">
      <c r="CA1512" s="16"/>
    </row>
    <row r="1513" spans="79:79">
      <c r="CA1513" s="16"/>
    </row>
    <row r="1514" spans="79:79">
      <c r="CA1514" s="16"/>
    </row>
    <row r="1515" spans="79:79">
      <c r="CA1515" s="16"/>
    </row>
    <row r="1516" spans="79:79">
      <c r="CA1516" s="16"/>
    </row>
    <row r="1517" spans="79:79">
      <c r="CA1517" s="16"/>
    </row>
    <row r="1518" spans="79:79">
      <c r="CA1518" s="16"/>
    </row>
    <row r="1519" spans="79:79">
      <c r="CA1519" s="16"/>
    </row>
    <row r="1520" spans="79:79">
      <c r="CA1520" s="16"/>
    </row>
    <row r="1521" spans="79:79">
      <c r="CA1521" s="16"/>
    </row>
    <row r="1522" spans="79:79">
      <c r="CA1522" s="16"/>
    </row>
    <row r="1523" spans="79:79">
      <c r="CA1523" s="16"/>
    </row>
    <row r="1524" spans="79:79">
      <c r="CA1524" s="16"/>
    </row>
    <row r="1525" spans="79:79">
      <c r="CA1525" s="16"/>
    </row>
    <row r="1526" spans="79:79">
      <c r="CA1526" s="16"/>
    </row>
    <row r="1527" spans="79:79">
      <c r="CA1527" s="16"/>
    </row>
    <row r="1528" spans="79:79">
      <c r="CA1528" s="16"/>
    </row>
    <row r="1529" spans="79:79">
      <c r="CA1529" s="16"/>
    </row>
    <row r="1530" spans="79:79">
      <c r="CA1530" s="16"/>
    </row>
    <row r="1531" spans="79:79">
      <c r="CA1531" s="16"/>
    </row>
    <row r="1532" spans="79:79">
      <c r="CA1532" s="16"/>
    </row>
    <row r="1533" spans="79:79">
      <c r="CA1533" s="16"/>
    </row>
    <row r="1534" spans="79:79">
      <c r="CA1534" s="16"/>
    </row>
    <row r="1535" spans="79:79">
      <c r="CA1535" s="16"/>
    </row>
    <row r="1536" spans="79:79">
      <c r="CA1536" s="16"/>
    </row>
    <row r="1537" spans="79:79">
      <c r="CA1537" s="16"/>
    </row>
    <row r="1538" spans="79:79">
      <c r="CA1538" s="16"/>
    </row>
    <row r="1539" spans="79:79">
      <c r="CA1539" s="16"/>
    </row>
    <row r="1540" spans="79:79">
      <c r="CA1540" s="16"/>
    </row>
    <row r="1541" spans="79:79">
      <c r="CA1541" s="16"/>
    </row>
    <row r="1542" spans="79:79">
      <c r="CA1542" s="16"/>
    </row>
    <row r="1543" spans="79:79">
      <c r="CA1543" s="16"/>
    </row>
    <row r="1544" spans="79:79">
      <c r="CA1544" s="16"/>
    </row>
    <row r="1545" spans="79:79">
      <c r="CA1545" s="16"/>
    </row>
    <row r="1546" spans="79:79">
      <c r="CA1546" s="16"/>
    </row>
    <row r="1547" spans="79:79">
      <c r="CA1547" s="16"/>
    </row>
    <row r="1548" spans="79:79">
      <c r="CA1548" s="16"/>
    </row>
    <row r="1549" spans="79:79">
      <c r="CA1549" s="16"/>
    </row>
    <row r="1550" spans="79:79">
      <c r="CA1550" s="16"/>
    </row>
    <row r="1551" spans="79:79">
      <c r="CA1551" s="16"/>
    </row>
    <row r="1552" spans="79:79">
      <c r="CA1552" s="16"/>
    </row>
    <row r="1553" spans="79:79">
      <c r="CA1553" s="16"/>
    </row>
    <row r="1554" spans="79:79">
      <c r="CA1554" s="16"/>
    </row>
    <row r="1555" spans="79:79">
      <c r="CA1555" s="16"/>
    </row>
    <row r="1556" spans="79:79">
      <c r="CA1556" s="16"/>
    </row>
    <row r="1557" spans="79:79">
      <c r="CA1557" s="16"/>
    </row>
    <row r="1558" spans="79:79">
      <c r="CA1558" s="16"/>
    </row>
    <row r="1559" spans="79:79">
      <c r="CA1559" s="16"/>
    </row>
    <row r="1560" spans="79:79">
      <c r="CA1560" s="16"/>
    </row>
    <row r="1561" spans="79:79">
      <c r="CA1561" s="16"/>
    </row>
    <row r="1562" spans="79:79">
      <c r="CA1562" s="16"/>
    </row>
    <row r="1563" spans="79:79">
      <c r="CA1563" s="16"/>
    </row>
    <row r="1564" spans="79:79">
      <c r="CA1564" s="16"/>
    </row>
    <row r="1565" spans="79:79">
      <c r="CA1565" s="16"/>
    </row>
    <row r="1566" spans="79:79">
      <c r="CA1566" s="16"/>
    </row>
    <row r="1567" spans="79:79">
      <c r="CA1567" s="16"/>
    </row>
    <row r="1568" spans="79:79">
      <c r="CA1568" s="16"/>
    </row>
    <row r="1569" spans="79:79">
      <c r="CA1569" s="16"/>
    </row>
    <row r="1570" spans="79:79">
      <c r="CA1570" s="16"/>
    </row>
    <row r="1571" spans="79:79">
      <c r="CA1571" s="16"/>
    </row>
    <row r="1572" spans="79:79">
      <c r="CA1572" s="16"/>
    </row>
    <row r="1573" spans="79:79">
      <c r="CA1573" s="16"/>
    </row>
    <row r="1574" spans="79:79">
      <c r="CA1574" s="16"/>
    </row>
    <row r="1575" spans="79:79">
      <c r="CA1575" s="16"/>
    </row>
    <row r="1576" spans="79:79">
      <c r="CA1576" s="16"/>
    </row>
    <row r="1577" spans="79:79">
      <c r="CA1577" s="16"/>
    </row>
    <row r="1578" spans="79:79">
      <c r="CA1578" s="16"/>
    </row>
    <row r="1579" spans="79:79">
      <c r="CA1579" s="16"/>
    </row>
    <row r="1580" spans="79:79">
      <c r="CA1580" s="16"/>
    </row>
    <row r="1581" spans="79:79">
      <c r="CA1581" s="16"/>
    </row>
    <row r="1582" spans="79:79">
      <c r="CA1582" s="16"/>
    </row>
    <row r="1583" spans="79:79">
      <c r="CA1583" s="16"/>
    </row>
    <row r="1584" spans="79:79">
      <c r="CA1584" s="16"/>
    </row>
    <row r="1585" spans="79:79">
      <c r="CA1585" s="16"/>
    </row>
    <row r="1586" spans="79:79">
      <c r="CA1586" s="16"/>
    </row>
    <row r="1587" spans="79:79">
      <c r="CA1587" s="16"/>
    </row>
    <row r="1588" spans="79:79">
      <c r="CA1588" s="16"/>
    </row>
    <row r="1589" spans="79:79">
      <c r="CA1589" s="16"/>
    </row>
    <row r="1590" spans="79:79">
      <c r="CA1590" s="16"/>
    </row>
    <row r="1591" spans="79:79">
      <c r="CA1591" s="16"/>
    </row>
    <row r="1592" spans="79:79">
      <c r="CA1592" s="16"/>
    </row>
    <row r="1593" spans="79:79">
      <c r="CA1593" s="16"/>
    </row>
    <row r="1594" spans="79:79">
      <c r="CA1594" s="16"/>
    </row>
    <row r="1595" spans="79:79">
      <c r="CA1595" s="16"/>
    </row>
    <row r="1596" spans="79:79">
      <c r="CA1596" s="16"/>
    </row>
    <row r="1597" spans="79:79">
      <c r="CA1597" s="16"/>
    </row>
    <row r="1598" spans="79:79">
      <c r="CA1598" s="16"/>
    </row>
    <row r="1599" spans="79:79">
      <c r="CA1599" s="16"/>
    </row>
    <row r="1600" spans="79:79">
      <c r="CA1600" s="16"/>
    </row>
    <row r="1601" spans="79:79">
      <c r="CA1601" s="16"/>
    </row>
    <row r="1602" spans="79:79">
      <c r="CA1602" s="16"/>
    </row>
    <row r="1603" spans="79:79">
      <c r="CA1603" s="16"/>
    </row>
    <row r="1604" spans="79:79">
      <c r="CA1604" s="16"/>
    </row>
    <row r="1605" spans="79:79">
      <c r="CA1605" s="16"/>
    </row>
    <row r="1606" spans="79:79">
      <c r="CA1606" s="16"/>
    </row>
    <row r="1607" spans="79:79">
      <c r="CA1607" s="16"/>
    </row>
    <row r="1608" spans="79:79">
      <c r="CA1608" s="16"/>
    </row>
    <row r="1609" spans="79:79">
      <c r="CA1609" s="16"/>
    </row>
    <row r="1610" spans="79:79">
      <c r="CA1610" s="16"/>
    </row>
    <row r="1611" spans="79:79">
      <c r="CA1611" s="16"/>
    </row>
    <row r="1612" spans="79:79">
      <c r="CA1612" s="16"/>
    </row>
    <row r="1613" spans="79:79">
      <c r="CA1613" s="16"/>
    </row>
    <row r="1614" spans="79:79">
      <c r="CA1614" s="16"/>
    </row>
    <row r="1615" spans="79:79">
      <c r="CA1615" s="16"/>
    </row>
    <row r="1616" spans="79:79">
      <c r="CA1616" s="16"/>
    </row>
    <row r="1617" spans="79:79">
      <c r="CA1617" s="16"/>
    </row>
    <row r="1618" spans="79:79">
      <c r="CA1618" s="16"/>
    </row>
    <row r="1619" spans="79:79">
      <c r="CA1619" s="16"/>
    </row>
    <row r="1620" spans="79:79">
      <c r="CA1620" s="16"/>
    </row>
    <row r="1621" spans="79:79">
      <c r="CA1621" s="16"/>
    </row>
    <row r="1622" spans="79:79">
      <c r="CA1622" s="16"/>
    </row>
    <row r="1623" spans="79:79">
      <c r="CA1623" s="16"/>
    </row>
    <row r="1624" spans="79:79">
      <c r="CA1624" s="16"/>
    </row>
    <row r="1625" spans="79:79">
      <c r="CA1625" s="16"/>
    </row>
    <row r="1626" spans="79:79">
      <c r="CA1626" s="16"/>
    </row>
    <row r="1627" spans="79:79">
      <c r="CA1627" s="16"/>
    </row>
    <row r="1628" spans="79:79">
      <c r="CA1628" s="16"/>
    </row>
    <row r="1629" spans="79:79">
      <c r="CA1629" s="16"/>
    </row>
    <row r="1630" spans="79:79">
      <c r="CA1630" s="16"/>
    </row>
    <row r="1631" spans="79:79">
      <c r="CA1631" s="16"/>
    </row>
    <row r="1632" spans="79:79">
      <c r="CA1632" s="16"/>
    </row>
    <row r="1633" spans="79:79">
      <c r="CA1633" s="16"/>
    </row>
    <row r="1634" spans="79:79">
      <c r="CA1634" s="16"/>
    </row>
    <row r="1635" spans="79:79">
      <c r="CA1635" s="16"/>
    </row>
    <row r="1636" spans="79:79">
      <c r="CA1636" s="16"/>
    </row>
    <row r="1637" spans="79:79">
      <c r="CA1637" s="16"/>
    </row>
    <row r="1638" spans="79:79">
      <c r="CA1638" s="16"/>
    </row>
    <row r="1639" spans="79:79">
      <c r="CA1639" s="16"/>
    </row>
    <row r="1640" spans="79:79">
      <c r="CA1640" s="16"/>
    </row>
    <row r="1641" spans="79:79">
      <c r="CA1641" s="16"/>
    </row>
    <row r="1642" spans="79:79">
      <c r="CA1642" s="16"/>
    </row>
    <row r="1643" spans="79:79">
      <c r="CA1643" s="16"/>
    </row>
    <row r="1644" spans="79:79">
      <c r="CA1644" s="16"/>
    </row>
    <row r="1645" spans="79:79">
      <c r="CA1645" s="16"/>
    </row>
    <row r="1646" spans="79:79">
      <c r="CA1646" s="16"/>
    </row>
    <row r="1647" spans="79:79">
      <c r="CA1647" s="16"/>
    </row>
    <row r="1648" spans="79:79">
      <c r="CA1648" s="16"/>
    </row>
    <row r="1649" spans="79:79">
      <c r="CA1649" s="16"/>
    </row>
    <row r="1650" spans="79:79">
      <c r="CA1650" s="16"/>
    </row>
    <row r="1651" spans="79:79">
      <c r="CA1651" s="16"/>
    </row>
    <row r="1652" spans="79:79">
      <c r="CA1652" s="16"/>
    </row>
    <row r="1653" spans="79:79">
      <c r="CA1653" s="16"/>
    </row>
    <row r="1654" spans="79:79">
      <c r="CA1654" s="16"/>
    </row>
    <row r="1655" spans="79:79">
      <c r="CA1655" s="16"/>
    </row>
    <row r="1656" spans="79:79">
      <c r="CA1656" s="16"/>
    </row>
    <row r="1657" spans="79:79">
      <c r="CA1657" s="16"/>
    </row>
    <row r="1658" spans="79:79">
      <c r="CA1658" s="16"/>
    </row>
    <row r="1659" spans="79:79">
      <c r="CA1659" s="16"/>
    </row>
    <row r="1660" spans="79:79">
      <c r="CA1660" s="16"/>
    </row>
    <row r="1661" spans="79:79">
      <c r="CA1661" s="16"/>
    </row>
    <row r="1662" spans="79:79">
      <c r="CA1662" s="16"/>
    </row>
    <row r="1663" spans="79:79">
      <c r="CA1663" s="16"/>
    </row>
    <row r="1664" spans="79:79">
      <c r="CA1664" s="16"/>
    </row>
    <row r="1665" spans="79:79">
      <c r="CA1665" s="16"/>
    </row>
    <row r="1666" spans="79:79">
      <c r="CA1666" s="16"/>
    </row>
    <row r="1667" spans="79:79">
      <c r="CA1667" s="16"/>
    </row>
    <row r="1668" spans="79:79">
      <c r="CA1668" s="16"/>
    </row>
    <row r="1669" spans="79:79">
      <c r="CA1669" s="16"/>
    </row>
    <row r="1670" spans="79:79">
      <c r="CA1670" s="16"/>
    </row>
    <row r="1671" spans="79:79">
      <c r="CA1671" s="16"/>
    </row>
    <row r="1672" spans="79:79">
      <c r="CA1672" s="16"/>
    </row>
    <row r="1673" spans="79:79">
      <c r="CA1673" s="16"/>
    </row>
    <row r="1674" spans="79:79">
      <c r="CA1674" s="16"/>
    </row>
    <row r="1675" spans="79:79">
      <c r="CA1675" s="16"/>
    </row>
    <row r="1676" spans="79:79">
      <c r="CA1676" s="16"/>
    </row>
    <row r="1677" spans="79:79">
      <c r="CA1677" s="16"/>
    </row>
    <row r="1678" spans="79:79">
      <c r="CA1678" s="16"/>
    </row>
    <row r="1679" spans="79:79">
      <c r="CA1679" s="16"/>
    </row>
    <row r="1680" spans="79:79">
      <c r="CA1680" s="16"/>
    </row>
    <row r="1681" spans="79:79">
      <c r="CA1681" s="16"/>
    </row>
    <row r="1682" spans="79:79">
      <c r="CA1682" s="16"/>
    </row>
    <row r="1683" spans="79:79">
      <c r="CA1683" s="16"/>
    </row>
    <row r="1684" spans="79:79">
      <c r="CA1684" s="16"/>
    </row>
    <row r="1685" spans="79:79">
      <c r="CA1685" s="16"/>
    </row>
    <row r="1686" spans="79:79">
      <c r="CA1686" s="16"/>
    </row>
    <row r="1687" spans="79:79">
      <c r="CA1687" s="16"/>
    </row>
    <row r="1688" spans="79:79">
      <c r="CA1688" s="16"/>
    </row>
    <row r="1689" spans="79:79">
      <c r="CA1689" s="16"/>
    </row>
    <row r="1690" spans="79:79">
      <c r="CA1690" s="16"/>
    </row>
    <row r="1691" spans="79:79">
      <c r="CA1691" s="16"/>
    </row>
    <row r="1692" spans="79:79">
      <c r="CA1692" s="16"/>
    </row>
    <row r="1693" spans="79:79">
      <c r="CA1693" s="16"/>
    </row>
    <row r="1694" spans="79:79">
      <c r="CA1694" s="16"/>
    </row>
    <row r="1695" spans="79:79">
      <c r="CA1695" s="16"/>
    </row>
    <row r="1696" spans="79:79">
      <c r="CA1696" s="16"/>
    </row>
    <row r="1697" spans="79:79">
      <c r="CA1697" s="16"/>
    </row>
    <row r="1698" spans="79:79">
      <c r="CA1698" s="16"/>
    </row>
    <row r="1699" spans="79:79">
      <c r="CA1699" s="16"/>
    </row>
    <row r="1700" spans="79:79">
      <c r="CA1700" s="16"/>
    </row>
    <row r="1701" spans="79:79">
      <c r="CA1701" s="16"/>
    </row>
    <row r="1702" spans="79:79">
      <c r="CA1702" s="16"/>
    </row>
    <row r="1703" spans="79:79">
      <c r="CA1703" s="16"/>
    </row>
    <row r="1704" spans="79:79">
      <c r="CA1704" s="16"/>
    </row>
    <row r="1705" spans="79:79">
      <c r="CA1705" s="16"/>
    </row>
    <row r="1706" spans="79:79">
      <c r="CA1706" s="16"/>
    </row>
    <row r="1707" spans="79:79">
      <c r="CA1707" s="16"/>
    </row>
    <row r="1708" spans="79:79">
      <c r="CA1708" s="16"/>
    </row>
    <row r="1709" spans="79:79">
      <c r="CA1709" s="16"/>
    </row>
    <row r="1710" spans="79:79">
      <c r="CA1710" s="16"/>
    </row>
    <row r="1711" spans="79:79">
      <c r="CA1711" s="16"/>
    </row>
    <row r="1712" spans="79:79">
      <c r="CA1712" s="16"/>
    </row>
    <row r="1713" spans="79:79">
      <c r="CA1713" s="16"/>
    </row>
    <row r="1714" spans="79:79">
      <c r="CA1714" s="16"/>
    </row>
    <row r="1715" spans="79:79">
      <c r="CA1715" s="16"/>
    </row>
    <row r="1716" spans="79:79">
      <c r="CA1716" s="16"/>
    </row>
    <row r="1717" spans="79:79">
      <c r="CA1717" s="16"/>
    </row>
    <row r="1718" spans="79:79">
      <c r="CA1718" s="16"/>
    </row>
    <row r="1719" spans="79:79">
      <c r="CA1719" s="16"/>
    </row>
    <row r="1720" spans="79:79">
      <c r="CA1720" s="16"/>
    </row>
    <row r="1721" spans="79:79">
      <c r="CA1721" s="16"/>
    </row>
    <row r="1722" spans="79:79">
      <c r="CA1722" s="16"/>
    </row>
    <row r="1723" spans="79:79">
      <c r="CA1723" s="16"/>
    </row>
    <row r="1724" spans="79:79">
      <c r="CA1724" s="16"/>
    </row>
    <row r="1725" spans="79:79">
      <c r="CA1725" s="16"/>
    </row>
    <row r="1726" spans="79:79">
      <c r="CA1726" s="16"/>
    </row>
    <row r="1727" spans="79:79">
      <c r="CA1727" s="16"/>
    </row>
    <row r="1728" spans="79:79">
      <c r="CA1728" s="16"/>
    </row>
    <row r="1729" spans="79:79">
      <c r="CA1729" s="16"/>
    </row>
    <row r="1730" spans="79:79">
      <c r="CA1730" s="16"/>
    </row>
    <row r="1731" spans="79:79">
      <c r="CA1731" s="16"/>
    </row>
    <row r="1732" spans="79:79">
      <c r="CA1732" s="16"/>
    </row>
    <row r="1733" spans="79:79">
      <c r="CA1733" s="16"/>
    </row>
    <row r="1734" spans="79:79">
      <c r="CA1734" s="16"/>
    </row>
    <row r="1735" spans="79:79">
      <c r="CA1735" s="16"/>
    </row>
    <row r="1736" spans="79:79">
      <c r="CA1736" s="16"/>
    </row>
    <row r="1737" spans="79:79">
      <c r="CA1737" s="16"/>
    </row>
    <row r="1738" spans="79:79">
      <c r="CA1738" s="16"/>
    </row>
    <row r="1739" spans="79:79">
      <c r="CA1739" s="16"/>
    </row>
    <row r="1740" spans="79:79">
      <c r="CA1740" s="16"/>
    </row>
    <row r="1741" spans="79:79">
      <c r="CA1741" s="16"/>
    </row>
    <row r="1742" spans="79:79">
      <c r="CA1742" s="16"/>
    </row>
    <row r="1743" spans="79:79">
      <c r="CA1743" s="16"/>
    </row>
    <row r="1744" spans="79:79">
      <c r="CA1744" s="16"/>
    </row>
    <row r="1745" spans="79:79">
      <c r="CA1745" s="16"/>
    </row>
    <row r="1746" spans="79:79">
      <c r="CA1746" s="16"/>
    </row>
    <row r="1747" spans="79:79">
      <c r="CA1747" s="16"/>
    </row>
    <row r="1748" spans="79:79">
      <c r="CA1748" s="16"/>
    </row>
    <row r="1749" spans="79:79">
      <c r="CA1749" s="16"/>
    </row>
    <row r="1750" spans="79:79">
      <c r="CA1750" s="16"/>
    </row>
    <row r="1751" spans="79:79">
      <c r="CA1751" s="16"/>
    </row>
    <row r="1752" spans="79:79">
      <c r="CA1752" s="16"/>
    </row>
    <row r="1753" spans="79:79">
      <c r="CA1753" s="16"/>
    </row>
    <row r="1754" spans="79:79">
      <c r="CA1754" s="16"/>
    </row>
    <row r="1755" spans="79:79">
      <c r="CA1755" s="16"/>
    </row>
    <row r="1756" spans="79:79">
      <c r="CA1756" s="16"/>
    </row>
    <row r="1757" spans="79:79">
      <c r="CA1757" s="16"/>
    </row>
    <row r="1758" spans="79:79">
      <c r="CA1758" s="16"/>
    </row>
    <row r="1759" spans="79:79">
      <c r="CA1759" s="16"/>
    </row>
    <row r="1760" spans="79:79">
      <c r="CA1760" s="16"/>
    </row>
    <row r="1761" spans="79:79">
      <c r="CA1761" s="16"/>
    </row>
    <row r="1762" spans="79:79">
      <c r="CA1762" s="16"/>
    </row>
    <row r="1763" spans="79:79">
      <c r="CA1763" s="16"/>
    </row>
    <row r="1764" spans="79:79">
      <c r="CA1764" s="16"/>
    </row>
    <row r="1765" spans="79:79">
      <c r="CA1765" s="16"/>
    </row>
    <row r="1766" spans="79:79">
      <c r="CA1766" s="16"/>
    </row>
    <row r="1767" spans="79:79">
      <c r="CA1767" s="16"/>
    </row>
    <row r="1768" spans="79:79">
      <c r="CA1768" s="16"/>
    </row>
    <row r="1769" spans="79:79">
      <c r="CA1769" s="16"/>
    </row>
    <row r="1770" spans="79:79">
      <c r="CA1770" s="16"/>
    </row>
    <row r="1771" spans="79:79">
      <c r="CA1771" s="16"/>
    </row>
    <row r="1772" spans="79:79">
      <c r="CA1772" s="16"/>
    </row>
    <row r="1773" spans="79:79">
      <c r="CA1773" s="16"/>
    </row>
    <row r="1774" spans="79:79">
      <c r="CA1774" s="16"/>
    </row>
    <row r="1775" spans="79:79">
      <c r="CA1775" s="16"/>
    </row>
    <row r="1776" spans="79:79">
      <c r="CA1776" s="16"/>
    </row>
    <row r="1777" spans="79:79">
      <c r="CA1777" s="16"/>
    </row>
    <row r="1778" spans="79:79">
      <c r="CA1778" s="16"/>
    </row>
    <row r="1779" spans="79:79">
      <c r="CA1779" s="16"/>
    </row>
    <row r="1780" spans="79:79">
      <c r="CA1780" s="16"/>
    </row>
    <row r="1781" spans="79:79">
      <c r="CA1781" s="16"/>
    </row>
    <row r="1782" spans="79:79">
      <c r="CA1782" s="16"/>
    </row>
    <row r="1783" spans="79:79">
      <c r="CA1783" s="16"/>
    </row>
    <row r="1784" spans="79:79">
      <c r="CA1784" s="16"/>
    </row>
    <row r="1785" spans="79:79">
      <c r="CA1785" s="16"/>
    </row>
    <row r="1786" spans="79:79">
      <c r="CA1786" s="16"/>
    </row>
    <row r="1787" spans="79:79">
      <c r="CA1787" s="16"/>
    </row>
    <row r="1788" spans="79:79">
      <c r="CA1788" s="16"/>
    </row>
    <row r="1789" spans="79:79">
      <c r="CA1789" s="16"/>
    </row>
    <row r="1790" spans="79:79">
      <c r="CA1790" s="16"/>
    </row>
    <row r="1791" spans="79:79">
      <c r="CA1791" s="16"/>
    </row>
    <row r="1792" spans="79:79">
      <c r="CA1792" s="16"/>
    </row>
    <row r="1793" spans="79:79">
      <c r="CA1793" s="16"/>
    </row>
    <row r="1794" spans="79:79">
      <c r="CA1794" s="16"/>
    </row>
    <row r="1795" spans="79:79">
      <c r="CA1795" s="16"/>
    </row>
    <row r="1796" spans="79:79">
      <c r="CA1796" s="16"/>
    </row>
    <row r="1797" spans="79:79">
      <c r="CA1797" s="16"/>
    </row>
    <row r="1798" spans="79:79">
      <c r="CA1798" s="16"/>
    </row>
    <row r="1799" spans="79:79">
      <c r="CA1799" s="16"/>
    </row>
    <row r="1800" spans="79:79">
      <c r="CA1800" s="16"/>
    </row>
    <row r="1801" spans="79:79">
      <c r="CA1801" s="16"/>
    </row>
    <row r="1802" spans="79:79">
      <c r="CA1802" s="16"/>
    </row>
    <row r="1803" spans="79:79">
      <c r="CA1803" s="16"/>
    </row>
    <row r="1804" spans="79:79">
      <c r="CA1804" s="16"/>
    </row>
    <row r="1805" spans="79:79">
      <c r="CA1805" s="16"/>
    </row>
    <row r="1806" spans="79:79">
      <c r="CA1806" s="16"/>
    </row>
    <row r="1807" spans="79:79">
      <c r="CA1807" s="16"/>
    </row>
    <row r="1808" spans="79:79">
      <c r="CA1808" s="16"/>
    </row>
    <row r="1809" spans="79:79">
      <c r="CA1809" s="16"/>
    </row>
    <row r="1810" spans="79:79">
      <c r="CA1810" s="16"/>
    </row>
    <row r="1811" spans="79:79">
      <c r="CA1811" s="16"/>
    </row>
    <row r="1812" spans="79:79">
      <c r="CA1812" s="16"/>
    </row>
    <row r="1813" spans="79:79">
      <c r="CA1813" s="16"/>
    </row>
    <row r="1814" spans="79:79">
      <c r="CA1814" s="16"/>
    </row>
    <row r="1815" spans="79:79">
      <c r="CA1815" s="16"/>
    </row>
    <row r="1816" spans="79:79">
      <c r="CA1816" s="16"/>
    </row>
    <row r="1817" spans="79:79">
      <c r="CA1817" s="16"/>
    </row>
    <row r="1818" spans="79:79">
      <c r="CA1818" s="16"/>
    </row>
    <row r="1819" spans="79:79">
      <c r="CA1819" s="16"/>
    </row>
    <row r="1820" spans="79:79">
      <c r="CA1820" s="16"/>
    </row>
    <row r="1821" spans="79:79">
      <c r="CA1821" s="16"/>
    </row>
    <row r="1822" spans="79:79">
      <c r="CA1822" s="16"/>
    </row>
    <row r="1823" spans="79:79">
      <c r="CA1823" s="16"/>
    </row>
    <row r="1824" spans="79:79">
      <c r="CA1824" s="16"/>
    </row>
    <row r="1825" spans="79:79">
      <c r="CA1825" s="16"/>
    </row>
    <row r="1826" spans="79:79">
      <c r="CA1826" s="16"/>
    </row>
    <row r="1827" spans="79:79">
      <c r="CA1827" s="16"/>
    </row>
    <row r="1828" spans="79:79">
      <c r="CA1828" s="16"/>
    </row>
    <row r="1829" spans="79:79">
      <c r="CA1829" s="16"/>
    </row>
    <row r="1830" spans="79:79">
      <c r="CA1830" s="16"/>
    </row>
    <row r="1831" spans="79:79">
      <c r="CA1831" s="16"/>
    </row>
    <row r="1832" spans="79:79">
      <c r="CA1832" s="16"/>
    </row>
    <row r="1833" spans="79:79">
      <c r="CA1833" s="16"/>
    </row>
    <row r="1834" spans="79:79">
      <c r="CA1834" s="16"/>
    </row>
    <row r="1835" spans="79:79">
      <c r="CA1835" s="16"/>
    </row>
    <row r="1836" spans="79:79">
      <c r="CA1836" s="16"/>
    </row>
    <row r="1837" spans="79:79">
      <c r="CA1837" s="16"/>
    </row>
    <row r="1838" spans="79:79">
      <c r="CA1838" s="16"/>
    </row>
    <row r="1839" spans="79:79">
      <c r="CA1839" s="16"/>
    </row>
    <row r="1840" spans="79:79">
      <c r="CA1840" s="16"/>
    </row>
    <row r="1841" spans="79:79">
      <c r="CA1841" s="16"/>
    </row>
    <row r="1842" spans="79:79">
      <c r="CA1842" s="16"/>
    </row>
    <row r="1843" spans="79:79">
      <c r="CA1843" s="16"/>
    </row>
    <row r="1844" spans="79:79">
      <c r="CA1844" s="16"/>
    </row>
    <row r="1845" spans="79:79">
      <c r="CA1845" s="16"/>
    </row>
    <row r="1846" spans="79:79">
      <c r="CA1846" s="16"/>
    </row>
    <row r="1847" spans="79:79">
      <c r="CA1847" s="16"/>
    </row>
    <row r="1848" spans="79:79">
      <c r="CA1848" s="16"/>
    </row>
    <row r="1849" spans="79:79">
      <c r="CA1849" s="16"/>
    </row>
    <row r="1850" spans="79:79">
      <c r="CA1850" s="16"/>
    </row>
    <row r="1851" spans="79:79">
      <c r="CA1851" s="16"/>
    </row>
    <row r="1852" spans="79:79">
      <c r="CA1852" s="16"/>
    </row>
    <row r="1853" spans="79:79">
      <c r="CA1853" s="16"/>
    </row>
    <row r="1854" spans="79:79">
      <c r="CA1854" s="16"/>
    </row>
    <row r="1855" spans="79:79">
      <c r="CA1855" s="16"/>
    </row>
    <row r="1856" spans="79:79">
      <c r="CA1856" s="16"/>
    </row>
    <row r="1857" spans="79:79">
      <c r="CA1857" s="16"/>
    </row>
    <row r="1858" spans="79:79">
      <c r="CA1858" s="16"/>
    </row>
    <row r="1859" spans="79:79">
      <c r="CA1859" s="16"/>
    </row>
    <row r="1860" spans="79:79">
      <c r="CA1860" s="16"/>
    </row>
    <row r="1861" spans="79:79">
      <c r="CA1861" s="16"/>
    </row>
    <row r="1862" spans="79:79">
      <c r="CA1862" s="16"/>
    </row>
    <row r="1863" spans="79:79">
      <c r="CA1863" s="16"/>
    </row>
    <row r="1864" spans="79:79">
      <c r="CA1864" s="16"/>
    </row>
    <row r="1865" spans="79:79">
      <c r="CA1865" s="16"/>
    </row>
    <row r="1866" spans="79:79">
      <c r="CA1866" s="16"/>
    </row>
    <row r="1867" spans="79:79">
      <c r="CA1867" s="16"/>
    </row>
    <row r="1868" spans="79:79">
      <c r="CA1868" s="16"/>
    </row>
    <row r="1869" spans="79:79">
      <c r="CA1869" s="16"/>
    </row>
    <row r="1870" spans="79:79">
      <c r="CA1870" s="16"/>
    </row>
    <row r="1871" spans="79:79">
      <c r="CA1871" s="16"/>
    </row>
    <row r="1872" spans="79:79">
      <c r="CA1872" s="16"/>
    </row>
    <row r="1873" spans="79:79">
      <c r="CA1873" s="16"/>
    </row>
    <row r="1874" spans="79:79">
      <c r="CA1874" s="16"/>
    </row>
    <row r="1875" spans="79:79">
      <c r="CA1875" s="16"/>
    </row>
    <row r="1876" spans="79:79">
      <c r="CA1876" s="16"/>
    </row>
    <row r="1877" spans="79:79">
      <c r="CA1877" s="16"/>
    </row>
    <row r="1878" spans="79:79">
      <c r="CA1878" s="16"/>
    </row>
    <row r="1879" spans="79:79">
      <c r="CA1879" s="16"/>
    </row>
    <row r="1880" spans="79:79">
      <c r="CA1880" s="16"/>
    </row>
    <row r="1881" spans="79:79">
      <c r="CA1881" s="16"/>
    </row>
    <row r="1882" spans="79:79">
      <c r="CA1882" s="16"/>
    </row>
    <row r="1883" spans="79:79">
      <c r="CA1883" s="16"/>
    </row>
    <row r="1884" spans="79:79">
      <c r="CA1884" s="16"/>
    </row>
    <row r="1885" spans="79:79">
      <c r="CA1885" s="16"/>
    </row>
    <row r="1886" spans="79:79">
      <c r="CA1886" s="16"/>
    </row>
    <row r="1887" spans="79:79">
      <c r="CA1887" s="16"/>
    </row>
    <row r="1888" spans="79:79">
      <c r="CA1888" s="16"/>
    </row>
    <row r="1889" spans="79:79">
      <c r="CA1889" s="16"/>
    </row>
    <row r="1890" spans="79:79">
      <c r="CA1890" s="16"/>
    </row>
    <row r="1891" spans="79:79">
      <c r="CA1891" s="16"/>
    </row>
    <row r="1892" spans="79:79">
      <c r="CA1892" s="16"/>
    </row>
    <row r="1893" spans="79:79">
      <c r="CA1893" s="16"/>
    </row>
    <row r="1894" spans="79:79">
      <c r="CA1894" s="16"/>
    </row>
    <row r="1895" spans="79:79">
      <c r="CA1895" s="16"/>
    </row>
    <row r="1896" spans="79:79">
      <c r="CA1896" s="16"/>
    </row>
    <row r="1897" spans="79:79">
      <c r="CA1897" s="16"/>
    </row>
    <row r="1898" spans="79:79">
      <c r="CA1898" s="16"/>
    </row>
    <row r="1899" spans="79:79">
      <c r="CA1899" s="16"/>
    </row>
    <row r="1900" spans="79:79">
      <c r="CA1900" s="16"/>
    </row>
    <row r="1901" spans="79:79">
      <c r="CA1901" s="16"/>
    </row>
    <row r="1902" spans="79:79">
      <c r="CA1902" s="16"/>
    </row>
    <row r="1903" spans="79:79">
      <c r="CA1903" s="16"/>
    </row>
    <row r="1904" spans="79:79">
      <c r="CA1904" s="16"/>
    </row>
    <row r="1905" spans="79:79">
      <c r="CA1905" s="16"/>
    </row>
    <row r="1906" spans="79:79">
      <c r="CA1906" s="16"/>
    </row>
    <row r="1907" spans="79:79">
      <c r="CA1907" s="16"/>
    </row>
    <row r="1908" spans="79:79">
      <c r="CA1908" s="16"/>
    </row>
    <row r="1909" spans="79:79">
      <c r="CA1909" s="16"/>
    </row>
    <row r="1910" spans="79:79">
      <c r="CA1910" s="16"/>
    </row>
    <row r="1911" spans="79:79">
      <c r="CA1911" s="16"/>
    </row>
    <row r="1912" spans="79:79">
      <c r="CA1912" s="16"/>
    </row>
    <row r="1913" spans="79:79">
      <c r="CA1913" s="16"/>
    </row>
    <row r="1914" spans="79:79">
      <c r="CA1914" s="16"/>
    </row>
    <row r="1915" spans="79:79">
      <c r="CA1915" s="16"/>
    </row>
    <row r="1916" spans="79:79">
      <c r="CA1916" s="16"/>
    </row>
    <row r="1917" spans="79:79">
      <c r="CA1917" s="16"/>
    </row>
    <row r="1918" spans="79:79">
      <c r="CA1918" s="16"/>
    </row>
    <row r="1919" spans="79:79">
      <c r="CA1919" s="16"/>
    </row>
    <row r="1920" spans="79:79">
      <c r="CA1920" s="16"/>
    </row>
    <row r="1921" spans="79:79">
      <c r="CA1921" s="16"/>
    </row>
    <row r="1922" spans="79:79">
      <c r="CA1922" s="16"/>
    </row>
    <row r="1923" spans="79:79">
      <c r="CA1923" s="16"/>
    </row>
    <row r="1924" spans="79:79">
      <c r="CA1924" s="16"/>
    </row>
    <row r="1925" spans="79:79">
      <c r="CA1925" s="16"/>
    </row>
    <row r="1926" spans="79:79">
      <c r="CA1926" s="16"/>
    </row>
    <row r="1927" spans="79:79">
      <c r="CA1927" s="16"/>
    </row>
    <row r="1928" spans="79:79">
      <c r="CA1928" s="16"/>
    </row>
    <row r="1929" spans="79:79">
      <c r="CA1929" s="16"/>
    </row>
    <row r="1930" spans="79:79">
      <c r="CA1930" s="16"/>
    </row>
    <row r="1931" spans="79:79">
      <c r="CA1931" s="16"/>
    </row>
    <row r="1932" spans="79:79">
      <c r="CA1932" s="16"/>
    </row>
    <row r="1933" spans="79:79">
      <c r="CA1933" s="16"/>
    </row>
    <row r="1934" spans="79:79">
      <c r="CA1934" s="16"/>
    </row>
    <row r="1935" spans="79:79">
      <c r="CA1935" s="16"/>
    </row>
    <row r="1936" spans="79:79">
      <c r="CA1936" s="16"/>
    </row>
    <row r="1937" spans="79:79">
      <c r="CA1937" s="16"/>
    </row>
    <row r="1938" spans="79:79">
      <c r="CA1938" s="16"/>
    </row>
    <row r="1939" spans="79:79">
      <c r="CA1939" s="16"/>
    </row>
    <row r="1940" spans="79:79">
      <c r="CA1940" s="16"/>
    </row>
    <row r="1941" spans="79:79">
      <c r="CA1941" s="16"/>
    </row>
    <row r="1942" spans="79:79">
      <c r="CA1942" s="16"/>
    </row>
    <row r="1943" spans="79:79">
      <c r="CA1943" s="16"/>
    </row>
    <row r="1944" spans="79:79">
      <c r="CA1944" s="16"/>
    </row>
    <row r="1945" spans="79:79">
      <c r="CA1945" s="16"/>
    </row>
    <row r="1946" spans="79:79">
      <c r="CA1946" s="16"/>
    </row>
    <row r="1947" spans="79:79">
      <c r="CA1947" s="16"/>
    </row>
    <row r="1948" spans="79:79">
      <c r="CA1948" s="16"/>
    </row>
    <row r="1949" spans="79:79">
      <c r="CA1949" s="16"/>
    </row>
    <row r="1950" spans="79:79">
      <c r="CA1950" s="16"/>
    </row>
    <row r="1951" spans="79:79">
      <c r="CA1951" s="16"/>
    </row>
    <row r="1952" spans="79:79">
      <c r="CA1952" s="16"/>
    </row>
    <row r="1953" spans="79:79">
      <c r="CA1953" s="16"/>
    </row>
    <row r="1954" spans="79:79">
      <c r="CA1954" s="16"/>
    </row>
    <row r="1955" spans="79:79">
      <c r="CA1955" s="16"/>
    </row>
    <row r="1956" spans="79:79">
      <c r="CA1956" s="16"/>
    </row>
    <row r="1957" spans="79:79">
      <c r="CA1957" s="16"/>
    </row>
    <row r="1958" spans="79:79">
      <c r="CA1958" s="16"/>
    </row>
    <row r="1959" spans="79:79">
      <c r="CA1959" s="16"/>
    </row>
    <row r="1960" spans="79:79">
      <c r="CA1960" s="16"/>
    </row>
    <row r="1961" spans="79:79">
      <c r="CA1961" s="16"/>
    </row>
    <row r="1962" spans="79:79">
      <c r="CA1962" s="16"/>
    </row>
    <row r="1963" spans="79:79">
      <c r="CA1963" s="16"/>
    </row>
    <row r="1964" spans="79:79">
      <c r="CA1964" s="16"/>
    </row>
    <row r="1965" spans="79:79">
      <c r="CA1965" s="16"/>
    </row>
    <row r="1966" spans="79:79">
      <c r="CA1966" s="16"/>
    </row>
    <row r="1967" spans="79:79">
      <c r="CA1967" s="16"/>
    </row>
    <row r="1968" spans="79:79">
      <c r="CA1968" s="16"/>
    </row>
    <row r="1969" spans="79:79">
      <c r="CA1969" s="16"/>
    </row>
    <row r="1970" spans="79:79">
      <c r="CA1970" s="16"/>
    </row>
    <row r="1971" spans="79:79">
      <c r="CA1971" s="16"/>
    </row>
    <row r="1972" spans="79:79">
      <c r="CA1972" s="16"/>
    </row>
    <row r="1973" spans="79:79">
      <c r="CA1973" s="16"/>
    </row>
    <row r="1974" spans="79:79">
      <c r="CA1974" s="16"/>
    </row>
    <row r="1975" spans="79:79">
      <c r="CA1975" s="16"/>
    </row>
    <row r="1976" spans="79:79">
      <c r="CA1976" s="16"/>
    </row>
    <row r="1977" spans="79:79">
      <c r="CA1977" s="16"/>
    </row>
    <row r="1978" spans="79:79">
      <c r="CA1978" s="16"/>
    </row>
    <row r="1979" spans="79:79">
      <c r="CA1979" s="16"/>
    </row>
    <row r="1980" spans="79:79">
      <c r="CA1980" s="16"/>
    </row>
    <row r="1981" spans="79:79">
      <c r="CA1981" s="16"/>
    </row>
    <row r="1982" spans="79:79">
      <c r="CA1982" s="16"/>
    </row>
    <row r="1983" spans="79:79">
      <c r="CA1983" s="16"/>
    </row>
    <row r="1984" spans="79:79">
      <c r="CA1984" s="16"/>
    </row>
    <row r="1985" spans="79:79">
      <c r="CA1985" s="16"/>
    </row>
    <row r="1986" spans="79:79">
      <c r="CA1986" s="16"/>
    </row>
    <row r="1987" spans="79:79">
      <c r="CA1987" s="16"/>
    </row>
    <row r="1988" spans="79:79">
      <c r="CA1988" s="16"/>
    </row>
    <row r="1989" spans="79:79">
      <c r="CA1989" s="16"/>
    </row>
    <row r="1990" spans="79:79">
      <c r="CA1990" s="16"/>
    </row>
    <row r="1991" spans="79:79">
      <c r="CA1991" s="16"/>
    </row>
    <row r="1992" spans="79:79">
      <c r="CA1992" s="16"/>
    </row>
    <row r="1993" spans="79:79">
      <c r="CA1993" s="16"/>
    </row>
    <row r="1994" spans="79:79">
      <c r="CA1994" s="16"/>
    </row>
    <row r="1995" spans="79:79">
      <c r="CA1995" s="16"/>
    </row>
    <row r="1996" spans="79:79">
      <c r="CA1996" s="16"/>
    </row>
    <row r="1997" spans="79:79">
      <c r="CA1997" s="16"/>
    </row>
    <row r="1998" spans="79:79">
      <c r="CA1998" s="16"/>
    </row>
    <row r="1999" spans="79:79">
      <c r="CA1999" s="16"/>
    </row>
    <row r="2000" spans="79:79">
      <c r="CA2000" s="16"/>
    </row>
    <row r="2001" spans="79:79">
      <c r="CA2001" s="16"/>
    </row>
    <row r="2002" spans="79:79">
      <c r="CA2002" s="16"/>
    </row>
    <row r="2003" spans="79:79">
      <c r="CA2003" s="16"/>
    </row>
    <row r="2004" spans="79:79">
      <c r="CA2004" s="16"/>
    </row>
    <row r="2005" spans="79:79">
      <c r="CA2005" s="16"/>
    </row>
    <row r="2006" spans="79:79">
      <c r="CA2006" s="16"/>
    </row>
    <row r="2007" spans="79:79">
      <c r="CA2007" s="16"/>
    </row>
    <row r="2008" spans="79:79">
      <c r="CA2008" s="16"/>
    </row>
    <row r="2009" spans="79:79">
      <c r="CA2009" s="16"/>
    </row>
    <row r="2010" spans="79:79">
      <c r="CA2010" s="16"/>
    </row>
    <row r="2011" spans="79:79">
      <c r="CA2011" s="16"/>
    </row>
    <row r="2012" spans="79:79">
      <c r="CA2012" s="16"/>
    </row>
    <row r="2013" spans="79:79">
      <c r="CA2013" s="16"/>
    </row>
    <row r="2014" spans="79:79">
      <c r="CA2014" s="16"/>
    </row>
    <row r="2015" spans="79:79">
      <c r="CA2015" s="16"/>
    </row>
    <row r="2016" spans="79:79">
      <c r="CA2016" s="16"/>
    </row>
    <row r="2017" spans="79:79">
      <c r="CA2017" s="16"/>
    </row>
    <row r="2018" spans="79:79">
      <c r="CA2018" s="16"/>
    </row>
    <row r="2019" spans="79:79">
      <c r="CA2019" s="16"/>
    </row>
    <row r="2020" spans="79:79">
      <c r="CA2020" s="16"/>
    </row>
    <row r="2021" spans="79:79">
      <c r="CA2021" s="16"/>
    </row>
    <row r="2022" spans="79:79">
      <c r="CA2022" s="16"/>
    </row>
    <row r="2023" spans="79:79">
      <c r="CA2023" s="16"/>
    </row>
    <row r="2024" spans="79:79">
      <c r="CA2024" s="16"/>
    </row>
    <row r="2025" spans="79:79">
      <c r="CA2025" s="16"/>
    </row>
    <row r="2026" spans="79:79">
      <c r="CA2026" s="16"/>
    </row>
    <row r="2027" spans="79:79">
      <c r="CA2027" s="16"/>
    </row>
    <row r="2028" spans="79:79">
      <c r="CA2028" s="16"/>
    </row>
    <row r="2029" spans="79:79">
      <c r="CA2029" s="16"/>
    </row>
    <row r="2030" spans="79:79">
      <c r="CA2030" s="16"/>
    </row>
    <row r="2031" spans="79:79">
      <c r="CA2031" s="16"/>
    </row>
    <row r="2032" spans="79:79">
      <c r="CA2032" s="16"/>
    </row>
    <row r="2033" spans="79:79">
      <c r="CA2033" s="16"/>
    </row>
    <row r="2034" spans="79:79">
      <c r="CA2034" s="16"/>
    </row>
    <row r="2035" spans="79:79">
      <c r="CA2035" s="16"/>
    </row>
    <row r="2036" spans="79:79">
      <c r="CA2036" s="16"/>
    </row>
    <row r="2037" spans="79:79">
      <c r="CA2037" s="16"/>
    </row>
    <row r="2038" spans="79:79">
      <c r="CA2038" s="16"/>
    </row>
    <row r="2039" spans="79:79">
      <c r="CA2039" s="16"/>
    </row>
    <row r="2040" spans="79:79">
      <c r="CA2040" s="16"/>
    </row>
    <row r="2041" spans="79:79">
      <c r="CA2041" s="16"/>
    </row>
    <row r="2042" spans="79:79">
      <c r="CA2042" s="16"/>
    </row>
    <row r="2043" spans="79:79">
      <c r="CA2043" s="16"/>
    </row>
    <row r="2044" spans="79:79">
      <c r="CA2044" s="16"/>
    </row>
    <row r="2045" spans="79:79">
      <c r="CA2045" s="16"/>
    </row>
    <row r="2046" spans="79:79">
      <c r="CA2046" s="16"/>
    </row>
    <row r="2047" spans="79:79">
      <c r="CA2047" s="16"/>
    </row>
    <row r="2048" spans="79:79">
      <c r="CA2048" s="16"/>
    </row>
    <row r="2049" spans="79:79">
      <c r="CA2049" s="16"/>
    </row>
    <row r="2050" spans="79:79">
      <c r="CA2050" s="16"/>
    </row>
    <row r="2051" spans="79:79">
      <c r="CA2051" s="16"/>
    </row>
    <row r="2052" spans="79:79">
      <c r="CA2052" s="16"/>
    </row>
    <row r="2053" spans="79:79">
      <c r="CA2053" s="16"/>
    </row>
    <row r="2054" spans="79:79">
      <c r="CA2054" s="16"/>
    </row>
    <row r="2055" spans="79:79">
      <c r="CA2055" s="16"/>
    </row>
    <row r="2056" spans="79:79">
      <c r="CA2056" s="16"/>
    </row>
    <row r="2057" spans="79:79">
      <c r="CA2057" s="16"/>
    </row>
    <row r="2058" spans="79:79">
      <c r="CA2058" s="16"/>
    </row>
    <row r="2059" spans="79:79">
      <c r="CA2059" s="16"/>
    </row>
    <row r="2060" spans="79:79">
      <c r="CA2060" s="16"/>
    </row>
    <row r="2061" spans="79:79">
      <c r="CA2061" s="16"/>
    </row>
    <row r="2062" spans="79:79">
      <c r="CA2062" s="16"/>
    </row>
    <row r="2063" spans="79:79">
      <c r="CA2063" s="16"/>
    </row>
    <row r="2064" spans="79:79">
      <c r="CA2064" s="16"/>
    </row>
    <row r="2065" spans="79:79">
      <c r="CA2065" s="16"/>
    </row>
    <row r="2066" spans="79:79">
      <c r="CA2066" s="16"/>
    </row>
    <row r="2067" spans="79:79">
      <c r="CA2067" s="16"/>
    </row>
    <row r="2068" spans="79:79">
      <c r="CA2068" s="16"/>
    </row>
    <row r="2069" spans="79:79">
      <c r="CA2069" s="16"/>
    </row>
    <row r="2070" spans="79:79">
      <c r="CA2070" s="16"/>
    </row>
    <row r="2071" spans="79:79">
      <c r="CA2071" s="16"/>
    </row>
    <row r="2072" spans="79:79">
      <c r="CA2072" s="16"/>
    </row>
    <row r="2073" spans="79:79">
      <c r="CA2073" s="16"/>
    </row>
    <row r="2074" spans="79:79">
      <c r="CA2074" s="16"/>
    </row>
    <row r="2075" spans="79:79">
      <c r="CA2075" s="16"/>
    </row>
    <row r="2076" spans="79:79">
      <c r="CA2076" s="16"/>
    </row>
    <row r="2077" spans="79:79">
      <c r="CA2077" s="16"/>
    </row>
    <row r="2078" spans="79:79">
      <c r="CA2078" s="16"/>
    </row>
    <row r="2079" spans="79:79">
      <c r="CA2079" s="16"/>
    </row>
    <row r="2080" spans="79:79">
      <c r="CA2080" s="16"/>
    </row>
    <row r="2081" spans="79:79">
      <c r="CA2081" s="16"/>
    </row>
    <row r="2082" spans="79:79">
      <c r="CA2082" s="16"/>
    </row>
    <row r="2083" spans="79:79">
      <c r="CA2083" s="16"/>
    </row>
    <row r="2084" spans="79:79">
      <c r="CA2084" s="16"/>
    </row>
    <row r="2085" spans="79:79">
      <c r="CA2085" s="16"/>
    </row>
    <row r="2086" spans="79:79">
      <c r="CA2086" s="16"/>
    </row>
    <row r="2087" spans="79:79">
      <c r="CA2087" s="16"/>
    </row>
    <row r="2088" spans="79:79">
      <c r="CA2088" s="16"/>
    </row>
    <row r="2089" spans="79:79">
      <c r="CA2089" s="16"/>
    </row>
    <row r="2090" spans="79:79">
      <c r="CA2090" s="16"/>
    </row>
    <row r="2091" spans="79:79">
      <c r="CA2091" s="16"/>
    </row>
    <row r="2092" spans="79:79">
      <c r="CA2092" s="16"/>
    </row>
    <row r="2093" spans="79:79">
      <c r="CA2093" s="16"/>
    </row>
    <row r="2094" spans="79:79">
      <c r="CA2094" s="16"/>
    </row>
    <row r="2095" spans="79:79">
      <c r="CA2095" s="16"/>
    </row>
    <row r="2096" spans="79:79">
      <c r="CA2096" s="16"/>
    </row>
    <row r="2097" spans="79:79">
      <c r="CA2097" s="16"/>
    </row>
    <row r="2098" spans="79:79">
      <c r="CA2098" s="16"/>
    </row>
    <row r="2099" spans="79:79">
      <c r="CA2099" s="16"/>
    </row>
    <row r="2100" spans="79:79">
      <c r="CA2100" s="16"/>
    </row>
    <row r="2101" spans="79:79">
      <c r="CA2101" s="16"/>
    </row>
    <row r="2102" spans="79:79">
      <c r="CA2102" s="16"/>
    </row>
    <row r="2103" spans="79:79">
      <c r="CA2103" s="16"/>
    </row>
    <row r="2104" spans="79:79">
      <c r="CA2104" s="16"/>
    </row>
    <row r="2105" spans="79:79">
      <c r="CA2105" s="16"/>
    </row>
    <row r="2106" spans="79:79">
      <c r="CA2106" s="16"/>
    </row>
    <row r="2107" spans="79:79">
      <c r="CA2107" s="16"/>
    </row>
    <row r="2108" spans="79:79">
      <c r="CA2108" s="16"/>
    </row>
    <row r="2109" spans="79:79">
      <c r="CA2109" s="16"/>
    </row>
    <row r="2110" spans="79:79">
      <c r="CA2110" s="16"/>
    </row>
    <row r="2111" spans="79:79">
      <c r="CA2111" s="16"/>
    </row>
    <row r="2112" spans="79:79">
      <c r="CA2112" s="16"/>
    </row>
    <row r="2113" spans="79:79">
      <c r="CA2113" s="16"/>
    </row>
    <row r="2114" spans="79:79">
      <c r="CA2114" s="16"/>
    </row>
    <row r="2115" spans="79:79">
      <c r="CA2115" s="16"/>
    </row>
    <row r="2116" spans="79:79">
      <c r="CA2116" s="16"/>
    </row>
    <row r="2117" spans="79:79">
      <c r="CA2117" s="16"/>
    </row>
    <row r="2118" spans="79:79">
      <c r="CA2118" s="16"/>
    </row>
    <row r="2119" spans="79:79">
      <c r="CA2119" s="16"/>
    </row>
    <row r="2120" spans="79:79">
      <c r="CA2120" s="16"/>
    </row>
    <row r="2121" spans="79:79">
      <c r="CA2121" s="16"/>
    </row>
    <row r="2122" spans="79:79">
      <c r="CA2122" s="16"/>
    </row>
    <row r="2123" spans="79:79">
      <c r="CA2123" s="16"/>
    </row>
    <row r="2124" spans="79:79">
      <c r="CA2124" s="16"/>
    </row>
    <row r="2125" spans="79:79">
      <c r="CA2125" s="16"/>
    </row>
    <row r="2126" spans="79:79">
      <c r="CA2126" s="16"/>
    </row>
    <row r="2127" spans="79:79">
      <c r="CA2127" s="16"/>
    </row>
    <row r="2128" spans="79:79">
      <c r="CA2128" s="16"/>
    </row>
    <row r="2129" spans="79:79">
      <c r="CA2129" s="16"/>
    </row>
    <row r="2130" spans="79:79">
      <c r="CA2130" s="16"/>
    </row>
    <row r="2131" spans="79:79">
      <c r="CA2131" s="16"/>
    </row>
    <row r="2132" spans="79:79">
      <c r="CA2132" s="16"/>
    </row>
    <row r="2133" spans="79:79">
      <c r="CA2133" s="16"/>
    </row>
    <row r="2134" spans="79:79">
      <c r="CA2134" s="16"/>
    </row>
    <row r="2135" spans="79:79">
      <c r="CA2135" s="16"/>
    </row>
    <row r="2136" spans="79:79">
      <c r="CA2136" s="16"/>
    </row>
    <row r="2137" spans="79:79">
      <c r="CA2137" s="16"/>
    </row>
    <row r="2138" spans="79:79">
      <c r="CA2138" s="16"/>
    </row>
    <row r="2139" spans="79:79">
      <c r="CA2139" s="16"/>
    </row>
    <row r="2140" spans="79:79">
      <c r="CA2140" s="16"/>
    </row>
    <row r="2141" spans="79:79">
      <c r="CA2141" s="16"/>
    </row>
    <row r="2142" spans="79:79">
      <c r="CA2142" s="16"/>
    </row>
    <row r="2143" spans="79:79">
      <c r="CA2143" s="16"/>
    </row>
    <row r="2144" spans="79:79">
      <c r="CA2144" s="16"/>
    </row>
    <row r="2145" spans="79:79">
      <c r="CA2145" s="16"/>
    </row>
    <row r="2146" spans="79:79">
      <c r="CA2146" s="16"/>
    </row>
    <row r="2147" spans="79:79">
      <c r="CA2147" s="16"/>
    </row>
    <row r="2148" spans="79:79">
      <c r="CA2148" s="16"/>
    </row>
    <row r="2149" spans="79:79">
      <c r="CA2149" s="16"/>
    </row>
    <row r="2150" spans="79:79">
      <c r="CA2150" s="16"/>
    </row>
    <row r="2151" spans="79:79">
      <c r="CA2151" s="16"/>
    </row>
    <row r="2152" spans="79:79">
      <c r="CA2152" s="16"/>
    </row>
    <row r="2153" spans="79:79">
      <c r="CA2153" s="16"/>
    </row>
    <row r="2154" spans="79:79">
      <c r="CA2154" s="16"/>
    </row>
    <row r="2155" spans="79:79">
      <c r="CA2155" s="16"/>
    </row>
    <row r="2156" spans="79:79">
      <c r="CA2156" s="16"/>
    </row>
    <row r="2157" spans="79:79">
      <c r="CA2157" s="16"/>
    </row>
    <row r="2158" spans="79:79">
      <c r="CA2158" s="16"/>
    </row>
    <row r="2159" spans="79:79">
      <c r="CA2159" s="16"/>
    </row>
    <row r="2160" spans="79:79">
      <c r="CA2160" s="16"/>
    </row>
    <row r="2161" spans="79:79">
      <c r="CA2161" s="16"/>
    </row>
    <row r="2162" spans="79:79">
      <c r="CA2162" s="16"/>
    </row>
    <row r="2163" spans="79:79">
      <c r="CA2163" s="16"/>
    </row>
    <row r="2164" spans="79:79">
      <c r="CA2164" s="16"/>
    </row>
    <row r="2165" spans="79:79">
      <c r="CA2165" s="16"/>
    </row>
    <row r="2166" spans="79:79">
      <c r="CA2166" s="16"/>
    </row>
    <row r="2167" spans="79:79">
      <c r="CA2167" s="16"/>
    </row>
    <row r="2168" spans="79:79">
      <c r="CA2168" s="16"/>
    </row>
    <row r="2169" spans="79:79">
      <c r="CA2169" s="16"/>
    </row>
    <row r="2170" spans="79:79">
      <c r="CA2170" s="16"/>
    </row>
    <row r="2171" spans="79:79">
      <c r="CA2171" s="16"/>
    </row>
    <row r="2172" spans="79:79">
      <c r="CA2172" s="16"/>
    </row>
    <row r="2173" spans="79:79">
      <c r="CA2173" s="16"/>
    </row>
    <row r="2174" spans="79:79">
      <c r="CA2174" s="16"/>
    </row>
    <row r="2175" spans="79:79">
      <c r="CA2175" s="16"/>
    </row>
    <row r="2176" spans="79:79">
      <c r="CA2176" s="16"/>
    </row>
    <row r="2177" spans="79:79">
      <c r="CA2177" s="16"/>
    </row>
    <row r="2178" spans="79:79">
      <c r="CA2178" s="16"/>
    </row>
    <row r="2179" spans="79:79">
      <c r="CA2179" s="16"/>
    </row>
    <row r="2180" spans="79:79">
      <c r="CA2180" s="16"/>
    </row>
    <row r="2181" spans="79:79">
      <c r="CA2181" s="16"/>
    </row>
    <row r="2182" spans="79:79">
      <c r="CA2182" s="16"/>
    </row>
    <row r="2183" spans="79:79">
      <c r="CA2183" s="16"/>
    </row>
    <row r="2184" spans="79:79">
      <c r="CA2184" s="16"/>
    </row>
    <row r="2185" spans="79:79">
      <c r="CA2185" s="16"/>
    </row>
    <row r="2186" spans="79:79">
      <c r="CA2186" s="16"/>
    </row>
    <row r="2187" spans="79:79">
      <c r="CA2187" s="16"/>
    </row>
    <row r="2188" spans="79:79">
      <c r="CA2188" s="16"/>
    </row>
    <row r="2189" spans="79:79">
      <c r="CA2189" s="16"/>
    </row>
    <row r="2190" spans="79:79">
      <c r="CA2190" s="16"/>
    </row>
    <row r="2191" spans="79:79">
      <c r="CA2191" s="16"/>
    </row>
    <row r="2192" spans="79:79">
      <c r="CA2192" s="16"/>
    </row>
    <row r="2193" spans="79:79">
      <c r="CA2193" s="16"/>
    </row>
    <row r="2194" spans="79:79">
      <c r="CA2194" s="16"/>
    </row>
    <row r="2195" spans="79:79">
      <c r="CA2195" s="16"/>
    </row>
    <row r="2196" spans="79:79">
      <c r="CA2196" s="16"/>
    </row>
    <row r="2197" spans="79:79">
      <c r="CA2197" s="16"/>
    </row>
    <row r="2198" spans="79:79">
      <c r="CA2198" s="16"/>
    </row>
    <row r="2199" spans="79:79">
      <c r="CA2199" s="16"/>
    </row>
    <row r="2200" spans="79:79">
      <c r="CA2200" s="16"/>
    </row>
    <row r="2201" spans="79:79">
      <c r="CA2201" s="16"/>
    </row>
    <row r="2202" spans="79:79">
      <c r="CA2202" s="16"/>
    </row>
    <row r="2203" spans="79:79">
      <c r="CA2203" s="16"/>
    </row>
    <row r="2204" spans="79:79">
      <c r="CA2204" s="16"/>
    </row>
    <row r="2205" spans="79:79">
      <c r="CA2205" s="16"/>
    </row>
    <row r="2206" spans="79:79">
      <c r="CA2206" s="16"/>
    </row>
    <row r="2207" spans="79:79">
      <c r="CA2207" s="16"/>
    </row>
    <row r="2208" spans="79:79">
      <c r="CA2208" s="16"/>
    </row>
    <row r="2209" spans="79:79">
      <c r="CA2209" s="16"/>
    </row>
    <row r="2210" spans="79:79">
      <c r="CA2210" s="16"/>
    </row>
    <row r="2211" spans="79:79">
      <c r="CA2211" s="16"/>
    </row>
    <row r="2212" spans="79:79">
      <c r="CA2212" s="16"/>
    </row>
    <row r="2213" spans="79:79">
      <c r="CA2213" s="16"/>
    </row>
    <row r="2214" spans="79:79">
      <c r="CA2214" s="16"/>
    </row>
    <row r="2215" spans="79:79">
      <c r="CA2215" s="16"/>
    </row>
    <row r="2216" spans="79:79">
      <c r="CA2216" s="16"/>
    </row>
    <row r="2217" spans="79:79">
      <c r="CA2217" s="16"/>
    </row>
    <row r="2218" spans="79:79">
      <c r="CA2218" s="16"/>
    </row>
    <row r="2219" spans="79:79">
      <c r="CA2219" s="16"/>
    </row>
    <row r="2220" spans="79:79">
      <c r="CA2220" s="16"/>
    </row>
    <row r="2221" spans="79:79">
      <c r="CA2221" s="16"/>
    </row>
    <row r="2222" spans="79:79">
      <c r="CA2222" s="16"/>
    </row>
    <row r="2223" spans="79:79">
      <c r="CA2223" s="16"/>
    </row>
    <row r="2224" spans="79:79">
      <c r="CA2224" s="16"/>
    </row>
    <row r="2225" spans="79:79">
      <c r="CA2225" s="16"/>
    </row>
    <row r="2226" spans="79:79">
      <c r="CA2226" s="16"/>
    </row>
    <row r="2227" spans="79:79">
      <c r="CA2227" s="16"/>
    </row>
    <row r="2228" spans="79:79">
      <c r="CA2228" s="16"/>
    </row>
    <row r="2229" spans="79:79">
      <c r="CA2229" s="16"/>
    </row>
    <row r="2230" spans="79:79">
      <c r="CA2230" s="16"/>
    </row>
    <row r="2231" spans="79:79">
      <c r="CA2231" s="16"/>
    </row>
    <row r="2232" spans="79:79">
      <c r="CA2232" s="16"/>
    </row>
    <row r="2233" spans="79:79">
      <c r="CA2233" s="16"/>
    </row>
    <row r="2234" spans="79:79">
      <c r="CA2234" s="16"/>
    </row>
    <row r="2235" spans="79:79">
      <c r="CA2235" s="16"/>
    </row>
    <row r="2236" spans="79:79">
      <c r="CA2236" s="16"/>
    </row>
    <row r="2237" spans="79:79">
      <c r="CA2237" s="16"/>
    </row>
    <row r="2238" spans="79:79">
      <c r="CA2238" s="16"/>
    </row>
    <row r="2239" spans="79:79">
      <c r="CA2239" s="16"/>
    </row>
    <row r="2240" spans="79:79">
      <c r="CA2240" s="16"/>
    </row>
    <row r="2241" spans="79:79">
      <c r="CA2241" s="16"/>
    </row>
    <row r="2242" spans="79:79">
      <c r="CA2242" s="16"/>
    </row>
    <row r="2243" spans="79:79">
      <c r="CA2243" s="16"/>
    </row>
    <row r="2244" spans="79:79">
      <c r="CA2244" s="16"/>
    </row>
    <row r="2245" spans="79:79">
      <c r="CA2245" s="16"/>
    </row>
    <row r="2246" spans="79:79">
      <c r="CA2246" s="16"/>
    </row>
    <row r="2247" spans="79:79">
      <c r="CA2247" s="16"/>
    </row>
    <row r="2248" spans="79:79">
      <c r="CA2248" s="16"/>
    </row>
    <row r="2249" spans="79:79">
      <c r="CA2249" s="16"/>
    </row>
    <row r="2250" spans="79:79">
      <c r="CA2250" s="16"/>
    </row>
    <row r="2251" spans="79:79">
      <c r="CA2251" s="16"/>
    </row>
    <row r="2252" spans="79:79">
      <c r="CA2252" s="16"/>
    </row>
    <row r="2253" spans="79:79">
      <c r="CA2253" s="16"/>
    </row>
    <row r="2254" spans="79:79">
      <c r="CA2254" s="16"/>
    </row>
    <row r="2255" spans="79:79">
      <c r="CA2255" s="16"/>
    </row>
    <row r="2256" spans="79:79">
      <c r="CA2256" s="16"/>
    </row>
    <row r="2257" spans="79:79">
      <c r="CA2257" s="16"/>
    </row>
    <row r="2258" spans="79:79">
      <c r="CA2258" s="16"/>
    </row>
    <row r="2259" spans="79:79">
      <c r="CA2259" s="16"/>
    </row>
    <row r="2260" spans="79:79">
      <c r="CA2260" s="16"/>
    </row>
    <row r="2261" spans="79:79">
      <c r="CA2261" s="16"/>
    </row>
    <row r="2262" spans="79:79">
      <c r="CA2262" s="16"/>
    </row>
    <row r="2263" spans="79:79">
      <c r="CA2263" s="16"/>
    </row>
    <row r="2264" spans="79:79">
      <c r="CA2264" s="16"/>
    </row>
    <row r="2265" spans="79:79">
      <c r="CA2265" s="16"/>
    </row>
    <row r="2266" spans="79:79">
      <c r="CA2266" s="16"/>
    </row>
    <row r="2267" spans="79:79">
      <c r="CA2267" s="16"/>
    </row>
    <row r="2268" spans="79:79">
      <c r="CA2268" s="16"/>
    </row>
    <row r="2269" spans="79:79">
      <c r="CA2269" s="16"/>
    </row>
    <row r="2270" spans="79:79">
      <c r="CA2270" s="16"/>
    </row>
    <row r="2271" spans="79:79">
      <c r="CA2271" s="16"/>
    </row>
    <row r="2272" spans="79:79">
      <c r="CA2272" s="16"/>
    </row>
    <row r="2273" spans="79:79">
      <c r="CA2273" s="16"/>
    </row>
    <row r="2274" spans="79:79">
      <c r="CA2274" s="16"/>
    </row>
    <row r="2275" spans="79:79">
      <c r="CA2275" s="16"/>
    </row>
    <row r="2276" spans="79:79">
      <c r="CA2276" s="16"/>
    </row>
    <row r="2277" spans="79:79">
      <c r="CA2277" s="16"/>
    </row>
    <row r="2278" spans="79:79">
      <c r="CA2278" s="16"/>
    </row>
    <row r="2279" spans="79:79">
      <c r="CA2279" s="16"/>
    </row>
    <row r="2280" spans="79:79">
      <c r="CA2280" s="16"/>
    </row>
    <row r="2281" spans="79:79">
      <c r="CA2281" s="16"/>
    </row>
    <row r="2282" spans="79:79">
      <c r="CA2282" s="16"/>
    </row>
    <row r="2283" spans="79:79">
      <c r="CA2283" s="16"/>
    </row>
    <row r="2284" spans="79:79">
      <c r="CA2284" s="16"/>
    </row>
    <row r="2285" spans="79:79">
      <c r="CA2285" s="16"/>
    </row>
    <row r="2286" spans="79:79">
      <c r="CA2286" s="16"/>
    </row>
    <row r="2287" spans="79:79">
      <c r="CA2287" s="16"/>
    </row>
    <row r="2288" spans="79:79">
      <c r="CA2288" s="16"/>
    </row>
    <row r="2289" spans="79:79">
      <c r="CA2289" s="16"/>
    </row>
    <row r="2290" spans="79:79">
      <c r="CA2290" s="16"/>
    </row>
    <row r="2291" spans="79:79">
      <c r="CA2291" s="16"/>
    </row>
    <row r="2292" spans="79:79">
      <c r="CA2292" s="16"/>
    </row>
    <row r="2293" spans="79:79">
      <c r="CA2293" s="16"/>
    </row>
    <row r="2294" spans="79:79">
      <c r="CA2294" s="16"/>
    </row>
    <row r="2295" spans="79:79">
      <c r="CA2295" s="16"/>
    </row>
    <row r="2296" spans="79:79">
      <c r="CA2296" s="16"/>
    </row>
    <row r="2297" spans="79:79">
      <c r="CA2297" s="16"/>
    </row>
    <row r="2298" spans="79:79">
      <c r="CA2298" s="16"/>
    </row>
    <row r="2299" spans="79:79">
      <c r="CA2299" s="16"/>
    </row>
    <row r="2300" spans="79:79">
      <c r="CA2300" s="16"/>
    </row>
    <row r="2301" spans="79:79">
      <c r="CA2301" s="16"/>
    </row>
    <row r="2302" spans="79:79">
      <c r="CA2302" s="16"/>
    </row>
    <row r="2303" spans="79:79">
      <c r="CA2303" s="16"/>
    </row>
    <row r="2304" spans="79:79">
      <c r="CA2304" s="16"/>
    </row>
    <row r="2305" spans="79:79">
      <c r="CA2305" s="16"/>
    </row>
    <row r="2306" spans="79:79">
      <c r="CA2306" s="16"/>
    </row>
    <row r="2307" spans="79:79">
      <c r="CA2307" s="16"/>
    </row>
    <row r="2308" spans="79:79">
      <c r="CA2308" s="16"/>
    </row>
    <row r="2309" spans="79:79">
      <c r="CA2309" s="16"/>
    </row>
    <row r="2310" spans="79:79">
      <c r="CA2310" s="16"/>
    </row>
    <row r="2311" spans="79:79">
      <c r="CA2311" s="16"/>
    </row>
    <row r="2312" spans="79:79">
      <c r="CA2312" s="16"/>
    </row>
    <row r="2313" spans="79:79">
      <c r="CA2313" s="16"/>
    </row>
    <row r="2314" spans="79:79">
      <c r="CA2314" s="16"/>
    </row>
    <row r="2315" spans="79:79">
      <c r="CA2315" s="16"/>
    </row>
    <row r="2316" spans="79:79">
      <c r="CA2316" s="16"/>
    </row>
    <row r="2317" spans="79:79">
      <c r="CA2317" s="16"/>
    </row>
    <row r="2318" spans="79:79">
      <c r="CA2318" s="16"/>
    </row>
    <row r="2319" spans="79:79">
      <c r="CA2319" s="16"/>
    </row>
    <row r="2320" spans="79:79">
      <c r="CA2320" s="16"/>
    </row>
    <row r="2321" spans="79:79">
      <c r="CA2321" s="16"/>
    </row>
    <row r="2322" spans="79:79">
      <c r="CA2322" s="16"/>
    </row>
    <row r="2323" spans="79:79">
      <c r="CA2323" s="16"/>
    </row>
    <row r="2324" spans="79:79">
      <c r="CA2324" s="16"/>
    </row>
    <row r="2325" spans="79:79">
      <c r="CA2325" s="16"/>
    </row>
    <row r="2326" spans="79:79">
      <c r="CA2326" s="16"/>
    </row>
    <row r="2327" spans="79:79">
      <c r="CA2327" s="16"/>
    </row>
    <row r="2328" spans="79:79">
      <c r="CA2328" s="16"/>
    </row>
    <row r="2329" spans="79:79">
      <c r="CA2329" s="16"/>
    </row>
    <row r="2330" spans="79:79">
      <c r="CA2330" s="16"/>
    </row>
    <row r="2331" spans="79:79">
      <c r="CA2331" s="16"/>
    </row>
    <row r="2332" spans="79:79">
      <c r="CA2332" s="16"/>
    </row>
    <row r="2333" spans="79:79">
      <c r="CA2333" s="16"/>
    </row>
    <row r="2334" spans="79:79">
      <c r="CA2334" s="16"/>
    </row>
    <row r="2335" spans="79:79">
      <c r="CA2335" s="16"/>
    </row>
    <row r="2336" spans="79:79">
      <c r="CA2336" s="16"/>
    </row>
    <row r="2337" spans="79:79">
      <c r="CA2337" s="16"/>
    </row>
    <row r="2338" spans="79:79">
      <c r="CA2338" s="16"/>
    </row>
    <row r="2339" spans="79:79">
      <c r="CA2339" s="16"/>
    </row>
    <row r="2340" spans="79:79">
      <c r="CA2340" s="16"/>
    </row>
    <row r="2341" spans="79:79">
      <c r="CA2341" s="16"/>
    </row>
    <row r="2342" spans="79:79">
      <c r="CA2342" s="16"/>
    </row>
    <row r="2343" spans="79:79">
      <c r="CA2343" s="16"/>
    </row>
    <row r="2344" spans="79:79">
      <c r="CA2344" s="16"/>
    </row>
    <row r="2345" spans="79:79">
      <c r="CA2345" s="16"/>
    </row>
    <row r="2346" spans="79:79">
      <c r="CA2346" s="16"/>
    </row>
    <row r="2347" spans="79:79">
      <c r="CA2347" s="16"/>
    </row>
    <row r="2348" spans="79:79">
      <c r="CA2348" s="16"/>
    </row>
    <row r="2349" spans="79:79">
      <c r="CA2349" s="16"/>
    </row>
    <row r="2350" spans="79:79">
      <c r="CA2350" s="16"/>
    </row>
    <row r="2351" spans="79:79">
      <c r="CA2351" s="16"/>
    </row>
    <row r="2352" spans="79:79">
      <c r="CA2352" s="16"/>
    </row>
    <row r="2353" spans="79:79">
      <c r="CA2353" s="16"/>
    </row>
    <row r="2354" spans="79:79">
      <c r="CA2354" s="16"/>
    </row>
    <row r="2355" spans="79:79">
      <c r="CA2355" s="16"/>
    </row>
    <row r="2356" spans="79:79">
      <c r="CA2356" s="16"/>
    </row>
    <row r="2357" spans="79:79">
      <c r="CA2357" s="16"/>
    </row>
    <row r="2358" spans="79:79">
      <c r="CA2358" s="16"/>
    </row>
    <row r="2359" spans="79:79">
      <c r="CA2359" s="16"/>
    </row>
    <row r="2360" spans="79:79">
      <c r="CA2360" s="16"/>
    </row>
    <row r="2361" spans="79:79">
      <c r="CA2361" s="16"/>
    </row>
    <row r="2362" spans="79:79">
      <c r="CA2362" s="16"/>
    </row>
    <row r="2363" spans="79:79">
      <c r="CA2363" s="16"/>
    </row>
    <row r="2364" spans="79:79">
      <c r="CA2364" s="16"/>
    </row>
    <row r="2365" spans="79:79">
      <c r="CA2365" s="16"/>
    </row>
    <row r="2366" spans="79:79">
      <c r="CA2366" s="16"/>
    </row>
    <row r="2367" spans="79:79">
      <c r="CA2367" s="16"/>
    </row>
    <row r="2368" spans="79:79">
      <c r="CA2368" s="16"/>
    </row>
    <row r="2369" spans="79:79">
      <c r="CA2369" s="16"/>
    </row>
    <row r="2370" spans="79:79">
      <c r="CA2370" s="16"/>
    </row>
    <row r="2371" spans="79:79">
      <c r="CA2371" s="16"/>
    </row>
    <row r="2372" spans="79:79">
      <c r="CA2372" s="16"/>
    </row>
    <row r="2373" spans="79:79">
      <c r="CA2373" s="16"/>
    </row>
    <row r="2374" spans="79:79">
      <c r="CA2374" s="16"/>
    </row>
    <row r="2375" spans="79:79">
      <c r="CA2375" s="16"/>
    </row>
    <row r="2376" spans="79:79">
      <c r="CA2376" s="16"/>
    </row>
    <row r="2377" spans="79:79">
      <c r="CA2377" s="16"/>
    </row>
    <row r="2378" spans="79:79">
      <c r="CA2378" s="16"/>
    </row>
    <row r="2379" spans="79:79">
      <c r="CA2379" s="16"/>
    </row>
    <row r="2380" spans="79:79">
      <c r="CA2380" s="16"/>
    </row>
    <row r="2381" spans="79:79">
      <c r="CA2381" s="16"/>
    </row>
    <row r="2382" spans="79:79">
      <c r="CA2382" s="16"/>
    </row>
    <row r="2383" spans="79:79">
      <c r="CA2383" s="16"/>
    </row>
    <row r="2384" spans="79:79">
      <c r="CA2384" s="16"/>
    </row>
    <row r="2385" spans="79:79">
      <c r="CA2385" s="16"/>
    </row>
    <row r="2386" spans="79:79">
      <c r="CA2386" s="16"/>
    </row>
    <row r="2387" spans="79:79">
      <c r="CA2387" s="16"/>
    </row>
    <row r="2388" spans="79:79">
      <c r="CA2388" s="16"/>
    </row>
    <row r="2389" spans="79:79">
      <c r="CA2389" s="16"/>
    </row>
    <row r="2390" spans="79:79">
      <c r="CA2390" s="16"/>
    </row>
    <row r="2391" spans="79:79">
      <c r="CA2391" s="16"/>
    </row>
    <row r="2392" spans="79:79">
      <c r="CA2392" s="16"/>
    </row>
    <row r="2393" spans="79:79">
      <c r="CA2393" s="16"/>
    </row>
    <row r="2394" spans="79:79">
      <c r="CA2394" s="16"/>
    </row>
    <row r="2395" spans="79:79">
      <c r="CA2395" s="16"/>
    </row>
    <row r="2396" spans="79:79">
      <c r="CA2396" s="16"/>
    </row>
    <row r="2397" spans="79:79">
      <c r="CA2397" s="16"/>
    </row>
    <row r="2398" spans="79:79">
      <c r="CA2398" s="16"/>
    </row>
    <row r="2399" spans="79:79">
      <c r="CA2399" s="16"/>
    </row>
    <row r="2400" spans="79:79">
      <c r="CA2400" s="16"/>
    </row>
    <row r="2401" spans="79:79">
      <c r="CA2401" s="16"/>
    </row>
    <row r="2402" spans="79:79">
      <c r="CA2402" s="16"/>
    </row>
    <row r="2403" spans="79:79">
      <c r="CA2403" s="16"/>
    </row>
    <row r="2404" spans="79:79">
      <c r="CA2404" s="16"/>
    </row>
    <row r="2405" spans="79:79">
      <c r="CA2405" s="16"/>
    </row>
    <row r="2406" spans="79:79">
      <c r="CA2406" s="16"/>
    </row>
    <row r="2407" spans="79:79">
      <c r="CA2407" s="16"/>
    </row>
    <row r="2408" spans="79:79">
      <c r="CA2408" s="16"/>
    </row>
    <row r="2409" spans="79:79">
      <c r="CA2409" s="16"/>
    </row>
    <row r="2410" spans="79:79">
      <c r="CA2410" s="16"/>
    </row>
    <row r="2411" spans="79:79">
      <c r="CA2411" s="16"/>
    </row>
    <row r="2412" spans="79:79">
      <c r="CA2412" s="16"/>
    </row>
    <row r="2413" spans="79:79">
      <c r="CA2413" s="16"/>
    </row>
    <row r="2414" spans="79:79">
      <c r="CA2414" s="16"/>
    </row>
    <row r="2415" spans="79:79">
      <c r="CA2415" s="16"/>
    </row>
    <row r="2416" spans="79:79">
      <c r="CA2416" s="16"/>
    </row>
    <row r="2417" spans="79:79">
      <c r="CA2417" s="16"/>
    </row>
    <row r="2418" spans="79:79">
      <c r="CA2418" s="16"/>
    </row>
    <row r="2419" spans="79:79">
      <c r="CA2419" s="16"/>
    </row>
    <row r="2420" spans="79:79">
      <c r="CA2420" s="16"/>
    </row>
    <row r="2421" spans="79:79">
      <c r="CA2421" s="16"/>
    </row>
    <row r="2422" spans="79:79">
      <c r="CA2422" s="16"/>
    </row>
    <row r="2423" spans="79:79">
      <c r="CA2423" s="16"/>
    </row>
    <row r="2424" spans="79:79">
      <c r="CA2424" s="16"/>
    </row>
    <row r="2425" spans="79:79">
      <c r="CA2425" s="16"/>
    </row>
    <row r="2426" spans="79:79">
      <c r="CA2426" s="16"/>
    </row>
    <row r="2427" spans="79:79">
      <c r="CA2427" s="16"/>
    </row>
    <row r="2428" spans="79:79">
      <c r="CA2428" s="16"/>
    </row>
    <row r="2429" spans="79:79">
      <c r="CA2429" s="16"/>
    </row>
    <row r="2430" spans="79:79">
      <c r="CA2430" s="16"/>
    </row>
    <row r="2431" spans="79:79">
      <c r="CA2431" s="16"/>
    </row>
    <row r="2432" spans="79:79">
      <c r="CA2432" s="16"/>
    </row>
    <row r="2433" spans="79:79">
      <c r="CA2433" s="16"/>
    </row>
    <row r="2434" spans="79:79">
      <c r="CA2434" s="16"/>
    </row>
    <row r="2435" spans="79:79">
      <c r="CA2435" s="16"/>
    </row>
    <row r="2436" spans="79:79">
      <c r="CA2436" s="16"/>
    </row>
    <row r="2437" spans="79:79">
      <c r="CA2437" s="16"/>
    </row>
    <row r="2438" spans="79:79">
      <c r="CA2438" s="16"/>
    </row>
    <row r="2439" spans="79:79">
      <c r="CA2439" s="16"/>
    </row>
    <row r="2440" spans="79:79">
      <c r="CA2440" s="16"/>
    </row>
    <row r="2441" spans="79:79">
      <c r="CA2441" s="16"/>
    </row>
    <row r="2442" spans="79:79">
      <c r="CA2442" s="16"/>
    </row>
    <row r="2443" spans="79:79">
      <c r="CA2443" s="16"/>
    </row>
    <row r="2444" spans="79:79">
      <c r="CA2444" s="16"/>
    </row>
    <row r="2445" spans="79:79">
      <c r="CA2445" s="16"/>
    </row>
    <row r="2446" spans="79:79">
      <c r="CA2446" s="16"/>
    </row>
    <row r="2447" spans="79:79">
      <c r="CA2447" s="16"/>
    </row>
    <row r="2448" spans="79:79">
      <c r="CA2448" s="16"/>
    </row>
    <row r="2449" spans="79:79">
      <c r="CA2449" s="16"/>
    </row>
    <row r="2450" spans="79:79">
      <c r="CA2450" s="16"/>
    </row>
    <row r="2451" spans="79:79">
      <c r="CA2451" s="16"/>
    </row>
    <row r="2452" spans="79:79">
      <c r="CA2452" s="16"/>
    </row>
    <row r="2453" spans="79:79">
      <c r="CA2453" s="16"/>
    </row>
    <row r="2454" spans="79:79">
      <c r="CA2454" s="16"/>
    </row>
    <row r="2455" spans="79:79">
      <c r="CA2455" s="16"/>
    </row>
    <row r="2456" spans="79:79">
      <c r="CA2456" s="16"/>
    </row>
    <row r="2457" spans="79:79">
      <c r="CA2457" s="16"/>
    </row>
    <row r="2458" spans="79:79">
      <c r="CA2458" s="16"/>
    </row>
    <row r="2459" spans="79:79">
      <c r="CA2459" s="16"/>
    </row>
    <row r="2460" spans="79:79">
      <c r="CA2460" s="16"/>
    </row>
    <row r="2461" spans="79:79">
      <c r="CA2461" s="16"/>
    </row>
    <row r="2462" spans="79:79">
      <c r="CA2462" s="16"/>
    </row>
    <row r="2463" spans="79:79">
      <c r="CA2463" s="16"/>
    </row>
    <row r="2464" spans="79:79">
      <c r="CA2464" s="16"/>
    </row>
    <row r="2465" spans="79:79">
      <c r="CA2465" s="16"/>
    </row>
    <row r="2466" spans="79:79">
      <c r="CA2466" s="16"/>
    </row>
    <row r="2467" spans="79:79">
      <c r="CA2467" s="16"/>
    </row>
    <row r="2468" spans="79:79">
      <c r="CA2468" s="16"/>
    </row>
    <row r="2469" spans="79:79">
      <c r="CA2469" s="16"/>
    </row>
    <row r="2470" spans="79:79">
      <c r="CA2470" s="16"/>
    </row>
    <row r="2471" spans="79:79">
      <c r="CA2471" s="16"/>
    </row>
    <row r="2472" spans="79:79">
      <c r="CA2472" s="16"/>
    </row>
    <row r="2473" spans="79:79">
      <c r="CA2473" s="16"/>
    </row>
    <row r="2474" spans="79:79">
      <c r="CA2474" s="16"/>
    </row>
    <row r="2475" spans="79:79">
      <c r="CA2475" s="16"/>
    </row>
    <row r="2476" spans="79:79">
      <c r="CA2476" s="16"/>
    </row>
    <row r="2477" spans="79:79">
      <c r="CA2477" s="16"/>
    </row>
    <row r="2478" spans="79:79">
      <c r="CA2478" s="16"/>
    </row>
    <row r="2479" spans="79:79">
      <c r="CA2479" s="16"/>
    </row>
    <row r="2480" spans="79:79">
      <c r="CA2480" s="16"/>
    </row>
    <row r="2481" spans="79:79">
      <c r="CA2481" s="16"/>
    </row>
    <row r="2482" spans="79:79">
      <c r="CA2482" s="16"/>
    </row>
    <row r="2483" spans="79:79">
      <c r="CA2483" s="16"/>
    </row>
    <row r="2484" spans="79:79">
      <c r="CA2484" s="16"/>
    </row>
    <row r="2485" spans="79:79">
      <c r="CA2485" s="16"/>
    </row>
    <row r="2486" spans="79:79">
      <c r="CA2486" s="16"/>
    </row>
    <row r="2487" spans="79:79">
      <c r="CA2487" s="16"/>
    </row>
    <row r="2488" spans="79:79">
      <c r="CA2488" s="16"/>
    </row>
    <row r="2489" spans="79:79">
      <c r="CA2489" s="16"/>
    </row>
    <row r="2490" spans="79:79">
      <c r="CA2490" s="16"/>
    </row>
    <row r="2491" spans="79:79">
      <c r="CA2491" s="16"/>
    </row>
    <row r="2492" spans="79:79">
      <c r="CA2492" s="16"/>
    </row>
    <row r="2493" spans="79:79">
      <c r="CA2493" s="16"/>
    </row>
    <row r="2494" spans="79:79">
      <c r="CA2494" s="16"/>
    </row>
    <row r="2495" spans="79:79">
      <c r="CA2495" s="16"/>
    </row>
    <row r="2496" spans="79:79">
      <c r="CA2496" s="16"/>
    </row>
    <row r="2497" spans="79:79">
      <c r="CA2497" s="16"/>
    </row>
    <row r="2498" spans="79:79">
      <c r="CA2498" s="16"/>
    </row>
    <row r="2499" spans="79:79">
      <c r="CA2499" s="16"/>
    </row>
    <row r="2500" spans="79:79">
      <c r="CA2500" s="16"/>
    </row>
    <row r="2501" spans="79:79">
      <c r="CA2501" s="16"/>
    </row>
    <row r="2502" spans="79:79">
      <c r="CA2502" s="16"/>
    </row>
    <row r="2503" spans="79:79">
      <c r="CA2503" s="16"/>
    </row>
    <row r="2504" spans="79:79">
      <c r="CA2504" s="16"/>
    </row>
    <row r="2505" spans="79:79">
      <c r="CA2505" s="16"/>
    </row>
    <row r="2506" spans="79:79">
      <c r="CA2506" s="16"/>
    </row>
    <row r="2507" spans="79:79">
      <c r="CA2507" s="16"/>
    </row>
    <row r="2508" spans="79:79">
      <c r="CA2508" s="16"/>
    </row>
    <row r="2509" spans="79:79">
      <c r="CA2509" s="16"/>
    </row>
    <row r="2510" spans="79:79">
      <c r="CA2510" s="16"/>
    </row>
    <row r="2511" spans="79:79">
      <c r="CA2511" s="16"/>
    </row>
    <row r="2512" spans="79:79">
      <c r="CA2512" s="16"/>
    </row>
    <row r="2513" spans="79:79">
      <c r="CA2513" s="16"/>
    </row>
    <row r="2514" spans="79:79">
      <c r="CA2514" s="16"/>
    </row>
    <row r="2515" spans="79:79">
      <c r="CA2515" s="16"/>
    </row>
    <row r="2516" spans="79:79">
      <c r="CA2516" s="16"/>
    </row>
    <row r="2517" spans="79:79">
      <c r="CA2517" s="16"/>
    </row>
    <row r="2518" spans="79:79">
      <c r="CA2518" s="16"/>
    </row>
    <row r="2519" spans="79:79">
      <c r="CA2519" s="16"/>
    </row>
    <row r="2520" spans="79:79">
      <c r="CA2520" s="16"/>
    </row>
    <row r="2521" spans="79:79">
      <c r="CA2521" s="16"/>
    </row>
    <row r="2522" spans="79:79">
      <c r="CA2522" s="16"/>
    </row>
    <row r="2523" spans="79:79">
      <c r="CA2523" s="16"/>
    </row>
    <row r="2524" spans="79:79">
      <c r="CA2524" s="16"/>
    </row>
    <row r="2525" spans="79:79">
      <c r="CA2525" s="16"/>
    </row>
    <row r="2526" spans="79:79">
      <c r="CA2526" s="16"/>
    </row>
    <row r="2527" spans="79:79">
      <c r="CA2527" s="16"/>
    </row>
    <row r="2528" spans="79:79">
      <c r="CA2528" s="16"/>
    </row>
    <row r="2529" spans="79:79">
      <c r="CA2529" s="16"/>
    </row>
    <row r="2530" spans="79:79">
      <c r="CA2530" s="16"/>
    </row>
    <row r="2531" spans="79:79">
      <c r="CA2531" s="16"/>
    </row>
    <row r="2532" spans="79:79">
      <c r="CA2532" s="16"/>
    </row>
    <row r="2533" spans="79:79">
      <c r="CA2533" s="16"/>
    </row>
    <row r="2534" spans="79:79">
      <c r="CA2534" s="16"/>
    </row>
    <row r="2535" spans="79:79">
      <c r="CA2535" s="16"/>
    </row>
    <row r="2536" spans="79:79">
      <c r="CA2536" s="16"/>
    </row>
    <row r="2537" spans="79:79">
      <c r="CA2537" s="16"/>
    </row>
    <row r="2538" spans="79:79">
      <c r="CA2538" s="16"/>
    </row>
    <row r="2539" spans="79:79">
      <c r="CA2539" s="16"/>
    </row>
    <row r="2540" spans="79:79">
      <c r="CA2540" s="16"/>
    </row>
    <row r="2541" spans="79:79">
      <c r="CA2541" s="16"/>
    </row>
    <row r="2542" spans="79:79">
      <c r="CA2542" s="16"/>
    </row>
    <row r="2543" spans="79:79">
      <c r="CA2543" s="16"/>
    </row>
    <row r="2544" spans="79:79">
      <c r="CA2544" s="16"/>
    </row>
    <row r="2545" spans="79:79">
      <c r="CA2545" s="16"/>
    </row>
    <row r="2546" spans="79:79">
      <c r="CA2546" s="16"/>
    </row>
    <row r="2547" spans="79:79">
      <c r="CA2547" s="16"/>
    </row>
    <row r="2548" spans="79:79">
      <c r="CA2548" s="16"/>
    </row>
    <row r="2549" spans="79:79">
      <c r="CA2549" s="16"/>
    </row>
    <row r="2550" spans="79:79">
      <c r="CA2550" s="16"/>
    </row>
    <row r="2551" spans="79:79">
      <c r="CA2551" s="16"/>
    </row>
    <row r="2552" spans="79:79">
      <c r="CA2552" s="16"/>
    </row>
    <row r="2553" spans="79:79">
      <c r="CA2553" s="16"/>
    </row>
    <row r="2554" spans="79:79">
      <c r="CA2554" s="16"/>
    </row>
    <row r="2555" spans="79:79">
      <c r="CA2555" s="16"/>
    </row>
    <row r="2556" spans="79:79">
      <c r="CA2556" s="16"/>
    </row>
    <row r="2557" spans="79:79">
      <c r="CA2557" s="16"/>
    </row>
    <row r="2558" spans="79:79">
      <c r="CA2558" s="16"/>
    </row>
    <row r="2559" spans="79:79">
      <c r="CA2559" s="16"/>
    </row>
    <row r="2560" spans="79:79">
      <c r="CA2560" s="16"/>
    </row>
    <row r="2561" spans="79:79">
      <c r="CA2561" s="16"/>
    </row>
    <row r="2562" spans="79:79">
      <c r="CA2562" s="16"/>
    </row>
    <row r="2563" spans="79:79">
      <c r="CA2563" s="16"/>
    </row>
    <row r="2564" spans="79:79">
      <c r="CA2564" s="16"/>
    </row>
    <row r="2565" spans="79:79">
      <c r="CA2565" s="16"/>
    </row>
    <row r="2566" spans="79:79">
      <c r="CA2566" s="16"/>
    </row>
    <row r="2567" spans="79:79">
      <c r="CA2567" s="16"/>
    </row>
    <row r="2568" spans="79:79">
      <c r="CA2568" s="16"/>
    </row>
    <row r="2569" spans="79:79">
      <c r="CA2569" s="16"/>
    </row>
    <row r="2570" spans="79:79">
      <c r="CA2570" s="16"/>
    </row>
    <row r="2571" spans="79:79">
      <c r="CA2571" s="16"/>
    </row>
    <row r="2572" spans="79:79">
      <c r="CA2572" s="16"/>
    </row>
    <row r="2573" spans="79:79">
      <c r="CA2573" s="16"/>
    </row>
    <row r="2574" spans="79:79">
      <c r="CA2574" s="16"/>
    </row>
    <row r="2575" spans="79:79">
      <c r="CA2575" s="16"/>
    </row>
    <row r="2576" spans="79:79">
      <c r="CA2576" s="16"/>
    </row>
    <row r="2577" spans="79:79">
      <c r="CA2577" s="16"/>
    </row>
    <row r="2578" spans="79:79">
      <c r="CA2578" s="16"/>
    </row>
    <row r="2579" spans="79:79">
      <c r="CA2579" s="16"/>
    </row>
    <row r="2580" spans="79:79">
      <c r="CA2580" s="16"/>
    </row>
    <row r="2581" spans="79:79">
      <c r="CA2581" s="16"/>
    </row>
    <row r="2582" spans="79:79">
      <c r="CA2582" s="16"/>
    </row>
    <row r="2583" spans="79:79">
      <c r="CA2583" s="16"/>
    </row>
    <row r="2584" spans="79:79">
      <c r="CA2584" s="16"/>
    </row>
    <row r="2585" spans="79:79">
      <c r="CA2585" s="16"/>
    </row>
    <row r="2586" spans="79:79">
      <c r="CA2586" s="16"/>
    </row>
    <row r="2587" spans="79:79">
      <c r="CA2587" s="16"/>
    </row>
    <row r="2588" spans="79:79">
      <c r="CA2588" s="16"/>
    </row>
    <row r="2589" spans="79:79">
      <c r="CA2589" s="16"/>
    </row>
    <row r="2590" spans="79:79">
      <c r="CA2590" s="16"/>
    </row>
    <row r="2591" spans="79:79">
      <c r="CA2591" s="16"/>
    </row>
    <row r="2592" spans="79:79">
      <c r="CA2592" s="16"/>
    </row>
    <row r="2593" spans="79:79">
      <c r="CA2593" s="16"/>
    </row>
    <row r="2594" spans="79:79">
      <c r="CA2594" s="16"/>
    </row>
    <row r="2595" spans="79:79">
      <c r="CA2595" s="16"/>
    </row>
    <row r="2596" spans="79:79">
      <c r="CA2596" s="16"/>
    </row>
    <row r="2597" spans="79:79">
      <c r="CA2597" s="16"/>
    </row>
    <row r="2598" spans="79:79">
      <c r="CA2598" s="16"/>
    </row>
    <row r="2599" spans="79:79">
      <c r="CA2599" s="16"/>
    </row>
    <row r="2600" spans="79:79">
      <c r="CA2600" s="16"/>
    </row>
    <row r="2601" spans="79:79">
      <c r="CA2601" s="16"/>
    </row>
    <row r="2602" spans="79:79">
      <c r="CA2602" s="16"/>
    </row>
    <row r="2603" spans="79:79">
      <c r="CA2603" s="16"/>
    </row>
    <row r="2604" spans="79:79">
      <c r="CA2604" s="16"/>
    </row>
    <row r="2605" spans="79:79">
      <c r="CA2605" s="16"/>
    </row>
    <row r="2606" spans="79:79">
      <c r="CA2606" s="16"/>
    </row>
    <row r="2607" spans="79:79">
      <c r="CA2607" s="16"/>
    </row>
    <row r="2608" spans="79:79">
      <c r="CA2608" s="16"/>
    </row>
    <row r="2609" spans="79:79">
      <c r="CA2609" s="16"/>
    </row>
    <row r="2610" spans="79:79">
      <c r="CA2610" s="16"/>
    </row>
    <row r="2611" spans="79:79">
      <c r="CA2611" s="16"/>
    </row>
    <row r="2612" spans="79:79">
      <c r="CA2612" s="16"/>
    </row>
    <row r="2613" spans="79:79">
      <c r="CA2613" s="16"/>
    </row>
    <row r="2614" spans="79:79">
      <c r="CA2614" s="16"/>
    </row>
    <row r="2615" spans="79:79">
      <c r="CA2615" s="16"/>
    </row>
    <row r="2616" spans="79:79">
      <c r="CA2616" s="16"/>
    </row>
    <row r="2617" spans="79:79">
      <c r="CA2617" s="16"/>
    </row>
    <row r="2618" spans="79:79">
      <c r="CA2618" s="16"/>
    </row>
    <row r="2619" spans="79:79">
      <c r="CA2619" s="16"/>
    </row>
    <row r="2620" spans="79:79">
      <c r="CA2620" s="16"/>
    </row>
    <row r="2621" spans="79:79">
      <c r="CA2621" s="16"/>
    </row>
    <row r="2622" spans="79:79">
      <c r="CA2622" s="16"/>
    </row>
    <row r="2623" spans="79:79">
      <c r="CA2623" s="16"/>
    </row>
    <row r="2624" spans="79:79">
      <c r="CA2624" s="16"/>
    </row>
    <row r="2625" spans="79:79">
      <c r="CA2625" s="16"/>
    </row>
    <row r="2626" spans="79:79">
      <c r="CA2626" s="16"/>
    </row>
    <row r="2627" spans="79:79">
      <c r="CA2627" s="16"/>
    </row>
    <row r="2628" spans="79:79">
      <c r="CA2628" s="16"/>
    </row>
    <row r="2629" spans="79:79">
      <c r="CA2629" s="16"/>
    </row>
    <row r="2630" spans="79:79">
      <c r="CA2630" s="16"/>
    </row>
    <row r="2631" spans="79:79">
      <c r="CA2631" s="16"/>
    </row>
    <row r="2632" spans="79:79">
      <c r="CA2632" s="16"/>
    </row>
    <row r="2633" spans="79:79">
      <c r="CA2633" s="16"/>
    </row>
    <row r="2634" spans="79:79">
      <c r="CA2634" s="16"/>
    </row>
    <row r="2635" spans="79:79">
      <c r="CA2635" s="16"/>
    </row>
    <row r="2636" spans="79:79">
      <c r="CA2636" s="16"/>
    </row>
    <row r="2637" spans="79:79">
      <c r="CA2637" s="16"/>
    </row>
    <row r="2638" spans="79:79">
      <c r="CA2638" s="16"/>
    </row>
    <row r="2639" spans="79:79">
      <c r="CA2639" s="16"/>
    </row>
    <row r="2640" spans="79:79">
      <c r="CA2640" s="16"/>
    </row>
    <row r="2641" spans="79:79">
      <c r="CA2641" s="16"/>
    </row>
    <row r="2642" spans="79:79">
      <c r="CA2642" s="16"/>
    </row>
    <row r="2643" spans="79:79">
      <c r="CA2643" s="16"/>
    </row>
    <row r="2644" spans="79:79">
      <c r="CA2644" s="16"/>
    </row>
    <row r="2645" spans="79:79">
      <c r="CA2645" s="16"/>
    </row>
    <row r="2646" spans="79:79">
      <c r="CA2646" s="16"/>
    </row>
    <row r="2647" spans="79:79">
      <c r="CA2647" s="16"/>
    </row>
    <row r="2648" spans="79:79">
      <c r="CA2648" s="16"/>
    </row>
    <row r="2649" spans="79:79">
      <c r="CA2649" s="16"/>
    </row>
    <row r="2650" spans="79:79">
      <c r="CA2650" s="16"/>
    </row>
    <row r="2651" spans="79:79">
      <c r="CA2651" s="16"/>
    </row>
    <row r="2652" spans="79:79">
      <c r="CA2652" s="16"/>
    </row>
    <row r="2653" spans="79:79">
      <c r="CA2653" s="16"/>
    </row>
    <row r="2654" spans="79:79">
      <c r="CA2654" s="16"/>
    </row>
    <row r="2655" spans="79:79">
      <c r="CA2655" s="16"/>
    </row>
    <row r="2656" spans="79:79">
      <c r="CA2656" s="16"/>
    </row>
    <row r="2657" spans="79:79">
      <c r="CA2657" s="16"/>
    </row>
    <row r="2658" spans="79:79">
      <c r="CA2658" s="16"/>
    </row>
    <row r="2659" spans="79:79">
      <c r="CA2659" s="16"/>
    </row>
    <row r="2660" spans="79:79">
      <c r="CA2660" s="16"/>
    </row>
    <row r="2661" spans="79:79">
      <c r="CA2661" s="16"/>
    </row>
    <row r="2662" spans="79:79">
      <c r="CA2662" s="16"/>
    </row>
    <row r="2663" spans="79:79">
      <c r="CA2663" s="16"/>
    </row>
    <row r="2664" spans="79:79">
      <c r="CA2664" s="16"/>
    </row>
    <row r="2665" spans="79:79">
      <c r="CA2665" s="16"/>
    </row>
    <row r="2666" spans="79:79">
      <c r="CA2666" s="16"/>
    </row>
    <row r="2667" spans="79:79">
      <c r="CA2667" s="16"/>
    </row>
    <row r="2668" spans="79:79">
      <c r="CA2668" s="16"/>
    </row>
    <row r="2669" spans="79:79">
      <c r="CA2669" s="16"/>
    </row>
    <row r="2670" spans="79:79">
      <c r="CA2670" s="16"/>
    </row>
    <row r="2671" spans="79:79">
      <c r="CA2671" s="16"/>
    </row>
    <row r="2672" spans="79:79">
      <c r="CA2672" s="16"/>
    </row>
    <row r="2673" spans="79:79">
      <c r="CA2673" s="16"/>
    </row>
    <row r="2674" spans="79:79">
      <c r="CA2674" s="16"/>
    </row>
    <row r="2675" spans="79:79">
      <c r="CA2675" s="16"/>
    </row>
    <row r="2676" spans="79:79">
      <c r="CA2676" s="16"/>
    </row>
    <row r="2677" spans="79:79">
      <c r="CA2677" s="16"/>
    </row>
    <row r="2678" spans="79:79">
      <c r="CA2678" s="16"/>
    </row>
    <row r="2679" spans="79:79">
      <c r="CA2679" s="16"/>
    </row>
    <row r="2680" spans="79:79">
      <c r="CA2680" s="16"/>
    </row>
    <row r="2681" spans="79:79">
      <c r="CA2681" s="16"/>
    </row>
    <row r="2682" spans="79:79">
      <c r="CA2682" s="16"/>
    </row>
    <row r="2683" spans="79:79">
      <c r="CA2683" s="16"/>
    </row>
    <row r="2684" spans="79:79">
      <c r="CA2684" s="16"/>
    </row>
    <row r="2685" spans="79:79">
      <c r="CA2685" s="16"/>
    </row>
    <row r="2686" spans="79:79">
      <c r="CA2686" s="16"/>
    </row>
    <row r="2687" spans="79:79">
      <c r="CA2687" s="16"/>
    </row>
    <row r="2688" spans="79:79">
      <c r="CA2688" s="16"/>
    </row>
    <row r="2689" spans="79:79">
      <c r="CA2689" s="16"/>
    </row>
    <row r="2690" spans="79:79">
      <c r="CA2690" s="16"/>
    </row>
    <row r="2691" spans="79:79">
      <c r="CA2691" s="16"/>
    </row>
    <row r="2692" spans="79:79">
      <c r="CA2692" s="16"/>
    </row>
    <row r="2693" spans="79:79">
      <c r="CA2693" s="16"/>
    </row>
    <row r="2694" spans="79:79">
      <c r="CA2694" s="16"/>
    </row>
    <row r="2695" spans="79:79">
      <c r="CA2695" s="16"/>
    </row>
    <row r="2696" spans="79:79">
      <c r="CA2696" s="16"/>
    </row>
    <row r="2697" spans="79:79">
      <c r="CA2697" s="16"/>
    </row>
    <row r="2698" spans="79:79">
      <c r="CA2698" s="16"/>
    </row>
    <row r="2699" spans="79:79">
      <c r="CA2699" s="16"/>
    </row>
    <row r="2700" spans="79:79">
      <c r="CA2700" s="16"/>
    </row>
    <row r="2701" spans="79:79">
      <c r="CA2701" s="16"/>
    </row>
    <row r="2702" spans="79:79">
      <c r="CA2702" s="16"/>
    </row>
    <row r="2703" spans="79:79">
      <c r="CA2703" s="16"/>
    </row>
    <row r="2704" spans="79:79">
      <c r="CA2704" s="16"/>
    </row>
    <row r="2705" spans="79:79">
      <c r="CA2705" s="16"/>
    </row>
    <row r="2706" spans="79:79">
      <c r="CA2706" s="16"/>
    </row>
    <row r="2707" spans="79:79">
      <c r="CA2707" s="16"/>
    </row>
    <row r="2708" spans="79:79">
      <c r="CA2708" s="16"/>
    </row>
    <row r="2709" spans="79:79">
      <c r="CA2709" s="16"/>
    </row>
    <row r="2710" spans="79:79">
      <c r="CA2710" s="16"/>
    </row>
    <row r="2711" spans="79:79">
      <c r="CA2711" s="16"/>
    </row>
    <row r="2712" spans="79:79">
      <c r="CA2712" s="16"/>
    </row>
    <row r="2713" spans="79:79">
      <c r="CA2713" s="16"/>
    </row>
    <row r="2714" spans="79:79">
      <c r="CA2714" s="16"/>
    </row>
    <row r="2715" spans="79:79">
      <c r="CA2715" s="16"/>
    </row>
    <row r="2716" spans="79:79">
      <c r="CA2716" s="16"/>
    </row>
    <row r="2717" spans="79:79">
      <c r="CA2717" s="16"/>
    </row>
    <row r="2718" spans="79:79">
      <c r="CA2718" s="16"/>
    </row>
    <row r="2719" spans="79:79">
      <c r="CA2719" s="16"/>
    </row>
    <row r="2720" spans="79:79">
      <c r="CA2720" s="16"/>
    </row>
    <row r="2721" spans="79:79">
      <c r="CA2721" s="16"/>
    </row>
    <row r="2722" spans="79:79">
      <c r="CA2722" s="16"/>
    </row>
    <row r="2723" spans="79:79">
      <c r="CA2723" s="16"/>
    </row>
    <row r="2724" spans="79:79">
      <c r="CA2724" s="16"/>
    </row>
    <row r="2725" spans="79:79">
      <c r="CA2725" s="16"/>
    </row>
    <row r="2726" spans="79:79">
      <c r="CA2726" s="16"/>
    </row>
    <row r="2727" spans="79:79">
      <c r="CA2727" s="16"/>
    </row>
    <row r="2728" spans="79:79">
      <c r="CA2728" s="16"/>
    </row>
    <row r="2729" spans="79:79">
      <c r="CA2729" s="16"/>
    </row>
    <row r="2730" spans="79:79">
      <c r="CA2730" s="16"/>
    </row>
    <row r="2731" spans="79:79">
      <c r="CA2731" s="16"/>
    </row>
    <row r="2732" spans="79:79">
      <c r="CA2732" s="16"/>
    </row>
    <row r="2733" spans="79:79">
      <c r="CA2733" s="16"/>
    </row>
    <row r="2734" spans="79:79">
      <c r="CA2734" s="16"/>
    </row>
    <row r="2735" spans="79:79">
      <c r="CA2735" s="16"/>
    </row>
    <row r="2736" spans="79:79">
      <c r="CA2736" s="16"/>
    </row>
    <row r="2737" spans="79:79">
      <c r="CA2737" s="16"/>
    </row>
    <row r="2738" spans="79:79">
      <c r="CA2738" s="16"/>
    </row>
    <row r="2739" spans="79:79">
      <c r="CA2739" s="16"/>
    </row>
    <row r="2740" spans="79:79">
      <c r="CA2740" s="16"/>
    </row>
    <row r="2741" spans="79:79">
      <c r="CA2741" s="16"/>
    </row>
    <row r="2742" spans="79:79">
      <c r="CA2742" s="16"/>
    </row>
    <row r="2743" spans="79:79">
      <c r="CA2743" s="16"/>
    </row>
    <row r="2744" spans="79:79">
      <c r="CA2744" s="16"/>
    </row>
    <row r="2745" spans="79:79">
      <c r="CA2745" s="16"/>
    </row>
    <row r="2746" spans="79:79">
      <c r="CA2746" s="16"/>
    </row>
    <row r="2747" spans="79:79">
      <c r="CA2747" s="16"/>
    </row>
    <row r="2748" spans="79:79">
      <c r="CA2748" s="16"/>
    </row>
    <row r="2749" spans="79:79">
      <c r="CA2749" s="16"/>
    </row>
    <row r="2750" spans="79:79">
      <c r="CA2750" s="16"/>
    </row>
    <row r="2751" spans="79:79">
      <c r="CA2751" s="16"/>
    </row>
    <row r="2752" spans="79:79">
      <c r="CA2752" s="16"/>
    </row>
    <row r="2753" spans="79:79">
      <c r="CA2753" s="16"/>
    </row>
    <row r="2754" spans="79:79">
      <c r="CA2754" s="16"/>
    </row>
    <row r="2755" spans="79:79">
      <c r="CA2755" s="16"/>
    </row>
    <row r="2756" spans="79:79">
      <c r="CA2756" s="16"/>
    </row>
    <row r="2757" spans="79:79">
      <c r="CA2757" s="16"/>
    </row>
    <row r="2758" spans="79:79">
      <c r="CA2758" s="16"/>
    </row>
    <row r="2759" spans="79:79">
      <c r="CA2759" s="16"/>
    </row>
    <row r="2760" spans="79:79">
      <c r="CA2760" s="16"/>
    </row>
    <row r="2761" spans="79:79">
      <c r="CA2761" s="16"/>
    </row>
    <row r="2762" spans="79:79">
      <c r="CA2762" s="16"/>
    </row>
    <row r="2763" spans="79:79">
      <c r="CA2763" s="16"/>
    </row>
    <row r="2764" spans="79:79">
      <c r="CA2764" s="16"/>
    </row>
    <row r="2765" spans="79:79">
      <c r="CA2765" s="16"/>
    </row>
    <row r="2766" spans="79:79">
      <c r="CA2766" s="16"/>
    </row>
    <row r="2767" spans="79:79">
      <c r="CA2767" s="16"/>
    </row>
    <row r="2768" spans="79:79">
      <c r="CA2768" s="16"/>
    </row>
    <row r="2769" spans="79:79">
      <c r="CA2769" s="16"/>
    </row>
    <row r="2770" spans="79:79">
      <c r="CA2770" s="16"/>
    </row>
    <row r="2771" spans="79:79">
      <c r="CA2771" s="16"/>
    </row>
    <row r="2772" spans="79:79">
      <c r="CA2772" s="16"/>
    </row>
    <row r="2773" spans="79:79">
      <c r="CA2773" s="16"/>
    </row>
    <row r="2774" spans="79:79">
      <c r="CA2774" s="16"/>
    </row>
    <row r="2775" spans="79:79">
      <c r="CA2775" s="16"/>
    </row>
    <row r="2776" spans="79:79">
      <c r="CA2776" s="16"/>
    </row>
    <row r="2777" spans="79:79">
      <c r="CA2777" s="16"/>
    </row>
    <row r="2778" spans="79:79">
      <c r="CA2778" s="16"/>
    </row>
    <row r="2779" spans="79:79">
      <c r="CA2779" s="16"/>
    </row>
    <row r="2780" spans="79:79">
      <c r="CA2780" s="16"/>
    </row>
    <row r="2781" spans="79:79">
      <c r="CA2781" s="16"/>
    </row>
    <row r="2782" spans="79:79">
      <c r="CA2782" s="16"/>
    </row>
    <row r="2783" spans="79:79">
      <c r="CA2783" s="16"/>
    </row>
    <row r="2784" spans="79:79">
      <c r="CA2784" s="16"/>
    </row>
    <row r="2785" spans="79:79">
      <c r="CA2785" s="16"/>
    </row>
    <row r="2786" spans="79:79">
      <c r="CA2786" s="16"/>
    </row>
    <row r="2787" spans="79:79">
      <c r="CA2787" s="16"/>
    </row>
    <row r="2788" spans="79:79">
      <c r="CA2788" s="16"/>
    </row>
    <row r="2789" spans="79:79">
      <c r="CA2789" s="16"/>
    </row>
    <row r="2790" spans="79:79">
      <c r="CA2790" s="16"/>
    </row>
    <row r="2791" spans="79:79">
      <c r="CA2791" s="16"/>
    </row>
    <row r="2792" spans="79:79">
      <c r="CA2792" s="16"/>
    </row>
    <row r="2793" spans="79:79">
      <c r="CA2793" s="16"/>
    </row>
    <row r="2794" spans="79:79">
      <c r="CA2794" s="16"/>
    </row>
    <row r="2795" spans="79:79">
      <c r="CA2795" s="16"/>
    </row>
    <row r="2796" spans="79:79">
      <c r="CA2796" s="16"/>
    </row>
    <row r="2797" spans="79:79">
      <c r="CA2797" s="16"/>
    </row>
    <row r="2798" spans="79:79">
      <c r="CA2798" s="16"/>
    </row>
    <row r="2799" spans="79:79">
      <c r="CA2799" s="16"/>
    </row>
    <row r="2800" spans="79:79">
      <c r="CA2800" s="16"/>
    </row>
    <row r="2801" spans="79:79">
      <c r="CA2801" s="16"/>
    </row>
    <row r="2802" spans="79:79">
      <c r="CA2802" s="16"/>
    </row>
    <row r="2803" spans="79:79">
      <c r="CA2803" s="16"/>
    </row>
    <row r="2804" spans="79:79">
      <c r="CA2804" s="16"/>
    </row>
    <row r="2805" spans="79:79">
      <c r="CA2805" s="16"/>
    </row>
    <row r="2806" spans="79:79">
      <c r="CA2806" s="16"/>
    </row>
    <row r="2807" spans="79:79">
      <c r="CA2807" s="16"/>
    </row>
    <row r="2808" spans="79:79">
      <c r="CA2808" s="16"/>
    </row>
    <row r="2809" spans="79:79">
      <c r="CA2809" s="16"/>
    </row>
    <row r="2810" spans="79:79">
      <c r="CA2810" s="16"/>
    </row>
    <row r="2811" spans="79:79">
      <c r="CA2811" s="16"/>
    </row>
    <row r="2812" spans="79:79">
      <c r="CA2812" s="16"/>
    </row>
    <row r="2813" spans="79:79">
      <c r="CA2813" s="16"/>
    </row>
    <row r="2814" spans="79:79">
      <c r="CA2814" s="16"/>
    </row>
    <row r="2815" spans="79:79">
      <c r="CA2815" s="16"/>
    </row>
    <row r="2816" spans="79:79">
      <c r="CA2816" s="16"/>
    </row>
    <row r="2817" spans="79:79">
      <c r="CA2817" s="16"/>
    </row>
    <row r="2818" spans="79:79">
      <c r="CA2818" s="16"/>
    </row>
    <row r="2819" spans="79:79">
      <c r="CA2819" s="16"/>
    </row>
    <row r="2820" spans="79:79">
      <c r="CA2820" s="16"/>
    </row>
    <row r="2821" spans="79:79">
      <c r="CA2821" s="16"/>
    </row>
    <row r="2822" spans="79:79">
      <c r="CA2822" s="16"/>
    </row>
    <row r="2823" spans="79:79">
      <c r="CA2823" s="16"/>
    </row>
    <row r="2824" spans="79:79">
      <c r="CA2824" s="16"/>
    </row>
    <row r="2825" spans="79:79">
      <c r="CA2825" s="16"/>
    </row>
    <row r="2826" spans="79:79">
      <c r="CA2826" s="16"/>
    </row>
    <row r="2827" spans="79:79">
      <c r="CA2827" s="16"/>
    </row>
    <row r="2828" spans="79:79">
      <c r="CA2828" s="16"/>
    </row>
    <row r="2829" spans="79:79">
      <c r="CA2829" s="16"/>
    </row>
    <row r="2830" spans="79:79">
      <c r="CA2830" s="16"/>
    </row>
    <row r="2831" spans="79:79">
      <c r="CA2831" s="16"/>
    </row>
    <row r="2832" spans="79:79">
      <c r="CA2832" s="16"/>
    </row>
    <row r="2833" spans="79:79">
      <c r="CA2833" s="16"/>
    </row>
    <row r="2834" spans="79:79">
      <c r="CA2834" s="16"/>
    </row>
    <row r="2835" spans="79:79">
      <c r="CA2835" s="16"/>
    </row>
    <row r="2836" spans="79:79">
      <c r="CA2836" s="16"/>
    </row>
    <row r="2837" spans="79:79">
      <c r="CA2837" s="16"/>
    </row>
    <row r="2838" spans="79:79">
      <c r="CA2838" s="16"/>
    </row>
    <row r="2839" spans="79:79">
      <c r="CA2839" s="16"/>
    </row>
    <row r="2840" spans="79:79">
      <c r="CA2840" s="16"/>
    </row>
    <row r="2841" spans="79:79">
      <c r="CA2841" s="16"/>
    </row>
    <row r="2842" spans="79:79">
      <c r="CA2842" s="16"/>
    </row>
    <row r="2843" spans="79:79">
      <c r="CA2843" s="16"/>
    </row>
    <row r="2844" spans="79:79">
      <c r="CA2844" s="16"/>
    </row>
    <row r="2845" spans="79:79">
      <c r="CA2845" s="16"/>
    </row>
    <row r="2846" spans="79:79">
      <c r="CA2846" s="16"/>
    </row>
    <row r="2847" spans="79:79">
      <c r="CA2847" s="16"/>
    </row>
    <row r="2848" spans="79:79">
      <c r="CA2848" s="16"/>
    </row>
    <row r="2849" spans="79:79">
      <c r="CA2849" s="16"/>
    </row>
    <row r="2850" spans="79:79">
      <c r="CA2850" s="16"/>
    </row>
    <row r="2851" spans="79:79">
      <c r="CA2851" s="16"/>
    </row>
    <row r="2852" spans="79:79">
      <c r="CA2852" s="16"/>
    </row>
    <row r="2853" spans="79:79">
      <c r="CA2853" s="16"/>
    </row>
    <row r="2854" spans="79:79">
      <c r="CA2854" s="16"/>
    </row>
    <row r="2855" spans="79:79">
      <c r="CA2855" s="16"/>
    </row>
    <row r="2856" spans="79:79">
      <c r="CA2856" s="16"/>
    </row>
    <row r="2857" spans="79:79">
      <c r="CA2857" s="16"/>
    </row>
    <row r="2858" spans="79:79">
      <c r="CA2858" s="16"/>
    </row>
    <row r="2859" spans="79:79">
      <c r="CA2859" s="16"/>
    </row>
    <row r="2860" spans="79:79">
      <c r="CA2860" s="16"/>
    </row>
    <row r="2861" spans="79:79">
      <c r="CA2861" s="16"/>
    </row>
    <row r="2862" spans="79:79">
      <c r="CA2862" s="16"/>
    </row>
    <row r="2863" spans="79:79">
      <c r="CA2863" s="16"/>
    </row>
    <row r="2864" spans="79:79">
      <c r="CA2864" s="16"/>
    </row>
    <row r="2865" spans="79:79">
      <c r="CA2865" s="16"/>
    </row>
    <row r="2866" spans="79:79">
      <c r="CA2866" s="16"/>
    </row>
    <row r="2867" spans="79:79">
      <c r="CA2867" s="16"/>
    </row>
    <row r="2868" spans="79:79">
      <c r="CA2868" s="16"/>
    </row>
    <row r="2869" spans="79:79">
      <c r="CA2869" s="16"/>
    </row>
    <row r="2870" spans="79:79">
      <c r="CA2870" s="16"/>
    </row>
    <row r="2871" spans="79:79">
      <c r="CA2871" s="16"/>
    </row>
    <row r="2872" spans="79:79">
      <c r="CA2872" s="16"/>
    </row>
    <row r="2873" spans="79:79">
      <c r="CA2873" s="16"/>
    </row>
    <row r="2874" spans="79:79">
      <c r="CA2874" s="16"/>
    </row>
    <row r="2875" spans="79:79">
      <c r="CA2875" s="16"/>
    </row>
    <row r="2876" spans="79:79">
      <c r="CA2876" s="16"/>
    </row>
    <row r="2877" spans="79:79">
      <c r="CA2877" s="16"/>
    </row>
    <row r="2878" spans="79:79">
      <c r="CA2878" s="16"/>
    </row>
    <row r="2879" spans="79:79">
      <c r="CA2879" s="16"/>
    </row>
    <row r="2880" spans="79:79">
      <c r="CA2880" s="16"/>
    </row>
    <row r="2881" spans="79:79">
      <c r="CA2881" s="16"/>
    </row>
    <row r="2882" spans="79:79">
      <c r="CA2882" s="16"/>
    </row>
    <row r="2883" spans="79:79">
      <c r="CA2883" s="16"/>
    </row>
    <row r="2884" spans="79:79">
      <c r="CA2884" s="16"/>
    </row>
    <row r="2885" spans="79:79">
      <c r="CA2885" s="16"/>
    </row>
    <row r="2886" spans="79:79">
      <c r="CA2886" s="16"/>
    </row>
    <row r="2887" spans="79:79">
      <c r="CA2887" s="16"/>
    </row>
    <row r="2888" spans="79:79">
      <c r="CA2888" s="16"/>
    </row>
    <row r="2889" spans="79:79">
      <c r="CA2889" s="16"/>
    </row>
    <row r="2890" spans="79:79">
      <c r="CA2890" s="16"/>
    </row>
    <row r="2891" spans="79:79">
      <c r="CA2891" s="16"/>
    </row>
    <row r="2892" spans="79:79">
      <c r="CA2892" s="16"/>
    </row>
    <row r="2893" spans="79:79">
      <c r="CA2893" s="16"/>
    </row>
    <row r="2894" spans="79:79">
      <c r="CA2894" s="16"/>
    </row>
    <row r="2895" spans="79:79">
      <c r="CA2895" s="16"/>
    </row>
    <row r="2896" spans="79:79">
      <c r="CA2896" s="16"/>
    </row>
    <row r="2897" spans="79:79">
      <c r="CA2897" s="16"/>
    </row>
    <row r="2898" spans="79:79">
      <c r="CA2898" s="16"/>
    </row>
    <row r="2899" spans="79:79">
      <c r="CA2899" s="16"/>
    </row>
    <row r="2900" spans="79:79">
      <c r="CA2900" s="16"/>
    </row>
    <row r="2901" spans="79:79">
      <c r="CA2901" s="16"/>
    </row>
    <row r="2902" spans="79:79">
      <c r="CA2902" s="16"/>
    </row>
    <row r="2903" spans="79:79">
      <c r="CA2903" s="16"/>
    </row>
    <row r="2904" spans="79:79">
      <c r="CA2904" s="16"/>
    </row>
    <row r="2905" spans="79:79">
      <c r="CA2905" s="16"/>
    </row>
    <row r="2906" spans="79:79">
      <c r="CA2906" s="16"/>
    </row>
    <row r="2907" spans="79:79">
      <c r="CA2907" s="16"/>
    </row>
    <row r="2908" spans="79:79">
      <c r="CA2908" s="16"/>
    </row>
    <row r="2909" spans="79:79">
      <c r="CA2909" s="16"/>
    </row>
    <row r="2910" spans="79:79">
      <c r="CA2910" s="16"/>
    </row>
    <row r="2911" spans="79:79">
      <c r="CA2911" s="16"/>
    </row>
    <row r="2912" spans="79:79">
      <c r="CA2912" s="16"/>
    </row>
    <row r="2913" spans="79:79">
      <c r="CA2913" s="16"/>
    </row>
    <row r="2914" spans="79:79">
      <c r="CA2914" s="16"/>
    </row>
    <row r="2915" spans="79:79">
      <c r="CA2915" s="16"/>
    </row>
    <row r="2916" spans="79:79">
      <c r="CA2916" s="16"/>
    </row>
    <row r="2917" spans="79:79">
      <c r="CA2917" s="16"/>
    </row>
    <row r="2918" spans="79:79">
      <c r="CA2918" s="16"/>
    </row>
    <row r="2919" spans="79:79">
      <c r="CA2919" s="16"/>
    </row>
    <row r="2920" spans="79:79">
      <c r="CA2920" s="16"/>
    </row>
    <row r="2921" spans="79:79">
      <c r="CA2921" s="16"/>
    </row>
    <row r="2922" spans="79:79">
      <c r="CA2922" s="16"/>
    </row>
    <row r="2923" spans="79:79">
      <c r="CA2923" s="16"/>
    </row>
    <row r="2924" spans="79:79">
      <c r="CA2924" s="16"/>
    </row>
    <row r="2925" spans="79:79">
      <c r="CA2925" s="16"/>
    </row>
    <row r="2926" spans="79:79">
      <c r="CA2926" s="16"/>
    </row>
    <row r="2927" spans="79:79">
      <c r="CA2927" s="16"/>
    </row>
    <row r="2928" spans="79:79">
      <c r="CA2928" s="16"/>
    </row>
    <row r="2929" spans="79:79">
      <c r="CA2929" s="16"/>
    </row>
    <row r="2930" spans="79:79">
      <c r="CA2930" s="16"/>
    </row>
    <row r="2931" spans="79:79">
      <c r="CA2931" s="16"/>
    </row>
    <row r="2932" spans="79:79">
      <c r="CA2932" s="16"/>
    </row>
    <row r="2933" spans="79:79">
      <c r="CA2933" s="16"/>
    </row>
    <row r="2934" spans="79:79">
      <c r="CA2934" s="16"/>
    </row>
    <row r="2935" spans="79:79">
      <c r="CA2935" s="16"/>
    </row>
    <row r="2936" spans="79:79">
      <c r="CA2936" s="16"/>
    </row>
    <row r="2937" spans="79:79">
      <c r="CA2937" s="16"/>
    </row>
    <row r="2938" spans="79:79">
      <c r="CA2938" s="16"/>
    </row>
    <row r="2939" spans="79:79">
      <c r="CA2939" s="16"/>
    </row>
    <row r="2940" spans="79:79">
      <c r="CA2940" s="16"/>
    </row>
    <row r="2941" spans="79:79">
      <c r="CA2941" s="16"/>
    </row>
    <row r="2942" spans="79:79">
      <c r="CA2942" s="16"/>
    </row>
    <row r="2943" spans="79:79">
      <c r="CA2943" s="16"/>
    </row>
    <row r="2944" spans="79:79">
      <c r="CA2944" s="16"/>
    </row>
    <row r="2945" spans="79:79">
      <c r="CA2945" s="16"/>
    </row>
    <row r="2946" spans="79:79">
      <c r="CA2946" s="16"/>
    </row>
    <row r="2947" spans="79:79">
      <c r="CA2947" s="16"/>
    </row>
    <row r="2948" spans="79:79">
      <c r="CA2948" s="16"/>
    </row>
    <row r="2949" spans="79:79">
      <c r="CA2949" s="16"/>
    </row>
    <row r="2950" spans="79:79">
      <c r="CA2950" s="16"/>
    </row>
    <row r="2951" spans="79:79">
      <c r="CA2951" s="16"/>
    </row>
    <row r="2952" spans="79:79">
      <c r="CA2952" s="16"/>
    </row>
    <row r="2953" spans="79:79">
      <c r="CA2953" s="16"/>
    </row>
    <row r="2954" spans="79:79">
      <c r="CA2954" s="16"/>
    </row>
    <row r="2955" spans="79:79">
      <c r="CA2955" s="16"/>
    </row>
    <row r="2956" spans="79:79">
      <c r="CA2956" s="16"/>
    </row>
    <row r="2957" spans="79:79">
      <c r="CA2957" s="16"/>
    </row>
    <row r="2958" spans="79:79">
      <c r="CA2958" s="16"/>
    </row>
    <row r="2959" spans="79:79">
      <c r="CA2959" s="16"/>
    </row>
    <row r="2960" spans="79:79">
      <c r="CA2960" s="16"/>
    </row>
    <row r="2961" spans="79:79">
      <c r="CA2961" s="16"/>
    </row>
    <row r="2962" spans="79:79">
      <c r="CA2962" s="16"/>
    </row>
    <row r="2963" spans="79:79">
      <c r="CA2963" s="16"/>
    </row>
    <row r="2964" spans="79:79">
      <c r="CA2964" s="16"/>
    </row>
    <row r="2965" spans="79:79">
      <c r="CA2965" s="16"/>
    </row>
    <row r="2966" spans="79:79">
      <c r="CA2966" s="16"/>
    </row>
    <row r="2967" spans="79:79">
      <c r="CA2967" s="16"/>
    </row>
    <row r="2968" spans="79:79">
      <c r="CA2968" s="16"/>
    </row>
    <row r="2969" spans="79:79">
      <c r="CA2969" s="16"/>
    </row>
    <row r="2970" spans="79:79">
      <c r="CA2970" s="16"/>
    </row>
    <row r="2971" spans="79:79">
      <c r="CA2971" s="16"/>
    </row>
    <row r="2972" spans="79:79">
      <c r="CA2972" s="16"/>
    </row>
    <row r="2973" spans="79:79">
      <c r="CA2973" s="16"/>
    </row>
    <row r="2974" spans="79:79">
      <c r="CA2974" s="16"/>
    </row>
    <row r="2975" spans="79:79">
      <c r="CA2975" s="16"/>
    </row>
    <row r="2976" spans="79:79">
      <c r="CA2976" s="16"/>
    </row>
    <row r="2977" spans="79:79">
      <c r="CA2977" s="16"/>
    </row>
    <row r="2978" spans="79:79">
      <c r="CA2978" s="16"/>
    </row>
    <row r="2979" spans="79:79">
      <c r="CA2979" s="16"/>
    </row>
    <row r="2980" spans="79:79">
      <c r="CA2980" s="16"/>
    </row>
    <row r="2981" spans="79:79">
      <c r="CA2981" s="16"/>
    </row>
    <row r="2982" spans="79:79">
      <c r="CA2982" s="16"/>
    </row>
    <row r="2983" spans="79:79">
      <c r="CA2983" s="16"/>
    </row>
    <row r="2984" spans="79:79">
      <c r="CA2984" s="16"/>
    </row>
    <row r="2985" spans="79:79">
      <c r="CA2985" s="16"/>
    </row>
    <row r="2986" spans="79:79">
      <c r="CA2986" s="16"/>
    </row>
    <row r="2987" spans="79:79">
      <c r="CA2987" s="16"/>
    </row>
    <row r="2988" spans="79:79">
      <c r="CA2988" s="16"/>
    </row>
    <row r="2989" spans="79:79">
      <c r="CA2989" s="16"/>
    </row>
    <row r="2990" spans="79:79">
      <c r="CA2990" s="16"/>
    </row>
    <row r="2991" spans="79:79">
      <c r="CA2991" s="16"/>
    </row>
    <row r="2992" spans="79:79">
      <c r="CA2992" s="16"/>
    </row>
    <row r="2993" spans="79:79">
      <c r="CA2993" s="16"/>
    </row>
    <row r="2994" spans="79:79">
      <c r="CA2994" s="16"/>
    </row>
    <row r="2995" spans="79:79">
      <c r="CA2995" s="16"/>
    </row>
    <row r="2996" spans="79:79">
      <c r="CA2996" s="16"/>
    </row>
    <row r="2997" spans="79:79">
      <c r="CA2997" s="16"/>
    </row>
    <row r="2998" spans="79:79">
      <c r="CA2998" s="16"/>
    </row>
    <row r="2999" spans="79:79">
      <c r="CA2999" s="16"/>
    </row>
    <row r="3000" spans="79:79">
      <c r="CA3000" s="16"/>
    </row>
    <row r="3001" spans="79:79">
      <c r="CA3001" s="16"/>
    </row>
    <row r="3002" spans="79:79">
      <c r="CA3002" s="16"/>
    </row>
    <row r="3003" spans="79:79">
      <c r="CA3003" s="16"/>
    </row>
    <row r="3004" spans="79:79">
      <c r="CA3004" s="16"/>
    </row>
    <row r="3005" spans="79:79">
      <c r="CA3005" s="16"/>
    </row>
    <row r="3006" spans="79:79">
      <c r="CA3006" s="16"/>
    </row>
    <row r="3007" spans="79:79">
      <c r="CA3007" s="16"/>
    </row>
    <row r="3008" spans="79:79">
      <c r="CA3008" s="16"/>
    </row>
    <row r="3009" spans="79:79">
      <c r="CA3009" s="16"/>
    </row>
    <row r="3010" spans="79:79">
      <c r="CA3010" s="16"/>
    </row>
    <row r="3011" spans="79:79">
      <c r="CA3011" s="16"/>
    </row>
    <row r="3012" spans="79:79">
      <c r="CA3012" s="16"/>
    </row>
    <row r="3013" spans="79:79">
      <c r="CA3013" s="16"/>
    </row>
    <row r="3014" spans="79:79">
      <c r="CA3014" s="16"/>
    </row>
    <row r="3015" spans="79:79">
      <c r="CA3015" s="16"/>
    </row>
    <row r="3016" spans="79:79">
      <c r="CA3016" s="16"/>
    </row>
    <row r="3017" spans="79:79">
      <c r="CA3017" s="16"/>
    </row>
    <row r="3018" spans="79:79">
      <c r="CA3018" s="16"/>
    </row>
    <row r="3019" spans="79:79">
      <c r="CA3019" s="16"/>
    </row>
    <row r="3020" spans="79:79">
      <c r="CA3020" s="16"/>
    </row>
    <row r="3021" spans="79:79">
      <c r="CA3021" s="16"/>
    </row>
    <row r="3022" spans="79:79">
      <c r="CA3022" s="16"/>
    </row>
    <row r="3023" spans="79:79">
      <c r="CA3023" s="16"/>
    </row>
    <row r="3024" spans="79:79">
      <c r="CA3024" s="16"/>
    </row>
    <row r="3025" spans="79:79">
      <c r="CA3025" s="16"/>
    </row>
    <row r="3026" spans="79:79">
      <c r="CA3026" s="16"/>
    </row>
    <row r="3027" spans="79:79">
      <c r="CA3027" s="16"/>
    </row>
    <row r="3028" spans="79:79">
      <c r="CA3028" s="16"/>
    </row>
    <row r="3029" spans="79:79">
      <c r="CA3029" s="16"/>
    </row>
    <row r="3030" spans="79:79">
      <c r="CA3030" s="16"/>
    </row>
    <row r="3031" spans="79:79">
      <c r="CA3031" s="16"/>
    </row>
    <row r="3032" spans="79:79">
      <c r="CA3032" s="16"/>
    </row>
    <row r="3033" spans="79:79">
      <c r="CA3033" s="16"/>
    </row>
    <row r="3034" spans="79:79">
      <c r="CA3034" s="16"/>
    </row>
    <row r="3035" spans="79:79">
      <c r="CA3035" s="16"/>
    </row>
    <row r="3036" spans="79:79">
      <c r="CA3036" s="16"/>
    </row>
    <row r="3037" spans="79:79">
      <c r="CA3037" s="16"/>
    </row>
    <row r="3038" spans="79:79">
      <c r="CA3038" s="16"/>
    </row>
    <row r="3039" spans="79:79">
      <c r="CA3039" s="16"/>
    </row>
    <row r="3040" spans="79:79">
      <c r="CA3040" s="16"/>
    </row>
    <row r="3041" spans="79:79">
      <c r="CA3041" s="16"/>
    </row>
    <row r="3042" spans="79:79">
      <c r="CA3042" s="16"/>
    </row>
    <row r="3043" spans="79:79">
      <c r="CA3043" s="16"/>
    </row>
    <row r="3044" spans="79:79">
      <c r="CA3044" s="16"/>
    </row>
    <row r="3045" spans="79:79">
      <c r="CA3045" s="16"/>
    </row>
    <row r="3046" spans="79:79">
      <c r="CA3046" s="16"/>
    </row>
    <row r="3047" spans="79:79">
      <c r="CA3047" s="16"/>
    </row>
    <row r="3048" spans="79:79">
      <c r="CA3048" s="16"/>
    </row>
    <row r="3049" spans="79:79">
      <c r="CA3049" s="16"/>
    </row>
    <row r="3050" spans="79:79">
      <c r="CA3050" s="16"/>
    </row>
    <row r="3051" spans="79:79">
      <c r="CA3051" s="16"/>
    </row>
    <row r="3052" spans="79:79">
      <c r="CA3052" s="16"/>
    </row>
    <row r="3053" spans="79:79">
      <c r="CA3053" s="16"/>
    </row>
    <row r="3054" spans="79:79">
      <c r="CA3054" s="16"/>
    </row>
    <row r="3055" spans="79:79">
      <c r="CA3055" s="16"/>
    </row>
    <row r="3056" spans="79:79">
      <c r="CA3056" s="16"/>
    </row>
    <row r="3057" spans="79:79">
      <c r="CA3057" s="16"/>
    </row>
    <row r="3058" spans="79:79">
      <c r="CA3058" s="16"/>
    </row>
    <row r="3059" spans="79:79">
      <c r="CA3059" s="16"/>
    </row>
    <row r="3060" spans="79:79">
      <c r="CA3060" s="16"/>
    </row>
    <row r="3061" spans="79:79">
      <c r="CA3061" s="16"/>
    </row>
    <row r="3062" spans="79:79">
      <c r="CA3062" s="16"/>
    </row>
    <row r="3063" spans="79:79">
      <c r="CA3063" s="16"/>
    </row>
    <row r="3064" spans="79:79">
      <c r="CA3064" s="16"/>
    </row>
    <row r="3065" spans="79:79">
      <c r="CA3065" s="16"/>
    </row>
    <row r="3066" spans="79:79">
      <c r="CA3066" s="16"/>
    </row>
    <row r="3067" spans="79:79">
      <c r="CA3067" s="16"/>
    </row>
    <row r="3068" spans="79:79">
      <c r="CA3068" s="16"/>
    </row>
    <row r="3069" spans="79:79">
      <c r="CA3069" s="16"/>
    </row>
    <row r="3070" spans="79:79">
      <c r="CA3070" s="16"/>
    </row>
    <row r="3071" spans="79:79">
      <c r="CA3071" s="16"/>
    </row>
    <row r="3072" spans="79:79">
      <c r="CA3072" s="16"/>
    </row>
    <row r="3073" spans="79:79">
      <c r="CA3073" s="16"/>
    </row>
    <row r="3074" spans="79:79">
      <c r="CA3074" s="16"/>
    </row>
    <row r="3075" spans="79:79">
      <c r="CA3075" s="16"/>
    </row>
    <row r="3076" spans="79:79">
      <c r="CA3076" s="16"/>
    </row>
    <row r="3077" spans="79:79">
      <c r="CA3077" s="16"/>
    </row>
    <row r="3078" spans="79:79">
      <c r="CA3078" s="16"/>
    </row>
    <row r="3079" spans="79:79">
      <c r="CA3079" s="16"/>
    </row>
    <row r="3080" spans="79:79">
      <c r="CA3080" s="16"/>
    </row>
    <row r="3081" spans="79:79">
      <c r="CA3081" s="16"/>
    </row>
    <row r="3082" spans="79:79">
      <c r="CA3082" s="16"/>
    </row>
    <row r="3083" spans="79:79">
      <c r="CA3083" s="16"/>
    </row>
    <row r="3084" spans="79:79">
      <c r="CA3084" s="16"/>
    </row>
    <row r="3085" spans="79:79">
      <c r="CA3085" s="16"/>
    </row>
    <row r="3086" spans="79:79">
      <c r="CA3086" s="16"/>
    </row>
    <row r="3087" spans="79:79">
      <c r="CA3087" s="16"/>
    </row>
    <row r="3088" spans="79:79">
      <c r="CA3088" s="16"/>
    </row>
    <row r="3089" spans="79:79">
      <c r="CA3089" s="16"/>
    </row>
    <row r="3090" spans="79:79">
      <c r="CA3090" s="16"/>
    </row>
    <row r="3091" spans="79:79">
      <c r="CA3091" s="16"/>
    </row>
    <row r="3092" spans="79:79">
      <c r="CA3092" s="16"/>
    </row>
    <row r="3093" spans="79:79">
      <c r="CA3093" s="16"/>
    </row>
    <row r="3094" spans="79:79">
      <c r="CA3094" s="16"/>
    </row>
    <row r="3095" spans="79:79">
      <c r="CA3095" s="16"/>
    </row>
    <row r="3096" spans="79:79">
      <c r="CA3096" s="16"/>
    </row>
    <row r="3097" spans="79:79">
      <c r="CA3097" s="16"/>
    </row>
    <row r="3098" spans="79:79">
      <c r="CA3098" s="16"/>
    </row>
    <row r="3099" spans="79:79">
      <c r="CA3099" s="16"/>
    </row>
    <row r="3100" spans="79:79">
      <c r="CA3100" s="16"/>
    </row>
    <row r="3101" spans="79:79">
      <c r="CA3101" s="16"/>
    </row>
    <row r="3102" spans="79:79">
      <c r="CA3102" s="16"/>
    </row>
    <row r="3103" spans="79:79">
      <c r="CA3103" s="16"/>
    </row>
    <row r="3104" spans="79:79">
      <c r="CA3104" s="16"/>
    </row>
    <row r="3105" spans="79:79">
      <c r="CA3105" s="16"/>
    </row>
    <row r="3106" spans="79:79">
      <c r="CA3106" s="16"/>
    </row>
    <row r="3107" spans="79:79">
      <c r="CA3107" s="16"/>
    </row>
    <row r="3108" spans="79:79">
      <c r="CA3108" s="16"/>
    </row>
    <row r="3109" spans="79:79">
      <c r="CA3109" s="16"/>
    </row>
    <row r="3110" spans="79:79">
      <c r="CA3110" s="16"/>
    </row>
    <row r="3111" spans="79:79">
      <c r="CA3111" s="16"/>
    </row>
    <row r="3112" spans="79:79">
      <c r="CA3112" s="16"/>
    </row>
    <row r="3113" spans="79:79">
      <c r="CA3113" s="16"/>
    </row>
    <row r="3114" spans="79:79">
      <c r="CA3114" s="16"/>
    </row>
    <row r="3115" spans="79:79">
      <c r="CA3115" s="16"/>
    </row>
    <row r="3116" spans="79:79">
      <c r="CA3116" s="16"/>
    </row>
    <row r="3117" spans="79:79">
      <c r="CA3117" s="16"/>
    </row>
    <row r="3118" spans="79:79">
      <c r="CA3118" s="16"/>
    </row>
    <row r="3119" spans="79:79">
      <c r="CA3119" s="16"/>
    </row>
    <row r="3120" spans="79:79">
      <c r="CA3120" s="16"/>
    </row>
    <row r="3121" spans="79:79">
      <c r="CA3121" s="16"/>
    </row>
    <row r="3122" spans="79:79">
      <c r="CA3122" s="16"/>
    </row>
    <row r="3123" spans="79:79">
      <c r="CA3123" s="16"/>
    </row>
    <row r="3124" spans="79:79">
      <c r="CA3124" s="16"/>
    </row>
    <row r="3125" spans="79:79">
      <c r="CA3125" s="16"/>
    </row>
    <row r="3126" spans="79:79">
      <c r="CA3126" s="16"/>
    </row>
    <row r="3127" spans="79:79">
      <c r="CA3127" s="16"/>
    </row>
    <row r="3128" spans="79:79">
      <c r="CA3128" s="16"/>
    </row>
    <row r="3129" spans="79:79">
      <c r="CA3129" s="16"/>
    </row>
    <row r="3130" spans="79:79">
      <c r="CA3130" s="16"/>
    </row>
    <row r="3131" spans="79:79">
      <c r="CA3131" s="16"/>
    </row>
    <row r="3132" spans="79:79">
      <c r="CA3132" s="16"/>
    </row>
    <row r="3133" spans="79:79">
      <c r="CA3133" s="16"/>
    </row>
    <row r="3134" spans="79:79">
      <c r="CA3134" s="16"/>
    </row>
    <row r="3135" spans="79:79">
      <c r="CA3135" s="16"/>
    </row>
    <row r="3136" spans="79:79">
      <c r="CA3136" s="16"/>
    </row>
    <row r="3137" spans="79:79">
      <c r="CA3137" s="16"/>
    </row>
    <row r="3138" spans="79:79">
      <c r="CA3138" s="16"/>
    </row>
    <row r="3139" spans="79:79">
      <c r="CA3139" s="16"/>
    </row>
    <row r="3140" spans="79:79">
      <c r="CA3140" s="16"/>
    </row>
    <row r="3141" spans="79:79">
      <c r="CA3141" s="16"/>
    </row>
    <row r="3142" spans="79:79">
      <c r="CA3142" s="16"/>
    </row>
    <row r="3143" spans="79:79">
      <c r="CA3143" s="16"/>
    </row>
    <row r="3144" spans="79:79">
      <c r="CA3144" s="16"/>
    </row>
    <row r="3145" spans="79:79">
      <c r="CA3145" s="16"/>
    </row>
    <row r="3146" spans="79:79">
      <c r="CA3146" s="16"/>
    </row>
    <row r="3147" spans="79:79">
      <c r="CA3147" s="16"/>
    </row>
    <row r="3148" spans="79:79">
      <c r="CA3148" s="16"/>
    </row>
    <row r="3149" spans="79:79">
      <c r="CA3149" s="16"/>
    </row>
    <row r="3150" spans="79:79">
      <c r="CA3150" s="16"/>
    </row>
    <row r="3151" spans="79:79">
      <c r="CA3151" s="16"/>
    </row>
    <row r="3152" spans="79:79">
      <c r="CA3152" s="16"/>
    </row>
    <row r="3153" spans="79:79">
      <c r="CA3153" s="16"/>
    </row>
    <row r="3154" spans="79:79">
      <c r="CA3154" s="16"/>
    </row>
    <row r="3155" spans="79:79">
      <c r="CA3155" s="16"/>
    </row>
    <row r="3156" spans="79:79">
      <c r="CA3156" s="16"/>
    </row>
    <row r="3157" spans="79:79">
      <c r="CA3157" s="16"/>
    </row>
    <row r="3158" spans="79:79">
      <c r="CA3158" s="16"/>
    </row>
    <row r="3159" spans="79:79">
      <c r="CA3159" s="16"/>
    </row>
    <row r="3160" spans="79:79">
      <c r="CA3160" s="16"/>
    </row>
    <row r="3161" spans="79:79">
      <c r="CA3161" s="16"/>
    </row>
    <row r="3162" spans="79:79">
      <c r="CA3162" s="16"/>
    </row>
    <row r="3163" spans="79:79">
      <c r="CA3163" s="16"/>
    </row>
    <row r="3164" spans="79:79">
      <c r="CA3164" s="16"/>
    </row>
    <row r="3165" spans="79:79">
      <c r="CA3165" s="16"/>
    </row>
    <row r="3166" spans="79:79">
      <c r="CA3166" s="16"/>
    </row>
    <row r="3167" spans="79:79">
      <c r="CA3167" s="16"/>
    </row>
    <row r="3168" spans="79:79">
      <c r="CA3168" s="16"/>
    </row>
    <row r="3169" spans="79:79">
      <c r="CA3169" s="16"/>
    </row>
    <row r="3170" spans="79:79">
      <c r="CA3170" s="16"/>
    </row>
    <row r="3171" spans="79:79">
      <c r="CA3171" s="16"/>
    </row>
    <row r="3172" spans="79:79">
      <c r="CA3172" s="16"/>
    </row>
    <row r="3173" spans="79:79">
      <c r="CA3173" s="16"/>
    </row>
    <row r="3174" spans="79:79">
      <c r="CA3174" s="16"/>
    </row>
    <row r="3175" spans="79:79">
      <c r="CA3175" s="16"/>
    </row>
    <row r="3176" spans="79:79">
      <c r="CA3176" s="16"/>
    </row>
    <row r="3177" spans="79:79">
      <c r="CA3177" s="16"/>
    </row>
    <row r="3178" spans="79:79">
      <c r="CA3178" s="16"/>
    </row>
    <row r="3179" spans="79:79">
      <c r="CA3179" s="16"/>
    </row>
    <row r="3180" spans="79:79">
      <c r="CA3180" s="16"/>
    </row>
    <row r="3181" spans="79:79">
      <c r="CA3181" s="16"/>
    </row>
    <row r="3182" spans="79:79">
      <c r="CA3182" s="16"/>
    </row>
    <row r="3183" spans="79:79">
      <c r="CA3183" s="16"/>
    </row>
    <row r="3184" spans="79:79">
      <c r="CA3184" s="16"/>
    </row>
    <row r="3185" spans="79:79">
      <c r="CA3185" s="16"/>
    </row>
    <row r="3186" spans="79:79">
      <c r="CA3186" s="16"/>
    </row>
    <row r="3187" spans="79:79">
      <c r="CA3187" s="16"/>
    </row>
    <row r="3188" spans="79:79">
      <c r="CA3188" s="16"/>
    </row>
    <row r="3189" spans="79:79">
      <c r="CA3189" s="16"/>
    </row>
    <row r="3190" spans="79:79">
      <c r="CA3190" s="16"/>
    </row>
    <row r="3191" spans="79:79">
      <c r="CA3191" s="16"/>
    </row>
    <row r="3192" spans="79:79">
      <c r="CA3192" s="16"/>
    </row>
    <row r="3193" spans="79:79">
      <c r="CA3193" s="16"/>
    </row>
    <row r="3194" spans="79:79">
      <c r="CA3194" s="16"/>
    </row>
    <row r="3195" spans="79:79">
      <c r="CA3195" s="16"/>
    </row>
    <row r="3196" spans="79:79">
      <c r="CA3196" s="16"/>
    </row>
    <row r="3197" spans="79:79">
      <c r="CA3197" s="16"/>
    </row>
    <row r="3198" spans="79:79">
      <c r="CA3198" s="16"/>
    </row>
    <row r="3199" spans="79:79">
      <c r="CA3199" s="16"/>
    </row>
    <row r="3200" spans="79:79">
      <c r="CA3200" s="16"/>
    </row>
    <row r="3201" spans="79:79">
      <c r="CA3201" s="16"/>
    </row>
    <row r="3202" spans="79:79">
      <c r="CA3202" s="16"/>
    </row>
    <row r="3203" spans="79:79">
      <c r="CA3203" s="16"/>
    </row>
    <row r="3204" spans="79:79">
      <c r="CA3204" s="16"/>
    </row>
    <row r="3205" spans="79:79">
      <c r="CA3205" s="16"/>
    </row>
    <row r="3206" spans="79:79">
      <c r="CA3206" s="16"/>
    </row>
    <row r="3207" spans="79:79">
      <c r="CA3207" s="16"/>
    </row>
    <row r="3208" spans="79:79">
      <c r="CA3208" s="16"/>
    </row>
    <row r="3209" spans="79:79">
      <c r="CA3209" s="16"/>
    </row>
    <row r="3210" spans="79:79">
      <c r="CA3210" s="16"/>
    </row>
    <row r="3211" spans="79:79">
      <c r="CA3211" s="16"/>
    </row>
    <row r="3212" spans="79:79">
      <c r="CA3212" s="16"/>
    </row>
    <row r="3213" spans="79:79">
      <c r="CA3213" s="16"/>
    </row>
    <row r="3214" spans="79:79">
      <c r="CA3214" s="16"/>
    </row>
    <row r="3215" spans="79:79">
      <c r="CA3215" s="16"/>
    </row>
    <row r="3216" spans="79:79">
      <c r="CA3216" s="16"/>
    </row>
    <row r="3217" spans="79:79">
      <c r="CA3217" s="16"/>
    </row>
    <row r="3218" spans="79:79">
      <c r="CA3218" s="16"/>
    </row>
    <row r="3219" spans="79:79">
      <c r="CA3219" s="16"/>
    </row>
    <row r="3220" spans="79:79">
      <c r="CA3220" s="16"/>
    </row>
    <row r="3221" spans="79:79">
      <c r="CA3221" s="16"/>
    </row>
    <row r="3222" spans="79:79">
      <c r="CA3222" s="16"/>
    </row>
    <row r="3223" spans="79:79">
      <c r="CA3223" s="16"/>
    </row>
    <row r="3224" spans="79:79">
      <c r="CA3224" s="16"/>
    </row>
    <row r="3225" spans="79:79">
      <c r="CA3225" s="16"/>
    </row>
    <row r="3226" spans="79:79">
      <c r="CA3226" s="16"/>
    </row>
    <row r="3227" spans="79:79">
      <c r="CA3227" s="16"/>
    </row>
    <row r="3228" spans="79:79">
      <c r="CA3228" s="16"/>
    </row>
    <row r="3229" spans="79:79">
      <c r="CA3229" s="16"/>
    </row>
    <row r="3230" spans="79:79">
      <c r="CA3230" s="16"/>
    </row>
    <row r="3231" spans="79:79">
      <c r="CA3231" s="16"/>
    </row>
    <row r="3232" spans="79:79">
      <c r="CA3232" s="16"/>
    </row>
    <row r="3233" spans="79:79">
      <c r="CA3233" s="16"/>
    </row>
    <row r="3234" spans="79:79">
      <c r="CA3234" s="16"/>
    </row>
    <row r="3235" spans="79:79">
      <c r="CA3235" s="16"/>
    </row>
    <row r="3236" spans="79:79">
      <c r="CA3236" s="16"/>
    </row>
    <row r="3237" spans="79:79">
      <c r="CA3237" s="16"/>
    </row>
    <row r="3238" spans="79:79">
      <c r="CA3238" s="16"/>
    </row>
    <row r="3239" spans="79:79">
      <c r="CA3239" s="16"/>
    </row>
    <row r="3240" spans="79:79">
      <c r="CA3240" s="16"/>
    </row>
    <row r="3241" spans="79:79">
      <c r="CA3241" s="16"/>
    </row>
    <row r="3242" spans="79:79">
      <c r="CA3242" s="16"/>
    </row>
    <row r="3243" spans="79:79">
      <c r="CA3243" s="16"/>
    </row>
    <row r="3244" spans="79:79">
      <c r="CA3244" s="16"/>
    </row>
    <row r="3245" spans="79:79">
      <c r="CA3245" s="16"/>
    </row>
    <row r="3246" spans="79:79">
      <c r="CA3246" s="16"/>
    </row>
    <row r="3247" spans="79:79">
      <c r="CA3247" s="16"/>
    </row>
    <row r="3248" spans="79:79">
      <c r="CA3248" s="16"/>
    </row>
    <row r="3249" spans="79:79">
      <c r="CA3249" s="16"/>
    </row>
    <row r="3250" spans="79:79">
      <c r="CA3250" s="16"/>
    </row>
    <row r="3251" spans="79:79">
      <c r="CA3251" s="16"/>
    </row>
    <row r="3252" spans="79:79">
      <c r="CA3252" s="16"/>
    </row>
    <row r="3253" spans="79:79">
      <c r="CA3253" s="16"/>
    </row>
    <row r="3254" spans="79:79">
      <c r="CA3254" s="16"/>
    </row>
    <row r="3255" spans="79:79">
      <c r="CA3255" s="16"/>
    </row>
    <row r="3256" spans="79:79">
      <c r="CA3256" s="16"/>
    </row>
    <row r="3257" spans="79:79">
      <c r="CA3257" s="16"/>
    </row>
    <row r="3258" spans="79:79">
      <c r="CA3258" s="16"/>
    </row>
    <row r="3259" spans="79:79">
      <c r="CA3259" s="16"/>
    </row>
    <row r="3260" spans="79:79">
      <c r="CA3260" s="16"/>
    </row>
    <row r="3261" spans="79:79">
      <c r="CA3261" s="16"/>
    </row>
    <row r="3262" spans="79:79">
      <c r="CA3262" s="16"/>
    </row>
    <row r="3263" spans="79:79">
      <c r="CA3263" s="16"/>
    </row>
    <row r="3264" spans="79:79">
      <c r="CA3264" s="16"/>
    </row>
    <row r="3265" spans="79:79">
      <c r="CA3265" s="16"/>
    </row>
    <row r="3266" spans="79:79">
      <c r="CA3266" s="16"/>
    </row>
    <row r="3267" spans="79:79">
      <c r="CA3267" s="16"/>
    </row>
    <row r="3268" spans="79:79">
      <c r="CA3268" s="16"/>
    </row>
    <row r="3269" spans="79:79">
      <c r="CA3269" s="16"/>
    </row>
    <row r="3270" spans="79:79">
      <c r="CA3270" s="16"/>
    </row>
    <row r="3271" spans="79:79">
      <c r="CA3271" s="16"/>
    </row>
    <row r="3272" spans="79:79">
      <c r="CA3272" s="16"/>
    </row>
    <row r="3273" spans="79:79">
      <c r="CA3273" s="16"/>
    </row>
    <row r="3274" spans="79:79">
      <c r="CA3274" s="16"/>
    </row>
    <row r="3275" spans="79:79">
      <c r="CA3275" s="16"/>
    </row>
    <row r="3276" spans="79:79">
      <c r="CA3276" s="16"/>
    </row>
    <row r="3277" spans="79:79">
      <c r="CA3277" s="16"/>
    </row>
    <row r="3278" spans="79:79">
      <c r="CA3278" s="16"/>
    </row>
    <row r="3279" spans="79:79">
      <c r="CA3279" s="16"/>
    </row>
    <row r="3280" spans="79:79">
      <c r="CA3280" s="16"/>
    </row>
    <row r="3281" spans="79:79">
      <c r="CA3281" s="16"/>
    </row>
    <row r="3282" spans="79:79">
      <c r="CA3282" s="16"/>
    </row>
    <row r="3283" spans="79:79">
      <c r="CA3283" s="16"/>
    </row>
    <row r="3284" spans="79:79">
      <c r="CA3284" s="16"/>
    </row>
    <row r="3285" spans="79:79">
      <c r="CA3285" s="16"/>
    </row>
    <row r="3286" spans="79:79">
      <c r="CA3286" s="16"/>
    </row>
    <row r="3287" spans="79:79">
      <c r="CA3287" s="16"/>
    </row>
    <row r="3288" spans="79:79">
      <c r="CA3288" s="16"/>
    </row>
    <row r="3289" spans="79:79">
      <c r="CA3289" s="16"/>
    </row>
    <row r="3290" spans="79:79">
      <c r="CA3290" s="16"/>
    </row>
    <row r="3291" spans="79:79">
      <c r="CA3291" s="16"/>
    </row>
    <row r="3292" spans="79:79">
      <c r="CA3292" s="16"/>
    </row>
    <row r="3293" spans="79:79">
      <c r="CA3293" s="16"/>
    </row>
    <row r="3294" spans="79:79">
      <c r="CA3294" s="16"/>
    </row>
    <row r="3295" spans="79:79">
      <c r="CA3295" s="16"/>
    </row>
    <row r="3296" spans="79:79">
      <c r="CA3296" s="16"/>
    </row>
    <row r="3297" spans="79:79">
      <c r="CA3297" s="16"/>
    </row>
    <row r="3298" spans="79:79">
      <c r="CA3298" s="16"/>
    </row>
    <row r="3299" spans="79:79">
      <c r="CA3299" s="16"/>
    </row>
    <row r="3300" spans="79:79">
      <c r="CA3300" s="16"/>
    </row>
    <row r="3301" spans="79:79">
      <c r="CA3301" s="16"/>
    </row>
    <row r="3302" spans="79:79">
      <c r="CA3302" s="16"/>
    </row>
    <row r="3303" spans="79:79">
      <c r="CA3303" s="16"/>
    </row>
    <row r="3304" spans="79:79">
      <c r="CA3304" s="16"/>
    </row>
    <row r="3305" spans="79:79">
      <c r="CA3305" s="16"/>
    </row>
    <row r="3306" spans="79:79">
      <c r="CA3306" s="16"/>
    </row>
    <row r="3307" spans="79:79">
      <c r="CA3307" s="16"/>
    </row>
    <row r="3308" spans="79:79">
      <c r="CA3308" s="16"/>
    </row>
    <row r="3309" spans="79:79">
      <c r="CA3309" s="16"/>
    </row>
    <row r="3310" spans="79:79">
      <c r="CA3310" s="16"/>
    </row>
    <row r="3311" spans="79:79">
      <c r="CA3311" s="16"/>
    </row>
    <row r="3312" spans="79:79">
      <c r="CA3312" s="16"/>
    </row>
    <row r="3313" spans="79:79">
      <c r="CA3313" s="16"/>
    </row>
    <row r="3314" spans="79:79">
      <c r="CA3314" s="16"/>
    </row>
    <row r="3315" spans="79:79">
      <c r="CA3315" s="16"/>
    </row>
    <row r="3316" spans="79:79">
      <c r="CA3316" s="16"/>
    </row>
    <row r="3317" spans="79:79">
      <c r="CA3317" s="16"/>
    </row>
    <row r="3318" spans="79:79">
      <c r="CA3318" s="16"/>
    </row>
    <row r="3319" spans="79:79">
      <c r="CA3319" s="16"/>
    </row>
    <row r="3320" spans="79:79">
      <c r="CA3320" s="16"/>
    </row>
    <row r="3321" spans="79:79">
      <c r="CA3321" s="16"/>
    </row>
    <row r="3322" spans="79:79">
      <c r="CA3322" s="16"/>
    </row>
    <row r="3323" spans="79:79">
      <c r="CA3323" s="16"/>
    </row>
    <row r="3324" spans="79:79">
      <c r="CA3324" s="16"/>
    </row>
    <row r="3325" spans="79:79">
      <c r="CA3325" s="16"/>
    </row>
    <row r="3326" spans="79:79">
      <c r="CA3326" s="16"/>
    </row>
    <row r="3327" spans="79:79">
      <c r="CA3327" s="16"/>
    </row>
    <row r="3328" spans="79:79">
      <c r="CA3328" s="16"/>
    </row>
    <row r="3329" spans="79:79">
      <c r="CA3329" s="16"/>
    </row>
    <row r="3330" spans="79:79">
      <c r="CA3330" s="16"/>
    </row>
    <row r="3331" spans="79:79">
      <c r="CA3331" s="16"/>
    </row>
    <row r="3332" spans="79:79">
      <c r="CA3332" s="16"/>
    </row>
    <row r="3333" spans="79:79">
      <c r="CA3333" s="16"/>
    </row>
    <row r="3334" spans="79:79">
      <c r="CA3334" s="16"/>
    </row>
    <row r="3335" spans="79:79">
      <c r="CA3335" s="16"/>
    </row>
    <row r="3336" spans="79:79">
      <c r="CA3336" s="16"/>
    </row>
    <row r="3337" spans="79:79">
      <c r="CA3337" s="16"/>
    </row>
    <row r="3338" spans="79:79">
      <c r="CA3338" s="16"/>
    </row>
    <row r="3339" spans="79:79">
      <c r="CA3339" s="16"/>
    </row>
    <row r="3340" spans="79:79">
      <c r="CA3340" s="16"/>
    </row>
    <row r="3341" spans="79:79">
      <c r="CA3341" s="16"/>
    </row>
    <row r="3342" spans="79:79">
      <c r="CA3342" s="16"/>
    </row>
    <row r="3343" spans="79:79">
      <c r="CA3343" s="16"/>
    </row>
    <row r="3344" spans="79:79">
      <c r="CA3344" s="16"/>
    </row>
    <row r="3345" spans="79:79">
      <c r="CA3345" s="16"/>
    </row>
    <row r="3346" spans="79:79">
      <c r="CA3346" s="16"/>
    </row>
    <row r="3347" spans="79:79">
      <c r="CA3347" s="16"/>
    </row>
    <row r="3348" spans="79:79">
      <c r="CA3348" s="16"/>
    </row>
    <row r="3349" spans="79:79">
      <c r="CA3349" s="16"/>
    </row>
    <row r="3350" spans="79:79">
      <c r="CA3350" s="16"/>
    </row>
    <row r="3351" spans="79:79">
      <c r="CA3351" s="16"/>
    </row>
    <row r="3352" spans="79:79">
      <c r="CA3352" s="16"/>
    </row>
    <row r="3353" spans="79:79">
      <c r="CA3353" s="16"/>
    </row>
    <row r="3354" spans="79:79">
      <c r="CA3354" s="16"/>
    </row>
    <row r="3355" spans="79:79">
      <c r="CA3355" s="16"/>
    </row>
    <row r="3356" spans="79:79">
      <c r="CA3356" s="16"/>
    </row>
    <row r="3357" spans="79:79">
      <c r="CA3357" s="16"/>
    </row>
    <row r="3358" spans="79:79">
      <c r="CA3358" s="16"/>
    </row>
    <row r="3359" spans="79:79">
      <c r="CA3359" s="16"/>
    </row>
    <row r="3360" spans="79:79">
      <c r="CA3360" s="16"/>
    </row>
    <row r="3361" spans="79:79">
      <c r="CA3361" s="16"/>
    </row>
    <row r="3362" spans="79:79">
      <c r="CA3362" s="16"/>
    </row>
    <row r="3363" spans="79:79">
      <c r="CA3363" s="16"/>
    </row>
    <row r="3364" spans="79:79">
      <c r="CA3364" s="16"/>
    </row>
    <row r="3365" spans="79:79">
      <c r="CA3365" s="16"/>
    </row>
    <row r="3366" spans="79:79">
      <c r="CA3366" s="16"/>
    </row>
    <row r="3367" spans="79:79">
      <c r="CA3367" s="16"/>
    </row>
    <row r="3368" spans="79:79">
      <c r="CA3368" s="16"/>
    </row>
    <row r="3369" spans="79:79">
      <c r="CA3369" s="16"/>
    </row>
    <row r="3370" spans="79:79">
      <c r="CA3370" s="16"/>
    </row>
    <row r="3371" spans="79:79">
      <c r="CA3371" s="16"/>
    </row>
    <row r="3372" spans="79:79">
      <c r="CA3372" s="16"/>
    </row>
    <row r="3373" spans="79:79">
      <c r="CA3373" s="16"/>
    </row>
    <row r="3374" spans="79:79">
      <c r="CA3374" s="16"/>
    </row>
    <row r="3375" spans="79:79">
      <c r="CA3375" s="16"/>
    </row>
    <row r="3376" spans="79:79">
      <c r="CA3376" s="16"/>
    </row>
    <row r="3377" spans="79:79">
      <c r="CA3377" s="16"/>
    </row>
    <row r="3378" spans="79:79">
      <c r="CA3378" s="16"/>
    </row>
    <row r="3379" spans="79:79">
      <c r="CA3379" s="16"/>
    </row>
    <row r="3380" spans="79:79">
      <c r="CA3380" s="16"/>
    </row>
    <row r="3381" spans="79:79">
      <c r="CA3381" s="16"/>
    </row>
    <row r="3382" spans="79:79">
      <c r="CA3382" s="16"/>
    </row>
    <row r="3383" spans="79:79">
      <c r="CA3383" s="16"/>
    </row>
    <row r="3384" spans="79:79">
      <c r="CA3384" s="16"/>
    </row>
    <row r="3385" spans="79:79">
      <c r="CA3385" s="16"/>
    </row>
    <row r="3386" spans="79:79">
      <c r="CA3386" s="16"/>
    </row>
    <row r="3387" spans="79:79">
      <c r="CA3387" s="16"/>
    </row>
    <row r="3388" spans="79:79">
      <c r="CA3388" s="16"/>
    </row>
    <row r="3389" spans="79:79">
      <c r="CA3389" s="16"/>
    </row>
    <row r="3390" spans="79:79">
      <c r="CA3390" s="16"/>
    </row>
    <row r="3391" spans="79:79">
      <c r="CA3391" s="16"/>
    </row>
    <row r="3392" spans="79:79">
      <c r="CA3392" s="16"/>
    </row>
    <row r="3393" spans="79:79">
      <c r="CA3393" s="16"/>
    </row>
    <row r="3394" spans="79:79">
      <c r="CA3394" s="16"/>
    </row>
    <row r="3395" spans="79:79">
      <c r="CA3395" s="16"/>
    </row>
    <row r="3396" spans="79:79">
      <c r="CA3396" s="16"/>
    </row>
    <row r="3397" spans="79:79">
      <c r="CA3397" s="16"/>
    </row>
    <row r="3398" spans="79:79">
      <c r="CA3398" s="16"/>
    </row>
    <row r="3399" spans="79:79">
      <c r="CA3399" s="16"/>
    </row>
    <row r="3400" spans="79:79">
      <c r="CA3400" s="16"/>
    </row>
    <row r="3401" spans="79:79">
      <c r="CA3401" s="16"/>
    </row>
    <row r="3402" spans="79:79">
      <c r="CA3402" s="16"/>
    </row>
    <row r="3403" spans="79:79">
      <c r="CA3403" s="16"/>
    </row>
    <row r="3404" spans="79:79">
      <c r="CA3404" s="16"/>
    </row>
    <row r="3405" spans="79:79">
      <c r="CA3405" s="16"/>
    </row>
    <row r="3406" spans="79:79">
      <c r="CA3406" s="16"/>
    </row>
    <row r="3407" spans="79:79">
      <c r="CA3407" s="16"/>
    </row>
    <row r="3408" spans="79:79">
      <c r="CA3408" s="16"/>
    </row>
    <row r="3409" spans="79:79">
      <c r="CA3409" s="16"/>
    </row>
    <row r="3410" spans="79:79">
      <c r="CA3410" s="16"/>
    </row>
    <row r="3411" spans="79:79">
      <c r="CA3411" s="16"/>
    </row>
    <row r="3412" spans="79:79">
      <c r="CA3412" s="16"/>
    </row>
    <row r="3413" spans="79:79">
      <c r="CA3413" s="16"/>
    </row>
    <row r="3414" spans="79:79">
      <c r="CA3414" s="16"/>
    </row>
    <row r="3415" spans="79:79">
      <c r="CA3415" s="16"/>
    </row>
    <row r="3416" spans="79:79">
      <c r="CA3416" s="16"/>
    </row>
    <row r="3417" spans="79:79">
      <c r="CA3417" s="16"/>
    </row>
    <row r="3418" spans="79:79">
      <c r="CA3418" s="16"/>
    </row>
    <row r="3419" spans="79:79">
      <c r="CA3419" s="16"/>
    </row>
    <row r="3420" spans="79:79">
      <c r="CA3420" s="16"/>
    </row>
    <row r="3421" spans="79:79">
      <c r="CA3421" s="16"/>
    </row>
    <row r="3422" spans="79:79">
      <c r="CA3422" s="16"/>
    </row>
    <row r="3423" spans="79:79">
      <c r="CA3423" s="16"/>
    </row>
    <row r="3424" spans="79:79">
      <c r="CA3424" s="16"/>
    </row>
    <row r="3425" spans="79:79">
      <c r="CA3425" s="16"/>
    </row>
    <row r="3426" spans="79:79">
      <c r="CA3426" s="16"/>
    </row>
    <row r="3427" spans="79:79">
      <c r="CA3427" s="16"/>
    </row>
    <row r="3428" spans="79:79">
      <c r="CA3428" s="16"/>
    </row>
    <row r="3429" spans="79:79">
      <c r="CA3429" s="16"/>
    </row>
    <row r="3430" spans="79:79">
      <c r="CA3430" s="16"/>
    </row>
    <row r="3431" spans="79:79">
      <c r="CA3431" s="16"/>
    </row>
    <row r="3432" spans="79:79">
      <c r="CA3432" s="16"/>
    </row>
    <row r="3433" spans="79:79">
      <c r="CA3433" s="16"/>
    </row>
    <row r="3434" spans="79:79">
      <c r="CA3434" s="16"/>
    </row>
    <row r="3435" spans="79:79">
      <c r="CA3435" s="16"/>
    </row>
    <row r="3436" spans="79:79">
      <c r="CA3436" s="16"/>
    </row>
    <row r="3437" spans="79:79">
      <c r="CA3437" s="16"/>
    </row>
    <row r="3438" spans="79:79">
      <c r="CA3438" s="16"/>
    </row>
    <row r="3439" spans="79:79">
      <c r="CA3439" s="16"/>
    </row>
    <row r="3440" spans="79:79">
      <c r="CA3440" s="16"/>
    </row>
    <row r="3441" spans="79:79">
      <c r="CA3441" s="16"/>
    </row>
    <row r="3442" spans="79:79">
      <c r="CA3442" s="16"/>
    </row>
    <row r="3443" spans="79:79">
      <c r="CA3443" s="16"/>
    </row>
    <row r="3444" spans="79:79">
      <c r="CA3444" s="16"/>
    </row>
    <row r="3445" spans="79:79">
      <c r="CA3445" s="16"/>
    </row>
    <row r="3446" spans="79:79">
      <c r="CA3446" s="16"/>
    </row>
    <row r="3447" spans="79:79">
      <c r="CA3447" s="16"/>
    </row>
    <row r="3448" spans="79:79">
      <c r="CA3448" s="16"/>
    </row>
    <row r="3449" spans="79:79">
      <c r="CA3449" s="16"/>
    </row>
    <row r="3450" spans="79:79">
      <c r="CA3450" s="16"/>
    </row>
  </sheetData>
  <mergeCells count="3">
    <mergeCell ref="A1:D1"/>
    <mergeCell ref="E1:I1"/>
    <mergeCell ref="A2:I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T48531"/>
  <sheetViews>
    <sheetView zoomScale="70" zoomScaleNormal="70" workbookViewId="0">
      <pane ySplit="5" topLeftCell="A438" activePane="bottomLeft" state="frozen"/>
      <selection pane="bottomLeft" activeCell="P450" sqref="P450"/>
    </sheetView>
  </sheetViews>
  <sheetFormatPr defaultColWidth="9.140625" defaultRowHeight="12.75"/>
  <cols>
    <col min="1" max="1" width="5.7109375" style="9" customWidth="1"/>
    <col min="2" max="2" width="23.85546875" style="9" customWidth="1"/>
    <col min="3" max="3" width="10.7109375" style="10" customWidth="1"/>
    <col min="4" max="4" width="10.7109375" style="10" hidden="1" customWidth="1"/>
    <col min="5" max="5" width="9" style="9" customWidth="1"/>
    <col min="6" max="6" width="8.85546875" style="12" customWidth="1"/>
    <col min="7" max="7" width="10.7109375" style="14" customWidth="1"/>
    <col min="8" max="8" width="8.5703125" style="14" customWidth="1"/>
    <col min="9" max="9" width="9.5703125" style="14" customWidth="1"/>
    <col min="10" max="10" width="8.5703125" style="14" customWidth="1"/>
    <col min="11" max="11" width="9.85546875" style="14" customWidth="1"/>
    <col min="12" max="12" width="11" style="14" customWidth="1"/>
    <col min="13" max="13" width="8.140625" style="14" customWidth="1"/>
    <col min="14" max="16" width="9.140625" style="14"/>
    <col min="17" max="18" width="7.5703125" style="14" customWidth="1"/>
    <col min="19" max="19" width="10.85546875" style="14" customWidth="1"/>
    <col min="20" max="20" width="8.140625" style="14" customWidth="1"/>
    <col min="21" max="21" width="7.7109375" style="14" customWidth="1"/>
    <col min="22" max="22" width="10" style="14" customWidth="1"/>
    <col min="23" max="75" width="9.140625" style="14"/>
    <col min="76" max="16384" width="9.140625" style="9"/>
  </cols>
  <sheetData>
    <row r="1" spans="1:228" s="62" customFormat="1" ht="26.25" customHeight="1">
      <c r="A1" s="617" t="s">
        <v>821</v>
      </c>
      <c r="B1" s="589"/>
      <c r="C1" s="56"/>
      <c r="D1" s="56"/>
      <c r="E1" s="56"/>
      <c r="F1" s="158"/>
      <c r="G1" s="158"/>
      <c r="H1" s="158"/>
      <c r="I1" s="158"/>
      <c r="J1" s="158"/>
      <c r="K1" s="158"/>
      <c r="L1" s="158"/>
      <c r="M1" s="158"/>
      <c r="N1" s="158"/>
      <c r="O1" s="158"/>
      <c r="P1" s="158"/>
      <c r="Q1" s="158"/>
      <c r="R1" s="63"/>
      <c r="S1" s="63"/>
      <c r="T1" s="63"/>
      <c r="U1" s="159" t="s">
        <v>824</v>
      </c>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1"/>
    </row>
    <row r="2" spans="1:228" s="62" customFormat="1" ht="51.75" customHeight="1">
      <c r="A2" s="623" t="s">
        <v>841</v>
      </c>
      <c r="B2" s="591"/>
      <c r="C2" s="591"/>
      <c r="D2" s="591"/>
      <c r="E2" s="591"/>
      <c r="F2" s="591"/>
      <c r="G2" s="591"/>
      <c r="H2" s="591"/>
      <c r="I2" s="591"/>
      <c r="J2" s="591"/>
      <c r="K2" s="591"/>
      <c r="L2" s="591"/>
      <c r="M2" s="591"/>
      <c r="N2" s="591"/>
      <c r="O2" s="591"/>
      <c r="P2" s="591"/>
      <c r="Q2" s="591"/>
      <c r="R2" s="591"/>
      <c r="S2" s="591"/>
      <c r="T2" s="591"/>
      <c r="U2" s="591"/>
      <c r="V2" s="591"/>
      <c r="W2" s="591"/>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1"/>
    </row>
    <row r="3" spans="1:228">
      <c r="A3" s="15"/>
      <c r="B3" s="15"/>
      <c r="C3" s="11"/>
      <c r="D3" s="11"/>
      <c r="E3" s="15"/>
      <c r="F3" s="13"/>
      <c r="BX3" s="16"/>
    </row>
    <row r="4" spans="1:228" s="101" customFormat="1" ht="73.150000000000006" customHeight="1">
      <c r="A4" s="624" t="s">
        <v>1159</v>
      </c>
      <c r="B4" s="626" t="s">
        <v>1160</v>
      </c>
      <c r="C4" s="620" t="s">
        <v>1326</v>
      </c>
      <c r="D4" s="621"/>
      <c r="E4" s="621"/>
      <c r="F4" s="621"/>
      <c r="G4" s="621"/>
      <c r="H4" s="621"/>
      <c r="I4" s="620" t="s">
        <v>1327</v>
      </c>
      <c r="J4" s="621"/>
      <c r="K4" s="621"/>
      <c r="L4" s="621"/>
      <c r="M4" s="621"/>
      <c r="N4" s="620" t="s">
        <v>1328</v>
      </c>
      <c r="O4" s="621"/>
      <c r="P4" s="621"/>
      <c r="Q4" s="621"/>
      <c r="R4" s="622"/>
      <c r="S4" s="620" t="s">
        <v>1156</v>
      </c>
      <c r="T4" s="621"/>
      <c r="U4" s="621"/>
      <c r="V4" s="621"/>
      <c r="W4" s="622"/>
    </row>
    <row r="5" spans="1:228" s="101" customFormat="1" ht="130.9" customHeight="1">
      <c r="A5" s="625"/>
      <c r="B5" s="627"/>
      <c r="C5" s="309" t="s">
        <v>813</v>
      </c>
      <c r="D5" s="310" t="s">
        <v>1161</v>
      </c>
      <c r="E5" s="311" t="s">
        <v>1162</v>
      </c>
      <c r="F5" s="311" t="s">
        <v>1163</v>
      </c>
      <c r="G5" s="311" t="s">
        <v>1157</v>
      </c>
      <c r="H5" s="311" t="s">
        <v>1164</v>
      </c>
      <c r="I5" s="309" t="s">
        <v>813</v>
      </c>
      <c r="J5" s="311" t="s">
        <v>1162</v>
      </c>
      <c r="K5" s="311" t="s">
        <v>1163</v>
      </c>
      <c r="L5" s="311" t="s">
        <v>1157</v>
      </c>
      <c r="M5" s="311" t="s">
        <v>1164</v>
      </c>
      <c r="N5" s="309" t="s">
        <v>813</v>
      </c>
      <c r="O5" s="311" t="s">
        <v>1162</v>
      </c>
      <c r="P5" s="311" t="s">
        <v>1163</v>
      </c>
      <c r="Q5" s="311" t="s">
        <v>1157</v>
      </c>
      <c r="R5" s="311" t="s">
        <v>1164</v>
      </c>
      <c r="S5" s="309" t="s">
        <v>1165</v>
      </c>
      <c r="T5" s="311" t="s">
        <v>1162</v>
      </c>
      <c r="U5" s="311" t="s">
        <v>1163</v>
      </c>
      <c r="V5" s="311" t="s">
        <v>1157</v>
      </c>
      <c r="W5" s="311" t="s">
        <v>1164</v>
      </c>
    </row>
    <row r="6" spans="1:228" s="102" customFormat="1" ht="32.450000000000003" customHeight="1">
      <c r="A6" s="312">
        <v>1</v>
      </c>
      <c r="B6" s="311">
        <v>2</v>
      </c>
      <c r="C6" s="312">
        <v>3</v>
      </c>
      <c r="D6" s="312"/>
      <c r="E6" s="312">
        <v>4</v>
      </c>
      <c r="F6" s="312">
        <v>5</v>
      </c>
      <c r="G6" s="312">
        <v>6</v>
      </c>
      <c r="H6" s="312">
        <v>7</v>
      </c>
      <c r="I6" s="312">
        <v>8</v>
      </c>
      <c r="J6" s="312">
        <v>9</v>
      </c>
      <c r="K6" s="312">
        <v>10</v>
      </c>
      <c r="L6" s="312">
        <v>11</v>
      </c>
      <c r="M6" s="312">
        <v>12</v>
      </c>
      <c r="N6" s="312">
        <v>13</v>
      </c>
      <c r="O6" s="312">
        <v>14</v>
      </c>
      <c r="P6" s="312">
        <v>15</v>
      </c>
      <c r="Q6" s="312">
        <v>16</v>
      </c>
      <c r="R6" s="312">
        <v>17</v>
      </c>
      <c r="S6" s="311" t="s">
        <v>1166</v>
      </c>
      <c r="T6" s="312">
        <v>14</v>
      </c>
      <c r="U6" s="312">
        <v>15</v>
      </c>
      <c r="V6" s="312">
        <v>16</v>
      </c>
      <c r="W6" s="312">
        <v>17</v>
      </c>
    </row>
    <row r="7" spans="1:228" s="102" customFormat="1" ht="28.15" customHeight="1">
      <c r="A7" s="313"/>
      <c r="B7" s="314" t="s">
        <v>360</v>
      </c>
      <c r="C7" s="313"/>
      <c r="D7" s="313"/>
      <c r="E7" s="313"/>
      <c r="F7" s="313"/>
      <c r="G7" s="313"/>
      <c r="H7" s="313"/>
      <c r="I7" s="313"/>
      <c r="J7" s="313"/>
      <c r="K7" s="313"/>
      <c r="L7" s="313"/>
      <c r="M7" s="313"/>
      <c r="N7" s="313"/>
      <c r="O7" s="313"/>
      <c r="P7" s="313"/>
      <c r="Q7" s="313"/>
      <c r="R7" s="313"/>
      <c r="S7" s="315"/>
      <c r="T7" s="313"/>
      <c r="U7" s="313"/>
      <c r="V7" s="313"/>
      <c r="W7" s="313"/>
    </row>
    <row r="8" spans="1:228" s="103" customFormat="1" ht="26.25" customHeight="1">
      <c r="A8" s="316" t="s">
        <v>21</v>
      </c>
      <c r="B8" s="317" t="s">
        <v>812</v>
      </c>
      <c r="C8" s="318">
        <f>C9+C20+C29+C37+C46+C54+C61+C68+C79+C97+C114+C134+C155+C177+C190</f>
        <v>6419</v>
      </c>
      <c r="D8" s="318">
        <v>4147</v>
      </c>
      <c r="E8" s="318">
        <f>E9+E20+E29+E37+E46+E54+E61+E68+E79+E97+E114+E134+E155+E177+E190</f>
        <v>1837</v>
      </c>
      <c r="F8" s="318">
        <f>F9+F20+F29+F37+F46+F54+F61+F68+F79+F97+F114+F134+F155+F177+F190</f>
        <v>2310</v>
      </c>
      <c r="G8" s="318"/>
      <c r="H8" s="318">
        <f>H9+H20+H29+H37+H46+H54+H61+H68+H79+H97+H114+H134+H155+H177+H190</f>
        <v>2272</v>
      </c>
      <c r="I8" s="318">
        <f>I9+I20+I29+I37+I46+I54+I61+I68+I79+I97+I114+I134+I155+I177+I190</f>
        <v>5548</v>
      </c>
      <c r="J8" s="318">
        <f>J9+J20+J29+J37+J46+J54+J61+J68+J79+J97+J114+J134+J155+J177+J190</f>
        <v>1871</v>
      </c>
      <c r="K8" s="318">
        <f>K9+K20+K29+K37+K46+K54+K61+K68+K79+K97+K114+K134+K155+K177+K190</f>
        <v>1908</v>
      </c>
      <c r="L8" s="318"/>
      <c r="M8" s="318">
        <f>M9+M20+M29+M37+M46+M54+M61+M68+M79+M97+M114+M134+M155+M177+M190</f>
        <v>1769</v>
      </c>
      <c r="N8" s="318"/>
      <c r="O8" s="318">
        <f>6*50</f>
        <v>300</v>
      </c>
      <c r="P8" s="318">
        <f>53*50</f>
        <v>2650</v>
      </c>
      <c r="Q8" s="318"/>
      <c r="R8" s="318"/>
      <c r="S8" s="318"/>
      <c r="T8" s="318"/>
      <c r="U8" s="318"/>
      <c r="V8" s="318"/>
      <c r="W8" s="318"/>
    </row>
    <row r="9" spans="1:228" s="104" customFormat="1" ht="23.45" customHeight="1">
      <c r="A9" s="316" t="s">
        <v>23</v>
      </c>
      <c r="B9" s="319" t="s">
        <v>372</v>
      </c>
      <c r="C9" s="316">
        <f>E9+F9+H9</f>
        <v>371</v>
      </c>
      <c r="D9" s="316">
        <v>239</v>
      </c>
      <c r="E9" s="316">
        <f t="shared" ref="E9:M9" si="0">SUM(E10:E19)</f>
        <v>110</v>
      </c>
      <c r="F9" s="316">
        <f t="shared" si="0"/>
        <v>129</v>
      </c>
      <c r="G9" s="316"/>
      <c r="H9" s="316">
        <f t="shared" si="0"/>
        <v>132</v>
      </c>
      <c r="I9" s="316">
        <f t="shared" si="0"/>
        <v>317</v>
      </c>
      <c r="J9" s="316">
        <f t="shared" si="0"/>
        <v>108</v>
      </c>
      <c r="K9" s="316">
        <f t="shared" si="0"/>
        <v>123</v>
      </c>
      <c r="L9" s="316"/>
      <c r="M9" s="316">
        <f t="shared" si="0"/>
        <v>86</v>
      </c>
      <c r="N9" s="316"/>
      <c r="O9" s="316"/>
      <c r="P9" s="316"/>
      <c r="Q9" s="316"/>
      <c r="R9" s="316"/>
      <c r="S9" s="316"/>
      <c r="T9" s="316"/>
      <c r="U9" s="316"/>
      <c r="V9" s="316"/>
      <c r="W9" s="316"/>
    </row>
    <row r="10" spans="1:228" s="104" customFormat="1" ht="23.45" customHeight="1">
      <c r="A10" s="320">
        <v>1</v>
      </c>
      <c r="B10" s="321" t="s">
        <v>1167</v>
      </c>
      <c r="C10" s="320">
        <f t="shared" ref="C10:C19" si="1">E10+F10+H10</f>
        <v>33</v>
      </c>
      <c r="D10" s="320">
        <v>21</v>
      </c>
      <c r="E10" s="320">
        <v>11</v>
      </c>
      <c r="F10" s="320">
        <f t="shared" ref="F10:F19" si="2">D10-E10</f>
        <v>10</v>
      </c>
      <c r="G10" s="320"/>
      <c r="H10" s="320">
        <v>12</v>
      </c>
      <c r="I10" s="320">
        <f>SUM(J10:M10)</f>
        <v>30</v>
      </c>
      <c r="J10" s="320">
        <v>10</v>
      </c>
      <c r="K10" s="320">
        <v>11</v>
      </c>
      <c r="L10" s="320"/>
      <c r="M10" s="320">
        <v>9</v>
      </c>
      <c r="N10" s="322"/>
      <c r="O10" s="322"/>
      <c r="P10" s="322"/>
      <c r="Q10" s="322"/>
      <c r="R10" s="322"/>
      <c r="S10" s="322"/>
      <c r="T10" s="322"/>
      <c r="U10" s="322"/>
      <c r="V10" s="322"/>
      <c r="W10" s="322"/>
    </row>
    <row r="11" spans="1:228" s="104" customFormat="1" ht="23.45" customHeight="1">
      <c r="A11" s="320">
        <v>2</v>
      </c>
      <c r="B11" s="321" t="s">
        <v>1168</v>
      </c>
      <c r="C11" s="320">
        <f t="shared" si="1"/>
        <v>32</v>
      </c>
      <c r="D11" s="320">
        <v>20</v>
      </c>
      <c r="E11" s="320">
        <v>11</v>
      </c>
      <c r="F11" s="320">
        <f t="shared" si="2"/>
        <v>9</v>
      </c>
      <c r="G11" s="320"/>
      <c r="H11" s="320">
        <v>12</v>
      </c>
      <c r="I11" s="320">
        <f t="shared" ref="I11:I19" si="3">SUM(J11:M11)</f>
        <v>27</v>
      </c>
      <c r="J11" s="320">
        <v>10</v>
      </c>
      <c r="K11" s="320">
        <v>10</v>
      </c>
      <c r="L11" s="320"/>
      <c r="M11" s="320">
        <v>7</v>
      </c>
      <c r="N11" s="322"/>
      <c r="O11" s="322"/>
      <c r="P11" s="322"/>
      <c r="Q11" s="322"/>
      <c r="R11" s="322"/>
      <c r="S11" s="322"/>
      <c r="T11" s="322"/>
      <c r="U11" s="322"/>
      <c r="V11" s="322"/>
      <c r="W11" s="322"/>
    </row>
    <row r="12" spans="1:228" s="103" customFormat="1" ht="23.45" customHeight="1">
      <c r="A12" s="320">
        <v>3</v>
      </c>
      <c r="B12" s="321" t="s">
        <v>1169</v>
      </c>
      <c r="C12" s="320">
        <f t="shared" si="1"/>
        <v>39</v>
      </c>
      <c r="D12" s="320">
        <v>27</v>
      </c>
      <c r="E12" s="320">
        <v>11</v>
      </c>
      <c r="F12" s="320">
        <f t="shared" si="2"/>
        <v>16</v>
      </c>
      <c r="G12" s="320"/>
      <c r="H12" s="320">
        <v>12</v>
      </c>
      <c r="I12" s="320">
        <f t="shared" si="3"/>
        <v>36</v>
      </c>
      <c r="J12" s="320">
        <v>10</v>
      </c>
      <c r="K12" s="320">
        <v>17</v>
      </c>
      <c r="L12" s="320"/>
      <c r="M12" s="320">
        <v>9</v>
      </c>
      <c r="N12" s="322"/>
      <c r="O12" s="322"/>
      <c r="P12" s="322"/>
      <c r="Q12" s="322"/>
      <c r="R12" s="322"/>
      <c r="S12" s="322"/>
      <c r="T12" s="322"/>
      <c r="U12" s="322"/>
      <c r="V12" s="322"/>
      <c r="W12" s="322"/>
    </row>
    <row r="13" spans="1:228" s="103" customFormat="1" ht="23.45" customHeight="1">
      <c r="A13" s="320">
        <v>4</v>
      </c>
      <c r="B13" s="321" t="s">
        <v>1170</v>
      </c>
      <c r="C13" s="320">
        <f t="shared" si="1"/>
        <v>74</v>
      </c>
      <c r="D13" s="320">
        <v>54</v>
      </c>
      <c r="E13" s="320">
        <v>11</v>
      </c>
      <c r="F13" s="320">
        <f t="shared" si="2"/>
        <v>43</v>
      </c>
      <c r="G13" s="320"/>
      <c r="H13" s="320">
        <v>20</v>
      </c>
      <c r="I13" s="320">
        <f t="shared" si="3"/>
        <v>50</v>
      </c>
      <c r="J13" s="320">
        <v>16</v>
      </c>
      <c r="K13" s="320">
        <v>26</v>
      </c>
      <c r="L13" s="320"/>
      <c r="M13" s="320">
        <v>8</v>
      </c>
      <c r="N13" s="322"/>
      <c r="O13" s="322"/>
      <c r="P13" s="322"/>
      <c r="Q13" s="322"/>
      <c r="R13" s="322"/>
      <c r="S13" s="322"/>
      <c r="T13" s="322"/>
      <c r="U13" s="322"/>
      <c r="V13" s="322"/>
      <c r="W13" s="322"/>
    </row>
    <row r="14" spans="1:228" s="104" customFormat="1" ht="23.45" customHeight="1">
      <c r="A14" s="320">
        <v>5</v>
      </c>
      <c r="B14" s="321" t="s">
        <v>1171</v>
      </c>
      <c r="C14" s="320">
        <f t="shared" si="1"/>
        <v>33</v>
      </c>
      <c r="D14" s="320">
        <v>21</v>
      </c>
      <c r="E14" s="320">
        <v>11</v>
      </c>
      <c r="F14" s="320">
        <f t="shared" si="2"/>
        <v>10</v>
      </c>
      <c r="G14" s="320"/>
      <c r="H14" s="320">
        <v>12</v>
      </c>
      <c r="I14" s="320">
        <f t="shared" si="3"/>
        <v>30</v>
      </c>
      <c r="J14" s="320">
        <v>11</v>
      </c>
      <c r="K14" s="320">
        <v>11</v>
      </c>
      <c r="L14" s="320"/>
      <c r="M14" s="320">
        <v>8</v>
      </c>
      <c r="N14" s="322"/>
      <c r="O14" s="322"/>
      <c r="P14" s="322"/>
      <c r="Q14" s="322"/>
      <c r="R14" s="322"/>
      <c r="S14" s="322"/>
      <c r="T14" s="322"/>
      <c r="U14" s="322"/>
      <c r="V14" s="322"/>
      <c r="W14" s="322"/>
    </row>
    <row r="15" spans="1:228" s="104" customFormat="1" ht="23.45" customHeight="1">
      <c r="A15" s="320">
        <v>6</v>
      </c>
      <c r="B15" s="321" t="s">
        <v>1172</v>
      </c>
      <c r="C15" s="320">
        <f t="shared" si="1"/>
        <v>31</v>
      </c>
      <c r="D15" s="320">
        <v>19</v>
      </c>
      <c r="E15" s="320">
        <v>11</v>
      </c>
      <c r="F15" s="320">
        <f t="shared" si="2"/>
        <v>8</v>
      </c>
      <c r="G15" s="320"/>
      <c r="H15" s="320">
        <v>12</v>
      </c>
      <c r="I15" s="320">
        <f t="shared" si="3"/>
        <v>30</v>
      </c>
      <c r="J15" s="320">
        <v>10</v>
      </c>
      <c r="K15" s="320">
        <v>11</v>
      </c>
      <c r="L15" s="320"/>
      <c r="M15" s="320">
        <v>9</v>
      </c>
      <c r="N15" s="322"/>
      <c r="O15" s="322"/>
      <c r="P15" s="322"/>
      <c r="Q15" s="322"/>
      <c r="R15" s="322"/>
      <c r="S15" s="322"/>
      <c r="T15" s="322"/>
      <c r="U15" s="322"/>
      <c r="V15" s="322"/>
      <c r="W15" s="322"/>
    </row>
    <row r="16" spans="1:228" s="103" customFormat="1" ht="23.45" customHeight="1">
      <c r="A16" s="320">
        <v>7</v>
      </c>
      <c r="B16" s="321" t="s">
        <v>1173</v>
      </c>
      <c r="C16" s="320">
        <f t="shared" si="1"/>
        <v>33</v>
      </c>
      <c r="D16" s="310">
        <v>21</v>
      </c>
      <c r="E16" s="320">
        <v>11</v>
      </c>
      <c r="F16" s="320">
        <f t="shared" si="2"/>
        <v>10</v>
      </c>
      <c r="G16" s="310"/>
      <c r="H16" s="310">
        <v>12</v>
      </c>
      <c r="I16" s="320">
        <f t="shared" si="3"/>
        <v>29</v>
      </c>
      <c r="J16" s="310">
        <v>11</v>
      </c>
      <c r="K16" s="310">
        <v>10</v>
      </c>
      <c r="L16" s="310"/>
      <c r="M16" s="310">
        <v>8</v>
      </c>
      <c r="N16" s="323"/>
      <c r="O16" s="323"/>
      <c r="P16" s="323"/>
      <c r="Q16" s="323"/>
      <c r="R16" s="323"/>
      <c r="S16" s="323"/>
      <c r="T16" s="323"/>
      <c r="U16" s="323"/>
      <c r="V16" s="323"/>
      <c r="W16" s="323"/>
    </row>
    <row r="17" spans="1:23" s="104" customFormat="1" ht="23.45" customHeight="1">
      <c r="A17" s="320">
        <v>8</v>
      </c>
      <c r="B17" s="321" t="s">
        <v>1174</v>
      </c>
      <c r="C17" s="320">
        <f t="shared" si="1"/>
        <v>31</v>
      </c>
      <c r="D17" s="310">
        <v>19</v>
      </c>
      <c r="E17" s="320">
        <v>11</v>
      </c>
      <c r="F17" s="320">
        <f t="shared" si="2"/>
        <v>8</v>
      </c>
      <c r="G17" s="310"/>
      <c r="H17" s="310">
        <v>12</v>
      </c>
      <c r="I17" s="320">
        <f t="shared" si="3"/>
        <v>28</v>
      </c>
      <c r="J17" s="310">
        <v>10</v>
      </c>
      <c r="K17" s="310">
        <v>8</v>
      </c>
      <c r="L17" s="310"/>
      <c r="M17" s="310">
        <v>10</v>
      </c>
      <c r="N17" s="323"/>
      <c r="O17" s="323"/>
      <c r="P17" s="323"/>
      <c r="Q17" s="323"/>
      <c r="R17" s="323"/>
      <c r="S17" s="323"/>
      <c r="T17" s="323"/>
      <c r="U17" s="323"/>
      <c r="V17" s="323"/>
      <c r="W17" s="323"/>
    </row>
    <row r="18" spans="1:23" s="104" customFormat="1" ht="23.45" customHeight="1">
      <c r="A18" s="320">
        <v>9</v>
      </c>
      <c r="B18" s="321" t="s">
        <v>1175</v>
      </c>
      <c r="C18" s="320">
        <f t="shared" si="1"/>
        <v>30</v>
      </c>
      <c r="D18" s="310">
        <v>18</v>
      </c>
      <c r="E18" s="320">
        <v>11</v>
      </c>
      <c r="F18" s="320">
        <f t="shared" si="2"/>
        <v>7</v>
      </c>
      <c r="G18" s="310"/>
      <c r="H18" s="310">
        <v>12</v>
      </c>
      <c r="I18" s="320">
        <f t="shared" si="3"/>
        <v>26</v>
      </c>
      <c r="J18" s="310">
        <v>10</v>
      </c>
      <c r="K18" s="310">
        <v>9</v>
      </c>
      <c r="L18" s="310"/>
      <c r="M18" s="310">
        <v>7</v>
      </c>
      <c r="N18" s="323"/>
      <c r="O18" s="323"/>
      <c r="P18" s="323"/>
      <c r="Q18" s="323"/>
      <c r="R18" s="323"/>
      <c r="S18" s="323"/>
      <c r="T18" s="323"/>
      <c r="U18" s="323"/>
      <c r="V18" s="323"/>
      <c r="W18" s="323"/>
    </row>
    <row r="19" spans="1:23" s="104" customFormat="1" ht="23.45" customHeight="1">
      <c r="A19" s="320">
        <v>10</v>
      </c>
      <c r="B19" s="321" t="s">
        <v>1176</v>
      </c>
      <c r="C19" s="320">
        <f t="shared" si="1"/>
        <v>35</v>
      </c>
      <c r="D19" s="310">
        <v>19</v>
      </c>
      <c r="E19" s="320">
        <v>11</v>
      </c>
      <c r="F19" s="320">
        <f t="shared" si="2"/>
        <v>8</v>
      </c>
      <c r="G19" s="310"/>
      <c r="H19" s="310">
        <v>16</v>
      </c>
      <c r="I19" s="320">
        <f t="shared" si="3"/>
        <v>31</v>
      </c>
      <c r="J19" s="310">
        <v>10</v>
      </c>
      <c r="K19" s="310">
        <v>10</v>
      </c>
      <c r="L19" s="310"/>
      <c r="M19" s="310">
        <v>11</v>
      </c>
      <c r="N19" s="323"/>
      <c r="O19" s="323"/>
      <c r="P19" s="323"/>
      <c r="Q19" s="323"/>
      <c r="R19" s="323"/>
      <c r="S19" s="323"/>
      <c r="T19" s="323"/>
      <c r="U19" s="323"/>
      <c r="V19" s="323"/>
      <c r="W19" s="323"/>
    </row>
    <row r="20" spans="1:23" s="103" customFormat="1" ht="23.45" customHeight="1">
      <c r="A20" s="316" t="s">
        <v>34</v>
      </c>
      <c r="B20" s="319" t="s">
        <v>374</v>
      </c>
      <c r="C20" s="316">
        <f>SUM(C21:C28)</f>
        <v>348</v>
      </c>
      <c r="D20" s="316">
        <v>229</v>
      </c>
      <c r="E20" s="316">
        <f>SUM(E21:E28)</f>
        <v>88</v>
      </c>
      <c r="F20" s="316">
        <f>SUM(F21:F28)</f>
        <v>141</v>
      </c>
      <c r="G20" s="316"/>
      <c r="H20" s="316">
        <f>SUM(H21:H28)</f>
        <v>119</v>
      </c>
      <c r="I20" s="316">
        <f>SUM(I21:I28)</f>
        <v>310</v>
      </c>
      <c r="J20" s="316">
        <f>SUM(J21:J28)</f>
        <v>93</v>
      </c>
      <c r="K20" s="316">
        <f>SUM(K21:K28)</f>
        <v>121</v>
      </c>
      <c r="L20" s="316"/>
      <c r="M20" s="316">
        <f>SUM(M21:M28)</f>
        <v>96</v>
      </c>
      <c r="N20" s="316"/>
      <c r="O20" s="316"/>
      <c r="P20" s="316"/>
      <c r="Q20" s="316"/>
      <c r="R20" s="316"/>
      <c r="S20" s="316"/>
      <c r="T20" s="316"/>
      <c r="U20" s="316"/>
      <c r="V20" s="316"/>
      <c r="W20" s="316"/>
    </row>
    <row r="21" spans="1:23" s="104" customFormat="1" ht="23.45" customHeight="1">
      <c r="A21" s="320">
        <v>11</v>
      </c>
      <c r="B21" s="321" t="s">
        <v>1177</v>
      </c>
      <c r="C21" s="320">
        <f>SUM(E21:H21)</f>
        <v>33</v>
      </c>
      <c r="D21" s="320">
        <v>21</v>
      </c>
      <c r="E21" s="320">
        <v>11</v>
      </c>
      <c r="F21" s="320">
        <f t="shared" ref="F21:F28" si="4">D21-E21</f>
        <v>10</v>
      </c>
      <c r="G21" s="320"/>
      <c r="H21" s="320">
        <v>12</v>
      </c>
      <c r="I21" s="320">
        <f t="shared" ref="I21:I28" si="5">SUM(J21:M21)</f>
        <v>30</v>
      </c>
      <c r="J21" s="320">
        <v>9</v>
      </c>
      <c r="K21" s="320">
        <v>13</v>
      </c>
      <c r="L21" s="320"/>
      <c r="M21" s="320">
        <v>8</v>
      </c>
      <c r="N21" s="322"/>
      <c r="O21" s="322"/>
      <c r="P21" s="322"/>
      <c r="Q21" s="322"/>
      <c r="R21" s="322"/>
      <c r="S21" s="322"/>
      <c r="T21" s="322"/>
      <c r="U21" s="322"/>
      <c r="V21" s="322"/>
      <c r="W21" s="322"/>
    </row>
    <row r="22" spans="1:23" s="104" customFormat="1" ht="23.45" customHeight="1">
      <c r="A22" s="320">
        <v>12</v>
      </c>
      <c r="B22" s="321" t="s">
        <v>1178</v>
      </c>
      <c r="C22" s="320">
        <f>SUM(E22:H22)</f>
        <v>33</v>
      </c>
      <c r="D22" s="320">
        <v>21</v>
      </c>
      <c r="E22" s="320">
        <v>11</v>
      </c>
      <c r="F22" s="320">
        <f t="shared" si="4"/>
        <v>10</v>
      </c>
      <c r="G22" s="320"/>
      <c r="H22" s="320">
        <v>12</v>
      </c>
      <c r="I22" s="320">
        <f t="shared" si="5"/>
        <v>31</v>
      </c>
      <c r="J22" s="320">
        <v>10</v>
      </c>
      <c r="K22" s="320">
        <v>12</v>
      </c>
      <c r="L22" s="320"/>
      <c r="M22" s="320">
        <v>9</v>
      </c>
      <c r="N22" s="322"/>
      <c r="O22" s="322"/>
      <c r="P22" s="322"/>
      <c r="Q22" s="322"/>
      <c r="R22" s="322"/>
      <c r="S22" s="322"/>
      <c r="T22" s="322"/>
      <c r="U22" s="322"/>
      <c r="V22" s="322"/>
      <c r="W22" s="322"/>
    </row>
    <row r="23" spans="1:23" s="104" customFormat="1" ht="23.45" customHeight="1">
      <c r="A23" s="320">
        <v>13</v>
      </c>
      <c r="B23" s="321" t="s">
        <v>1179</v>
      </c>
      <c r="C23" s="310">
        <f t="shared" ref="C23:C28" si="6">E23+F23+H23</f>
        <v>33</v>
      </c>
      <c r="D23" s="310">
        <v>21</v>
      </c>
      <c r="E23" s="320">
        <v>11</v>
      </c>
      <c r="F23" s="320">
        <f t="shared" si="4"/>
        <v>10</v>
      </c>
      <c r="G23" s="310"/>
      <c r="H23" s="310">
        <v>12</v>
      </c>
      <c r="I23" s="320">
        <f t="shared" si="5"/>
        <v>33</v>
      </c>
      <c r="J23" s="310">
        <v>10</v>
      </c>
      <c r="K23" s="310">
        <v>13</v>
      </c>
      <c r="L23" s="310"/>
      <c r="M23" s="310">
        <v>10</v>
      </c>
      <c r="N23" s="322"/>
      <c r="O23" s="322"/>
      <c r="P23" s="322"/>
      <c r="Q23" s="322"/>
      <c r="R23" s="322"/>
      <c r="S23" s="322"/>
      <c r="T23" s="322"/>
      <c r="U23" s="322"/>
      <c r="V23" s="322"/>
      <c r="W23" s="322"/>
    </row>
    <row r="24" spans="1:23" s="104" customFormat="1" ht="23.45" customHeight="1">
      <c r="A24" s="320">
        <v>14</v>
      </c>
      <c r="B24" s="321" t="s">
        <v>376</v>
      </c>
      <c r="C24" s="310">
        <f t="shared" si="6"/>
        <v>77</v>
      </c>
      <c r="D24" s="310">
        <v>51</v>
      </c>
      <c r="E24" s="320">
        <v>11</v>
      </c>
      <c r="F24" s="320">
        <f t="shared" si="4"/>
        <v>40</v>
      </c>
      <c r="G24" s="310"/>
      <c r="H24" s="310">
        <v>26</v>
      </c>
      <c r="I24" s="320">
        <f t="shared" si="5"/>
        <v>54</v>
      </c>
      <c r="J24" s="310">
        <v>16</v>
      </c>
      <c r="K24" s="310">
        <v>20</v>
      </c>
      <c r="L24" s="310"/>
      <c r="M24" s="310">
        <v>18</v>
      </c>
      <c r="N24" s="322"/>
      <c r="O24" s="323"/>
      <c r="P24" s="323"/>
      <c r="Q24" s="323"/>
      <c r="R24" s="323"/>
      <c r="S24" s="322"/>
      <c r="T24" s="323"/>
      <c r="U24" s="323"/>
      <c r="V24" s="323"/>
      <c r="W24" s="323"/>
    </row>
    <row r="25" spans="1:23" s="104" customFormat="1" ht="23.45" customHeight="1">
      <c r="A25" s="320">
        <v>15</v>
      </c>
      <c r="B25" s="321" t="s">
        <v>1180</v>
      </c>
      <c r="C25" s="310">
        <f t="shared" si="6"/>
        <v>33</v>
      </c>
      <c r="D25" s="310">
        <v>21</v>
      </c>
      <c r="E25" s="320">
        <v>11</v>
      </c>
      <c r="F25" s="320">
        <f t="shared" si="4"/>
        <v>10</v>
      </c>
      <c r="G25" s="310"/>
      <c r="H25" s="310">
        <v>12</v>
      </c>
      <c r="I25" s="320">
        <f t="shared" si="5"/>
        <v>35</v>
      </c>
      <c r="J25" s="310">
        <v>10</v>
      </c>
      <c r="K25" s="310">
        <v>14</v>
      </c>
      <c r="L25" s="310"/>
      <c r="M25" s="310">
        <v>11</v>
      </c>
      <c r="N25" s="322"/>
      <c r="O25" s="323"/>
      <c r="P25" s="323"/>
      <c r="Q25" s="323"/>
      <c r="R25" s="323"/>
      <c r="S25" s="322"/>
      <c r="T25" s="323"/>
      <c r="U25" s="323"/>
      <c r="V25" s="323"/>
      <c r="W25" s="323"/>
    </row>
    <row r="26" spans="1:23" s="103" customFormat="1" ht="23.45" customHeight="1">
      <c r="A26" s="320">
        <v>16</v>
      </c>
      <c r="B26" s="321" t="s">
        <v>1181</v>
      </c>
      <c r="C26" s="310">
        <f t="shared" si="6"/>
        <v>27</v>
      </c>
      <c r="D26" s="310">
        <v>18</v>
      </c>
      <c r="E26" s="320">
        <v>11</v>
      </c>
      <c r="F26" s="320">
        <f t="shared" si="4"/>
        <v>7</v>
      </c>
      <c r="G26" s="310"/>
      <c r="H26" s="310">
        <v>9</v>
      </c>
      <c r="I26" s="320">
        <f t="shared" si="5"/>
        <v>29</v>
      </c>
      <c r="J26" s="310">
        <v>10</v>
      </c>
      <c r="K26" s="310">
        <v>10</v>
      </c>
      <c r="L26" s="310"/>
      <c r="M26" s="310">
        <v>9</v>
      </c>
      <c r="N26" s="322"/>
      <c r="O26" s="323"/>
      <c r="P26" s="323"/>
      <c r="Q26" s="323"/>
      <c r="R26" s="323"/>
      <c r="S26" s="322"/>
      <c r="T26" s="323"/>
      <c r="U26" s="323"/>
      <c r="V26" s="323"/>
      <c r="W26" s="323"/>
    </row>
    <row r="27" spans="1:23" s="103" customFormat="1" ht="23.45" customHeight="1">
      <c r="A27" s="320">
        <v>17</v>
      </c>
      <c r="B27" s="321" t="s">
        <v>1182</v>
      </c>
      <c r="C27" s="310">
        <f t="shared" si="6"/>
        <v>80</v>
      </c>
      <c r="D27" s="310">
        <v>56</v>
      </c>
      <c r="E27" s="320">
        <v>11</v>
      </c>
      <c r="F27" s="320">
        <f t="shared" si="4"/>
        <v>45</v>
      </c>
      <c r="G27" s="310"/>
      <c r="H27" s="310">
        <v>24</v>
      </c>
      <c r="I27" s="320">
        <f t="shared" si="5"/>
        <v>64</v>
      </c>
      <c r="J27" s="310">
        <v>18</v>
      </c>
      <c r="K27" s="310">
        <v>25</v>
      </c>
      <c r="L27" s="310"/>
      <c r="M27" s="310">
        <v>21</v>
      </c>
      <c r="N27" s="322"/>
      <c r="O27" s="323"/>
      <c r="P27" s="323"/>
      <c r="Q27" s="323"/>
      <c r="R27" s="323"/>
      <c r="S27" s="322"/>
      <c r="T27" s="323"/>
      <c r="U27" s="323"/>
      <c r="V27" s="323"/>
      <c r="W27" s="323"/>
    </row>
    <row r="28" spans="1:23" s="104" customFormat="1" ht="23.45" customHeight="1">
      <c r="A28" s="320">
        <v>18</v>
      </c>
      <c r="B28" s="321" t="s">
        <v>1183</v>
      </c>
      <c r="C28" s="310">
        <f t="shared" si="6"/>
        <v>32</v>
      </c>
      <c r="D28" s="310">
        <v>20</v>
      </c>
      <c r="E28" s="320">
        <v>11</v>
      </c>
      <c r="F28" s="320">
        <f t="shared" si="4"/>
        <v>9</v>
      </c>
      <c r="G28" s="310"/>
      <c r="H28" s="310">
        <v>12</v>
      </c>
      <c r="I28" s="320">
        <f t="shared" si="5"/>
        <v>34</v>
      </c>
      <c r="J28" s="310">
        <v>10</v>
      </c>
      <c r="K28" s="310">
        <v>14</v>
      </c>
      <c r="L28" s="310"/>
      <c r="M28" s="310">
        <v>10</v>
      </c>
      <c r="N28" s="322"/>
      <c r="O28" s="323"/>
      <c r="P28" s="323"/>
      <c r="Q28" s="323"/>
      <c r="R28" s="323"/>
      <c r="S28" s="322"/>
      <c r="T28" s="323"/>
      <c r="U28" s="323"/>
      <c r="V28" s="323"/>
      <c r="W28" s="323"/>
    </row>
    <row r="29" spans="1:23" s="104" customFormat="1" ht="23.45" customHeight="1">
      <c r="A29" s="316" t="s">
        <v>65</v>
      </c>
      <c r="B29" s="319" t="s">
        <v>377</v>
      </c>
      <c r="C29" s="316">
        <f>SUM(C30:C36)</f>
        <v>408</v>
      </c>
      <c r="D29" s="316">
        <v>292</v>
      </c>
      <c r="E29" s="316">
        <f>SUM(E30:E36)</f>
        <v>77</v>
      </c>
      <c r="F29" s="316">
        <f>SUM(F30:F36)</f>
        <v>215</v>
      </c>
      <c r="G29" s="316"/>
      <c r="H29" s="316">
        <f>SUM(H30:H36)</f>
        <v>116</v>
      </c>
      <c r="I29" s="316">
        <f>SUM(I30:I36)</f>
        <v>344</v>
      </c>
      <c r="J29" s="316">
        <f>SUM(J30:J36)</f>
        <v>104</v>
      </c>
      <c r="K29" s="316">
        <f>SUM(K30:K36)</f>
        <v>167</v>
      </c>
      <c r="L29" s="316"/>
      <c r="M29" s="316">
        <f>SUM(M30:M36)</f>
        <v>73</v>
      </c>
      <c r="N29" s="316"/>
      <c r="O29" s="316"/>
      <c r="P29" s="316"/>
      <c r="Q29" s="316"/>
      <c r="R29" s="316"/>
      <c r="S29" s="316"/>
      <c r="T29" s="316"/>
      <c r="U29" s="316"/>
      <c r="V29" s="316"/>
      <c r="W29" s="316"/>
    </row>
    <row r="30" spans="1:23" s="103" customFormat="1" ht="23.45" customHeight="1">
      <c r="A30" s="320">
        <v>19</v>
      </c>
      <c r="B30" s="324" t="s">
        <v>1184</v>
      </c>
      <c r="C30" s="320">
        <f>SUM(E30:H30)</f>
        <v>75</v>
      </c>
      <c r="D30" s="325">
        <v>58</v>
      </c>
      <c r="E30" s="320">
        <v>11</v>
      </c>
      <c r="F30" s="320">
        <f t="shared" ref="F30:F36" si="7">D30-E30</f>
        <v>47</v>
      </c>
      <c r="G30" s="320"/>
      <c r="H30" s="320">
        <v>17</v>
      </c>
      <c r="I30" s="320">
        <f>SUM(J30:M30)</f>
        <v>58</v>
      </c>
      <c r="J30" s="320">
        <v>18</v>
      </c>
      <c r="K30" s="320">
        <v>32</v>
      </c>
      <c r="L30" s="320"/>
      <c r="M30" s="320">
        <v>8</v>
      </c>
      <c r="N30" s="322"/>
      <c r="O30" s="322"/>
      <c r="P30" s="322"/>
      <c r="Q30" s="322"/>
      <c r="R30" s="322"/>
      <c r="S30" s="322"/>
      <c r="T30" s="322"/>
      <c r="U30" s="322"/>
      <c r="V30" s="322"/>
      <c r="W30" s="322"/>
    </row>
    <row r="31" spans="1:23" s="104" customFormat="1" ht="34.9" customHeight="1">
      <c r="A31" s="320">
        <v>20</v>
      </c>
      <c r="B31" s="324" t="s">
        <v>1185</v>
      </c>
      <c r="C31" s="320">
        <f t="shared" ref="C31:C36" si="8">SUM(E31:H31)</f>
        <v>71</v>
      </c>
      <c r="D31" s="325">
        <v>54</v>
      </c>
      <c r="E31" s="320">
        <v>11</v>
      </c>
      <c r="F31" s="320">
        <f t="shared" si="7"/>
        <v>43</v>
      </c>
      <c r="G31" s="320"/>
      <c r="H31" s="320">
        <v>17</v>
      </c>
      <c r="I31" s="320">
        <f t="shared" ref="I31:I36" si="9">SUM(J31:M31)</f>
        <v>61</v>
      </c>
      <c r="J31" s="320">
        <v>19</v>
      </c>
      <c r="K31" s="320">
        <v>30</v>
      </c>
      <c r="L31" s="320"/>
      <c r="M31" s="320">
        <v>12</v>
      </c>
      <c r="N31" s="322"/>
      <c r="O31" s="322"/>
      <c r="P31" s="322"/>
      <c r="Q31" s="322"/>
      <c r="R31" s="322"/>
      <c r="S31" s="322"/>
      <c r="T31" s="322"/>
      <c r="U31" s="322"/>
      <c r="V31" s="322"/>
      <c r="W31" s="322"/>
    </row>
    <row r="32" spans="1:23" s="104" customFormat="1" ht="23.45" customHeight="1">
      <c r="A32" s="320">
        <v>21</v>
      </c>
      <c r="B32" s="326" t="s">
        <v>244</v>
      </c>
      <c r="C32" s="320">
        <f t="shared" si="8"/>
        <v>79</v>
      </c>
      <c r="D32" s="325">
        <v>60</v>
      </c>
      <c r="E32" s="320">
        <v>11</v>
      </c>
      <c r="F32" s="320">
        <f t="shared" si="7"/>
        <v>49</v>
      </c>
      <c r="G32" s="320"/>
      <c r="H32" s="320">
        <v>19</v>
      </c>
      <c r="I32" s="320">
        <f t="shared" si="9"/>
        <v>69</v>
      </c>
      <c r="J32" s="320">
        <v>18</v>
      </c>
      <c r="K32" s="320">
        <v>35</v>
      </c>
      <c r="L32" s="320"/>
      <c r="M32" s="320">
        <v>16</v>
      </c>
      <c r="N32" s="322"/>
      <c r="O32" s="322"/>
      <c r="P32" s="322"/>
      <c r="Q32" s="322"/>
      <c r="R32" s="322"/>
      <c r="S32" s="322"/>
      <c r="T32" s="322"/>
      <c r="U32" s="322"/>
      <c r="V32" s="322"/>
      <c r="W32" s="322"/>
    </row>
    <row r="33" spans="1:23" s="103" customFormat="1" ht="23.45" customHeight="1">
      <c r="A33" s="320">
        <v>22</v>
      </c>
      <c r="B33" s="326" t="s">
        <v>241</v>
      </c>
      <c r="C33" s="320">
        <f t="shared" si="8"/>
        <v>37</v>
      </c>
      <c r="D33" s="325">
        <v>21</v>
      </c>
      <c r="E33" s="320">
        <v>11</v>
      </c>
      <c r="F33" s="320">
        <f t="shared" si="7"/>
        <v>10</v>
      </c>
      <c r="G33" s="320"/>
      <c r="H33" s="320">
        <v>16</v>
      </c>
      <c r="I33" s="320">
        <f t="shared" si="9"/>
        <v>35</v>
      </c>
      <c r="J33" s="320">
        <v>11</v>
      </c>
      <c r="K33" s="320">
        <v>14</v>
      </c>
      <c r="L33" s="320"/>
      <c r="M33" s="320">
        <v>10</v>
      </c>
      <c r="N33" s="322"/>
      <c r="O33" s="322"/>
      <c r="P33" s="322"/>
      <c r="Q33" s="322"/>
      <c r="R33" s="322"/>
      <c r="S33" s="322"/>
      <c r="T33" s="322"/>
      <c r="U33" s="322"/>
      <c r="V33" s="322"/>
      <c r="W33" s="322"/>
    </row>
    <row r="34" spans="1:23" s="103" customFormat="1" ht="23.45" customHeight="1">
      <c r="A34" s="320">
        <v>23</v>
      </c>
      <c r="B34" s="326" t="s">
        <v>243</v>
      </c>
      <c r="C34" s="320">
        <f t="shared" si="8"/>
        <v>32</v>
      </c>
      <c r="D34" s="325">
        <v>20</v>
      </c>
      <c r="E34" s="320">
        <v>11</v>
      </c>
      <c r="F34" s="320">
        <f t="shared" si="7"/>
        <v>9</v>
      </c>
      <c r="G34" s="320"/>
      <c r="H34" s="320">
        <v>12</v>
      </c>
      <c r="I34" s="320">
        <f t="shared" si="9"/>
        <v>30</v>
      </c>
      <c r="J34" s="320">
        <v>11</v>
      </c>
      <c r="K34" s="320">
        <v>10</v>
      </c>
      <c r="L34" s="320"/>
      <c r="M34" s="320">
        <v>9</v>
      </c>
      <c r="N34" s="322"/>
      <c r="O34" s="322"/>
      <c r="P34" s="322"/>
      <c r="Q34" s="322"/>
      <c r="R34" s="322"/>
      <c r="S34" s="322"/>
      <c r="T34" s="322"/>
      <c r="U34" s="322"/>
      <c r="V34" s="322"/>
      <c r="W34" s="322"/>
    </row>
    <row r="35" spans="1:23" s="104" customFormat="1" ht="23.45" customHeight="1">
      <c r="A35" s="320">
        <v>24</v>
      </c>
      <c r="B35" s="326" t="s">
        <v>240</v>
      </c>
      <c r="C35" s="320">
        <f t="shared" si="8"/>
        <v>75</v>
      </c>
      <c r="D35" s="325">
        <v>57</v>
      </c>
      <c r="E35" s="320">
        <v>11</v>
      </c>
      <c r="F35" s="320">
        <f t="shared" si="7"/>
        <v>46</v>
      </c>
      <c r="G35" s="320"/>
      <c r="H35" s="320">
        <v>18</v>
      </c>
      <c r="I35" s="320">
        <f t="shared" si="9"/>
        <v>55</v>
      </c>
      <c r="J35" s="310">
        <v>17</v>
      </c>
      <c r="K35" s="310">
        <v>30</v>
      </c>
      <c r="L35" s="310"/>
      <c r="M35" s="310">
        <v>8</v>
      </c>
      <c r="N35" s="323"/>
      <c r="O35" s="322"/>
      <c r="P35" s="322"/>
      <c r="Q35" s="322"/>
      <c r="R35" s="323"/>
      <c r="S35" s="323"/>
      <c r="T35" s="322"/>
      <c r="U35" s="322"/>
      <c r="V35" s="322"/>
      <c r="W35" s="323"/>
    </row>
    <row r="36" spans="1:23" s="104" customFormat="1" ht="23.45" customHeight="1">
      <c r="A36" s="320">
        <v>25</v>
      </c>
      <c r="B36" s="324" t="s">
        <v>1186</v>
      </c>
      <c r="C36" s="320">
        <f t="shared" si="8"/>
        <v>39</v>
      </c>
      <c r="D36" s="325">
        <v>22</v>
      </c>
      <c r="E36" s="320">
        <v>11</v>
      </c>
      <c r="F36" s="320">
        <f t="shared" si="7"/>
        <v>11</v>
      </c>
      <c r="G36" s="320"/>
      <c r="H36" s="320">
        <v>17</v>
      </c>
      <c r="I36" s="320">
        <f t="shared" si="9"/>
        <v>36</v>
      </c>
      <c r="J36" s="310">
        <v>10</v>
      </c>
      <c r="K36" s="310">
        <v>16</v>
      </c>
      <c r="L36" s="310"/>
      <c r="M36" s="310">
        <v>10</v>
      </c>
      <c r="N36" s="323"/>
      <c r="O36" s="322"/>
      <c r="P36" s="322"/>
      <c r="Q36" s="322"/>
      <c r="R36" s="323"/>
      <c r="S36" s="323"/>
      <c r="T36" s="322"/>
      <c r="U36" s="322"/>
      <c r="V36" s="322"/>
      <c r="W36" s="323"/>
    </row>
    <row r="37" spans="1:23" s="103" customFormat="1" ht="23.45" customHeight="1">
      <c r="A37" s="316" t="s">
        <v>98</v>
      </c>
      <c r="B37" s="319" t="s">
        <v>380</v>
      </c>
      <c r="C37" s="316">
        <f>SUM(C38:C45)</f>
        <v>282</v>
      </c>
      <c r="D37" s="316">
        <v>176</v>
      </c>
      <c r="E37" s="316">
        <f>SUM(E38:E45)</f>
        <v>88</v>
      </c>
      <c r="F37" s="316">
        <f>SUM(F38:F45)</f>
        <v>88</v>
      </c>
      <c r="G37" s="316"/>
      <c r="H37" s="316">
        <f>SUM(H38:H45)</f>
        <v>106</v>
      </c>
      <c r="I37" s="316">
        <f>SUM(I38:I45)</f>
        <v>247</v>
      </c>
      <c r="J37" s="316">
        <f>SUM(J38:J45)</f>
        <v>85</v>
      </c>
      <c r="K37" s="316">
        <f>SUM(K38:K45)</f>
        <v>85</v>
      </c>
      <c r="L37" s="316"/>
      <c r="M37" s="316">
        <f>SUM(M38:M45)</f>
        <v>77</v>
      </c>
      <c r="N37" s="316"/>
      <c r="O37" s="316"/>
      <c r="P37" s="316"/>
      <c r="Q37" s="316"/>
      <c r="R37" s="316"/>
      <c r="S37" s="316"/>
      <c r="T37" s="316"/>
      <c r="U37" s="316"/>
      <c r="V37" s="316"/>
      <c r="W37" s="316"/>
    </row>
    <row r="38" spans="1:23" s="104" customFormat="1" ht="23.45" customHeight="1">
      <c r="A38" s="320">
        <v>26</v>
      </c>
      <c r="B38" s="324" t="s">
        <v>1187</v>
      </c>
      <c r="C38" s="320">
        <f>SUM(E38:H38)</f>
        <v>37</v>
      </c>
      <c r="D38" s="320">
        <v>23</v>
      </c>
      <c r="E38" s="320">
        <v>11</v>
      </c>
      <c r="F38" s="320">
        <f t="shared" ref="F38:F45" si="10">D38-E38</f>
        <v>12</v>
      </c>
      <c r="G38" s="320"/>
      <c r="H38" s="320">
        <v>14</v>
      </c>
      <c r="I38" s="320">
        <f t="shared" ref="I38:I45" si="11">SUM(J38:M38)</f>
        <v>33</v>
      </c>
      <c r="J38" s="320">
        <v>11</v>
      </c>
      <c r="K38" s="320">
        <v>11</v>
      </c>
      <c r="L38" s="320"/>
      <c r="M38" s="320">
        <v>11</v>
      </c>
      <c r="N38" s="322"/>
      <c r="O38" s="322"/>
      <c r="P38" s="322"/>
      <c r="Q38" s="322"/>
      <c r="R38" s="322"/>
      <c r="S38" s="322"/>
      <c r="T38" s="322"/>
      <c r="U38" s="322"/>
      <c r="V38" s="322"/>
      <c r="W38" s="322"/>
    </row>
    <row r="39" spans="1:23" s="104" customFormat="1" ht="23.45" customHeight="1">
      <c r="A39" s="320">
        <v>27</v>
      </c>
      <c r="B39" s="324" t="s">
        <v>661</v>
      </c>
      <c r="C39" s="320">
        <f>SUM(E39:H39)</f>
        <v>37</v>
      </c>
      <c r="D39" s="320">
        <v>23</v>
      </c>
      <c r="E39" s="320">
        <v>11</v>
      </c>
      <c r="F39" s="320">
        <f t="shared" si="10"/>
        <v>12</v>
      </c>
      <c r="G39" s="320"/>
      <c r="H39" s="320">
        <v>14</v>
      </c>
      <c r="I39" s="320">
        <f t="shared" si="11"/>
        <v>33</v>
      </c>
      <c r="J39" s="320">
        <v>11</v>
      </c>
      <c r="K39" s="320">
        <v>11</v>
      </c>
      <c r="L39" s="320"/>
      <c r="M39" s="320">
        <v>11</v>
      </c>
      <c r="N39" s="322"/>
      <c r="O39" s="322"/>
      <c r="P39" s="322"/>
      <c r="Q39" s="322"/>
      <c r="R39" s="322"/>
      <c r="S39" s="322"/>
      <c r="T39" s="322"/>
      <c r="U39" s="322"/>
      <c r="V39" s="322"/>
      <c r="W39" s="322"/>
    </row>
    <row r="40" spans="1:23" s="104" customFormat="1" ht="23.45" customHeight="1">
      <c r="A40" s="320">
        <v>28</v>
      </c>
      <c r="B40" s="324" t="s">
        <v>1188</v>
      </c>
      <c r="C40" s="310">
        <f t="shared" ref="C40:C45" si="12">E40+F40+H40</f>
        <v>37</v>
      </c>
      <c r="D40" s="310">
        <v>23</v>
      </c>
      <c r="E40" s="320">
        <v>11</v>
      </c>
      <c r="F40" s="320">
        <f t="shared" si="10"/>
        <v>12</v>
      </c>
      <c r="G40" s="310"/>
      <c r="H40" s="310">
        <v>14</v>
      </c>
      <c r="I40" s="320">
        <f t="shared" si="11"/>
        <v>31</v>
      </c>
      <c r="J40" s="310">
        <v>10</v>
      </c>
      <c r="K40" s="310">
        <v>11</v>
      </c>
      <c r="L40" s="310"/>
      <c r="M40" s="310">
        <v>10</v>
      </c>
      <c r="N40" s="322"/>
      <c r="O40" s="322"/>
      <c r="P40" s="322"/>
      <c r="Q40" s="322"/>
      <c r="R40" s="322"/>
      <c r="S40" s="322"/>
      <c r="T40" s="322"/>
      <c r="U40" s="322"/>
      <c r="V40" s="322"/>
      <c r="W40" s="322"/>
    </row>
    <row r="41" spans="1:23" s="103" customFormat="1" ht="23.45" customHeight="1">
      <c r="A41" s="320">
        <v>29</v>
      </c>
      <c r="B41" s="324" t="s">
        <v>250</v>
      </c>
      <c r="C41" s="310">
        <f t="shared" si="12"/>
        <v>33</v>
      </c>
      <c r="D41" s="310">
        <v>21</v>
      </c>
      <c r="E41" s="320">
        <v>11</v>
      </c>
      <c r="F41" s="320">
        <f t="shared" si="10"/>
        <v>10</v>
      </c>
      <c r="G41" s="310"/>
      <c r="H41" s="310">
        <v>12</v>
      </c>
      <c r="I41" s="320">
        <f t="shared" si="11"/>
        <v>28</v>
      </c>
      <c r="J41" s="310">
        <v>11</v>
      </c>
      <c r="K41" s="310">
        <v>9</v>
      </c>
      <c r="L41" s="310"/>
      <c r="M41" s="310">
        <v>8</v>
      </c>
      <c r="N41" s="323"/>
      <c r="O41" s="323"/>
      <c r="P41" s="323"/>
      <c r="Q41" s="323"/>
      <c r="R41" s="323"/>
      <c r="S41" s="323"/>
      <c r="T41" s="323"/>
      <c r="U41" s="323"/>
      <c r="V41" s="323"/>
      <c r="W41" s="323"/>
    </row>
    <row r="42" spans="1:23" s="103" customFormat="1" ht="23.45" customHeight="1">
      <c r="A42" s="320">
        <v>30</v>
      </c>
      <c r="B42" s="324" t="s">
        <v>248</v>
      </c>
      <c r="C42" s="310">
        <f t="shared" si="12"/>
        <v>37</v>
      </c>
      <c r="D42" s="310">
        <v>23</v>
      </c>
      <c r="E42" s="320">
        <v>11</v>
      </c>
      <c r="F42" s="320">
        <f t="shared" si="10"/>
        <v>12</v>
      </c>
      <c r="G42" s="310"/>
      <c r="H42" s="310">
        <v>14</v>
      </c>
      <c r="I42" s="320">
        <f t="shared" si="11"/>
        <v>34</v>
      </c>
      <c r="J42" s="310">
        <v>11</v>
      </c>
      <c r="K42" s="310">
        <v>12</v>
      </c>
      <c r="L42" s="310"/>
      <c r="M42" s="310">
        <v>11</v>
      </c>
      <c r="N42" s="323"/>
      <c r="O42" s="323"/>
      <c r="P42" s="323"/>
      <c r="Q42" s="323"/>
      <c r="R42" s="323"/>
      <c r="S42" s="323"/>
      <c r="T42" s="323"/>
      <c r="U42" s="323"/>
      <c r="V42" s="323"/>
      <c r="W42" s="323"/>
    </row>
    <row r="43" spans="1:23" s="103" customFormat="1" ht="23.45" customHeight="1">
      <c r="A43" s="320">
        <v>31</v>
      </c>
      <c r="B43" s="324" t="s">
        <v>247</v>
      </c>
      <c r="C43" s="310">
        <f t="shared" si="12"/>
        <v>32</v>
      </c>
      <c r="D43" s="310">
        <v>20</v>
      </c>
      <c r="E43" s="320">
        <v>11</v>
      </c>
      <c r="F43" s="320">
        <f t="shared" si="10"/>
        <v>9</v>
      </c>
      <c r="G43" s="310"/>
      <c r="H43" s="310">
        <v>12</v>
      </c>
      <c r="I43" s="320">
        <f t="shared" si="11"/>
        <v>29</v>
      </c>
      <c r="J43" s="310">
        <v>10</v>
      </c>
      <c r="K43" s="310">
        <v>10</v>
      </c>
      <c r="L43" s="310"/>
      <c r="M43" s="310">
        <v>9</v>
      </c>
      <c r="N43" s="323"/>
      <c r="O43" s="323"/>
      <c r="P43" s="323"/>
      <c r="Q43" s="323"/>
      <c r="R43" s="323"/>
      <c r="S43" s="323"/>
      <c r="T43" s="323"/>
      <c r="U43" s="323"/>
      <c r="V43" s="323"/>
      <c r="W43" s="323"/>
    </row>
    <row r="44" spans="1:23" s="104" customFormat="1" ht="23.45" customHeight="1">
      <c r="A44" s="320">
        <v>32</v>
      </c>
      <c r="B44" s="324" t="s">
        <v>249</v>
      </c>
      <c r="C44" s="310">
        <f t="shared" si="12"/>
        <v>32</v>
      </c>
      <c r="D44" s="310">
        <v>20</v>
      </c>
      <c r="E44" s="320">
        <v>11</v>
      </c>
      <c r="F44" s="320">
        <f t="shared" si="10"/>
        <v>9</v>
      </c>
      <c r="G44" s="310"/>
      <c r="H44" s="310">
        <v>12</v>
      </c>
      <c r="I44" s="320">
        <f t="shared" si="11"/>
        <v>26</v>
      </c>
      <c r="J44" s="310">
        <v>10</v>
      </c>
      <c r="K44" s="310">
        <v>10</v>
      </c>
      <c r="L44" s="310"/>
      <c r="M44" s="310">
        <v>6</v>
      </c>
      <c r="N44" s="323"/>
      <c r="O44" s="323"/>
      <c r="P44" s="323"/>
      <c r="Q44" s="323"/>
      <c r="R44" s="323"/>
      <c r="S44" s="323"/>
      <c r="T44" s="323"/>
      <c r="U44" s="323"/>
      <c r="V44" s="323"/>
      <c r="W44" s="323"/>
    </row>
    <row r="45" spans="1:23" s="104" customFormat="1" ht="23.45" customHeight="1">
      <c r="A45" s="320">
        <v>33</v>
      </c>
      <c r="B45" s="324" t="s">
        <v>254</v>
      </c>
      <c r="C45" s="310">
        <f t="shared" si="12"/>
        <v>37</v>
      </c>
      <c r="D45" s="310">
        <v>23</v>
      </c>
      <c r="E45" s="320">
        <v>11</v>
      </c>
      <c r="F45" s="320">
        <f t="shared" si="10"/>
        <v>12</v>
      </c>
      <c r="G45" s="310"/>
      <c r="H45" s="310">
        <v>14</v>
      </c>
      <c r="I45" s="320">
        <f t="shared" si="11"/>
        <v>33</v>
      </c>
      <c r="J45" s="310">
        <v>11</v>
      </c>
      <c r="K45" s="310">
        <v>11</v>
      </c>
      <c r="L45" s="310"/>
      <c r="M45" s="310">
        <v>11</v>
      </c>
      <c r="N45" s="323"/>
      <c r="O45" s="323"/>
      <c r="P45" s="323"/>
      <c r="Q45" s="323"/>
      <c r="R45" s="323"/>
      <c r="S45" s="323"/>
      <c r="T45" s="323"/>
      <c r="U45" s="323"/>
      <c r="V45" s="323"/>
      <c r="W45" s="323"/>
    </row>
    <row r="46" spans="1:23" s="104" customFormat="1" ht="23.45" customHeight="1">
      <c r="A46" s="316" t="s">
        <v>136</v>
      </c>
      <c r="B46" s="319" t="s">
        <v>381</v>
      </c>
      <c r="C46" s="316">
        <f>SUM(C47:C53)</f>
        <v>336</v>
      </c>
      <c r="D46" s="316">
        <v>209</v>
      </c>
      <c r="E46" s="316">
        <f t="shared" ref="E46:M46" si="13">SUM(E47:E53)</f>
        <v>77</v>
      </c>
      <c r="F46" s="316">
        <f t="shared" si="13"/>
        <v>132</v>
      </c>
      <c r="G46" s="316"/>
      <c r="H46" s="316">
        <f t="shared" si="13"/>
        <v>127</v>
      </c>
      <c r="I46" s="316">
        <f t="shared" si="13"/>
        <v>278</v>
      </c>
      <c r="J46" s="316">
        <f t="shared" si="13"/>
        <v>90</v>
      </c>
      <c r="K46" s="316">
        <f t="shared" si="13"/>
        <v>102</v>
      </c>
      <c r="L46" s="316"/>
      <c r="M46" s="316">
        <f t="shared" si="13"/>
        <v>86</v>
      </c>
      <c r="N46" s="316"/>
      <c r="O46" s="316"/>
      <c r="P46" s="316"/>
      <c r="Q46" s="316"/>
      <c r="R46" s="316"/>
      <c r="S46" s="316"/>
      <c r="T46" s="316"/>
      <c r="U46" s="316"/>
      <c r="V46" s="316"/>
      <c r="W46" s="316"/>
    </row>
    <row r="47" spans="1:23" s="104" customFormat="1" ht="23.45" customHeight="1">
      <c r="A47" s="320">
        <v>34.35</v>
      </c>
      <c r="B47" s="321" t="s">
        <v>664</v>
      </c>
      <c r="C47" s="320">
        <f>SUM(E47:H47)</f>
        <v>96</v>
      </c>
      <c r="D47" s="320">
        <v>62</v>
      </c>
      <c r="E47" s="320">
        <v>11</v>
      </c>
      <c r="F47" s="320">
        <f t="shared" ref="F47:F53" si="14">D47-E47</f>
        <v>51</v>
      </c>
      <c r="G47" s="320"/>
      <c r="H47" s="320">
        <v>34</v>
      </c>
      <c r="I47" s="320">
        <f t="shared" ref="I47:I53" si="15">SUM(J47:M47)</f>
        <v>68</v>
      </c>
      <c r="J47" s="320">
        <v>21</v>
      </c>
      <c r="K47" s="320">
        <v>27</v>
      </c>
      <c r="L47" s="320"/>
      <c r="M47" s="320">
        <v>20</v>
      </c>
      <c r="N47" s="322"/>
      <c r="O47" s="322"/>
      <c r="P47" s="322"/>
      <c r="Q47" s="322"/>
      <c r="R47" s="322"/>
      <c r="S47" s="322"/>
      <c r="T47" s="322"/>
      <c r="U47" s="322"/>
      <c r="V47" s="322"/>
      <c r="W47" s="322"/>
    </row>
    <row r="48" spans="1:23" s="104" customFormat="1" ht="23.45" customHeight="1">
      <c r="A48" s="320">
        <v>35</v>
      </c>
      <c r="B48" s="321" t="s">
        <v>663</v>
      </c>
      <c r="C48" s="320">
        <f>SUM(E48:H48)</f>
        <v>45</v>
      </c>
      <c r="D48" s="320">
        <v>20</v>
      </c>
      <c r="E48" s="320">
        <v>11</v>
      </c>
      <c r="F48" s="320">
        <f t="shared" si="14"/>
        <v>9</v>
      </c>
      <c r="G48" s="320"/>
      <c r="H48" s="320">
        <v>25</v>
      </c>
      <c r="I48" s="320">
        <f t="shared" si="15"/>
        <v>34</v>
      </c>
      <c r="J48" s="320">
        <v>10</v>
      </c>
      <c r="K48" s="320">
        <v>12</v>
      </c>
      <c r="L48" s="320"/>
      <c r="M48" s="320">
        <v>12</v>
      </c>
      <c r="N48" s="322"/>
      <c r="O48" s="322"/>
      <c r="P48" s="322"/>
      <c r="Q48" s="322"/>
      <c r="R48" s="322"/>
      <c r="S48" s="322"/>
      <c r="T48" s="322"/>
      <c r="U48" s="322"/>
      <c r="V48" s="322"/>
      <c r="W48" s="322"/>
    </row>
    <row r="49" spans="1:23" s="104" customFormat="1" ht="23.45" customHeight="1">
      <c r="A49" s="320">
        <v>35.65</v>
      </c>
      <c r="B49" s="321" t="s">
        <v>666</v>
      </c>
      <c r="C49" s="320">
        <f>SUM(E49:H49)</f>
        <v>35</v>
      </c>
      <c r="D49" s="320">
        <v>22</v>
      </c>
      <c r="E49" s="320">
        <v>11</v>
      </c>
      <c r="F49" s="320">
        <f t="shared" si="14"/>
        <v>11</v>
      </c>
      <c r="G49" s="320"/>
      <c r="H49" s="320">
        <v>13</v>
      </c>
      <c r="I49" s="320">
        <f t="shared" si="15"/>
        <v>31</v>
      </c>
      <c r="J49" s="320">
        <v>11</v>
      </c>
      <c r="K49" s="320">
        <v>12</v>
      </c>
      <c r="L49" s="320"/>
      <c r="M49" s="320">
        <v>8</v>
      </c>
      <c r="N49" s="322"/>
      <c r="O49" s="322"/>
      <c r="P49" s="322"/>
      <c r="Q49" s="322"/>
      <c r="R49" s="322"/>
      <c r="S49" s="322"/>
      <c r="T49" s="322"/>
      <c r="U49" s="322"/>
      <c r="V49" s="322"/>
      <c r="W49" s="322"/>
    </row>
    <row r="50" spans="1:23" s="104" customFormat="1" ht="23.45" customHeight="1">
      <c r="A50" s="320">
        <v>37</v>
      </c>
      <c r="B50" s="321" t="s">
        <v>662</v>
      </c>
      <c r="C50" s="310">
        <f>E50+F50+H50</f>
        <v>54</v>
      </c>
      <c r="D50" s="310">
        <v>40</v>
      </c>
      <c r="E50" s="310">
        <v>11</v>
      </c>
      <c r="F50" s="320">
        <f t="shared" si="14"/>
        <v>29</v>
      </c>
      <c r="G50" s="310"/>
      <c r="H50" s="310">
        <v>14</v>
      </c>
      <c r="I50" s="320">
        <f t="shared" si="15"/>
        <v>45</v>
      </c>
      <c r="J50" s="310">
        <v>15</v>
      </c>
      <c r="K50" s="310">
        <v>16</v>
      </c>
      <c r="L50" s="310"/>
      <c r="M50" s="310">
        <v>14</v>
      </c>
      <c r="N50" s="323"/>
      <c r="O50" s="323"/>
      <c r="P50" s="323"/>
      <c r="Q50" s="323"/>
      <c r="R50" s="323"/>
      <c r="S50" s="323"/>
      <c r="T50" s="323"/>
      <c r="U50" s="323"/>
      <c r="V50" s="323"/>
      <c r="W50" s="323"/>
    </row>
    <row r="51" spans="1:23" s="104" customFormat="1" ht="23.45" customHeight="1">
      <c r="A51" s="320">
        <v>38</v>
      </c>
      <c r="B51" s="321" t="s">
        <v>665</v>
      </c>
      <c r="C51" s="310">
        <f>E51+F51+H51</f>
        <v>35</v>
      </c>
      <c r="D51" s="310">
        <v>21</v>
      </c>
      <c r="E51" s="310">
        <v>11</v>
      </c>
      <c r="F51" s="320">
        <f t="shared" si="14"/>
        <v>10</v>
      </c>
      <c r="G51" s="310"/>
      <c r="H51" s="310">
        <v>14</v>
      </c>
      <c r="I51" s="320">
        <f t="shared" si="15"/>
        <v>35</v>
      </c>
      <c r="J51" s="310">
        <v>11</v>
      </c>
      <c r="K51" s="310">
        <v>12</v>
      </c>
      <c r="L51" s="310"/>
      <c r="M51" s="310">
        <v>12</v>
      </c>
      <c r="N51" s="323"/>
      <c r="O51" s="323"/>
      <c r="P51" s="323"/>
      <c r="Q51" s="323"/>
      <c r="R51" s="323"/>
      <c r="S51" s="323"/>
      <c r="T51" s="323"/>
      <c r="U51" s="323"/>
      <c r="V51" s="323"/>
      <c r="W51" s="323"/>
    </row>
    <row r="52" spans="1:23" s="104" customFormat="1" ht="23.45" customHeight="1">
      <c r="A52" s="320">
        <v>39</v>
      </c>
      <c r="B52" s="321" t="s">
        <v>667</v>
      </c>
      <c r="C52" s="310">
        <f>E52+F52+H52</f>
        <v>34</v>
      </c>
      <c r="D52" s="310">
        <v>21</v>
      </c>
      <c r="E52" s="310">
        <v>11</v>
      </c>
      <c r="F52" s="320">
        <f t="shared" si="14"/>
        <v>10</v>
      </c>
      <c r="G52" s="310"/>
      <c r="H52" s="310">
        <v>13</v>
      </c>
      <c r="I52" s="320">
        <f t="shared" si="15"/>
        <v>34</v>
      </c>
      <c r="J52" s="310">
        <v>11</v>
      </c>
      <c r="K52" s="310">
        <v>11</v>
      </c>
      <c r="L52" s="310"/>
      <c r="M52" s="310">
        <v>12</v>
      </c>
      <c r="N52" s="323"/>
      <c r="O52" s="323"/>
      <c r="P52" s="323"/>
      <c r="Q52" s="323"/>
      <c r="R52" s="323"/>
      <c r="S52" s="323"/>
      <c r="T52" s="323"/>
      <c r="U52" s="323"/>
      <c r="V52" s="323"/>
      <c r="W52" s="323"/>
    </row>
    <row r="53" spans="1:23" s="104" customFormat="1" ht="23.45" customHeight="1">
      <c r="A53" s="320">
        <v>40</v>
      </c>
      <c r="B53" s="321" t="s">
        <v>587</v>
      </c>
      <c r="C53" s="310">
        <f>E53+F53+H53</f>
        <v>37</v>
      </c>
      <c r="D53" s="310">
        <v>23</v>
      </c>
      <c r="E53" s="310">
        <v>11</v>
      </c>
      <c r="F53" s="320">
        <f t="shared" si="14"/>
        <v>12</v>
      </c>
      <c r="G53" s="310"/>
      <c r="H53" s="310">
        <v>14</v>
      </c>
      <c r="I53" s="320">
        <f t="shared" si="15"/>
        <v>31</v>
      </c>
      <c r="J53" s="310">
        <v>11</v>
      </c>
      <c r="K53" s="310">
        <v>12</v>
      </c>
      <c r="L53" s="310"/>
      <c r="M53" s="310">
        <v>8</v>
      </c>
      <c r="N53" s="323"/>
      <c r="O53" s="323"/>
      <c r="P53" s="323"/>
      <c r="Q53" s="323"/>
      <c r="R53" s="323"/>
      <c r="S53" s="323"/>
      <c r="T53" s="323"/>
      <c r="U53" s="323"/>
      <c r="V53" s="323"/>
      <c r="W53" s="323"/>
    </row>
    <row r="54" spans="1:23" s="104" customFormat="1" ht="23.45" customHeight="1">
      <c r="A54" s="316" t="s">
        <v>176</v>
      </c>
      <c r="B54" s="319" t="s">
        <v>383</v>
      </c>
      <c r="C54" s="316">
        <f>SUM(C55:C60)</f>
        <v>214</v>
      </c>
      <c r="D54" s="316">
        <v>134</v>
      </c>
      <c r="E54" s="316">
        <f t="shared" ref="E54:M54" si="16">SUM(E55:E60)</f>
        <v>66</v>
      </c>
      <c r="F54" s="316">
        <f t="shared" si="16"/>
        <v>68</v>
      </c>
      <c r="G54" s="316"/>
      <c r="H54" s="316">
        <f t="shared" si="16"/>
        <v>80</v>
      </c>
      <c r="I54" s="316">
        <f>SUM(I55:I60)</f>
        <v>173</v>
      </c>
      <c r="J54" s="316">
        <f t="shared" si="16"/>
        <v>62</v>
      </c>
      <c r="K54" s="316">
        <f t="shared" si="16"/>
        <v>59</v>
      </c>
      <c r="L54" s="316"/>
      <c r="M54" s="316">
        <f t="shared" si="16"/>
        <v>52</v>
      </c>
      <c r="N54" s="316"/>
      <c r="O54" s="316"/>
      <c r="P54" s="316"/>
      <c r="Q54" s="316"/>
      <c r="R54" s="316"/>
      <c r="S54" s="316"/>
      <c r="T54" s="316"/>
      <c r="U54" s="316"/>
      <c r="V54" s="316"/>
      <c r="W54" s="316"/>
    </row>
    <row r="55" spans="1:23" s="104" customFormat="1" ht="23.45" customHeight="1">
      <c r="A55" s="320">
        <v>41</v>
      </c>
      <c r="B55" s="321" t="s">
        <v>1189</v>
      </c>
      <c r="C55" s="320">
        <f t="shared" ref="C55:C60" si="17">SUM(E55:H55)</f>
        <v>37</v>
      </c>
      <c r="D55" s="320">
        <v>23</v>
      </c>
      <c r="E55" s="320">
        <v>11</v>
      </c>
      <c r="F55" s="320">
        <f t="shared" ref="F55:F60" si="18">D55-E55</f>
        <v>12</v>
      </c>
      <c r="G55" s="320"/>
      <c r="H55" s="320">
        <v>14</v>
      </c>
      <c r="I55" s="320">
        <f t="shared" ref="I55:I60" si="19">J55+K55+M55</f>
        <v>29</v>
      </c>
      <c r="J55" s="320">
        <v>10</v>
      </c>
      <c r="K55" s="320">
        <v>10</v>
      </c>
      <c r="L55" s="320"/>
      <c r="M55" s="320">
        <v>9</v>
      </c>
      <c r="N55" s="322"/>
      <c r="O55" s="322"/>
      <c r="P55" s="322"/>
      <c r="Q55" s="322"/>
      <c r="R55" s="322"/>
      <c r="S55" s="322"/>
      <c r="T55" s="322"/>
      <c r="U55" s="322"/>
      <c r="V55" s="322"/>
      <c r="W55" s="322"/>
    </row>
    <row r="56" spans="1:23" s="104" customFormat="1" ht="23.45" customHeight="1">
      <c r="A56" s="320">
        <v>42</v>
      </c>
      <c r="B56" s="321" t="s">
        <v>1190</v>
      </c>
      <c r="C56" s="320">
        <f t="shared" si="17"/>
        <v>37</v>
      </c>
      <c r="D56" s="320">
        <v>23</v>
      </c>
      <c r="E56" s="320">
        <v>11</v>
      </c>
      <c r="F56" s="320">
        <f t="shared" si="18"/>
        <v>12</v>
      </c>
      <c r="G56" s="320"/>
      <c r="H56" s="320">
        <v>14</v>
      </c>
      <c r="I56" s="320">
        <f t="shared" si="19"/>
        <v>32</v>
      </c>
      <c r="J56" s="320">
        <v>11</v>
      </c>
      <c r="K56" s="320">
        <v>12</v>
      </c>
      <c r="L56" s="320"/>
      <c r="M56" s="320">
        <v>9</v>
      </c>
      <c r="N56" s="322"/>
      <c r="O56" s="322"/>
      <c r="P56" s="322"/>
      <c r="Q56" s="322"/>
      <c r="R56" s="322"/>
      <c r="S56" s="322"/>
      <c r="T56" s="322"/>
      <c r="U56" s="322"/>
      <c r="V56" s="322"/>
      <c r="W56" s="322"/>
    </row>
    <row r="57" spans="1:23" s="104" customFormat="1" ht="23.45" customHeight="1">
      <c r="A57" s="320">
        <v>43</v>
      </c>
      <c r="B57" s="321" t="s">
        <v>1191</v>
      </c>
      <c r="C57" s="320">
        <f t="shared" si="17"/>
        <v>37</v>
      </c>
      <c r="D57" s="320">
        <v>23</v>
      </c>
      <c r="E57" s="320">
        <v>11</v>
      </c>
      <c r="F57" s="320">
        <f t="shared" si="18"/>
        <v>12</v>
      </c>
      <c r="G57" s="310"/>
      <c r="H57" s="310">
        <v>14</v>
      </c>
      <c r="I57" s="320">
        <f t="shared" si="19"/>
        <v>28</v>
      </c>
      <c r="J57" s="310">
        <v>10</v>
      </c>
      <c r="K57" s="310">
        <v>10</v>
      </c>
      <c r="L57" s="310"/>
      <c r="M57" s="310">
        <v>8</v>
      </c>
      <c r="N57" s="322"/>
      <c r="O57" s="322"/>
      <c r="P57" s="322"/>
      <c r="Q57" s="322"/>
      <c r="R57" s="322"/>
      <c r="S57" s="322"/>
      <c r="T57" s="322"/>
      <c r="U57" s="322"/>
      <c r="V57" s="322"/>
      <c r="W57" s="322"/>
    </row>
    <row r="58" spans="1:23" s="104" customFormat="1" ht="23.45" customHeight="1">
      <c r="A58" s="320">
        <v>44</v>
      </c>
      <c r="B58" s="321" t="s">
        <v>1192</v>
      </c>
      <c r="C58" s="320">
        <f t="shared" si="17"/>
        <v>37</v>
      </c>
      <c r="D58" s="320">
        <v>23</v>
      </c>
      <c r="E58" s="320">
        <v>11</v>
      </c>
      <c r="F58" s="320">
        <f t="shared" si="18"/>
        <v>12</v>
      </c>
      <c r="G58" s="310"/>
      <c r="H58" s="310">
        <v>14</v>
      </c>
      <c r="I58" s="320">
        <f t="shared" si="19"/>
        <v>30</v>
      </c>
      <c r="J58" s="310">
        <v>11</v>
      </c>
      <c r="K58" s="310">
        <v>9</v>
      </c>
      <c r="L58" s="310"/>
      <c r="M58" s="310">
        <v>10</v>
      </c>
      <c r="N58" s="322"/>
      <c r="O58" s="323"/>
      <c r="P58" s="323"/>
      <c r="Q58" s="323"/>
      <c r="R58" s="323"/>
      <c r="S58" s="322"/>
      <c r="T58" s="323"/>
      <c r="U58" s="323"/>
      <c r="V58" s="323"/>
      <c r="W58" s="323"/>
    </row>
    <row r="59" spans="1:23" s="104" customFormat="1" ht="23.45" customHeight="1">
      <c r="A59" s="320">
        <v>45</v>
      </c>
      <c r="B59" s="321" t="s">
        <v>1193</v>
      </c>
      <c r="C59" s="320">
        <f t="shared" si="17"/>
        <v>33</v>
      </c>
      <c r="D59" s="320">
        <v>21</v>
      </c>
      <c r="E59" s="320">
        <v>11</v>
      </c>
      <c r="F59" s="320">
        <f t="shared" si="18"/>
        <v>10</v>
      </c>
      <c r="G59" s="310"/>
      <c r="H59" s="310">
        <v>12</v>
      </c>
      <c r="I59" s="320">
        <f t="shared" si="19"/>
        <v>27</v>
      </c>
      <c r="J59" s="310">
        <v>10</v>
      </c>
      <c r="K59" s="310">
        <v>9</v>
      </c>
      <c r="L59" s="310"/>
      <c r="M59" s="310">
        <v>8</v>
      </c>
      <c r="N59" s="322"/>
      <c r="O59" s="323"/>
      <c r="P59" s="323"/>
      <c r="Q59" s="323"/>
      <c r="R59" s="323"/>
      <c r="S59" s="322"/>
      <c r="T59" s="323"/>
      <c r="U59" s="323"/>
      <c r="V59" s="323"/>
      <c r="W59" s="323"/>
    </row>
    <row r="60" spans="1:23" s="104" customFormat="1" ht="23.45" customHeight="1">
      <c r="A60" s="320">
        <v>46</v>
      </c>
      <c r="B60" s="321" t="s">
        <v>1194</v>
      </c>
      <c r="C60" s="320">
        <f t="shared" si="17"/>
        <v>33</v>
      </c>
      <c r="D60" s="320">
        <v>21</v>
      </c>
      <c r="E60" s="320">
        <v>11</v>
      </c>
      <c r="F60" s="320">
        <f t="shared" si="18"/>
        <v>10</v>
      </c>
      <c r="G60" s="310"/>
      <c r="H60" s="310">
        <v>12</v>
      </c>
      <c r="I60" s="320">
        <f t="shared" si="19"/>
        <v>27</v>
      </c>
      <c r="J60" s="310">
        <v>10</v>
      </c>
      <c r="K60" s="310">
        <v>9</v>
      </c>
      <c r="L60" s="310"/>
      <c r="M60" s="310">
        <v>8</v>
      </c>
      <c r="N60" s="322"/>
      <c r="O60" s="323"/>
      <c r="P60" s="323"/>
      <c r="Q60" s="323"/>
      <c r="R60" s="323"/>
      <c r="S60" s="322"/>
      <c r="T60" s="323"/>
      <c r="U60" s="323"/>
      <c r="V60" s="323"/>
      <c r="W60" s="323"/>
    </row>
    <row r="61" spans="1:23" s="104" customFormat="1" ht="23.45" customHeight="1">
      <c r="A61" s="316" t="s">
        <v>270</v>
      </c>
      <c r="B61" s="319" t="s">
        <v>386</v>
      </c>
      <c r="C61" s="316">
        <f>SUM(C62:C67)</f>
        <v>210</v>
      </c>
      <c r="D61" s="316">
        <v>132</v>
      </c>
      <c r="E61" s="316">
        <f t="shared" ref="E61:M61" si="20">SUM(E62:E67)</f>
        <v>66</v>
      </c>
      <c r="F61" s="316">
        <f t="shared" si="20"/>
        <v>66</v>
      </c>
      <c r="G61" s="316"/>
      <c r="H61" s="316">
        <f t="shared" si="20"/>
        <v>78</v>
      </c>
      <c r="I61" s="316">
        <f t="shared" si="20"/>
        <v>190</v>
      </c>
      <c r="J61" s="316">
        <f t="shared" si="20"/>
        <v>64</v>
      </c>
      <c r="K61" s="316">
        <f t="shared" si="20"/>
        <v>53</v>
      </c>
      <c r="L61" s="316"/>
      <c r="M61" s="316">
        <f t="shared" si="20"/>
        <v>73</v>
      </c>
      <c r="N61" s="316"/>
      <c r="O61" s="316"/>
      <c r="P61" s="316"/>
      <c r="Q61" s="316"/>
      <c r="R61" s="316"/>
      <c r="S61" s="316"/>
      <c r="T61" s="316"/>
      <c r="U61" s="316"/>
      <c r="V61" s="316"/>
      <c r="W61" s="316"/>
    </row>
    <row r="62" spans="1:23" s="104" customFormat="1" ht="23.45" customHeight="1">
      <c r="A62" s="320">
        <v>47</v>
      </c>
      <c r="B62" s="321" t="s">
        <v>1195</v>
      </c>
      <c r="C62" s="320">
        <f t="shared" ref="C62:C67" si="21">E62+F62+H62</f>
        <v>33</v>
      </c>
      <c r="D62" s="320">
        <v>21</v>
      </c>
      <c r="E62" s="320">
        <v>11</v>
      </c>
      <c r="F62" s="320">
        <f t="shared" ref="F62:F67" si="22">D62-E62</f>
        <v>10</v>
      </c>
      <c r="G62" s="320"/>
      <c r="H62" s="320">
        <v>12</v>
      </c>
      <c r="I62" s="320">
        <f t="shared" ref="I62:I67" si="23">J62+K62+M62</f>
        <v>29</v>
      </c>
      <c r="J62" s="320">
        <v>11</v>
      </c>
      <c r="K62" s="320">
        <v>8</v>
      </c>
      <c r="L62" s="320"/>
      <c r="M62" s="320">
        <v>10</v>
      </c>
      <c r="N62" s="322"/>
      <c r="O62" s="322"/>
      <c r="P62" s="322"/>
      <c r="Q62" s="322"/>
      <c r="R62" s="322"/>
      <c r="S62" s="322"/>
      <c r="T62" s="322"/>
      <c r="U62" s="322"/>
      <c r="V62" s="322"/>
      <c r="W62" s="322"/>
    </row>
    <row r="63" spans="1:23" s="104" customFormat="1" ht="23.45" customHeight="1">
      <c r="A63" s="320">
        <v>48</v>
      </c>
      <c r="B63" s="321" t="s">
        <v>399</v>
      </c>
      <c r="C63" s="320">
        <f t="shared" si="21"/>
        <v>33</v>
      </c>
      <c r="D63" s="320">
        <v>21</v>
      </c>
      <c r="E63" s="320">
        <v>11</v>
      </c>
      <c r="F63" s="320">
        <f t="shared" si="22"/>
        <v>10</v>
      </c>
      <c r="G63" s="320"/>
      <c r="H63" s="320">
        <v>12</v>
      </c>
      <c r="I63" s="320">
        <f t="shared" si="23"/>
        <v>32</v>
      </c>
      <c r="J63" s="320">
        <v>10</v>
      </c>
      <c r="K63" s="320">
        <v>9</v>
      </c>
      <c r="L63" s="320"/>
      <c r="M63" s="320">
        <v>13</v>
      </c>
      <c r="N63" s="322"/>
      <c r="O63" s="322"/>
      <c r="P63" s="322"/>
      <c r="Q63" s="322"/>
      <c r="R63" s="322"/>
      <c r="S63" s="322"/>
      <c r="T63" s="322"/>
      <c r="U63" s="322"/>
      <c r="V63" s="322"/>
      <c r="W63" s="322"/>
    </row>
    <row r="64" spans="1:23" s="104" customFormat="1" ht="23.45" customHeight="1">
      <c r="A64" s="320">
        <v>49</v>
      </c>
      <c r="B64" s="321" t="s">
        <v>1196</v>
      </c>
      <c r="C64" s="320">
        <f t="shared" si="21"/>
        <v>33</v>
      </c>
      <c r="D64" s="310">
        <v>21</v>
      </c>
      <c r="E64" s="310">
        <v>11</v>
      </c>
      <c r="F64" s="320">
        <f t="shared" si="22"/>
        <v>10</v>
      </c>
      <c r="G64" s="310"/>
      <c r="H64" s="310">
        <v>12</v>
      </c>
      <c r="I64" s="320">
        <f t="shared" si="23"/>
        <v>31</v>
      </c>
      <c r="J64" s="310">
        <v>11</v>
      </c>
      <c r="K64" s="310">
        <v>8</v>
      </c>
      <c r="L64" s="310"/>
      <c r="M64" s="310">
        <v>12</v>
      </c>
      <c r="N64" s="322"/>
      <c r="O64" s="322"/>
      <c r="P64" s="322"/>
      <c r="Q64" s="322"/>
      <c r="R64" s="322"/>
      <c r="S64" s="322"/>
      <c r="T64" s="322"/>
      <c r="U64" s="322"/>
      <c r="V64" s="322"/>
      <c r="W64" s="322"/>
    </row>
    <row r="65" spans="1:23" s="104" customFormat="1" ht="23.45" customHeight="1">
      <c r="A65" s="320">
        <v>50</v>
      </c>
      <c r="B65" s="321" t="s">
        <v>1197</v>
      </c>
      <c r="C65" s="320">
        <f t="shared" si="21"/>
        <v>37</v>
      </c>
      <c r="D65" s="310">
        <v>23</v>
      </c>
      <c r="E65" s="310">
        <v>11</v>
      </c>
      <c r="F65" s="320">
        <f t="shared" si="22"/>
        <v>12</v>
      </c>
      <c r="G65" s="310"/>
      <c r="H65" s="310">
        <v>14</v>
      </c>
      <c r="I65" s="320">
        <f t="shared" si="23"/>
        <v>34</v>
      </c>
      <c r="J65" s="310">
        <v>11</v>
      </c>
      <c r="K65" s="310">
        <v>10</v>
      </c>
      <c r="L65" s="310"/>
      <c r="M65" s="310">
        <v>13</v>
      </c>
      <c r="N65" s="323"/>
      <c r="O65" s="323"/>
      <c r="P65" s="323"/>
      <c r="Q65" s="323"/>
      <c r="R65" s="323"/>
      <c r="S65" s="323"/>
      <c r="T65" s="323"/>
      <c r="U65" s="323"/>
      <c r="V65" s="323"/>
      <c r="W65" s="323"/>
    </row>
    <row r="66" spans="1:23" s="104" customFormat="1" ht="23.45" customHeight="1">
      <c r="A66" s="320">
        <v>51</v>
      </c>
      <c r="B66" s="321" t="s">
        <v>1198</v>
      </c>
      <c r="C66" s="320">
        <f t="shared" si="21"/>
        <v>37</v>
      </c>
      <c r="D66" s="310">
        <v>23</v>
      </c>
      <c r="E66" s="310">
        <v>11</v>
      </c>
      <c r="F66" s="320">
        <f t="shared" si="22"/>
        <v>12</v>
      </c>
      <c r="G66" s="310"/>
      <c r="H66" s="310">
        <v>14</v>
      </c>
      <c r="I66" s="320">
        <f t="shared" si="23"/>
        <v>35</v>
      </c>
      <c r="J66" s="310">
        <v>11</v>
      </c>
      <c r="K66" s="310">
        <v>11</v>
      </c>
      <c r="L66" s="310"/>
      <c r="M66" s="310">
        <v>13</v>
      </c>
      <c r="N66" s="323"/>
      <c r="O66" s="323"/>
      <c r="P66" s="323"/>
      <c r="Q66" s="323"/>
      <c r="R66" s="323"/>
      <c r="S66" s="323"/>
      <c r="T66" s="323"/>
      <c r="U66" s="323"/>
      <c r="V66" s="323"/>
      <c r="W66" s="323"/>
    </row>
    <row r="67" spans="1:23" s="104" customFormat="1" ht="23.45" customHeight="1">
      <c r="A67" s="320">
        <v>52</v>
      </c>
      <c r="B67" s="321" t="s">
        <v>1199</v>
      </c>
      <c r="C67" s="320">
        <f t="shared" si="21"/>
        <v>37</v>
      </c>
      <c r="D67" s="310">
        <v>23</v>
      </c>
      <c r="E67" s="310">
        <v>11</v>
      </c>
      <c r="F67" s="320">
        <f t="shared" si="22"/>
        <v>12</v>
      </c>
      <c r="G67" s="310"/>
      <c r="H67" s="310">
        <v>14</v>
      </c>
      <c r="I67" s="320">
        <f t="shared" si="23"/>
        <v>29</v>
      </c>
      <c r="J67" s="310">
        <v>10</v>
      </c>
      <c r="K67" s="310">
        <v>7</v>
      </c>
      <c r="L67" s="310"/>
      <c r="M67" s="310">
        <v>12</v>
      </c>
      <c r="N67" s="323"/>
      <c r="O67" s="323"/>
      <c r="P67" s="323"/>
      <c r="Q67" s="323"/>
      <c r="R67" s="323"/>
      <c r="S67" s="323"/>
      <c r="T67" s="323"/>
      <c r="U67" s="323"/>
      <c r="V67" s="323"/>
      <c r="W67" s="323"/>
    </row>
    <row r="68" spans="1:23" s="104" customFormat="1" ht="23.45" customHeight="1">
      <c r="A68" s="316" t="s">
        <v>284</v>
      </c>
      <c r="B68" s="319" t="s">
        <v>388</v>
      </c>
      <c r="C68" s="316">
        <f>SUM(C69:C78)</f>
        <v>369</v>
      </c>
      <c r="D68" s="316">
        <v>244</v>
      </c>
      <c r="E68" s="316">
        <f t="shared" ref="E68:M68" si="24">SUM(E69:E78)</f>
        <v>110</v>
      </c>
      <c r="F68" s="316">
        <f t="shared" si="24"/>
        <v>134</v>
      </c>
      <c r="G68" s="316"/>
      <c r="H68" s="316">
        <f t="shared" si="24"/>
        <v>125</v>
      </c>
      <c r="I68" s="316">
        <f>SUM(I69:I78)</f>
        <v>330</v>
      </c>
      <c r="J68" s="316">
        <f t="shared" si="24"/>
        <v>113</v>
      </c>
      <c r="K68" s="316">
        <f t="shared" si="24"/>
        <v>116</v>
      </c>
      <c r="L68" s="316"/>
      <c r="M68" s="316">
        <f t="shared" si="24"/>
        <v>101</v>
      </c>
      <c r="N68" s="316"/>
      <c r="O68" s="316"/>
      <c r="P68" s="316"/>
      <c r="Q68" s="316"/>
      <c r="R68" s="316"/>
      <c r="S68" s="316"/>
      <c r="T68" s="316"/>
      <c r="U68" s="316"/>
      <c r="V68" s="316"/>
      <c r="W68" s="316"/>
    </row>
    <row r="69" spans="1:23" s="104" customFormat="1" ht="23.45" customHeight="1">
      <c r="A69" s="320">
        <v>53</v>
      </c>
      <c r="B69" s="321" t="s">
        <v>587</v>
      </c>
      <c r="C69" s="320">
        <f>SUM(E69:H69)</f>
        <v>47</v>
      </c>
      <c r="D69" s="320">
        <v>35</v>
      </c>
      <c r="E69" s="320">
        <v>11</v>
      </c>
      <c r="F69" s="320">
        <f t="shared" ref="F69:F78" si="25">D69-E69</f>
        <v>24</v>
      </c>
      <c r="G69" s="320"/>
      <c r="H69" s="320">
        <v>12</v>
      </c>
      <c r="I69" s="320">
        <f>SUM(J69:M69)</f>
        <v>37</v>
      </c>
      <c r="J69" s="320">
        <v>13</v>
      </c>
      <c r="K69" s="320">
        <v>14</v>
      </c>
      <c r="L69" s="320"/>
      <c r="M69" s="320">
        <v>10</v>
      </c>
      <c r="N69" s="322"/>
      <c r="O69" s="322"/>
      <c r="P69" s="322"/>
      <c r="Q69" s="322"/>
      <c r="R69" s="322"/>
      <c r="S69" s="322"/>
      <c r="T69" s="322"/>
      <c r="U69" s="322"/>
      <c r="V69" s="322"/>
      <c r="W69" s="322"/>
    </row>
    <row r="70" spans="1:23" s="104" customFormat="1" ht="23.45" customHeight="1">
      <c r="A70" s="320">
        <v>54</v>
      </c>
      <c r="B70" s="321" t="s">
        <v>401</v>
      </c>
      <c r="C70" s="320">
        <f>SUM(E70:H70)</f>
        <v>51</v>
      </c>
      <c r="D70" s="320">
        <v>38</v>
      </c>
      <c r="E70" s="320">
        <v>11</v>
      </c>
      <c r="F70" s="320">
        <f t="shared" si="25"/>
        <v>27</v>
      </c>
      <c r="G70" s="320"/>
      <c r="H70" s="320">
        <v>13</v>
      </c>
      <c r="I70" s="320">
        <f>SUM(J70:M70)</f>
        <v>40</v>
      </c>
      <c r="J70" s="320">
        <v>13</v>
      </c>
      <c r="K70" s="320">
        <v>15</v>
      </c>
      <c r="L70" s="320"/>
      <c r="M70" s="320">
        <v>12</v>
      </c>
      <c r="N70" s="322"/>
      <c r="O70" s="322"/>
      <c r="P70" s="322"/>
      <c r="Q70" s="322"/>
      <c r="R70" s="322"/>
      <c r="S70" s="322"/>
      <c r="T70" s="322"/>
      <c r="U70" s="322"/>
      <c r="V70" s="322"/>
      <c r="W70" s="322"/>
    </row>
    <row r="71" spans="1:23" s="104" customFormat="1" ht="23.45" customHeight="1">
      <c r="A71" s="320">
        <v>55</v>
      </c>
      <c r="B71" s="321" t="s">
        <v>585</v>
      </c>
      <c r="C71" s="320">
        <f>SUM(E71:H71)</f>
        <v>49</v>
      </c>
      <c r="D71" s="320">
        <v>37</v>
      </c>
      <c r="E71" s="320">
        <v>11</v>
      </c>
      <c r="F71" s="320">
        <f t="shared" si="25"/>
        <v>26</v>
      </c>
      <c r="G71" s="320"/>
      <c r="H71" s="320">
        <v>12</v>
      </c>
      <c r="I71" s="320">
        <f>SUM(J71:M71)</f>
        <v>38</v>
      </c>
      <c r="J71" s="320">
        <v>15</v>
      </c>
      <c r="K71" s="320">
        <v>14</v>
      </c>
      <c r="L71" s="320"/>
      <c r="M71" s="320">
        <v>9</v>
      </c>
      <c r="N71" s="322"/>
      <c r="O71" s="322"/>
      <c r="P71" s="322"/>
      <c r="Q71" s="322"/>
      <c r="R71" s="322"/>
      <c r="S71" s="322"/>
      <c r="T71" s="322"/>
      <c r="U71" s="322"/>
      <c r="V71" s="322"/>
      <c r="W71" s="322"/>
    </row>
    <row r="72" spans="1:23" s="104" customFormat="1" ht="23.45" customHeight="1">
      <c r="A72" s="320">
        <v>56</v>
      </c>
      <c r="B72" s="321" t="s">
        <v>586</v>
      </c>
      <c r="C72" s="310">
        <f t="shared" ref="C72:C78" si="26">E72+F72+H72</f>
        <v>31</v>
      </c>
      <c r="D72" s="310">
        <v>19</v>
      </c>
      <c r="E72" s="310">
        <v>11</v>
      </c>
      <c r="F72" s="320">
        <f t="shared" si="25"/>
        <v>8</v>
      </c>
      <c r="G72" s="310"/>
      <c r="H72" s="310">
        <v>12</v>
      </c>
      <c r="I72" s="320">
        <f>SUM(J72:M72)</f>
        <v>29</v>
      </c>
      <c r="J72" s="310">
        <v>11</v>
      </c>
      <c r="K72" s="310">
        <v>10</v>
      </c>
      <c r="L72" s="310"/>
      <c r="M72" s="310">
        <v>8</v>
      </c>
      <c r="N72" s="322"/>
      <c r="O72" s="322"/>
      <c r="P72" s="322"/>
      <c r="Q72" s="322"/>
      <c r="R72" s="322"/>
      <c r="S72" s="322"/>
      <c r="T72" s="322"/>
      <c r="U72" s="322"/>
      <c r="V72" s="322"/>
      <c r="W72" s="322"/>
    </row>
    <row r="73" spans="1:23" s="104" customFormat="1" ht="23.45" customHeight="1">
      <c r="A73" s="320">
        <v>57</v>
      </c>
      <c r="B73" s="321" t="s">
        <v>584</v>
      </c>
      <c r="C73" s="310">
        <f t="shared" si="26"/>
        <v>37</v>
      </c>
      <c r="D73" s="310">
        <v>21</v>
      </c>
      <c r="E73" s="310">
        <v>11</v>
      </c>
      <c r="F73" s="320">
        <f t="shared" si="25"/>
        <v>10</v>
      </c>
      <c r="G73" s="310"/>
      <c r="H73" s="310">
        <v>16</v>
      </c>
      <c r="I73" s="320">
        <f t="shared" ref="I73:I78" si="27">SUM(J73:M73)</f>
        <v>35</v>
      </c>
      <c r="J73" s="310">
        <v>10</v>
      </c>
      <c r="K73" s="310">
        <v>13</v>
      </c>
      <c r="L73" s="310"/>
      <c r="M73" s="310">
        <v>12</v>
      </c>
      <c r="N73" s="323"/>
      <c r="O73" s="323"/>
      <c r="P73" s="323"/>
      <c r="Q73" s="323"/>
      <c r="R73" s="323"/>
      <c r="S73" s="323"/>
      <c r="T73" s="323"/>
      <c r="U73" s="323"/>
      <c r="V73" s="323"/>
      <c r="W73" s="323"/>
    </row>
    <row r="74" spans="1:23" s="104" customFormat="1" ht="23.45" customHeight="1">
      <c r="A74" s="320">
        <v>58</v>
      </c>
      <c r="B74" s="321" t="s">
        <v>400</v>
      </c>
      <c r="C74" s="310">
        <f t="shared" si="26"/>
        <v>32</v>
      </c>
      <c r="D74" s="310">
        <v>20</v>
      </c>
      <c r="E74" s="310">
        <v>11</v>
      </c>
      <c r="F74" s="320">
        <f t="shared" si="25"/>
        <v>9</v>
      </c>
      <c r="G74" s="310"/>
      <c r="H74" s="310">
        <v>12</v>
      </c>
      <c r="I74" s="320">
        <f t="shared" si="27"/>
        <v>31</v>
      </c>
      <c r="J74" s="310">
        <v>11</v>
      </c>
      <c r="K74" s="310">
        <v>10</v>
      </c>
      <c r="L74" s="310"/>
      <c r="M74" s="310">
        <v>10</v>
      </c>
      <c r="N74" s="323"/>
      <c r="O74" s="323"/>
      <c r="P74" s="323"/>
      <c r="Q74" s="323"/>
      <c r="R74" s="323"/>
      <c r="S74" s="323"/>
      <c r="T74" s="323"/>
      <c r="U74" s="323"/>
      <c r="V74" s="323"/>
      <c r="W74" s="323"/>
    </row>
    <row r="75" spans="1:23" s="104" customFormat="1" ht="23.45" customHeight="1">
      <c r="A75" s="320">
        <v>59</v>
      </c>
      <c r="B75" s="321" t="s">
        <v>588</v>
      </c>
      <c r="C75" s="310">
        <f t="shared" si="26"/>
        <v>32</v>
      </c>
      <c r="D75" s="310">
        <v>20</v>
      </c>
      <c r="E75" s="310">
        <v>11</v>
      </c>
      <c r="F75" s="320">
        <f t="shared" si="25"/>
        <v>9</v>
      </c>
      <c r="G75" s="310"/>
      <c r="H75" s="310">
        <v>12</v>
      </c>
      <c r="I75" s="320">
        <f t="shared" si="27"/>
        <v>30</v>
      </c>
      <c r="J75" s="310">
        <v>11</v>
      </c>
      <c r="K75" s="310">
        <v>10</v>
      </c>
      <c r="L75" s="310"/>
      <c r="M75" s="310">
        <v>9</v>
      </c>
      <c r="N75" s="323"/>
      <c r="O75" s="323"/>
      <c r="P75" s="323"/>
      <c r="Q75" s="323"/>
      <c r="R75" s="323"/>
      <c r="S75" s="323"/>
      <c r="T75" s="323"/>
      <c r="U75" s="323"/>
      <c r="V75" s="323"/>
      <c r="W75" s="323"/>
    </row>
    <row r="76" spans="1:23" s="104" customFormat="1" ht="23.45" customHeight="1">
      <c r="A76" s="320">
        <v>60</v>
      </c>
      <c r="B76" s="321" t="s">
        <v>1200</v>
      </c>
      <c r="C76" s="310">
        <f t="shared" si="26"/>
        <v>32</v>
      </c>
      <c r="D76" s="310">
        <v>20</v>
      </c>
      <c r="E76" s="310">
        <v>11</v>
      </c>
      <c r="F76" s="320">
        <f t="shared" si="25"/>
        <v>9</v>
      </c>
      <c r="G76" s="310"/>
      <c r="H76" s="310">
        <v>12</v>
      </c>
      <c r="I76" s="320">
        <f t="shared" si="27"/>
        <v>30</v>
      </c>
      <c r="J76" s="310">
        <v>10</v>
      </c>
      <c r="K76" s="310">
        <v>10</v>
      </c>
      <c r="L76" s="310"/>
      <c r="M76" s="310">
        <v>10</v>
      </c>
      <c r="N76" s="323"/>
      <c r="O76" s="323"/>
      <c r="P76" s="323"/>
      <c r="Q76" s="323"/>
      <c r="R76" s="323"/>
      <c r="S76" s="323"/>
      <c r="T76" s="323"/>
      <c r="U76" s="323"/>
      <c r="V76" s="323"/>
      <c r="W76" s="323"/>
    </row>
    <row r="77" spans="1:23" s="104" customFormat="1" ht="23.45" customHeight="1">
      <c r="A77" s="320">
        <v>61</v>
      </c>
      <c r="B77" s="321" t="s">
        <v>589</v>
      </c>
      <c r="C77" s="310">
        <f t="shared" si="26"/>
        <v>28</v>
      </c>
      <c r="D77" s="310">
        <v>16</v>
      </c>
      <c r="E77" s="310">
        <v>11</v>
      </c>
      <c r="F77" s="320">
        <f t="shared" si="25"/>
        <v>5</v>
      </c>
      <c r="G77" s="310"/>
      <c r="H77" s="310">
        <v>12</v>
      </c>
      <c r="I77" s="320">
        <f t="shared" si="27"/>
        <v>29</v>
      </c>
      <c r="J77" s="310">
        <v>9</v>
      </c>
      <c r="K77" s="310">
        <v>10</v>
      </c>
      <c r="L77" s="310"/>
      <c r="M77" s="310">
        <v>10</v>
      </c>
      <c r="N77" s="323"/>
      <c r="O77" s="323"/>
      <c r="P77" s="323"/>
      <c r="Q77" s="323"/>
      <c r="R77" s="323"/>
      <c r="S77" s="323"/>
      <c r="T77" s="323"/>
      <c r="U77" s="323"/>
      <c r="V77" s="323"/>
      <c r="W77" s="323"/>
    </row>
    <row r="78" spans="1:23" s="104" customFormat="1" ht="23.45" customHeight="1">
      <c r="A78" s="320">
        <v>62</v>
      </c>
      <c r="B78" s="321" t="s">
        <v>590</v>
      </c>
      <c r="C78" s="310">
        <f t="shared" si="26"/>
        <v>30</v>
      </c>
      <c r="D78" s="310">
        <v>18</v>
      </c>
      <c r="E78" s="310">
        <v>11</v>
      </c>
      <c r="F78" s="320">
        <f t="shared" si="25"/>
        <v>7</v>
      </c>
      <c r="G78" s="310"/>
      <c r="H78" s="310">
        <v>12</v>
      </c>
      <c r="I78" s="320">
        <f t="shared" si="27"/>
        <v>31</v>
      </c>
      <c r="J78" s="310">
        <v>10</v>
      </c>
      <c r="K78" s="310">
        <v>10</v>
      </c>
      <c r="L78" s="310"/>
      <c r="M78" s="310">
        <v>11</v>
      </c>
      <c r="N78" s="323"/>
      <c r="O78" s="323"/>
      <c r="P78" s="323"/>
      <c r="Q78" s="323"/>
      <c r="R78" s="323"/>
      <c r="S78" s="323"/>
      <c r="T78" s="323"/>
      <c r="U78" s="323"/>
      <c r="V78" s="323"/>
      <c r="W78" s="323"/>
    </row>
    <row r="79" spans="1:23" s="104" customFormat="1" ht="23.45" customHeight="1">
      <c r="A79" s="316" t="s">
        <v>338</v>
      </c>
      <c r="B79" s="319" t="s">
        <v>367</v>
      </c>
      <c r="C79" s="316">
        <f>SUM(C80:C96)</f>
        <v>540</v>
      </c>
      <c r="D79" s="316">
        <v>338</v>
      </c>
      <c r="E79" s="316">
        <f>SUM(E80:E96)</f>
        <v>187</v>
      </c>
      <c r="F79" s="316">
        <f>SUM(F80:F96)</f>
        <v>151</v>
      </c>
      <c r="G79" s="316"/>
      <c r="H79" s="316">
        <f>SUM(H80:H96)</f>
        <v>202</v>
      </c>
      <c r="I79" s="316">
        <f>SUM(I80:I96)</f>
        <v>471</v>
      </c>
      <c r="J79" s="316">
        <f>SUM(J80:J96)</f>
        <v>184</v>
      </c>
      <c r="K79" s="316">
        <f>SUM(K80:K96)</f>
        <v>123</v>
      </c>
      <c r="L79" s="316"/>
      <c r="M79" s="316">
        <f>SUM(M80:M96)</f>
        <v>164</v>
      </c>
      <c r="N79" s="316"/>
      <c r="O79" s="316"/>
      <c r="P79" s="316"/>
      <c r="Q79" s="316"/>
      <c r="R79" s="316"/>
      <c r="S79" s="316"/>
      <c r="T79" s="316"/>
      <c r="U79" s="316"/>
      <c r="V79" s="316"/>
      <c r="W79" s="316"/>
    </row>
    <row r="80" spans="1:23" s="104" customFormat="1" ht="23.45" customHeight="1">
      <c r="A80" s="320">
        <v>63</v>
      </c>
      <c r="B80" s="321" t="s">
        <v>1201</v>
      </c>
      <c r="C80" s="310">
        <f>E80+F80+H80</f>
        <v>28</v>
      </c>
      <c r="D80" s="310">
        <v>18</v>
      </c>
      <c r="E80" s="310">
        <v>11</v>
      </c>
      <c r="F80" s="320">
        <f t="shared" ref="F80:F96" si="28">D80-E80</f>
        <v>7</v>
      </c>
      <c r="G80" s="310"/>
      <c r="H80" s="310">
        <v>10</v>
      </c>
      <c r="I80" s="320">
        <f t="shared" ref="I80:I96" si="29">SUM(J80:M80)</f>
        <v>30</v>
      </c>
      <c r="J80" s="310">
        <v>10</v>
      </c>
      <c r="K80" s="310">
        <v>7</v>
      </c>
      <c r="L80" s="310"/>
      <c r="M80" s="310">
        <v>13</v>
      </c>
      <c r="N80" s="323"/>
      <c r="O80" s="323"/>
      <c r="P80" s="323"/>
      <c r="Q80" s="323"/>
      <c r="R80" s="323"/>
      <c r="S80" s="323"/>
      <c r="T80" s="323"/>
      <c r="U80" s="323"/>
      <c r="V80" s="323"/>
      <c r="W80" s="323"/>
    </row>
    <row r="81" spans="1:23" s="104" customFormat="1" ht="23.45" customHeight="1">
      <c r="A81" s="320">
        <v>64</v>
      </c>
      <c r="B81" s="321" t="s">
        <v>726</v>
      </c>
      <c r="C81" s="310">
        <f>E81+F81+H81</f>
        <v>32</v>
      </c>
      <c r="D81" s="310">
        <v>20</v>
      </c>
      <c r="E81" s="310">
        <v>11</v>
      </c>
      <c r="F81" s="320">
        <f t="shared" si="28"/>
        <v>9</v>
      </c>
      <c r="G81" s="310"/>
      <c r="H81" s="310">
        <v>12</v>
      </c>
      <c r="I81" s="320">
        <f t="shared" si="29"/>
        <v>29</v>
      </c>
      <c r="J81" s="310">
        <v>11</v>
      </c>
      <c r="K81" s="310">
        <v>6</v>
      </c>
      <c r="L81" s="310"/>
      <c r="M81" s="310">
        <v>12</v>
      </c>
      <c r="N81" s="323"/>
      <c r="O81" s="323"/>
      <c r="P81" s="323"/>
      <c r="Q81" s="323"/>
      <c r="R81" s="323"/>
      <c r="S81" s="323"/>
      <c r="T81" s="323"/>
      <c r="U81" s="323"/>
      <c r="V81" s="323"/>
      <c r="W81" s="323"/>
    </row>
    <row r="82" spans="1:23" s="104" customFormat="1" ht="23.45" customHeight="1">
      <c r="A82" s="320">
        <v>65</v>
      </c>
      <c r="B82" s="321" t="s">
        <v>1202</v>
      </c>
      <c r="C82" s="320">
        <f>SUM(E82:H82)</f>
        <v>32</v>
      </c>
      <c r="D82" s="320">
        <v>20</v>
      </c>
      <c r="E82" s="320">
        <v>11</v>
      </c>
      <c r="F82" s="320">
        <f t="shared" si="28"/>
        <v>9</v>
      </c>
      <c r="G82" s="310"/>
      <c r="H82" s="310">
        <v>12</v>
      </c>
      <c r="I82" s="320">
        <f t="shared" si="29"/>
        <v>26</v>
      </c>
      <c r="J82" s="320">
        <v>11</v>
      </c>
      <c r="K82" s="320">
        <v>7</v>
      </c>
      <c r="L82" s="320"/>
      <c r="M82" s="320">
        <v>8</v>
      </c>
      <c r="N82" s="322"/>
      <c r="O82" s="322"/>
      <c r="P82" s="322"/>
      <c r="Q82" s="322"/>
      <c r="R82" s="322"/>
      <c r="S82" s="322"/>
      <c r="T82" s="322"/>
      <c r="U82" s="322"/>
      <c r="V82" s="322"/>
      <c r="W82" s="322"/>
    </row>
    <row r="83" spans="1:23" s="104" customFormat="1" ht="23.45" customHeight="1">
      <c r="A83" s="320">
        <v>66</v>
      </c>
      <c r="B83" s="321" t="s">
        <v>1203</v>
      </c>
      <c r="C83" s="320">
        <f>SUM(E83:H83)</f>
        <v>32</v>
      </c>
      <c r="D83" s="320">
        <v>20</v>
      </c>
      <c r="E83" s="320">
        <v>11</v>
      </c>
      <c r="F83" s="320">
        <f t="shared" si="28"/>
        <v>9</v>
      </c>
      <c r="G83" s="310"/>
      <c r="H83" s="310">
        <v>12</v>
      </c>
      <c r="I83" s="320">
        <f t="shared" si="29"/>
        <v>26</v>
      </c>
      <c r="J83" s="320">
        <v>11</v>
      </c>
      <c r="K83" s="320">
        <v>6</v>
      </c>
      <c r="L83" s="320"/>
      <c r="M83" s="320">
        <v>9</v>
      </c>
      <c r="N83" s="322"/>
      <c r="O83" s="322"/>
      <c r="P83" s="322"/>
      <c r="Q83" s="322"/>
      <c r="R83" s="322"/>
      <c r="S83" s="322"/>
      <c r="T83" s="322"/>
      <c r="U83" s="322"/>
      <c r="V83" s="322"/>
      <c r="W83" s="322"/>
    </row>
    <row r="84" spans="1:23" s="104" customFormat="1" ht="23.45" customHeight="1">
      <c r="A84" s="320">
        <v>67</v>
      </c>
      <c r="B84" s="321" t="s">
        <v>1204</v>
      </c>
      <c r="C84" s="320">
        <f>SUM(E84:H84)</f>
        <v>32</v>
      </c>
      <c r="D84" s="320">
        <v>20</v>
      </c>
      <c r="E84" s="320">
        <v>11</v>
      </c>
      <c r="F84" s="320">
        <f t="shared" si="28"/>
        <v>9</v>
      </c>
      <c r="G84" s="310"/>
      <c r="H84" s="310">
        <v>12</v>
      </c>
      <c r="I84" s="320">
        <f t="shared" si="29"/>
        <v>30</v>
      </c>
      <c r="J84" s="320">
        <v>11</v>
      </c>
      <c r="K84" s="320">
        <v>7</v>
      </c>
      <c r="L84" s="320"/>
      <c r="M84" s="320">
        <v>12</v>
      </c>
      <c r="N84" s="322"/>
      <c r="O84" s="322"/>
      <c r="P84" s="322"/>
      <c r="Q84" s="322"/>
      <c r="R84" s="322"/>
      <c r="S84" s="322"/>
      <c r="T84" s="322"/>
      <c r="U84" s="322"/>
      <c r="V84" s="322"/>
      <c r="W84" s="322"/>
    </row>
    <row r="85" spans="1:23" s="104" customFormat="1" ht="23.45" customHeight="1">
      <c r="A85" s="320">
        <v>68</v>
      </c>
      <c r="B85" s="321" t="s">
        <v>1205</v>
      </c>
      <c r="C85" s="310">
        <f t="shared" ref="C85:C96" si="30">E85+F85+H85</f>
        <v>32</v>
      </c>
      <c r="D85" s="320">
        <v>20</v>
      </c>
      <c r="E85" s="310">
        <v>11</v>
      </c>
      <c r="F85" s="320">
        <f t="shared" si="28"/>
        <v>9</v>
      </c>
      <c r="G85" s="310"/>
      <c r="H85" s="310">
        <v>12</v>
      </c>
      <c r="I85" s="320">
        <f t="shared" si="29"/>
        <v>25</v>
      </c>
      <c r="J85" s="310">
        <v>10</v>
      </c>
      <c r="K85" s="310">
        <v>8</v>
      </c>
      <c r="L85" s="310"/>
      <c r="M85" s="310">
        <v>7</v>
      </c>
      <c r="N85" s="322"/>
      <c r="O85" s="323"/>
      <c r="P85" s="323"/>
      <c r="Q85" s="323"/>
      <c r="R85" s="323"/>
      <c r="S85" s="322"/>
      <c r="T85" s="323"/>
      <c r="U85" s="323"/>
      <c r="V85" s="323"/>
      <c r="W85" s="323"/>
    </row>
    <row r="86" spans="1:23" s="104" customFormat="1" ht="23.45" customHeight="1">
      <c r="A86" s="320">
        <v>69</v>
      </c>
      <c r="B86" s="321" t="s">
        <v>1206</v>
      </c>
      <c r="C86" s="310">
        <f t="shared" si="30"/>
        <v>32</v>
      </c>
      <c r="D86" s="320">
        <v>20</v>
      </c>
      <c r="E86" s="310">
        <v>11</v>
      </c>
      <c r="F86" s="320">
        <f t="shared" si="28"/>
        <v>9</v>
      </c>
      <c r="G86" s="310"/>
      <c r="H86" s="310">
        <v>12</v>
      </c>
      <c r="I86" s="320">
        <f t="shared" si="29"/>
        <v>31</v>
      </c>
      <c r="J86" s="310">
        <v>11</v>
      </c>
      <c r="K86" s="310">
        <v>8</v>
      </c>
      <c r="L86" s="310"/>
      <c r="M86" s="310">
        <v>12</v>
      </c>
      <c r="N86" s="322"/>
      <c r="O86" s="323"/>
      <c r="P86" s="323"/>
      <c r="Q86" s="323"/>
      <c r="R86" s="323"/>
      <c r="S86" s="322"/>
      <c r="T86" s="323"/>
      <c r="U86" s="323"/>
      <c r="V86" s="323"/>
      <c r="W86" s="323"/>
    </row>
    <row r="87" spans="1:23" s="104" customFormat="1" ht="23.45" customHeight="1">
      <c r="A87" s="320">
        <v>70</v>
      </c>
      <c r="B87" s="321" t="s">
        <v>1207</v>
      </c>
      <c r="C87" s="310">
        <f t="shared" si="30"/>
        <v>32</v>
      </c>
      <c r="D87" s="320">
        <v>20</v>
      </c>
      <c r="E87" s="310">
        <v>11</v>
      </c>
      <c r="F87" s="320">
        <f t="shared" si="28"/>
        <v>9</v>
      </c>
      <c r="G87" s="310"/>
      <c r="H87" s="310">
        <v>12</v>
      </c>
      <c r="I87" s="320">
        <f t="shared" si="29"/>
        <v>28</v>
      </c>
      <c r="J87" s="310">
        <v>11</v>
      </c>
      <c r="K87" s="310">
        <v>7</v>
      </c>
      <c r="L87" s="310"/>
      <c r="M87" s="310">
        <v>10</v>
      </c>
      <c r="N87" s="322"/>
      <c r="O87" s="323"/>
      <c r="P87" s="323"/>
      <c r="Q87" s="323"/>
      <c r="R87" s="323"/>
      <c r="S87" s="322"/>
      <c r="T87" s="323"/>
      <c r="U87" s="323"/>
      <c r="V87" s="323"/>
      <c r="W87" s="323"/>
    </row>
    <row r="88" spans="1:23" s="104" customFormat="1" ht="23.45" customHeight="1">
      <c r="A88" s="320">
        <v>71</v>
      </c>
      <c r="B88" s="321" t="s">
        <v>410</v>
      </c>
      <c r="C88" s="310">
        <f t="shared" si="30"/>
        <v>32</v>
      </c>
      <c r="D88" s="320">
        <v>20</v>
      </c>
      <c r="E88" s="310">
        <v>11</v>
      </c>
      <c r="F88" s="320">
        <f t="shared" si="28"/>
        <v>9</v>
      </c>
      <c r="G88" s="310"/>
      <c r="H88" s="310">
        <v>12</v>
      </c>
      <c r="I88" s="320">
        <f t="shared" si="29"/>
        <v>28</v>
      </c>
      <c r="J88" s="310">
        <v>11</v>
      </c>
      <c r="K88" s="310">
        <v>8</v>
      </c>
      <c r="L88" s="310"/>
      <c r="M88" s="310">
        <v>9</v>
      </c>
      <c r="N88" s="322"/>
      <c r="O88" s="323"/>
      <c r="P88" s="323"/>
      <c r="Q88" s="323"/>
      <c r="R88" s="323"/>
      <c r="S88" s="322"/>
      <c r="T88" s="323"/>
      <c r="U88" s="323"/>
      <c r="V88" s="323"/>
      <c r="W88" s="323"/>
    </row>
    <row r="89" spans="1:23" s="104" customFormat="1" ht="23.45" customHeight="1">
      <c r="A89" s="320">
        <v>72</v>
      </c>
      <c r="B89" s="321" t="s">
        <v>1208</v>
      </c>
      <c r="C89" s="310">
        <f t="shared" si="30"/>
        <v>32</v>
      </c>
      <c r="D89" s="320">
        <v>20</v>
      </c>
      <c r="E89" s="310">
        <v>11</v>
      </c>
      <c r="F89" s="320">
        <f t="shared" si="28"/>
        <v>9</v>
      </c>
      <c r="G89" s="310"/>
      <c r="H89" s="310">
        <v>12</v>
      </c>
      <c r="I89" s="320">
        <f t="shared" si="29"/>
        <v>30</v>
      </c>
      <c r="J89" s="310">
        <v>11</v>
      </c>
      <c r="K89" s="310">
        <v>8</v>
      </c>
      <c r="L89" s="310"/>
      <c r="M89" s="310">
        <v>11</v>
      </c>
      <c r="N89" s="322"/>
      <c r="O89" s="323"/>
      <c r="P89" s="323"/>
      <c r="Q89" s="323"/>
      <c r="R89" s="323"/>
      <c r="S89" s="322"/>
      <c r="T89" s="323"/>
      <c r="U89" s="323"/>
      <c r="V89" s="323"/>
      <c r="W89" s="323"/>
    </row>
    <row r="90" spans="1:23" s="104" customFormat="1" ht="23.45" customHeight="1">
      <c r="A90" s="320">
        <v>73</v>
      </c>
      <c r="B90" s="321" t="s">
        <v>411</v>
      </c>
      <c r="C90" s="310">
        <f t="shared" si="30"/>
        <v>32</v>
      </c>
      <c r="D90" s="320">
        <v>20</v>
      </c>
      <c r="E90" s="310">
        <v>11</v>
      </c>
      <c r="F90" s="320">
        <f t="shared" si="28"/>
        <v>9</v>
      </c>
      <c r="G90" s="310"/>
      <c r="H90" s="310">
        <v>12</v>
      </c>
      <c r="I90" s="320">
        <f t="shared" si="29"/>
        <v>27</v>
      </c>
      <c r="J90" s="310">
        <v>11</v>
      </c>
      <c r="K90" s="310">
        <v>8</v>
      </c>
      <c r="L90" s="310"/>
      <c r="M90" s="310">
        <v>8</v>
      </c>
      <c r="N90" s="322"/>
      <c r="O90" s="323"/>
      <c r="P90" s="323"/>
      <c r="Q90" s="323"/>
      <c r="R90" s="323"/>
      <c r="S90" s="322"/>
      <c r="T90" s="323"/>
      <c r="U90" s="323"/>
      <c r="V90" s="323"/>
      <c r="W90" s="323"/>
    </row>
    <row r="91" spans="1:23" s="104" customFormat="1" ht="23.45" customHeight="1">
      <c r="A91" s="320">
        <v>74</v>
      </c>
      <c r="B91" s="321" t="s">
        <v>1209</v>
      </c>
      <c r="C91" s="310">
        <f t="shared" si="30"/>
        <v>32</v>
      </c>
      <c r="D91" s="320">
        <v>20</v>
      </c>
      <c r="E91" s="310">
        <v>11</v>
      </c>
      <c r="F91" s="320">
        <f t="shared" si="28"/>
        <v>9</v>
      </c>
      <c r="G91" s="310"/>
      <c r="H91" s="310">
        <v>12</v>
      </c>
      <c r="I91" s="320">
        <f t="shared" si="29"/>
        <v>25</v>
      </c>
      <c r="J91" s="310">
        <v>11</v>
      </c>
      <c r="K91" s="310">
        <v>6</v>
      </c>
      <c r="L91" s="310"/>
      <c r="M91" s="310">
        <v>8</v>
      </c>
      <c r="N91" s="322"/>
      <c r="O91" s="323"/>
      <c r="P91" s="323"/>
      <c r="Q91" s="323"/>
      <c r="R91" s="323"/>
      <c r="S91" s="322"/>
      <c r="T91" s="323"/>
      <c r="U91" s="323"/>
      <c r="V91" s="323"/>
      <c r="W91" s="323"/>
    </row>
    <row r="92" spans="1:23" s="104" customFormat="1" ht="23.45" customHeight="1">
      <c r="A92" s="320">
        <v>75</v>
      </c>
      <c r="B92" s="321" t="s">
        <v>1210</v>
      </c>
      <c r="C92" s="310">
        <f t="shared" si="30"/>
        <v>32</v>
      </c>
      <c r="D92" s="320">
        <v>20</v>
      </c>
      <c r="E92" s="310">
        <v>11</v>
      </c>
      <c r="F92" s="320">
        <f t="shared" si="28"/>
        <v>9</v>
      </c>
      <c r="G92" s="310"/>
      <c r="H92" s="310">
        <v>12</v>
      </c>
      <c r="I92" s="320">
        <f t="shared" si="29"/>
        <v>29</v>
      </c>
      <c r="J92" s="310">
        <v>10</v>
      </c>
      <c r="K92" s="310">
        <v>8</v>
      </c>
      <c r="L92" s="310"/>
      <c r="M92" s="310">
        <v>11</v>
      </c>
      <c r="N92" s="322"/>
      <c r="O92" s="323"/>
      <c r="P92" s="323"/>
      <c r="Q92" s="323"/>
      <c r="R92" s="323"/>
      <c r="S92" s="322"/>
      <c r="T92" s="323"/>
      <c r="U92" s="323"/>
      <c r="V92" s="323"/>
      <c r="W92" s="323"/>
    </row>
    <row r="93" spans="1:23" s="104" customFormat="1" ht="23.45" customHeight="1">
      <c r="A93" s="320">
        <v>76</v>
      </c>
      <c r="B93" s="321" t="s">
        <v>1211</v>
      </c>
      <c r="C93" s="310">
        <f t="shared" si="30"/>
        <v>32</v>
      </c>
      <c r="D93" s="320">
        <v>20</v>
      </c>
      <c r="E93" s="310">
        <v>11</v>
      </c>
      <c r="F93" s="320">
        <f t="shared" si="28"/>
        <v>9</v>
      </c>
      <c r="G93" s="310"/>
      <c r="H93" s="310">
        <v>12</v>
      </c>
      <c r="I93" s="320">
        <f t="shared" si="29"/>
        <v>26</v>
      </c>
      <c r="J93" s="310">
        <v>11</v>
      </c>
      <c r="K93" s="310">
        <v>7</v>
      </c>
      <c r="L93" s="310"/>
      <c r="M93" s="310">
        <v>8</v>
      </c>
      <c r="N93" s="322"/>
      <c r="O93" s="323"/>
      <c r="P93" s="323"/>
      <c r="Q93" s="323"/>
      <c r="R93" s="323"/>
      <c r="S93" s="322"/>
      <c r="T93" s="323"/>
      <c r="U93" s="323"/>
      <c r="V93" s="323"/>
      <c r="W93" s="323"/>
    </row>
    <row r="94" spans="1:23" s="104" customFormat="1" ht="23.45" customHeight="1">
      <c r="A94" s="320">
        <v>77</v>
      </c>
      <c r="B94" s="321" t="s">
        <v>1212</v>
      </c>
      <c r="C94" s="310">
        <f t="shared" si="30"/>
        <v>32</v>
      </c>
      <c r="D94" s="310">
        <v>20</v>
      </c>
      <c r="E94" s="310">
        <v>11</v>
      </c>
      <c r="F94" s="320">
        <f t="shared" si="28"/>
        <v>9</v>
      </c>
      <c r="G94" s="310"/>
      <c r="H94" s="310">
        <v>12</v>
      </c>
      <c r="I94" s="320">
        <f t="shared" si="29"/>
        <v>28</v>
      </c>
      <c r="J94" s="310">
        <v>11</v>
      </c>
      <c r="K94" s="310">
        <v>7</v>
      </c>
      <c r="L94" s="310"/>
      <c r="M94" s="310">
        <v>10</v>
      </c>
      <c r="N94" s="323"/>
      <c r="O94" s="323"/>
      <c r="P94" s="323"/>
      <c r="Q94" s="323"/>
      <c r="R94" s="323"/>
      <c r="S94" s="323"/>
      <c r="T94" s="323"/>
      <c r="U94" s="323"/>
      <c r="V94" s="323"/>
      <c r="W94" s="323"/>
    </row>
    <row r="95" spans="1:23" s="104" customFormat="1" ht="23.45" customHeight="1">
      <c r="A95" s="320">
        <v>78</v>
      </c>
      <c r="B95" s="321" t="s">
        <v>1213</v>
      </c>
      <c r="C95" s="310">
        <f t="shared" si="30"/>
        <v>32</v>
      </c>
      <c r="D95" s="310">
        <v>20</v>
      </c>
      <c r="E95" s="310">
        <v>11</v>
      </c>
      <c r="F95" s="320">
        <f t="shared" si="28"/>
        <v>9</v>
      </c>
      <c r="G95" s="310"/>
      <c r="H95" s="310">
        <v>12</v>
      </c>
      <c r="I95" s="320">
        <f t="shared" si="29"/>
        <v>27</v>
      </c>
      <c r="J95" s="310">
        <v>11</v>
      </c>
      <c r="K95" s="310">
        <v>8</v>
      </c>
      <c r="L95" s="310"/>
      <c r="M95" s="310">
        <v>8</v>
      </c>
      <c r="N95" s="323"/>
      <c r="O95" s="323"/>
      <c r="P95" s="323"/>
      <c r="Q95" s="323"/>
      <c r="R95" s="323"/>
      <c r="S95" s="323"/>
      <c r="T95" s="323"/>
      <c r="U95" s="323"/>
      <c r="V95" s="323"/>
      <c r="W95" s="323"/>
    </row>
    <row r="96" spans="1:23" s="104" customFormat="1" ht="23.45" customHeight="1">
      <c r="A96" s="320">
        <v>79</v>
      </c>
      <c r="B96" s="321" t="s">
        <v>1214</v>
      </c>
      <c r="C96" s="310">
        <f t="shared" si="30"/>
        <v>32</v>
      </c>
      <c r="D96" s="310">
        <v>20</v>
      </c>
      <c r="E96" s="310">
        <v>11</v>
      </c>
      <c r="F96" s="320">
        <f t="shared" si="28"/>
        <v>9</v>
      </c>
      <c r="G96" s="310"/>
      <c r="H96" s="310">
        <v>12</v>
      </c>
      <c r="I96" s="320">
        <f t="shared" si="29"/>
        <v>26</v>
      </c>
      <c r="J96" s="310">
        <v>11</v>
      </c>
      <c r="K96" s="310">
        <v>7</v>
      </c>
      <c r="L96" s="310"/>
      <c r="M96" s="310">
        <v>8</v>
      </c>
      <c r="N96" s="323"/>
      <c r="O96" s="323"/>
      <c r="P96" s="323"/>
      <c r="Q96" s="323"/>
      <c r="R96" s="323"/>
      <c r="S96" s="323"/>
      <c r="T96" s="323"/>
      <c r="U96" s="323"/>
      <c r="V96" s="323"/>
      <c r="W96" s="323"/>
    </row>
    <row r="97" spans="1:23" s="104" customFormat="1" ht="23.45" customHeight="1">
      <c r="A97" s="316" t="s">
        <v>382</v>
      </c>
      <c r="B97" s="319" t="s">
        <v>1215</v>
      </c>
      <c r="C97" s="316">
        <f>SUM(C98:C113)</f>
        <v>522</v>
      </c>
      <c r="D97" s="316">
        <v>325</v>
      </c>
      <c r="E97" s="316">
        <f>SUM(E98:E113)</f>
        <v>176</v>
      </c>
      <c r="F97" s="316">
        <f>SUM(F98:F113)</f>
        <v>149</v>
      </c>
      <c r="G97" s="316"/>
      <c r="H97" s="316">
        <f>SUM(H98:H113)</f>
        <v>197</v>
      </c>
      <c r="I97" s="316">
        <f>SUM(I98:I113)</f>
        <v>438</v>
      </c>
      <c r="J97" s="316">
        <f>SUM(J98:J113)</f>
        <v>167</v>
      </c>
      <c r="K97" s="316">
        <f>SUM(K98:K113)</f>
        <v>130</v>
      </c>
      <c r="L97" s="316"/>
      <c r="M97" s="316">
        <f>SUM(M98:M113)</f>
        <v>141</v>
      </c>
      <c r="N97" s="316"/>
      <c r="O97" s="316"/>
      <c r="P97" s="316"/>
      <c r="Q97" s="316"/>
      <c r="R97" s="316"/>
      <c r="S97" s="316"/>
      <c r="T97" s="316"/>
      <c r="U97" s="316"/>
      <c r="V97" s="316"/>
      <c r="W97" s="316"/>
    </row>
    <row r="98" spans="1:23" s="104" customFormat="1" ht="23.45" customHeight="1">
      <c r="A98" s="320">
        <v>80</v>
      </c>
      <c r="B98" s="321" t="s">
        <v>1216</v>
      </c>
      <c r="C98" s="320">
        <f>SUM(E98:H98)</f>
        <v>28</v>
      </c>
      <c r="D98" s="320">
        <v>18</v>
      </c>
      <c r="E98" s="320">
        <v>11</v>
      </c>
      <c r="F98" s="320">
        <f t="shared" ref="F98:F113" si="31">D98-E98</f>
        <v>7</v>
      </c>
      <c r="G98" s="320"/>
      <c r="H98" s="320">
        <v>10</v>
      </c>
      <c r="I98" s="320">
        <f>SUM(J98:M98)</f>
        <v>23</v>
      </c>
      <c r="J98" s="320">
        <v>9</v>
      </c>
      <c r="K98" s="320">
        <v>5</v>
      </c>
      <c r="L98" s="320"/>
      <c r="M98" s="320">
        <v>9</v>
      </c>
      <c r="N98" s="322"/>
      <c r="O98" s="322"/>
      <c r="P98" s="322"/>
      <c r="Q98" s="322"/>
      <c r="R98" s="322"/>
      <c r="S98" s="322"/>
      <c r="T98" s="322"/>
      <c r="U98" s="322"/>
      <c r="V98" s="322"/>
      <c r="W98" s="322"/>
    </row>
    <row r="99" spans="1:23" s="104" customFormat="1" ht="23.45" customHeight="1">
      <c r="A99" s="320">
        <v>81</v>
      </c>
      <c r="B99" s="321" t="s">
        <v>1217</v>
      </c>
      <c r="C99" s="320">
        <f>SUM(E99:H99)</f>
        <v>28</v>
      </c>
      <c r="D99" s="320">
        <v>18</v>
      </c>
      <c r="E99" s="320">
        <v>11</v>
      </c>
      <c r="F99" s="320">
        <f t="shared" si="31"/>
        <v>7</v>
      </c>
      <c r="G99" s="320"/>
      <c r="H99" s="320">
        <v>10</v>
      </c>
      <c r="I99" s="320">
        <f>SUM(J99:M99)</f>
        <v>25</v>
      </c>
      <c r="J99" s="320">
        <v>10</v>
      </c>
      <c r="K99" s="320">
        <v>6</v>
      </c>
      <c r="L99" s="320"/>
      <c r="M99" s="320">
        <v>9</v>
      </c>
      <c r="N99" s="322"/>
      <c r="O99" s="322"/>
      <c r="P99" s="322"/>
      <c r="Q99" s="322"/>
      <c r="R99" s="322"/>
      <c r="S99" s="322"/>
      <c r="T99" s="322"/>
      <c r="U99" s="322"/>
      <c r="V99" s="322"/>
      <c r="W99" s="322"/>
    </row>
    <row r="100" spans="1:23" s="104" customFormat="1" ht="23.45" customHeight="1">
      <c r="A100" s="320">
        <v>82</v>
      </c>
      <c r="B100" s="321" t="s">
        <v>1218</v>
      </c>
      <c r="C100" s="320">
        <f>SUM(E100:H100)</f>
        <v>32</v>
      </c>
      <c r="D100" s="320">
        <v>20</v>
      </c>
      <c r="E100" s="320">
        <v>11</v>
      </c>
      <c r="F100" s="320">
        <f t="shared" si="31"/>
        <v>9</v>
      </c>
      <c r="G100" s="320"/>
      <c r="H100" s="320">
        <v>12</v>
      </c>
      <c r="I100" s="320">
        <f>SUM(J100:M100)</f>
        <v>28</v>
      </c>
      <c r="J100" s="320">
        <v>10</v>
      </c>
      <c r="K100" s="320">
        <v>9</v>
      </c>
      <c r="L100" s="320"/>
      <c r="M100" s="320">
        <v>9</v>
      </c>
      <c r="N100" s="322"/>
      <c r="O100" s="322"/>
      <c r="P100" s="322"/>
      <c r="Q100" s="322"/>
      <c r="R100" s="322"/>
      <c r="S100" s="322"/>
      <c r="T100" s="322"/>
      <c r="U100" s="322"/>
      <c r="V100" s="322"/>
      <c r="W100" s="322"/>
    </row>
    <row r="101" spans="1:23" s="104" customFormat="1" ht="23.45" customHeight="1">
      <c r="A101" s="320">
        <v>83</v>
      </c>
      <c r="B101" s="321" t="s">
        <v>1219</v>
      </c>
      <c r="C101" s="320">
        <f>SUM(E101:H101)</f>
        <v>32</v>
      </c>
      <c r="D101" s="320">
        <v>20</v>
      </c>
      <c r="E101" s="320">
        <v>11</v>
      </c>
      <c r="F101" s="320">
        <f t="shared" si="31"/>
        <v>9</v>
      </c>
      <c r="G101" s="320"/>
      <c r="H101" s="320">
        <v>12</v>
      </c>
      <c r="I101" s="320">
        <f>SUM(J101:M101)</f>
        <v>27</v>
      </c>
      <c r="J101" s="320">
        <v>11</v>
      </c>
      <c r="K101" s="320">
        <v>7</v>
      </c>
      <c r="L101" s="320"/>
      <c r="M101" s="320">
        <v>9</v>
      </c>
      <c r="N101" s="322"/>
      <c r="O101" s="322"/>
      <c r="P101" s="322"/>
      <c r="Q101" s="322"/>
      <c r="R101" s="322"/>
      <c r="S101" s="322"/>
      <c r="T101" s="322"/>
      <c r="U101" s="322"/>
      <c r="V101" s="322"/>
      <c r="W101" s="322"/>
    </row>
    <row r="102" spans="1:23" s="104" customFormat="1" ht="23.45" customHeight="1">
      <c r="A102" s="320">
        <v>84</v>
      </c>
      <c r="B102" s="321" t="s">
        <v>1220</v>
      </c>
      <c r="C102" s="310">
        <f>E102+F102+H102</f>
        <v>32</v>
      </c>
      <c r="D102" s="320">
        <v>20</v>
      </c>
      <c r="E102" s="320">
        <v>11</v>
      </c>
      <c r="F102" s="320">
        <f t="shared" si="31"/>
        <v>9</v>
      </c>
      <c r="G102" s="310"/>
      <c r="H102" s="310">
        <v>12</v>
      </c>
      <c r="I102" s="320">
        <f t="shared" ref="I102:I113" si="32">J102+K102+M102</f>
        <v>28</v>
      </c>
      <c r="J102" s="310">
        <v>10</v>
      </c>
      <c r="K102" s="310">
        <v>9</v>
      </c>
      <c r="L102" s="310"/>
      <c r="M102" s="310">
        <v>9</v>
      </c>
      <c r="N102" s="323"/>
      <c r="O102" s="323"/>
      <c r="P102" s="323"/>
      <c r="Q102" s="323"/>
      <c r="R102" s="322"/>
      <c r="S102" s="323"/>
      <c r="T102" s="323"/>
      <c r="U102" s="323"/>
      <c r="V102" s="323"/>
      <c r="W102" s="322"/>
    </row>
    <row r="103" spans="1:23" s="104" customFormat="1" ht="23.45" customHeight="1">
      <c r="A103" s="320">
        <v>85</v>
      </c>
      <c r="B103" s="321" t="s">
        <v>1221</v>
      </c>
      <c r="C103" s="310">
        <f>E103+F103+H103</f>
        <v>32</v>
      </c>
      <c r="D103" s="320">
        <v>20</v>
      </c>
      <c r="E103" s="320">
        <v>11</v>
      </c>
      <c r="F103" s="320">
        <f t="shared" si="31"/>
        <v>9</v>
      </c>
      <c r="G103" s="310"/>
      <c r="H103" s="310">
        <v>12</v>
      </c>
      <c r="I103" s="320">
        <f t="shared" si="32"/>
        <v>26</v>
      </c>
      <c r="J103" s="310">
        <v>10</v>
      </c>
      <c r="K103" s="310">
        <v>8</v>
      </c>
      <c r="L103" s="310"/>
      <c r="M103" s="310">
        <v>8</v>
      </c>
      <c r="N103" s="323"/>
      <c r="O103" s="323"/>
      <c r="P103" s="323"/>
      <c r="Q103" s="323"/>
      <c r="R103" s="322"/>
      <c r="S103" s="323"/>
      <c r="T103" s="323"/>
      <c r="U103" s="323"/>
      <c r="V103" s="323"/>
      <c r="W103" s="322"/>
    </row>
    <row r="104" spans="1:23" s="104" customFormat="1" ht="23.45" customHeight="1">
      <c r="A104" s="320">
        <v>86</v>
      </c>
      <c r="B104" s="321" t="s">
        <v>406</v>
      </c>
      <c r="C104" s="310">
        <f>E104+F104+H104</f>
        <v>32</v>
      </c>
      <c r="D104" s="320">
        <v>20</v>
      </c>
      <c r="E104" s="320">
        <v>11</v>
      </c>
      <c r="F104" s="320">
        <f t="shared" si="31"/>
        <v>9</v>
      </c>
      <c r="G104" s="310"/>
      <c r="H104" s="310">
        <v>12</v>
      </c>
      <c r="I104" s="320">
        <f t="shared" si="32"/>
        <v>25</v>
      </c>
      <c r="J104" s="310">
        <v>9</v>
      </c>
      <c r="K104" s="310">
        <v>8</v>
      </c>
      <c r="L104" s="310"/>
      <c r="M104" s="310">
        <v>8</v>
      </c>
      <c r="N104" s="323"/>
      <c r="O104" s="323"/>
      <c r="P104" s="323"/>
      <c r="Q104" s="323"/>
      <c r="R104" s="322"/>
      <c r="S104" s="323"/>
      <c r="T104" s="323"/>
      <c r="U104" s="323"/>
      <c r="V104" s="323"/>
      <c r="W104" s="322"/>
    </row>
    <row r="105" spans="1:23" s="104" customFormat="1" ht="23.45" customHeight="1">
      <c r="A105" s="320">
        <v>87</v>
      </c>
      <c r="B105" s="321" t="s">
        <v>1222</v>
      </c>
      <c r="C105" s="310">
        <f t="shared" ref="C105:C113" si="33">E105+F105+H105</f>
        <v>32</v>
      </c>
      <c r="D105" s="320">
        <v>20</v>
      </c>
      <c r="E105" s="320">
        <v>11</v>
      </c>
      <c r="F105" s="320">
        <f t="shared" si="31"/>
        <v>9</v>
      </c>
      <c r="G105" s="310"/>
      <c r="H105" s="310">
        <v>12</v>
      </c>
      <c r="I105" s="320">
        <f t="shared" si="32"/>
        <v>27</v>
      </c>
      <c r="J105" s="310">
        <v>11</v>
      </c>
      <c r="K105" s="310">
        <v>7</v>
      </c>
      <c r="L105" s="310"/>
      <c r="M105" s="310">
        <v>9</v>
      </c>
      <c r="N105" s="323"/>
      <c r="O105" s="323"/>
      <c r="P105" s="323"/>
      <c r="Q105" s="323"/>
      <c r="R105" s="322"/>
      <c r="S105" s="323"/>
      <c r="T105" s="323"/>
      <c r="U105" s="323"/>
      <c r="V105" s="323"/>
      <c r="W105" s="322"/>
    </row>
    <row r="106" spans="1:23" s="104" customFormat="1" ht="23.45" customHeight="1">
      <c r="A106" s="320">
        <v>88</v>
      </c>
      <c r="B106" s="321" t="s">
        <v>1223</v>
      </c>
      <c r="C106" s="310">
        <f t="shared" si="33"/>
        <v>35</v>
      </c>
      <c r="D106" s="310">
        <v>22</v>
      </c>
      <c r="E106" s="320">
        <v>11</v>
      </c>
      <c r="F106" s="320">
        <f t="shared" si="31"/>
        <v>11</v>
      </c>
      <c r="G106" s="310"/>
      <c r="H106" s="310">
        <v>13</v>
      </c>
      <c r="I106" s="320">
        <f t="shared" si="32"/>
        <v>28</v>
      </c>
      <c r="J106" s="310">
        <v>11</v>
      </c>
      <c r="K106" s="310">
        <v>8</v>
      </c>
      <c r="L106" s="310"/>
      <c r="M106" s="310">
        <v>9</v>
      </c>
      <c r="N106" s="323"/>
      <c r="O106" s="323"/>
      <c r="P106" s="323"/>
      <c r="Q106" s="323"/>
      <c r="R106" s="322"/>
      <c r="S106" s="323"/>
      <c r="T106" s="323"/>
      <c r="U106" s="323"/>
      <c r="V106" s="323"/>
      <c r="W106" s="322"/>
    </row>
    <row r="107" spans="1:23" s="104" customFormat="1" ht="23.45" customHeight="1">
      <c r="A107" s="320">
        <v>89</v>
      </c>
      <c r="B107" s="321" t="s">
        <v>1224</v>
      </c>
      <c r="C107" s="310">
        <f t="shared" si="33"/>
        <v>36</v>
      </c>
      <c r="D107" s="310">
        <v>23</v>
      </c>
      <c r="E107" s="320">
        <v>11</v>
      </c>
      <c r="F107" s="320">
        <f t="shared" si="31"/>
        <v>12</v>
      </c>
      <c r="G107" s="310"/>
      <c r="H107" s="310">
        <v>13</v>
      </c>
      <c r="I107" s="320">
        <f t="shared" si="32"/>
        <v>29</v>
      </c>
      <c r="J107" s="310">
        <v>11</v>
      </c>
      <c r="K107" s="310">
        <v>9</v>
      </c>
      <c r="L107" s="310"/>
      <c r="M107" s="310">
        <v>9</v>
      </c>
      <c r="N107" s="323"/>
      <c r="O107" s="323"/>
      <c r="P107" s="323"/>
      <c r="Q107" s="323"/>
      <c r="R107" s="322"/>
      <c r="S107" s="323"/>
      <c r="T107" s="323"/>
      <c r="U107" s="323"/>
      <c r="V107" s="323"/>
      <c r="W107" s="322"/>
    </row>
    <row r="108" spans="1:23" s="104" customFormat="1" ht="23.45" customHeight="1">
      <c r="A108" s="320">
        <v>90</v>
      </c>
      <c r="B108" s="321" t="s">
        <v>1225</v>
      </c>
      <c r="C108" s="310">
        <f t="shared" si="33"/>
        <v>36</v>
      </c>
      <c r="D108" s="310">
        <v>23</v>
      </c>
      <c r="E108" s="320">
        <v>11</v>
      </c>
      <c r="F108" s="320">
        <f t="shared" si="31"/>
        <v>12</v>
      </c>
      <c r="G108" s="310"/>
      <c r="H108" s="310">
        <v>13</v>
      </c>
      <c r="I108" s="320">
        <f t="shared" si="32"/>
        <v>27</v>
      </c>
      <c r="J108" s="310">
        <v>10</v>
      </c>
      <c r="K108" s="310">
        <v>8</v>
      </c>
      <c r="L108" s="310"/>
      <c r="M108" s="310">
        <v>9</v>
      </c>
      <c r="N108" s="323"/>
      <c r="O108" s="323"/>
      <c r="P108" s="323"/>
      <c r="Q108" s="323"/>
      <c r="R108" s="322"/>
      <c r="S108" s="323"/>
      <c r="T108" s="323"/>
      <c r="U108" s="323"/>
      <c r="V108" s="323"/>
      <c r="W108" s="322"/>
    </row>
    <row r="109" spans="1:23" s="104" customFormat="1" ht="23.45" customHeight="1">
      <c r="A109" s="320">
        <v>91</v>
      </c>
      <c r="B109" s="321" t="s">
        <v>1226</v>
      </c>
      <c r="C109" s="310">
        <f t="shared" si="33"/>
        <v>44</v>
      </c>
      <c r="D109" s="310">
        <v>23</v>
      </c>
      <c r="E109" s="320">
        <v>11</v>
      </c>
      <c r="F109" s="320">
        <f t="shared" si="31"/>
        <v>12</v>
      </c>
      <c r="G109" s="310"/>
      <c r="H109" s="310">
        <v>21</v>
      </c>
      <c r="I109" s="320">
        <f t="shared" si="32"/>
        <v>45</v>
      </c>
      <c r="J109" s="310">
        <v>14</v>
      </c>
      <c r="K109" s="310">
        <v>15</v>
      </c>
      <c r="L109" s="310"/>
      <c r="M109" s="310">
        <v>16</v>
      </c>
      <c r="N109" s="323"/>
      <c r="O109" s="323"/>
      <c r="P109" s="323"/>
      <c r="Q109" s="323"/>
      <c r="R109" s="322"/>
      <c r="S109" s="323"/>
      <c r="T109" s="323"/>
      <c r="U109" s="323"/>
      <c r="V109" s="323"/>
      <c r="W109" s="322"/>
    </row>
    <row r="110" spans="1:23" s="104" customFormat="1" ht="23.45" customHeight="1">
      <c r="A110" s="320">
        <v>92</v>
      </c>
      <c r="B110" s="321" t="s">
        <v>1227</v>
      </c>
      <c r="C110" s="310">
        <f t="shared" si="33"/>
        <v>31</v>
      </c>
      <c r="D110" s="310">
        <v>20</v>
      </c>
      <c r="E110" s="320">
        <v>11</v>
      </c>
      <c r="F110" s="320">
        <f t="shared" si="31"/>
        <v>9</v>
      </c>
      <c r="G110" s="310"/>
      <c r="H110" s="310">
        <v>11</v>
      </c>
      <c r="I110" s="320">
        <f t="shared" si="32"/>
        <v>25</v>
      </c>
      <c r="J110" s="310">
        <v>10</v>
      </c>
      <c r="K110" s="310">
        <v>8</v>
      </c>
      <c r="L110" s="310"/>
      <c r="M110" s="310">
        <v>7</v>
      </c>
      <c r="N110" s="323"/>
      <c r="O110" s="323"/>
      <c r="P110" s="323"/>
      <c r="Q110" s="323"/>
      <c r="R110" s="322"/>
      <c r="S110" s="323"/>
      <c r="T110" s="323"/>
      <c r="U110" s="323"/>
      <c r="V110" s="323"/>
      <c r="W110" s="322"/>
    </row>
    <row r="111" spans="1:23" s="104" customFormat="1" ht="23.45" customHeight="1">
      <c r="A111" s="320">
        <v>93</v>
      </c>
      <c r="B111" s="321" t="s">
        <v>1228</v>
      </c>
      <c r="C111" s="310">
        <f t="shared" si="33"/>
        <v>32</v>
      </c>
      <c r="D111" s="310">
        <v>20</v>
      </c>
      <c r="E111" s="320">
        <v>11</v>
      </c>
      <c r="F111" s="320">
        <f t="shared" si="31"/>
        <v>9</v>
      </c>
      <c r="G111" s="310"/>
      <c r="H111" s="310">
        <v>12</v>
      </c>
      <c r="I111" s="320">
        <f t="shared" si="32"/>
        <v>27</v>
      </c>
      <c r="J111" s="310">
        <v>10</v>
      </c>
      <c r="K111" s="310">
        <v>8</v>
      </c>
      <c r="L111" s="310"/>
      <c r="M111" s="310">
        <v>9</v>
      </c>
      <c r="N111" s="323"/>
      <c r="O111" s="323"/>
      <c r="P111" s="323"/>
      <c r="Q111" s="323"/>
      <c r="R111" s="322"/>
      <c r="S111" s="323"/>
      <c r="T111" s="323"/>
      <c r="U111" s="323"/>
      <c r="V111" s="323"/>
      <c r="W111" s="322"/>
    </row>
    <row r="112" spans="1:23" s="104" customFormat="1" ht="23.45" customHeight="1">
      <c r="A112" s="320">
        <v>94</v>
      </c>
      <c r="B112" s="321" t="s">
        <v>1229</v>
      </c>
      <c r="C112" s="310">
        <f t="shared" si="33"/>
        <v>32</v>
      </c>
      <c r="D112" s="310">
        <v>20</v>
      </c>
      <c r="E112" s="320">
        <v>11</v>
      </c>
      <c r="F112" s="320">
        <f t="shared" si="31"/>
        <v>9</v>
      </c>
      <c r="G112" s="310"/>
      <c r="H112" s="310">
        <v>12</v>
      </c>
      <c r="I112" s="320">
        <f t="shared" si="32"/>
        <v>26</v>
      </c>
      <c r="J112" s="310">
        <v>11</v>
      </c>
      <c r="K112" s="310">
        <v>8</v>
      </c>
      <c r="L112" s="310"/>
      <c r="M112" s="310">
        <v>7</v>
      </c>
      <c r="N112" s="323"/>
      <c r="O112" s="323"/>
      <c r="P112" s="323"/>
      <c r="Q112" s="323"/>
      <c r="R112" s="322"/>
      <c r="S112" s="323"/>
      <c r="T112" s="323"/>
      <c r="U112" s="323"/>
      <c r="V112" s="323"/>
      <c r="W112" s="322"/>
    </row>
    <row r="113" spans="1:23" s="104" customFormat="1" ht="23.45" customHeight="1">
      <c r="A113" s="320">
        <v>95</v>
      </c>
      <c r="B113" s="321" t="s">
        <v>1230</v>
      </c>
      <c r="C113" s="310">
        <f t="shared" si="33"/>
        <v>28</v>
      </c>
      <c r="D113" s="310">
        <v>18</v>
      </c>
      <c r="E113" s="320">
        <v>11</v>
      </c>
      <c r="F113" s="320">
        <f t="shared" si="31"/>
        <v>7</v>
      </c>
      <c r="G113" s="310"/>
      <c r="H113" s="310">
        <v>10</v>
      </c>
      <c r="I113" s="320">
        <f t="shared" si="32"/>
        <v>22</v>
      </c>
      <c r="J113" s="310">
        <v>10</v>
      </c>
      <c r="K113" s="310">
        <v>7</v>
      </c>
      <c r="L113" s="310"/>
      <c r="M113" s="310">
        <v>5</v>
      </c>
      <c r="N113" s="323"/>
      <c r="O113" s="323"/>
      <c r="P113" s="323"/>
      <c r="Q113" s="323"/>
      <c r="R113" s="322"/>
      <c r="S113" s="323"/>
      <c r="T113" s="323"/>
      <c r="U113" s="323"/>
      <c r="V113" s="323"/>
      <c r="W113" s="322"/>
    </row>
    <row r="114" spans="1:23" s="103" customFormat="1" ht="23.45" customHeight="1">
      <c r="A114" s="316" t="s">
        <v>385</v>
      </c>
      <c r="B114" s="319" t="s">
        <v>370</v>
      </c>
      <c r="C114" s="316">
        <f>SUM(C115:C133)</f>
        <v>612</v>
      </c>
      <c r="D114" s="316">
        <v>383</v>
      </c>
      <c r="E114" s="316">
        <f>SUM(E115:E133)</f>
        <v>209</v>
      </c>
      <c r="F114" s="316">
        <f>SUM(F115:F133)</f>
        <v>174</v>
      </c>
      <c r="G114" s="316"/>
      <c r="H114" s="316">
        <f>SUM(H115:H133)</f>
        <v>229</v>
      </c>
      <c r="I114" s="316">
        <f>SUM(I115:I133)</f>
        <v>579</v>
      </c>
      <c r="J114" s="316">
        <f>SUM(J115:J133)</f>
        <v>192</v>
      </c>
      <c r="K114" s="316">
        <f>SUM(K115:K133)</f>
        <v>172</v>
      </c>
      <c r="L114" s="316"/>
      <c r="M114" s="316">
        <f>SUM(M115:M133)</f>
        <v>215</v>
      </c>
      <c r="N114" s="316"/>
      <c r="O114" s="316"/>
      <c r="P114" s="316"/>
      <c r="Q114" s="316"/>
      <c r="R114" s="316"/>
      <c r="S114" s="316"/>
      <c r="T114" s="316"/>
      <c r="U114" s="316"/>
      <c r="V114" s="316"/>
      <c r="W114" s="316"/>
    </row>
    <row r="115" spans="1:23" s="104" customFormat="1" ht="23.45" customHeight="1">
      <c r="A115" s="320">
        <v>96</v>
      </c>
      <c r="B115" s="321" t="s">
        <v>1231</v>
      </c>
      <c r="C115" s="320">
        <f>SUM(E115:H115)</f>
        <v>33</v>
      </c>
      <c r="D115" s="320">
        <v>19</v>
      </c>
      <c r="E115" s="320">
        <v>11</v>
      </c>
      <c r="F115" s="327">
        <f t="shared" ref="F115:F133" si="34">D115-E115</f>
        <v>8</v>
      </c>
      <c r="G115" s="310"/>
      <c r="H115" s="310">
        <v>14</v>
      </c>
      <c r="I115" s="320">
        <f>J115+K115+M115</f>
        <v>32</v>
      </c>
      <c r="J115" s="310">
        <v>11</v>
      </c>
      <c r="K115" s="310">
        <v>9</v>
      </c>
      <c r="L115" s="310"/>
      <c r="M115" s="310">
        <v>12</v>
      </c>
      <c r="N115" s="323"/>
      <c r="O115" s="323"/>
      <c r="P115" s="323"/>
      <c r="Q115" s="323"/>
      <c r="R115" s="323"/>
      <c r="S115" s="323"/>
      <c r="T115" s="323"/>
      <c r="U115" s="323"/>
      <c r="V115" s="323"/>
      <c r="W115" s="323"/>
    </row>
    <row r="116" spans="1:23" s="104" customFormat="1" ht="23.45" customHeight="1">
      <c r="A116" s="320">
        <v>97</v>
      </c>
      <c r="B116" s="321" t="s">
        <v>1232</v>
      </c>
      <c r="C116" s="320">
        <f t="shared" ref="C116:C133" si="35">SUM(E116:H116)</f>
        <v>28</v>
      </c>
      <c r="D116" s="320">
        <v>18</v>
      </c>
      <c r="E116" s="320">
        <v>11</v>
      </c>
      <c r="F116" s="327">
        <f t="shared" si="34"/>
        <v>7</v>
      </c>
      <c r="G116" s="310"/>
      <c r="H116" s="310">
        <v>10</v>
      </c>
      <c r="I116" s="320">
        <f>J116+K116+M116</f>
        <v>28</v>
      </c>
      <c r="J116" s="310">
        <v>9</v>
      </c>
      <c r="K116" s="310">
        <v>9</v>
      </c>
      <c r="L116" s="310"/>
      <c r="M116" s="310">
        <v>10</v>
      </c>
      <c r="N116" s="323"/>
      <c r="O116" s="323"/>
      <c r="P116" s="323"/>
      <c r="Q116" s="323"/>
      <c r="R116" s="323"/>
      <c r="S116" s="323"/>
      <c r="T116" s="323"/>
      <c r="U116" s="323"/>
      <c r="V116" s="323"/>
      <c r="W116" s="323"/>
    </row>
    <row r="117" spans="1:23" s="104" customFormat="1" ht="23.45" customHeight="1">
      <c r="A117" s="320">
        <v>98</v>
      </c>
      <c r="B117" s="321" t="s">
        <v>1233</v>
      </c>
      <c r="C117" s="320">
        <f t="shared" si="35"/>
        <v>27</v>
      </c>
      <c r="D117" s="320">
        <v>17</v>
      </c>
      <c r="E117" s="320">
        <v>11</v>
      </c>
      <c r="F117" s="327">
        <f t="shared" si="34"/>
        <v>6</v>
      </c>
      <c r="G117" s="310"/>
      <c r="H117" s="310">
        <v>10</v>
      </c>
      <c r="I117" s="320">
        <f t="shared" ref="I117:I133" si="36">J117+K117+M117</f>
        <v>26</v>
      </c>
      <c r="J117" s="310">
        <v>9</v>
      </c>
      <c r="K117" s="310">
        <v>7</v>
      </c>
      <c r="L117" s="310"/>
      <c r="M117" s="310">
        <v>10</v>
      </c>
      <c r="N117" s="323"/>
      <c r="O117" s="323"/>
      <c r="P117" s="323"/>
      <c r="Q117" s="323"/>
      <c r="R117" s="323"/>
      <c r="S117" s="323"/>
      <c r="T117" s="323"/>
      <c r="U117" s="323"/>
      <c r="V117" s="323"/>
      <c r="W117" s="323"/>
    </row>
    <row r="118" spans="1:23" s="104" customFormat="1" ht="23.45" customHeight="1">
      <c r="A118" s="320">
        <v>99</v>
      </c>
      <c r="B118" s="321" t="s">
        <v>1234</v>
      </c>
      <c r="C118" s="320">
        <f t="shared" si="35"/>
        <v>27</v>
      </c>
      <c r="D118" s="320">
        <v>17</v>
      </c>
      <c r="E118" s="320">
        <v>11</v>
      </c>
      <c r="F118" s="327">
        <f t="shared" si="34"/>
        <v>6</v>
      </c>
      <c r="G118" s="310"/>
      <c r="H118" s="310">
        <v>10</v>
      </c>
      <c r="I118" s="320">
        <f t="shared" si="36"/>
        <v>28</v>
      </c>
      <c r="J118" s="310">
        <v>10</v>
      </c>
      <c r="K118" s="310">
        <v>8</v>
      </c>
      <c r="L118" s="310"/>
      <c r="M118" s="310">
        <v>10</v>
      </c>
      <c r="N118" s="323"/>
      <c r="O118" s="323"/>
      <c r="P118" s="323"/>
      <c r="Q118" s="323"/>
      <c r="R118" s="323"/>
      <c r="S118" s="323"/>
      <c r="T118" s="323"/>
      <c r="U118" s="323"/>
      <c r="V118" s="323"/>
      <c r="W118" s="323"/>
    </row>
    <row r="119" spans="1:23" s="104" customFormat="1" ht="23.45" customHeight="1">
      <c r="A119" s="320">
        <v>100</v>
      </c>
      <c r="B119" s="321" t="s">
        <v>1235</v>
      </c>
      <c r="C119" s="320">
        <f t="shared" si="35"/>
        <v>31</v>
      </c>
      <c r="D119" s="320">
        <v>19</v>
      </c>
      <c r="E119" s="320">
        <v>11</v>
      </c>
      <c r="F119" s="327">
        <f t="shared" si="34"/>
        <v>8</v>
      </c>
      <c r="G119" s="310"/>
      <c r="H119" s="310">
        <v>12</v>
      </c>
      <c r="I119" s="320">
        <f t="shared" si="36"/>
        <v>32</v>
      </c>
      <c r="J119" s="310">
        <v>11</v>
      </c>
      <c r="K119" s="310">
        <v>9</v>
      </c>
      <c r="L119" s="310"/>
      <c r="M119" s="310">
        <v>12</v>
      </c>
      <c r="N119" s="323"/>
      <c r="O119" s="323"/>
      <c r="P119" s="323"/>
      <c r="Q119" s="323"/>
      <c r="R119" s="323"/>
      <c r="S119" s="323"/>
      <c r="T119" s="323"/>
      <c r="U119" s="323"/>
      <c r="V119" s="323"/>
      <c r="W119" s="323"/>
    </row>
    <row r="120" spans="1:23" s="104" customFormat="1" ht="23.45" customHeight="1">
      <c r="A120" s="320">
        <v>101</v>
      </c>
      <c r="B120" s="321" t="s">
        <v>1236</v>
      </c>
      <c r="C120" s="320">
        <f t="shared" si="35"/>
        <v>28</v>
      </c>
      <c r="D120" s="320">
        <v>18</v>
      </c>
      <c r="E120" s="320">
        <v>11</v>
      </c>
      <c r="F120" s="327">
        <f t="shared" si="34"/>
        <v>7</v>
      </c>
      <c r="G120" s="310"/>
      <c r="H120" s="310">
        <v>10</v>
      </c>
      <c r="I120" s="320">
        <f t="shared" si="36"/>
        <v>27</v>
      </c>
      <c r="J120" s="310">
        <v>9</v>
      </c>
      <c r="K120" s="310">
        <v>8</v>
      </c>
      <c r="L120" s="310"/>
      <c r="M120" s="310">
        <v>10</v>
      </c>
      <c r="N120" s="323"/>
      <c r="O120" s="323"/>
      <c r="P120" s="323"/>
      <c r="Q120" s="323"/>
      <c r="R120" s="323"/>
      <c r="S120" s="323"/>
      <c r="T120" s="323"/>
      <c r="U120" s="323"/>
      <c r="V120" s="323"/>
      <c r="W120" s="323"/>
    </row>
    <row r="121" spans="1:23" s="104" customFormat="1" ht="23.45" customHeight="1">
      <c r="A121" s="320">
        <v>102</v>
      </c>
      <c r="B121" s="321" t="s">
        <v>1237</v>
      </c>
      <c r="C121" s="320">
        <f t="shared" si="35"/>
        <v>27</v>
      </c>
      <c r="D121" s="320">
        <v>17</v>
      </c>
      <c r="E121" s="320">
        <v>11</v>
      </c>
      <c r="F121" s="327">
        <f t="shared" si="34"/>
        <v>6</v>
      </c>
      <c r="G121" s="310"/>
      <c r="H121" s="310">
        <v>10</v>
      </c>
      <c r="I121" s="320">
        <f t="shared" si="36"/>
        <v>28</v>
      </c>
      <c r="J121" s="310">
        <v>10</v>
      </c>
      <c r="K121" s="310">
        <v>8</v>
      </c>
      <c r="L121" s="310"/>
      <c r="M121" s="310">
        <v>10</v>
      </c>
      <c r="N121" s="323"/>
      <c r="O121" s="323"/>
      <c r="P121" s="323"/>
      <c r="Q121" s="323"/>
      <c r="R121" s="323"/>
      <c r="S121" s="323"/>
      <c r="T121" s="323"/>
      <c r="U121" s="323"/>
      <c r="V121" s="323"/>
      <c r="W121" s="323"/>
    </row>
    <row r="122" spans="1:23" s="104" customFormat="1" ht="23.45" customHeight="1">
      <c r="A122" s="320">
        <v>103</v>
      </c>
      <c r="B122" s="321" t="s">
        <v>1238</v>
      </c>
      <c r="C122" s="320">
        <f t="shared" si="35"/>
        <v>32</v>
      </c>
      <c r="D122" s="320">
        <v>20</v>
      </c>
      <c r="E122" s="320">
        <v>11</v>
      </c>
      <c r="F122" s="327">
        <f t="shared" si="34"/>
        <v>9</v>
      </c>
      <c r="G122" s="310"/>
      <c r="H122" s="310">
        <v>12</v>
      </c>
      <c r="I122" s="320">
        <f t="shared" si="36"/>
        <v>31</v>
      </c>
      <c r="J122" s="310">
        <v>11</v>
      </c>
      <c r="K122" s="310">
        <v>9</v>
      </c>
      <c r="L122" s="310"/>
      <c r="M122" s="310">
        <v>11</v>
      </c>
      <c r="N122" s="323"/>
      <c r="O122" s="323"/>
      <c r="P122" s="323"/>
      <c r="Q122" s="323"/>
      <c r="R122" s="323"/>
      <c r="S122" s="323"/>
      <c r="T122" s="323"/>
      <c r="U122" s="323"/>
      <c r="V122" s="323"/>
      <c r="W122" s="323"/>
    </row>
    <row r="123" spans="1:23" s="104" customFormat="1" ht="23.45" customHeight="1">
      <c r="A123" s="320">
        <v>104</v>
      </c>
      <c r="B123" s="321" t="s">
        <v>1239</v>
      </c>
      <c r="C123" s="320">
        <f t="shared" si="35"/>
        <v>32</v>
      </c>
      <c r="D123" s="320">
        <v>20</v>
      </c>
      <c r="E123" s="320">
        <v>11</v>
      </c>
      <c r="F123" s="327">
        <f t="shared" si="34"/>
        <v>9</v>
      </c>
      <c r="G123" s="310"/>
      <c r="H123" s="310">
        <v>12</v>
      </c>
      <c r="I123" s="320">
        <f t="shared" si="36"/>
        <v>31</v>
      </c>
      <c r="J123" s="310">
        <v>10</v>
      </c>
      <c r="K123" s="310">
        <v>10</v>
      </c>
      <c r="L123" s="310"/>
      <c r="M123" s="310">
        <v>11</v>
      </c>
      <c r="N123" s="323"/>
      <c r="O123" s="323"/>
      <c r="P123" s="323"/>
      <c r="Q123" s="323"/>
      <c r="R123" s="323"/>
      <c r="S123" s="323"/>
      <c r="T123" s="323"/>
      <c r="U123" s="323"/>
      <c r="V123" s="323"/>
      <c r="W123" s="323"/>
    </row>
    <row r="124" spans="1:23" s="104" customFormat="1" ht="23.45" customHeight="1">
      <c r="A124" s="320">
        <v>105</v>
      </c>
      <c r="B124" s="321" t="s">
        <v>1240</v>
      </c>
      <c r="C124" s="320">
        <f t="shared" si="35"/>
        <v>33</v>
      </c>
      <c r="D124" s="320">
        <v>20</v>
      </c>
      <c r="E124" s="320">
        <v>11</v>
      </c>
      <c r="F124" s="327">
        <f t="shared" si="34"/>
        <v>9</v>
      </c>
      <c r="G124" s="310"/>
      <c r="H124" s="310">
        <v>13</v>
      </c>
      <c r="I124" s="320">
        <f t="shared" si="36"/>
        <v>31</v>
      </c>
      <c r="J124" s="310">
        <v>11</v>
      </c>
      <c r="K124" s="310">
        <v>8</v>
      </c>
      <c r="L124" s="310"/>
      <c r="M124" s="310">
        <v>12</v>
      </c>
      <c r="N124" s="323"/>
      <c r="O124" s="323"/>
      <c r="P124" s="323"/>
      <c r="Q124" s="323"/>
      <c r="R124" s="323"/>
      <c r="S124" s="323"/>
      <c r="T124" s="323"/>
      <c r="U124" s="323"/>
      <c r="V124" s="323"/>
      <c r="W124" s="323"/>
    </row>
    <row r="125" spans="1:23" s="104" customFormat="1" ht="23.45" customHeight="1">
      <c r="A125" s="320">
        <v>106</v>
      </c>
      <c r="B125" s="321" t="s">
        <v>1241</v>
      </c>
      <c r="C125" s="328">
        <f t="shared" si="35"/>
        <v>70</v>
      </c>
      <c r="D125" s="328">
        <v>53</v>
      </c>
      <c r="E125" s="320">
        <v>11</v>
      </c>
      <c r="F125" s="327">
        <f t="shared" si="34"/>
        <v>42</v>
      </c>
      <c r="G125" s="327"/>
      <c r="H125" s="327">
        <v>17</v>
      </c>
      <c r="I125" s="328">
        <f t="shared" si="36"/>
        <v>43</v>
      </c>
      <c r="J125" s="327">
        <v>12</v>
      </c>
      <c r="K125" s="327">
        <v>15</v>
      </c>
      <c r="L125" s="327"/>
      <c r="M125" s="327">
        <v>16</v>
      </c>
      <c r="N125" s="323"/>
      <c r="O125" s="323"/>
      <c r="P125" s="323"/>
      <c r="Q125" s="323"/>
      <c r="R125" s="323"/>
      <c r="S125" s="323"/>
      <c r="T125" s="323"/>
      <c r="U125" s="323"/>
      <c r="V125" s="323"/>
      <c r="W125" s="323"/>
    </row>
    <row r="126" spans="1:23" s="104" customFormat="1" ht="23.45" customHeight="1">
      <c r="A126" s="320">
        <v>107</v>
      </c>
      <c r="B126" s="321" t="s">
        <v>1242</v>
      </c>
      <c r="C126" s="320">
        <f>SUM(E126:H126)</f>
        <v>29</v>
      </c>
      <c r="D126" s="320">
        <v>17</v>
      </c>
      <c r="E126" s="320">
        <v>11</v>
      </c>
      <c r="F126" s="327">
        <f t="shared" si="34"/>
        <v>6</v>
      </c>
      <c r="G126" s="310"/>
      <c r="H126" s="310">
        <v>12</v>
      </c>
      <c r="I126" s="320">
        <f t="shared" si="36"/>
        <v>28</v>
      </c>
      <c r="J126" s="310">
        <v>10</v>
      </c>
      <c r="K126" s="310">
        <v>7</v>
      </c>
      <c r="L126" s="310"/>
      <c r="M126" s="310">
        <v>11</v>
      </c>
      <c r="N126" s="323"/>
      <c r="O126" s="323"/>
      <c r="P126" s="323"/>
      <c r="Q126" s="323"/>
      <c r="R126" s="323"/>
      <c r="S126" s="323"/>
      <c r="T126" s="323"/>
      <c r="U126" s="323"/>
      <c r="V126" s="323"/>
      <c r="W126" s="323"/>
    </row>
    <row r="127" spans="1:23" s="104" customFormat="1" ht="23.45" customHeight="1">
      <c r="A127" s="320">
        <v>108</v>
      </c>
      <c r="B127" s="321" t="s">
        <v>1243</v>
      </c>
      <c r="C127" s="320">
        <f t="shared" si="35"/>
        <v>30</v>
      </c>
      <c r="D127" s="320">
        <v>18</v>
      </c>
      <c r="E127" s="310">
        <v>11</v>
      </c>
      <c r="F127" s="327">
        <f t="shared" si="34"/>
        <v>7</v>
      </c>
      <c r="G127" s="310"/>
      <c r="H127" s="310">
        <v>12</v>
      </c>
      <c r="I127" s="320">
        <f t="shared" si="36"/>
        <v>30</v>
      </c>
      <c r="J127" s="310">
        <v>9</v>
      </c>
      <c r="K127" s="310">
        <v>10</v>
      </c>
      <c r="L127" s="310"/>
      <c r="M127" s="310">
        <v>11</v>
      </c>
      <c r="N127" s="323"/>
      <c r="O127" s="323"/>
      <c r="P127" s="323"/>
      <c r="Q127" s="323"/>
      <c r="R127" s="323"/>
      <c r="S127" s="323"/>
      <c r="T127" s="323"/>
      <c r="U127" s="323"/>
      <c r="V127" s="323"/>
      <c r="W127" s="323"/>
    </row>
    <row r="128" spans="1:23" s="104" customFormat="1" ht="23.45" customHeight="1">
      <c r="A128" s="320">
        <v>109</v>
      </c>
      <c r="B128" s="321" t="s">
        <v>1244</v>
      </c>
      <c r="C128" s="320">
        <f t="shared" si="35"/>
        <v>26</v>
      </c>
      <c r="D128" s="320">
        <v>16</v>
      </c>
      <c r="E128" s="310">
        <v>11</v>
      </c>
      <c r="F128" s="327">
        <f t="shared" si="34"/>
        <v>5</v>
      </c>
      <c r="G128" s="310"/>
      <c r="H128" s="310">
        <v>10</v>
      </c>
      <c r="I128" s="320">
        <f t="shared" si="36"/>
        <v>28</v>
      </c>
      <c r="J128" s="310">
        <v>10</v>
      </c>
      <c r="K128" s="310">
        <v>7</v>
      </c>
      <c r="L128" s="310"/>
      <c r="M128" s="310">
        <v>11</v>
      </c>
      <c r="N128" s="323"/>
      <c r="O128" s="323"/>
      <c r="P128" s="323"/>
      <c r="Q128" s="323"/>
      <c r="R128" s="323"/>
      <c r="S128" s="323"/>
      <c r="T128" s="323"/>
      <c r="U128" s="323"/>
      <c r="V128" s="323"/>
      <c r="W128" s="323"/>
    </row>
    <row r="129" spans="1:23" s="104" customFormat="1" ht="23.45" customHeight="1">
      <c r="A129" s="320">
        <v>110</v>
      </c>
      <c r="B129" s="321" t="s">
        <v>1245</v>
      </c>
      <c r="C129" s="320">
        <f t="shared" si="35"/>
        <v>27</v>
      </c>
      <c r="D129" s="320">
        <v>17</v>
      </c>
      <c r="E129" s="310">
        <v>11</v>
      </c>
      <c r="F129" s="327">
        <f t="shared" si="34"/>
        <v>6</v>
      </c>
      <c r="G129" s="310"/>
      <c r="H129" s="310">
        <v>10</v>
      </c>
      <c r="I129" s="320">
        <f t="shared" si="36"/>
        <v>29</v>
      </c>
      <c r="J129" s="310">
        <v>9</v>
      </c>
      <c r="K129" s="310">
        <v>8</v>
      </c>
      <c r="L129" s="310"/>
      <c r="M129" s="310">
        <v>12</v>
      </c>
      <c r="N129" s="323"/>
      <c r="O129" s="323"/>
      <c r="P129" s="323"/>
      <c r="Q129" s="323"/>
      <c r="R129" s="323"/>
      <c r="S129" s="323"/>
      <c r="T129" s="323"/>
      <c r="U129" s="323"/>
      <c r="V129" s="323"/>
      <c r="W129" s="323"/>
    </row>
    <row r="130" spans="1:23" s="104" customFormat="1" ht="23.45" customHeight="1">
      <c r="A130" s="320">
        <v>111</v>
      </c>
      <c r="B130" s="321" t="s">
        <v>1246</v>
      </c>
      <c r="C130" s="320">
        <f t="shared" si="35"/>
        <v>32</v>
      </c>
      <c r="D130" s="320">
        <v>18</v>
      </c>
      <c r="E130" s="310">
        <v>11</v>
      </c>
      <c r="F130" s="327">
        <f t="shared" si="34"/>
        <v>7</v>
      </c>
      <c r="G130" s="310"/>
      <c r="H130" s="310">
        <v>14</v>
      </c>
      <c r="I130" s="320">
        <f t="shared" si="36"/>
        <v>31</v>
      </c>
      <c r="J130" s="310">
        <v>10</v>
      </c>
      <c r="K130" s="310">
        <v>9</v>
      </c>
      <c r="L130" s="310"/>
      <c r="M130" s="310">
        <v>12</v>
      </c>
      <c r="N130" s="323"/>
      <c r="O130" s="323"/>
      <c r="P130" s="323"/>
      <c r="Q130" s="323"/>
      <c r="R130" s="323"/>
      <c r="S130" s="323"/>
      <c r="T130" s="323"/>
      <c r="U130" s="323"/>
      <c r="V130" s="323"/>
      <c r="W130" s="323"/>
    </row>
    <row r="131" spans="1:23" s="104" customFormat="1" ht="23.45" customHeight="1">
      <c r="A131" s="320">
        <v>112</v>
      </c>
      <c r="B131" s="321" t="s">
        <v>1247</v>
      </c>
      <c r="C131" s="320">
        <f t="shared" si="35"/>
        <v>32</v>
      </c>
      <c r="D131" s="320">
        <v>18</v>
      </c>
      <c r="E131" s="310">
        <v>11</v>
      </c>
      <c r="F131" s="327">
        <f t="shared" si="34"/>
        <v>7</v>
      </c>
      <c r="G131" s="310"/>
      <c r="H131" s="310">
        <v>14</v>
      </c>
      <c r="I131" s="320">
        <f t="shared" si="36"/>
        <v>32</v>
      </c>
      <c r="J131" s="310">
        <v>10</v>
      </c>
      <c r="K131" s="310">
        <v>10</v>
      </c>
      <c r="L131" s="310"/>
      <c r="M131" s="310">
        <v>12</v>
      </c>
      <c r="N131" s="323"/>
      <c r="O131" s="323"/>
      <c r="P131" s="323"/>
      <c r="Q131" s="323"/>
      <c r="R131" s="323"/>
      <c r="S131" s="323"/>
      <c r="T131" s="323"/>
      <c r="U131" s="323"/>
      <c r="V131" s="323"/>
      <c r="W131" s="323"/>
    </row>
    <row r="132" spans="1:23" s="104" customFormat="1" ht="23.45" customHeight="1">
      <c r="A132" s="320">
        <v>113</v>
      </c>
      <c r="B132" s="321" t="s">
        <v>1248</v>
      </c>
      <c r="C132" s="320">
        <f t="shared" si="35"/>
        <v>32</v>
      </c>
      <c r="D132" s="320">
        <v>19</v>
      </c>
      <c r="E132" s="310">
        <v>11</v>
      </c>
      <c r="F132" s="327">
        <f t="shared" si="34"/>
        <v>8</v>
      </c>
      <c r="G132" s="310"/>
      <c r="H132" s="310">
        <v>13</v>
      </c>
      <c r="I132" s="320">
        <f t="shared" si="36"/>
        <v>30</v>
      </c>
      <c r="J132" s="310">
        <v>11</v>
      </c>
      <c r="K132" s="310">
        <v>8</v>
      </c>
      <c r="L132" s="310"/>
      <c r="M132" s="310">
        <v>11</v>
      </c>
      <c r="N132" s="323"/>
      <c r="O132" s="323"/>
      <c r="P132" s="323"/>
      <c r="Q132" s="323"/>
      <c r="R132" s="323"/>
      <c r="S132" s="323"/>
      <c r="T132" s="323"/>
      <c r="U132" s="323"/>
      <c r="V132" s="323"/>
      <c r="W132" s="323"/>
    </row>
    <row r="133" spans="1:23" s="104" customFormat="1" ht="23.45" customHeight="1">
      <c r="A133" s="320">
        <v>114</v>
      </c>
      <c r="B133" s="321" t="s">
        <v>1249</v>
      </c>
      <c r="C133" s="320">
        <f t="shared" si="35"/>
        <v>36</v>
      </c>
      <c r="D133" s="320">
        <v>22</v>
      </c>
      <c r="E133" s="310">
        <v>11</v>
      </c>
      <c r="F133" s="327">
        <f t="shared" si="34"/>
        <v>11</v>
      </c>
      <c r="G133" s="310"/>
      <c r="H133" s="310">
        <v>14</v>
      </c>
      <c r="I133" s="320">
        <f t="shared" si="36"/>
        <v>34</v>
      </c>
      <c r="J133" s="310">
        <v>10</v>
      </c>
      <c r="K133" s="310">
        <v>13</v>
      </c>
      <c r="L133" s="310"/>
      <c r="M133" s="310">
        <v>11</v>
      </c>
      <c r="N133" s="323"/>
      <c r="O133" s="323"/>
      <c r="P133" s="323"/>
      <c r="Q133" s="323"/>
      <c r="R133" s="323"/>
      <c r="S133" s="323"/>
      <c r="T133" s="323"/>
      <c r="U133" s="323"/>
      <c r="V133" s="323"/>
      <c r="W133" s="323"/>
    </row>
    <row r="134" spans="1:23" s="103" customFormat="1" ht="23.45" customHeight="1">
      <c r="A134" s="329" t="s">
        <v>387</v>
      </c>
      <c r="B134" s="330" t="s">
        <v>371</v>
      </c>
      <c r="C134" s="316">
        <f>SUM(C135:C154)</f>
        <v>773</v>
      </c>
      <c r="D134" s="316">
        <v>508</v>
      </c>
      <c r="E134" s="316">
        <f>SUM(E135:E154)</f>
        <v>220</v>
      </c>
      <c r="F134" s="316">
        <f>SUM(F135:F154)</f>
        <v>288</v>
      </c>
      <c r="G134" s="316"/>
      <c r="H134" s="316">
        <f>SUM(H135:H154)</f>
        <v>265</v>
      </c>
      <c r="I134" s="316">
        <f>SUM(I135:I154)</f>
        <v>709</v>
      </c>
      <c r="J134" s="316">
        <f>SUM(J135:J154)</f>
        <v>237</v>
      </c>
      <c r="K134" s="316">
        <f>SUM(K135:K154)</f>
        <v>208</v>
      </c>
      <c r="L134" s="316"/>
      <c r="M134" s="316">
        <f>SUM(M135:M154)</f>
        <v>264</v>
      </c>
      <c r="N134" s="316"/>
      <c r="O134" s="316"/>
      <c r="P134" s="316"/>
      <c r="Q134" s="316"/>
      <c r="R134" s="316"/>
      <c r="S134" s="316"/>
      <c r="T134" s="316"/>
      <c r="U134" s="316"/>
      <c r="V134" s="316"/>
      <c r="W134" s="316"/>
    </row>
    <row r="135" spans="1:23" s="103" customFormat="1" ht="23.45" customHeight="1">
      <c r="A135" s="320">
        <v>115</v>
      </c>
      <c r="B135" s="331" t="s">
        <v>1250</v>
      </c>
      <c r="C135" s="320">
        <f>E135+F135+H135</f>
        <v>28</v>
      </c>
      <c r="D135" s="320">
        <v>18</v>
      </c>
      <c r="E135" s="320">
        <v>11</v>
      </c>
      <c r="F135" s="320">
        <f t="shared" ref="F135:F154" si="37">D135-E135</f>
        <v>7</v>
      </c>
      <c r="G135" s="320"/>
      <c r="H135" s="320">
        <v>10</v>
      </c>
      <c r="I135" s="320">
        <f>J135+K135+M135</f>
        <v>30</v>
      </c>
      <c r="J135" s="320">
        <v>11</v>
      </c>
      <c r="K135" s="320">
        <v>7</v>
      </c>
      <c r="L135" s="320"/>
      <c r="M135" s="320">
        <v>12</v>
      </c>
      <c r="N135" s="322"/>
      <c r="O135" s="322"/>
      <c r="P135" s="322"/>
      <c r="Q135" s="322"/>
      <c r="R135" s="322"/>
      <c r="S135" s="322"/>
      <c r="T135" s="322"/>
      <c r="U135" s="322"/>
      <c r="V135" s="322"/>
      <c r="W135" s="322"/>
    </row>
    <row r="136" spans="1:23" s="103" customFormat="1" ht="23.45" customHeight="1">
      <c r="A136" s="320">
        <v>116</v>
      </c>
      <c r="B136" s="331" t="s">
        <v>1251</v>
      </c>
      <c r="C136" s="320">
        <f t="shared" ref="C136:C154" si="38">E136+F136+H136</f>
        <v>30</v>
      </c>
      <c r="D136" s="320">
        <v>18</v>
      </c>
      <c r="E136" s="320">
        <v>11</v>
      </c>
      <c r="F136" s="320">
        <f t="shared" si="37"/>
        <v>7</v>
      </c>
      <c r="G136" s="320"/>
      <c r="H136" s="320">
        <v>12</v>
      </c>
      <c r="I136" s="320">
        <f t="shared" ref="I136:I154" si="39">J136+K136+M136</f>
        <v>31</v>
      </c>
      <c r="J136" s="320">
        <v>11</v>
      </c>
      <c r="K136" s="320">
        <v>8</v>
      </c>
      <c r="L136" s="320"/>
      <c r="M136" s="320">
        <v>12</v>
      </c>
      <c r="N136" s="322"/>
      <c r="O136" s="322"/>
      <c r="P136" s="322"/>
      <c r="Q136" s="322"/>
      <c r="R136" s="322"/>
      <c r="S136" s="322"/>
      <c r="T136" s="322"/>
      <c r="U136" s="322"/>
      <c r="V136" s="322"/>
      <c r="W136" s="322"/>
    </row>
    <row r="137" spans="1:23" s="103" customFormat="1" ht="23.45" customHeight="1">
      <c r="A137" s="320">
        <v>117</v>
      </c>
      <c r="B137" s="331" t="s">
        <v>1252</v>
      </c>
      <c r="C137" s="320">
        <f t="shared" si="38"/>
        <v>28</v>
      </c>
      <c r="D137" s="320">
        <v>20</v>
      </c>
      <c r="E137" s="320">
        <v>11</v>
      </c>
      <c r="F137" s="320">
        <f t="shared" si="37"/>
        <v>9</v>
      </c>
      <c r="G137" s="320"/>
      <c r="H137" s="320">
        <v>8</v>
      </c>
      <c r="I137" s="320">
        <f t="shared" si="39"/>
        <v>32</v>
      </c>
      <c r="J137" s="320">
        <v>12</v>
      </c>
      <c r="K137" s="320">
        <v>8</v>
      </c>
      <c r="L137" s="320"/>
      <c r="M137" s="320">
        <v>12</v>
      </c>
      <c r="N137" s="322"/>
      <c r="O137" s="322"/>
      <c r="P137" s="322"/>
      <c r="Q137" s="322"/>
      <c r="R137" s="322"/>
      <c r="S137" s="322"/>
      <c r="T137" s="322"/>
      <c r="U137" s="322"/>
      <c r="V137" s="322"/>
      <c r="W137" s="322"/>
    </row>
    <row r="138" spans="1:23" s="104" customFormat="1" ht="23.45" customHeight="1">
      <c r="A138" s="320">
        <v>118</v>
      </c>
      <c r="B138" s="331" t="s">
        <v>402</v>
      </c>
      <c r="C138" s="320">
        <f t="shared" si="38"/>
        <v>70</v>
      </c>
      <c r="D138" s="320">
        <v>47</v>
      </c>
      <c r="E138" s="320">
        <v>11</v>
      </c>
      <c r="F138" s="320">
        <f t="shared" si="37"/>
        <v>36</v>
      </c>
      <c r="G138" s="320"/>
      <c r="H138" s="320">
        <v>23</v>
      </c>
      <c r="I138" s="320">
        <f t="shared" si="39"/>
        <v>48</v>
      </c>
      <c r="J138" s="320">
        <v>15</v>
      </c>
      <c r="K138" s="320">
        <v>18</v>
      </c>
      <c r="L138" s="320"/>
      <c r="M138" s="320">
        <v>15</v>
      </c>
      <c r="N138" s="322"/>
      <c r="O138" s="322"/>
      <c r="P138" s="322"/>
      <c r="Q138" s="322"/>
      <c r="R138" s="322"/>
      <c r="S138" s="322"/>
      <c r="T138" s="322"/>
      <c r="U138" s="322"/>
      <c r="V138" s="322"/>
      <c r="W138" s="322"/>
    </row>
    <row r="139" spans="1:23" s="104" customFormat="1" ht="23.45" customHeight="1">
      <c r="A139" s="320">
        <v>119</v>
      </c>
      <c r="B139" s="321" t="s">
        <v>1253</v>
      </c>
      <c r="C139" s="320">
        <f t="shared" si="38"/>
        <v>27</v>
      </c>
      <c r="D139" s="320">
        <v>19</v>
      </c>
      <c r="E139" s="320">
        <v>11</v>
      </c>
      <c r="F139" s="320">
        <f t="shared" si="37"/>
        <v>8</v>
      </c>
      <c r="G139" s="320"/>
      <c r="H139" s="320">
        <v>8</v>
      </c>
      <c r="I139" s="320">
        <f t="shared" si="39"/>
        <v>29</v>
      </c>
      <c r="J139" s="320">
        <v>11</v>
      </c>
      <c r="K139" s="320">
        <v>8</v>
      </c>
      <c r="L139" s="320"/>
      <c r="M139" s="320">
        <v>10</v>
      </c>
      <c r="N139" s="322"/>
      <c r="O139" s="322"/>
      <c r="P139" s="322"/>
      <c r="Q139" s="322"/>
      <c r="R139" s="322"/>
      <c r="S139" s="322"/>
      <c r="T139" s="322"/>
      <c r="U139" s="322"/>
      <c r="V139" s="322"/>
      <c r="W139" s="322"/>
    </row>
    <row r="140" spans="1:23" s="104" customFormat="1" ht="23.45" customHeight="1">
      <c r="A140" s="320">
        <v>120</v>
      </c>
      <c r="B140" s="321" t="s">
        <v>1014</v>
      </c>
      <c r="C140" s="320">
        <f t="shared" si="38"/>
        <v>27</v>
      </c>
      <c r="D140" s="320">
        <v>19</v>
      </c>
      <c r="E140" s="320">
        <v>11</v>
      </c>
      <c r="F140" s="320">
        <f t="shared" si="37"/>
        <v>8</v>
      </c>
      <c r="G140" s="320"/>
      <c r="H140" s="320">
        <v>8</v>
      </c>
      <c r="I140" s="320">
        <f t="shared" si="39"/>
        <v>30</v>
      </c>
      <c r="J140" s="320">
        <v>11</v>
      </c>
      <c r="K140" s="320">
        <v>8</v>
      </c>
      <c r="L140" s="320"/>
      <c r="M140" s="320">
        <v>11</v>
      </c>
      <c r="N140" s="322"/>
      <c r="O140" s="322"/>
      <c r="P140" s="322"/>
      <c r="Q140" s="322"/>
      <c r="R140" s="322"/>
      <c r="S140" s="322"/>
      <c r="T140" s="322"/>
      <c r="U140" s="322"/>
      <c r="V140" s="322"/>
      <c r="W140" s="322"/>
    </row>
    <row r="141" spans="1:23" s="104" customFormat="1" ht="23.45" customHeight="1">
      <c r="A141" s="320">
        <v>121</v>
      </c>
      <c r="B141" s="321" t="s">
        <v>1254</v>
      </c>
      <c r="C141" s="320">
        <f t="shared" si="38"/>
        <v>27</v>
      </c>
      <c r="D141" s="320">
        <v>19</v>
      </c>
      <c r="E141" s="320">
        <v>11</v>
      </c>
      <c r="F141" s="320">
        <f t="shared" si="37"/>
        <v>8</v>
      </c>
      <c r="G141" s="320"/>
      <c r="H141" s="320">
        <v>8</v>
      </c>
      <c r="I141" s="320">
        <f t="shared" si="39"/>
        <v>31</v>
      </c>
      <c r="J141" s="320">
        <v>11</v>
      </c>
      <c r="K141" s="320">
        <v>8</v>
      </c>
      <c r="L141" s="320"/>
      <c r="M141" s="320">
        <v>12</v>
      </c>
      <c r="N141" s="322"/>
      <c r="O141" s="322"/>
      <c r="P141" s="322"/>
      <c r="Q141" s="322"/>
      <c r="R141" s="322"/>
      <c r="S141" s="322"/>
      <c r="T141" s="322"/>
      <c r="U141" s="322"/>
      <c r="V141" s="322"/>
      <c r="W141" s="322"/>
    </row>
    <row r="142" spans="1:23" s="104" customFormat="1" ht="23.45" customHeight="1">
      <c r="A142" s="320">
        <v>122</v>
      </c>
      <c r="B142" s="321" t="s">
        <v>1255</v>
      </c>
      <c r="C142" s="320">
        <f t="shared" si="38"/>
        <v>27</v>
      </c>
      <c r="D142" s="320">
        <v>17</v>
      </c>
      <c r="E142" s="320">
        <v>11</v>
      </c>
      <c r="F142" s="320">
        <f t="shared" si="37"/>
        <v>6</v>
      </c>
      <c r="G142" s="320"/>
      <c r="H142" s="320">
        <v>10</v>
      </c>
      <c r="I142" s="320">
        <f t="shared" si="39"/>
        <v>31</v>
      </c>
      <c r="J142" s="320">
        <v>11</v>
      </c>
      <c r="K142" s="320">
        <v>8</v>
      </c>
      <c r="L142" s="320"/>
      <c r="M142" s="320">
        <v>12</v>
      </c>
      <c r="N142" s="322"/>
      <c r="O142" s="322"/>
      <c r="P142" s="322"/>
      <c r="Q142" s="322"/>
      <c r="R142" s="322"/>
      <c r="S142" s="322"/>
      <c r="T142" s="322"/>
      <c r="U142" s="322"/>
      <c r="V142" s="322"/>
      <c r="W142" s="322"/>
    </row>
    <row r="143" spans="1:23" s="104" customFormat="1" ht="23.45" customHeight="1">
      <c r="A143" s="320">
        <v>123</v>
      </c>
      <c r="B143" s="321" t="s">
        <v>1256</v>
      </c>
      <c r="C143" s="320">
        <f t="shared" si="38"/>
        <v>74</v>
      </c>
      <c r="D143" s="320">
        <v>45</v>
      </c>
      <c r="E143" s="320">
        <v>11</v>
      </c>
      <c r="F143" s="320">
        <f t="shared" si="37"/>
        <v>34</v>
      </c>
      <c r="G143" s="320"/>
      <c r="H143" s="320">
        <v>29</v>
      </c>
      <c r="I143" s="320">
        <f t="shared" si="39"/>
        <v>52</v>
      </c>
      <c r="J143" s="320">
        <v>15</v>
      </c>
      <c r="K143" s="320">
        <v>18</v>
      </c>
      <c r="L143" s="320"/>
      <c r="M143" s="320">
        <v>19</v>
      </c>
      <c r="N143" s="322"/>
      <c r="O143" s="322"/>
      <c r="P143" s="322"/>
      <c r="Q143" s="322"/>
      <c r="R143" s="322"/>
      <c r="S143" s="322"/>
      <c r="T143" s="322"/>
      <c r="U143" s="322"/>
      <c r="V143" s="322"/>
      <c r="W143" s="322"/>
    </row>
    <row r="144" spans="1:23" s="104" customFormat="1" ht="23.45" customHeight="1">
      <c r="A144" s="320">
        <v>124</v>
      </c>
      <c r="B144" s="321" t="s">
        <v>1257</v>
      </c>
      <c r="C144" s="320">
        <f t="shared" si="38"/>
        <v>27</v>
      </c>
      <c r="D144" s="320">
        <v>19</v>
      </c>
      <c r="E144" s="320">
        <v>11</v>
      </c>
      <c r="F144" s="320">
        <f t="shared" si="37"/>
        <v>8</v>
      </c>
      <c r="G144" s="320"/>
      <c r="H144" s="320">
        <v>8</v>
      </c>
      <c r="I144" s="320">
        <f t="shared" si="39"/>
        <v>30</v>
      </c>
      <c r="J144" s="320">
        <v>11</v>
      </c>
      <c r="K144" s="320">
        <v>8</v>
      </c>
      <c r="L144" s="320"/>
      <c r="M144" s="320">
        <v>11</v>
      </c>
      <c r="N144" s="322"/>
      <c r="O144" s="322"/>
      <c r="P144" s="322"/>
      <c r="Q144" s="322"/>
      <c r="R144" s="322"/>
      <c r="S144" s="322"/>
      <c r="T144" s="322"/>
      <c r="U144" s="322"/>
      <c r="V144" s="322"/>
      <c r="W144" s="322"/>
    </row>
    <row r="145" spans="1:23" s="104" customFormat="1" ht="23.45" customHeight="1">
      <c r="A145" s="320">
        <v>125</v>
      </c>
      <c r="B145" s="321" t="s">
        <v>403</v>
      </c>
      <c r="C145" s="320">
        <f t="shared" si="38"/>
        <v>74</v>
      </c>
      <c r="D145" s="320">
        <v>47</v>
      </c>
      <c r="E145" s="320">
        <v>11</v>
      </c>
      <c r="F145" s="320">
        <f t="shared" si="37"/>
        <v>36</v>
      </c>
      <c r="G145" s="320"/>
      <c r="H145" s="320">
        <v>27</v>
      </c>
      <c r="I145" s="320">
        <f t="shared" si="39"/>
        <v>48</v>
      </c>
      <c r="J145" s="320">
        <v>14</v>
      </c>
      <c r="K145" s="320">
        <v>19</v>
      </c>
      <c r="L145" s="320"/>
      <c r="M145" s="320">
        <v>15</v>
      </c>
      <c r="N145" s="322"/>
      <c r="O145" s="322"/>
      <c r="P145" s="322"/>
      <c r="Q145" s="322"/>
      <c r="R145" s="322"/>
      <c r="S145" s="322"/>
      <c r="T145" s="322"/>
      <c r="U145" s="322"/>
      <c r="V145" s="322"/>
      <c r="W145" s="322"/>
    </row>
    <row r="146" spans="1:23" s="104" customFormat="1" ht="23.45" customHeight="1">
      <c r="A146" s="320">
        <v>126</v>
      </c>
      <c r="B146" s="321" t="s">
        <v>1258</v>
      </c>
      <c r="C146" s="320">
        <f t="shared" si="38"/>
        <v>77</v>
      </c>
      <c r="D146" s="320">
        <v>49</v>
      </c>
      <c r="E146" s="320">
        <v>11</v>
      </c>
      <c r="F146" s="320">
        <f t="shared" si="37"/>
        <v>38</v>
      </c>
      <c r="G146" s="320"/>
      <c r="H146" s="320">
        <v>28</v>
      </c>
      <c r="I146" s="320">
        <f t="shared" si="39"/>
        <v>51</v>
      </c>
      <c r="J146" s="320">
        <v>14</v>
      </c>
      <c r="K146" s="320">
        <v>15</v>
      </c>
      <c r="L146" s="320"/>
      <c r="M146" s="320">
        <v>22</v>
      </c>
      <c r="N146" s="322"/>
      <c r="O146" s="322"/>
      <c r="P146" s="322"/>
      <c r="Q146" s="322"/>
      <c r="R146" s="322"/>
      <c r="S146" s="322"/>
      <c r="T146" s="322"/>
      <c r="U146" s="322"/>
      <c r="V146" s="322"/>
      <c r="W146" s="322"/>
    </row>
    <row r="147" spans="1:23" s="104" customFormat="1" ht="23.45" customHeight="1">
      <c r="A147" s="320">
        <v>127</v>
      </c>
      <c r="B147" s="321" t="s">
        <v>429</v>
      </c>
      <c r="C147" s="320">
        <f t="shared" si="38"/>
        <v>75</v>
      </c>
      <c r="D147" s="320">
        <v>45</v>
      </c>
      <c r="E147" s="320">
        <v>11</v>
      </c>
      <c r="F147" s="320">
        <f t="shared" si="37"/>
        <v>34</v>
      </c>
      <c r="G147" s="320"/>
      <c r="H147" s="320">
        <v>30</v>
      </c>
      <c r="I147" s="320">
        <f t="shared" si="39"/>
        <v>50</v>
      </c>
      <c r="J147" s="320">
        <v>13</v>
      </c>
      <c r="K147" s="320">
        <v>19</v>
      </c>
      <c r="L147" s="320"/>
      <c r="M147" s="320">
        <v>18</v>
      </c>
      <c r="N147" s="322"/>
      <c r="O147" s="322"/>
      <c r="P147" s="322"/>
      <c r="Q147" s="322"/>
      <c r="R147" s="322"/>
      <c r="S147" s="322"/>
      <c r="T147" s="322"/>
      <c r="U147" s="322"/>
      <c r="V147" s="322"/>
      <c r="W147" s="322"/>
    </row>
    <row r="148" spans="1:23" s="103" customFormat="1" ht="23.45" customHeight="1">
      <c r="A148" s="320">
        <v>128</v>
      </c>
      <c r="B148" s="321" t="s">
        <v>1259</v>
      </c>
      <c r="C148" s="320">
        <f t="shared" si="38"/>
        <v>26</v>
      </c>
      <c r="D148" s="320">
        <v>18</v>
      </c>
      <c r="E148" s="320">
        <v>11</v>
      </c>
      <c r="F148" s="320">
        <f t="shared" si="37"/>
        <v>7</v>
      </c>
      <c r="G148" s="310"/>
      <c r="H148" s="310">
        <v>8</v>
      </c>
      <c r="I148" s="320">
        <f t="shared" si="39"/>
        <v>31</v>
      </c>
      <c r="J148" s="310">
        <v>11</v>
      </c>
      <c r="K148" s="310">
        <v>8</v>
      </c>
      <c r="L148" s="310"/>
      <c r="M148" s="310">
        <v>12</v>
      </c>
      <c r="N148" s="322"/>
      <c r="O148" s="322"/>
      <c r="P148" s="322"/>
      <c r="Q148" s="322"/>
      <c r="R148" s="322"/>
      <c r="S148" s="322"/>
      <c r="T148" s="322"/>
      <c r="U148" s="322"/>
      <c r="V148" s="322"/>
      <c r="W148" s="322"/>
    </row>
    <row r="149" spans="1:23" s="103" customFormat="1" ht="23.45" customHeight="1">
      <c r="A149" s="320">
        <v>129</v>
      </c>
      <c r="B149" s="321" t="s">
        <v>1260</v>
      </c>
      <c r="C149" s="320">
        <f t="shared" si="38"/>
        <v>25</v>
      </c>
      <c r="D149" s="320">
        <v>17</v>
      </c>
      <c r="E149" s="320">
        <v>11</v>
      </c>
      <c r="F149" s="320">
        <f t="shared" si="37"/>
        <v>6</v>
      </c>
      <c r="G149" s="310"/>
      <c r="H149" s="310">
        <v>8</v>
      </c>
      <c r="I149" s="320">
        <f t="shared" si="39"/>
        <v>31</v>
      </c>
      <c r="J149" s="310">
        <v>11</v>
      </c>
      <c r="K149" s="310">
        <v>8</v>
      </c>
      <c r="L149" s="310"/>
      <c r="M149" s="310">
        <v>12</v>
      </c>
      <c r="N149" s="323"/>
      <c r="O149" s="323"/>
      <c r="P149" s="323"/>
      <c r="Q149" s="323"/>
      <c r="R149" s="323"/>
      <c r="S149" s="323"/>
      <c r="T149" s="323"/>
      <c r="U149" s="323"/>
      <c r="V149" s="323"/>
      <c r="W149" s="323"/>
    </row>
    <row r="150" spans="1:23" s="104" customFormat="1" ht="23.45" customHeight="1">
      <c r="A150" s="320">
        <v>130</v>
      </c>
      <c r="B150" s="321" t="s">
        <v>1261</v>
      </c>
      <c r="C150" s="320">
        <f t="shared" si="38"/>
        <v>25</v>
      </c>
      <c r="D150" s="320">
        <v>18</v>
      </c>
      <c r="E150" s="320">
        <v>11</v>
      </c>
      <c r="F150" s="320">
        <f t="shared" si="37"/>
        <v>7</v>
      </c>
      <c r="G150" s="310"/>
      <c r="H150" s="310">
        <v>7</v>
      </c>
      <c r="I150" s="320">
        <f t="shared" si="39"/>
        <v>31</v>
      </c>
      <c r="J150" s="310">
        <v>11</v>
      </c>
      <c r="K150" s="310">
        <v>8</v>
      </c>
      <c r="L150" s="310"/>
      <c r="M150" s="310">
        <v>12</v>
      </c>
      <c r="N150" s="323"/>
      <c r="O150" s="323"/>
      <c r="P150" s="323"/>
      <c r="Q150" s="323"/>
      <c r="R150" s="323"/>
      <c r="S150" s="323"/>
      <c r="T150" s="323"/>
      <c r="U150" s="323"/>
      <c r="V150" s="323"/>
      <c r="W150" s="323"/>
    </row>
    <row r="151" spans="1:23" s="104" customFormat="1" ht="23.45" customHeight="1">
      <c r="A151" s="320">
        <v>131</v>
      </c>
      <c r="B151" s="321" t="s">
        <v>1262</v>
      </c>
      <c r="C151" s="320">
        <f t="shared" si="38"/>
        <v>27</v>
      </c>
      <c r="D151" s="320">
        <v>19</v>
      </c>
      <c r="E151" s="320">
        <v>11</v>
      </c>
      <c r="F151" s="320">
        <f t="shared" si="37"/>
        <v>8</v>
      </c>
      <c r="G151" s="310"/>
      <c r="H151" s="310">
        <v>8</v>
      </c>
      <c r="I151" s="320">
        <f t="shared" si="39"/>
        <v>31</v>
      </c>
      <c r="J151" s="310">
        <v>11</v>
      </c>
      <c r="K151" s="310">
        <v>8</v>
      </c>
      <c r="L151" s="310"/>
      <c r="M151" s="310">
        <v>12</v>
      </c>
      <c r="N151" s="323"/>
      <c r="O151" s="323"/>
      <c r="P151" s="323"/>
      <c r="Q151" s="323"/>
      <c r="R151" s="323"/>
      <c r="S151" s="323"/>
      <c r="T151" s="323"/>
      <c r="U151" s="323"/>
      <c r="V151" s="323"/>
      <c r="W151" s="323"/>
    </row>
    <row r="152" spans="1:23" s="104" customFormat="1" ht="23.45" customHeight="1">
      <c r="A152" s="320">
        <v>132</v>
      </c>
      <c r="B152" s="321" t="s">
        <v>1263</v>
      </c>
      <c r="C152" s="320">
        <f t="shared" si="38"/>
        <v>29</v>
      </c>
      <c r="D152" s="320">
        <v>20</v>
      </c>
      <c r="E152" s="320">
        <v>11</v>
      </c>
      <c r="F152" s="320">
        <f t="shared" si="37"/>
        <v>9</v>
      </c>
      <c r="G152" s="310"/>
      <c r="H152" s="310">
        <v>9</v>
      </c>
      <c r="I152" s="320">
        <f t="shared" si="39"/>
        <v>31</v>
      </c>
      <c r="J152" s="310">
        <v>11</v>
      </c>
      <c r="K152" s="310">
        <v>8</v>
      </c>
      <c r="L152" s="310"/>
      <c r="M152" s="310">
        <v>12</v>
      </c>
      <c r="N152" s="323"/>
      <c r="O152" s="323"/>
      <c r="P152" s="323"/>
      <c r="Q152" s="323"/>
      <c r="R152" s="323"/>
      <c r="S152" s="323"/>
      <c r="T152" s="323"/>
      <c r="U152" s="323"/>
      <c r="V152" s="323"/>
      <c r="W152" s="323"/>
    </row>
    <row r="153" spans="1:23" s="104" customFormat="1" ht="23.45" customHeight="1">
      <c r="A153" s="320">
        <v>133</v>
      </c>
      <c r="B153" s="321" t="s">
        <v>1264</v>
      </c>
      <c r="C153" s="320">
        <f t="shared" si="38"/>
        <v>27</v>
      </c>
      <c r="D153" s="320">
        <v>19</v>
      </c>
      <c r="E153" s="320">
        <v>11</v>
      </c>
      <c r="F153" s="320">
        <f t="shared" si="37"/>
        <v>8</v>
      </c>
      <c r="G153" s="310"/>
      <c r="H153" s="310">
        <v>8</v>
      </c>
      <c r="I153" s="320">
        <f t="shared" si="39"/>
        <v>29</v>
      </c>
      <c r="J153" s="310">
        <v>11</v>
      </c>
      <c r="K153" s="310">
        <v>7</v>
      </c>
      <c r="L153" s="310"/>
      <c r="M153" s="310">
        <v>11</v>
      </c>
      <c r="N153" s="323"/>
      <c r="O153" s="323"/>
      <c r="P153" s="323"/>
      <c r="Q153" s="323"/>
      <c r="R153" s="323"/>
      <c r="S153" s="323"/>
      <c r="T153" s="323"/>
      <c r="U153" s="323"/>
      <c r="V153" s="323"/>
      <c r="W153" s="323"/>
    </row>
    <row r="154" spans="1:23" s="104" customFormat="1" ht="23.45" customHeight="1">
      <c r="A154" s="320">
        <v>134</v>
      </c>
      <c r="B154" s="321" t="s">
        <v>1265</v>
      </c>
      <c r="C154" s="320">
        <f t="shared" si="38"/>
        <v>23</v>
      </c>
      <c r="D154" s="320">
        <v>15</v>
      </c>
      <c r="E154" s="320">
        <v>11</v>
      </c>
      <c r="F154" s="320">
        <f t="shared" si="37"/>
        <v>4</v>
      </c>
      <c r="G154" s="310"/>
      <c r="H154" s="310">
        <v>8</v>
      </c>
      <c r="I154" s="320">
        <f t="shared" si="39"/>
        <v>32</v>
      </c>
      <c r="J154" s="310">
        <v>11</v>
      </c>
      <c r="K154" s="310">
        <v>9</v>
      </c>
      <c r="L154" s="310"/>
      <c r="M154" s="310">
        <v>12</v>
      </c>
      <c r="N154" s="323"/>
      <c r="O154" s="323"/>
      <c r="P154" s="323"/>
      <c r="Q154" s="323"/>
      <c r="R154" s="323"/>
      <c r="S154" s="323"/>
      <c r="T154" s="323"/>
      <c r="U154" s="323"/>
      <c r="V154" s="323"/>
      <c r="W154" s="323"/>
    </row>
    <row r="155" spans="1:23" s="103" customFormat="1" ht="23.45" customHeight="1">
      <c r="A155" s="316" t="s">
        <v>389</v>
      </c>
      <c r="B155" s="319" t="s">
        <v>1266</v>
      </c>
      <c r="C155" s="316">
        <f>SUM(C156:C176)</f>
        <v>1002</v>
      </c>
      <c r="D155" s="316">
        <v>674</v>
      </c>
      <c r="E155" s="316">
        <f t="shared" ref="E155:M155" si="40">SUM(E156:E176)</f>
        <v>231</v>
      </c>
      <c r="F155" s="316">
        <f t="shared" si="40"/>
        <v>443</v>
      </c>
      <c r="G155" s="316"/>
      <c r="H155" s="316">
        <f t="shared" si="40"/>
        <v>328</v>
      </c>
      <c r="I155" s="316">
        <f>SUM(I156:I176)</f>
        <v>862</v>
      </c>
      <c r="J155" s="316">
        <f t="shared" si="40"/>
        <v>264</v>
      </c>
      <c r="K155" s="316">
        <f t="shared" si="40"/>
        <v>346</v>
      </c>
      <c r="L155" s="316"/>
      <c r="M155" s="316">
        <f t="shared" si="40"/>
        <v>252</v>
      </c>
      <c r="N155" s="316"/>
      <c r="O155" s="316"/>
      <c r="P155" s="316"/>
      <c r="Q155" s="316"/>
      <c r="R155" s="316"/>
      <c r="S155" s="316"/>
      <c r="T155" s="316"/>
      <c r="U155" s="316"/>
      <c r="V155" s="316"/>
      <c r="W155" s="316"/>
    </row>
    <row r="156" spans="1:23" s="104" customFormat="1" ht="23.45" customHeight="1">
      <c r="A156" s="332">
        <v>135</v>
      </c>
      <c r="B156" s="333" t="s">
        <v>1267</v>
      </c>
      <c r="C156" s="320">
        <f>SUM(E156:H156)</f>
        <v>32</v>
      </c>
      <c r="D156" s="320">
        <v>19</v>
      </c>
      <c r="E156" s="320">
        <v>11</v>
      </c>
      <c r="F156" s="320">
        <f t="shared" ref="F156:F176" si="41">D156-E156</f>
        <v>8</v>
      </c>
      <c r="G156" s="320"/>
      <c r="H156" s="320">
        <v>13</v>
      </c>
      <c r="I156" s="320">
        <f>SUM(J156:M156)</f>
        <v>31</v>
      </c>
      <c r="J156" s="320">
        <v>9</v>
      </c>
      <c r="K156" s="320">
        <v>12</v>
      </c>
      <c r="L156" s="320"/>
      <c r="M156" s="320">
        <v>10</v>
      </c>
      <c r="N156" s="322"/>
      <c r="O156" s="322"/>
      <c r="P156" s="322"/>
      <c r="Q156" s="322"/>
      <c r="R156" s="322"/>
      <c r="S156" s="322"/>
      <c r="T156" s="322"/>
      <c r="U156" s="322"/>
      <c r="V156" s="322"/>
      <c r="W156" s="322"/>
    </row>
    <row r="157" spans="1:23" s="104" customFormat="1" ht="23.45" customHeight="1">
      <c r="A157" s="332">
        <v>136</v>
      </c>
      <c r="B157" s="333" t="s">
        <v>1268</v>
      </c>
      <c r="C157" s="320">
        <f t="shared" ref="C157:C176" si="42">SUM(E157:H157)</f>
        <v>55</v>
      </c>
      <c r="D157" s="320">
        <v>38</v>
      </c>
      <c r="E157" s="320">
        <v>11</v>
      </c>
      <c r="F157" s="320">
        <f t="shared" si="41"/>
        <v>27</v>
      </c>
      <c r="G157" s="320"/>
      <c r="H157" s="320">
        <v>17</v>
      </c>
      <c r="I157" s="320">
        <f t="shared" ref="I157:I176" si="43">SUM(J157:M157)</f>
        <v>46</v>
      </c>
      <c r="J157" s="320">
        <v>14</v>
      </c>
      <c r="K157" s="320">
        <v>18</v>
      </c>
      <c r="L157" s="320"/>
      <c r="M157" s="320">
        <v>14</v>
      </c>
      <c r="N157" s="322"/>
      <c r="O157" s="322"/>
      <c r="P157" s="322"/>
      <c r="Q157" s="322"/>
      <c r="R157" s="322"/>
      <c r="S157" s="322"/>
      <c r="T157" s="322"/>
      <c r="U157" s="322"/>
      <c r="V157" s="322"/>
      <c r="W157" s="322"/>
    </row>
    <row r="158" spans="1:23" s="103" customFormat="1" ht="23.45" customHeight="1">
      <c r="A158" s="332">
        <v>137</v>
      </c>
      <c r="B158" s="333" t="s">
        <v>1269</v>
      </c>
      <c r="C158" s="320">
        <f t="shared" si="42"/>
        <v>79</v>
      </c>
      <c r="D158" s="320">
        <v>57</v>
      </c>
      <c r="E158" s="320">
        <v>11</v>
      </c>
      <c r="F158" s="320">
        <f t="shared" si="41"/>
        <v>46</v>
      </c>
      <c r="G158" s="310"/>
      <c r="H158" s="310">
        <v>22</v>
      </c>
      <c r="I158" s="320">
        <f t="shared" si="43"/>
        <v>61</v>
      </c>
      <c r="J158" s="310">
        <v>17</v>
      </c>
      <c r="K158" s="310">
        <v>29</v>
      </c>
      <c r="L158" s="310"/>
      <c r="M158" s="310">
        <v>15</v>
      </c>
      <c r="N158" s="322"/>
      <c r="O158" s="322"/>
      <c r="P158" s="322"/>
      <c r="Q158" s="322"/>
      <c r="R158" s="322"/>
      <c r="S158" s="322"/>
      <c r="T158" s="322"/>
      <c r="U158" s="322"/>
      <c r="V158" s="322"/>
      <c r="W158" s="322"/>
    </row>
    <row r="159" spans="1:23" s="104" customFormat="1" ht="23.45" customHeight="1">
      <c r="A159" s="332">
        <v>138</v>
      </c>
      <c r="B159" s="333" t="s">
        <v>1270</v>
      </c>
      <c r="C159" s="320">
        <f t="shared" si="42"/>
        <v>55</v>
      </c>
      <c r="D159" s="320">
        <v>36</v>
      </c>
      <c r="E159" s="320">
        <v>11</v>
      </c>
      <c r="F159" s="320">
        <f t="shared" si="41"/>
        <v>25</v>
      </c>
      <c r="G159" s="310"/>
      <c r="H159" s="310">
        <v>19</v>
      </c>
      <c r="I159" s="320">
        <f t="shared" si="43"/>
        <v>48</v>
      </c>
      <c r="J159" s="310">
        <v>12</v>
      </c>
      <c r="K159" s="310">
        <v>18</v>
      </c>
      <c r="L159" s="310"/>
      <c r="M159" s="310">
        <v>18</v>
      </c>
      <c r="N159" s="322"/>
      <c r="O159" s="322"/>
      <c r="P159" s="322"/>
      <c r="Q159" s="322"/>
      <c r="R159" s="322"/>
      <c r="S159" s="322"/>
      <c r="T159" s="322"/>
      <c r="U159" s="322"/>
      <c r="V159" s="322"/>
      <c r="W159" s="322"/>
    </row>
    <row r="160" spans="1:23" s="104" customFormat="1" ht="23.45" customHeight="1">
      <c r="A160" s="332">
        <v>139</v>
      </c>
      <c r="B160" s="333" t="s">
        <v>404</v>
      </c>
      <c r="C160" s="320">
        <f t="shared" si="42"/>
        <v>30</v>
      </c>
      <c r="D160" s="320">
        <v>17</v>
      </c>
      <c r="E160" s="320">
        <v>11</v>
      </c>
      <c r="F160" s="320">
        <f t="shared" si="41"/>
        <v>6</v>
      </c>
      <c r="G160" s="310"/>
      <c r="H160" s="310">
        <v>13</v>
      </c>
      <c r="I160" s="320">
        <f t="shared" si="43"/>
        <v>25</v>
      </c>
      <c r="J160" s="310">
        <v>8</v>
      </c>
      <c r="K160" s="310">
        <v>11</v>
      </c>
      <c r="L160" s="310"/>
      <c r="M160" s="310">
        <v>6</v>
      </c>
      <c r="N160" s="323"/>
      <c r="O160" s="323"/>
      <c r="P160" s="323"/>
      <c r="Q160" s="323"/>
      <c r="R160" s="323"/>
      <c r="S160" s="323"/>
      <c r="T160" s="323"/>
      <c r="U160" s="323"/>
      <c r="V160" s="323"/>
      <c r="W160" s="323"/>
    </row>
    <row r="161" spans="1:23" s="104" customFormat="1" ht="23.45" customHeight="1">
      <c r="A161" s="332">
        <v>140</v>
      </c>
      <c r="B161" s="333" t="s">
        <v>1271</v>
      </c>
      <c r="C161" s="320">
        <f t="shared" si="42"/>
        <v>52</v>
      </c>
      <c r="D161" s="320">
        <v>38</v>
      </c>
      <c r="E161" s="320">
        <v>11</v>
      </c>
      <c r="F161" s="320">
        <f t="shared" si="41"/>
        <v>27</v>
      </c>
      <c r="G161" s="310"/>
      <c r="H161" s="310">
        <v>14</v>
      </c>
      <c r="I161" s="320">
        <f t="shared" si="43"/>
        <v>42</v>
      </c>
      <c r="J161" s="310">
        <v>13</v>
      </c>
      <c r="K161" s="310">
        <v>19</v>
      </c>
      <c r="L161" s="310"/>
      <c r="M161" s="310">
        <v>10</v>
      </c>
      <c r="N161" s="323"/>
      <c r="O161" s="323"/>
      <c r="P161" s="323"/>
      <c r="Q161" s="323"/>
      <c r="R161" s="323"/>
      <c r="S161" s="323"/>
      <c r="T161" s="323"/>
      <c r="U161" s="323"/>
      <c r="V161" s="323"/>
      <c r="W161" s="323"/>
    </row>
    <row r="162" spans="1:23" s="104" customFormat="1" ht="23.45" customHeight="1">
      <c r="A162" s="332">
        <v>141</v>
      </c>
      <c r="B162" s="333" t="s">
        <v>1272</v>
      </c>
      <c r="C162" s="320">
        <f t="shared" si="42"/>
        <v>55</v>
      </c>
      <c r="D162" s="320">
        <v>39</v>
      </c>
      <c r="E162" s="320">
        <v>11</v>
      </c>
      <c r="F162" s="320">
        <f t="shared" si="41"/>
        <v>28</v>
      </c>
      <c r="G162" s="310"/>
      <c r="H162" s="310">
        <v>16</v>
      </c>
      <c r="I162" s="320">
        <f t="shared" si="43"/>
        <v>44</v>
      </c>
      <c r="J162" s="310">
        <v>12</v>
      </c>
      <c r="K162" s="310">
        <v>18</v>
      </c>
      <c r="L162" s="310"/>
      <c r="M162" s="310">
        <v>14</v>
      </c>
      <c r="N162" s="323"/>
      <c r="O162" s="323"/>
      <c r="P162" s="323"/>
      <c r="Q162" s="323"/>
      <c r="R162" s="323"/>
      <c r="S162" s="323"/>
      <c r="T162" s="323"/>
      <c r="U162" s="323"/>
      <c r="V162" s="323"/>
      <c r="W162" s="323"/>
    </row>
    <row r="163" spans="1:23" s="104" customFormat="1" ht="23.45" customHeight="1">
      <c r="A163" s="332">
        <v>142</v>
      </c>
      <c r="B163" s="333" t="s">
        <v>1273</v>
      </c>
      <c r="C163" s="320">
        <f t="shared" si="42"/>
        <v>31</v>
      </c>
      <c r="D163" s="320">
        <v>17</v>
      </c>
      <c r="E163" s="320">
        <v>11</v>
      </c>
      <c r="F163" s="320">
        <f t="shared" si="41"/>
        <v>6</v>
      </c>
      <c r="G163" s="310"/>
      <c r="H163" s="310">
        <v>14</v>
      </c>
      <c r="I163" s="320">
        <f>SUM(J163:M163)</f>
        <v>27</v>
      </c>
      <c r="J163" s="310">
        <v>10</v>
      </c>
      <c r="K163" s="310">
        <v>8</v>
      </c>
      <c r="L163" s="310"/>
      <c r="M163" s="310">
        <v>9</v>
      </c>
      <c r="N163" s="323"/>
      <c r="O163" s="323"/>
      <c r="P163" s="323"/>
      <c r="Q163" s="323"/>
      <c r="R163" s="323"/>
      <c r="S163" s="323"/>
      <c r="T163" s="323"/>
      <c r="U163" s="323"/>
      <c r="V163" s="323"/>
      <c r="W163" s="323"/>
    </row>
    <row r="164" spans="1:23" s="104" customFormat="1" ht="23.45" customHeight="1">
      <c r="A164" s="332">
        <v>143</v>
      </c>
      <c r="B164" s="333" t="s">
        <v>310</v>
      </c>
      <c r="C164" s="320">
        <f t="shared" si="42"/>
        <v>35</v>
      </c>
      <c r="D164" s="320">
        <v>19</v>
      </c>
      <c r="E164" s="320">
        <v>11</v>
      </c>
      <c r="F164" s="320">
        <f t="shared" si="41"/>
        <v>8</v>
      </c>
      <c r="G164" s="310"/>
      <c r="H164" s="310">
        <v>16</v>
      </c>
      <c r="I164" s="320">
        <f t="shared" si="43"/>
        <v>29</v>
      </c>
      <c r="J164" s="310">
        <v>10</v>
      </c>
      <c r="K164" s="310">
        <v>10</v>
      </c>
      <c r="L164" s="310"/>
      <c r="M164" s="310">
        <v>9</v>
      </c>
      <c r="N164" s="323"/>
      <c r="O164" s="323"/>
      <c r="P164" s="323"/>
      <c r="Q164" s="323"/>
      <c r="R164" s="323"/>
      <c r="S164" s="323"/>
      <c r="T164" s="323"/>
      <c r="U164" s="323"/>
      <c r="V164" s="323"/>
      <c r="W164" s="323"/>
    </row>
    <row r="165" spans="1:23" s="104" customFormat="1" ht="23.45" customHeight="1">
      <c r="A165" s="332">
        <v>144</v>
      </c>
      <c r="B165" s="333" t="s">
        <v>1274</v>
      </c>
      <c r="C165" s="320">
        <f t="shared" si="42"/>
        <v>50</v>
      </c>
      <c r="D165" s="320">
        <v>36</v>
      </c>
      <c r="E165" s="320">
        <v>11</v>
      </c>
      <c r="F165" s="320">
        <f t="shared" si="41"/>
        <v>25</v>
      </c>
      <c r="G165" s="310"/>
      <c r="H165" s="310">
        <v>14</v>
      </c>
      <c r="I165" s="320">
        <f t="shared" si="43"/>
        <v>43</v>
      </c>
      <c r="J165" s="310">
        <v>15</v>
      </c>
      <c r="K165" s="310">
        <v>18</v>
      </c>
      <c r="L165" s="310"/>
      <c r="M165" s="310">
        <v>10</v>
      </c>
      <c r="N165" s="323"/>
      <c r="O165" s="323"/>
      <c r="P165" s="323"/>
      <c r="Q165" s="323"/>
      <c r="R165" s="323"/>
      <c r="S165" s="323"/>
      <c r="T165" s="323"/>
      <c r="U165" s="323"/>
      <c r="V165" s="323"/>
      <c r="W165" s="323"/>
    </row>
    <row r="166" spans="1:23" s="104" customFormat="1" ht="23.45" customHeight="1">
      <c r="A166" s="332">
        <v>145</v>
      </c>
      <c r="B166" s="333" t="s">
        <v>1275</v>
      </c>
      <c r="C166" s="320">
        <f t="shared" si="42"/>
        <v>38</v>
      </c>
      <c r="D166" s="320">
        <v>21</v>
      </c>
      <c r="E166" s="320">
        <v>11</v>
      </c>
      <c r="F166" s="320">
        <f t="shared" si="41"/>
        <v>10</v>
      </c>
      <c r="G166" s="310"/>
      <c r="H166" s="310">
        <v>17</v>
      </c>
      <c r="I166" s="320">
        <f t="shared" si="43"/>
        <v>31</v>
      </c>
      <c r="J166" s="310">
        <v>10</v>
      </c>
      <c r="K166" s="310">
        <v>13</v>
      </c>
      <c r="L166" s="310"/>
      <c r="M166" s="310">
        <v>8</v>
      </c>
      <c r="N166" s="323"/>
      <c r="O166" s="323"/>
      <c r="P166" s="323"/>
      <c r="Q166" s="323"/>
      <c r="R166" s="323"/>
      <c r="S166" s="323"/>
      <c r="T166" s="323"/>
      <c r="U166" s="323"/>
      <c r="V166" s="323"/>
      <c r="W166" s="323"/>
    </row>
    <row r="167" spans="1:23" s="104" customFormat="1" ht="23.45" customHeight="1">
      <c r="A167" s="332">
        <v>146</v>
      </c>
      <c r="B167" s="333" t="s">
        <v>1276</v>
      </c>
      <c r="C167" s="320">
        <f t="shared" si="42"/>
        <v>28</v>
      </c>
      <c r="D167" s="320">
        <v>16</v>
      </c>
      <c r="E167" s="320">
        <v>11</v>
      </c>
      <c r="F167" s="320">
        <f t="shared" si="41"/>
        <v>5</v>
      </c>
      <c r="G167" s="310"/>
      <c r="H167" s="310">
        <v>12</v>
      </c>
      <c r="I167" s="320">
        <f t="shared" si="43"/>
        <v>25</v>
      </c>
      <c r="J167" s="310">
        <v>9</v>
      </c>
      <c r="K167" s="310">
        <v>8</v>
      </c>
      <c r="L167" s="310"/>
      <c r="M167" s="310">
        <v>8</v>
      </c>
      <c r="N167" s="323"/>
      <c r="O167" s="323"/>
      <c r="P167" s="323"/>
      <c r="Q167" s="323"/>
      <c r="R167" s="323"/>
      <c r="S167" s="323"/>
      <c r="T167" s="323"/>
      <c r="U167" s="323"/>
      <c r="V167" s="323"/>
      <c r="W167" s="323"/>
    </row>
    <row r="168" spans="1:23" s="104" customFormat="1" ht="23.45" customHeight="1">
      <c r="A168" s="332">
        <v>147</v>
      </c>
      <c r="B168" s="333" t="s">
        <v>1193</v>
      </c>
      <c r="C168" s="320">
        <f t="shared" si="42"/>
        <v>34</v>
      </c>
      <c r="D168" s="320">
        <v>18</v>
      </c>
      <c r="E168" s="320">
        <v>11</v>
      </c>
      <c r="F168" s="320">
        <f t="shared" si="41"/>
        <v>7</v>
      </c>
      <c r="G168" s="310"/>
      <c r="H168" s="310">
        <v>16</v>
      </c>
      <c r="I168" s="320">
        <f t="shared" si="43"/>
        <v>28</v>
      </c>
      <c r="J168" s="310">
        <v>11</v>
      </c>
      <c r="K168" s="310">
        <v>8</v>
      </c>
      <c r="L168" s="310"/>
      <c r="M168" s="310">
        <v>9</v>
      </c>
      <c r="N168" s="323"/>
      <c r="O168" s="323"/>
      <c r="P168" s="323"/>
      <c r="Q168" s="323"/>
      <c r="R168" s="323"/>
      <c r="S168" s="323"/>
      <c r="T168" s="323"/>
      <c r="U168" s="323"/>
      <c r="V168" s="323"/>
      <c r="W168" s="323"/>
    </row>
    <row r="169" spans="1:23" s="104" customFormat="1" ht="23.45" customHeight="1">
      <c r="A169" s="332">
        <v>148</v>
      </c>
      <c r="B169" s="333" t="s">
        <v>1277</v>
      </c>
      <c r="C169" s="320">
        <f t="shared" si="42"/>
        <v>31</v>
      </c>
      <c r="D169" s="320">
        <v>17</v>
      </c>
      <c r="E169" s="320">
        <v>11</v>
      </c>
      <c r="F169" s="320">
        <f t="shared" si="41"/>
        <v>6</v>
      </c>
      <c r="G169" s="310"/>
      <c r="H169" s="310">
        <v>14</v>
      </c>
      <c r="I169" s="320">
        <f t="shared" si="43"/>
        <v>30</v>
      </c>
      <c r="J169" s="310">
        <v>9</v>
      </c>
      <c r="K169" s="310">
        <v>10</v>
      </c>
      <c r="L169" s="310"/>
      <c r="M169" s="310">
        <v>11</v>
      </c>
      <c r="N169" s="323"/>
      <c r="O169" s="323"/>
      <c r="P169" s="323"/>
      <c r="Q169" s="323"/>
      <c r="R169" s="323"/>
      <c r="S169" s="323"/>
      <c r="T169" s="323"/>
      <c r="U169" s="323"/>
      <c r="V169" s="323"/>
      <c r="W169" s="323"/>
    </row>
    <row r="170" spans="1:23" s="104" customFormat="1" ht="23.45" customHeight="1">
      <c r="A170" s="332">
        <v>149</v>
      </c>
      <c r="B170" s="333" t="s">
        <v>407</v>
      </c>
      <c r="C170" s="320">
        <f t="shared" si="42"/>
        <v>50</v>
      </c>
      <c r="D170" s="320">
        <v>35</v>
      </c>
      <c r="E170" s="320">
        <v>11</v>
      </c>
      <c r="F170" s="320">
        <f t="shared" si="41"/>
        <v>24</v>
      </c>
      <c r="G170" s="310"/>
      <c r="H170" s="310">
        <v>15</v>
      </c>
      <c r="I170" s="320">
        <f t="shared" si="43"/>
        <v>45</v>
      </c>
      <c r="J170" s="310">
        <v>14</v>
      </c>
      <c r="K170" s="310">
        <v>19</v>
      </c>
      <c r="L170" s="310"/>
      <c r="M170" s="310">
        <v>12</v>
      </c>
      <c r="N170" s="323"/>
      <c r="O170" s="323"/>
      <c r="P170" s="323"/>
      <c r="Q170" s="323"/>
      <c r="R170" s="323"/>
      <c r="S170" s="323"/>
      <c r="T170" s="323"/>
      <c r="U170" s="323"/>
      <c r="V170" s="323"/>
      <c r="W170" s="323"/>
    </row>
    <row r="171" spans="1:23" s="104" customFormat="1" ht="23.45" customHeight="1">
      <c r="A171" s="332">
        <v>150</v>
      </c>
      <c r="B171" s="333" t="s">
        <v>408</v>
      </c>
      <c r="C171" s="320">
        <f t="shared" si="42"/>
        <v>52</v>
      </c>
      <c r="D171" s="320">
        <v>36</v>
      </c>
      <c r="E171" s="320">
        <v>11</v>
      </c>
      <c r="F171" s="320">
        <f t="shared" si="41"/>
        <v>25</v>
      </c>
      <c r="G171" s="310"/>
      <c r="H171" s="310">
        <v>16</v>
      </c>
      <c r="I171" s="320">
        <f t="shared" si="43"/>
        <v>48</v>
      </c>
      <c r="J171" s="310">
        <v>15</v>
      </c>
      <c r="K171" s="310">
        <v>21</v>
      </c>
      <c r="L171" s="310"/>
      <c r="M171" s="310">
        <v>12</v>
      </c>
      <c r="N171" s="323"/>
      <c r="O171" s="323"/>
      <c r="P171" s="323"/>
      <c r="Q171" s="323"/>
      <c r="R171" s="323"/>
      <c r="S171" s="323"/>
      <c r="T171" s="323"/>
      <c r="U171" s="323"/>
      <c r="V171" s="323"/>
      <c r="W171" s="323"/>
    </row>
    <row r="172" spans="1:23" s="104" customFormat="1" ht="23.45" customHeight="1">
      <c r="A172" s="332">
        <v>151</v>
      </c>
      <c r="B172" s="333" t="s">
        <v>1278</v>
      </c>
      <c r="C172" s="320">
        <f t="shared" si="42"/>
        <v>32</v>
      </c>
      <c r="D172" s="320">
        <v>19</v>
      </c>
      <c r="E172" s="320">
        <v>11</v>
      </c>
      <c r="F172" s="320">
        <f t="shared" si="41"/>
        <v>8</v>
      </c>
      <c r="G172" s="310"/>
      <c r="H172" s="310">
        <v>13</v>
      </c>
      <c r="I172" s="320">
        <f t="shared" si="43"/>
        <v>29</v>
      </c>
      <c r="J172" s="310">
        <v>11</v>
      </c>
      <c r="K172" s="310">
        <v>9</v>
      </c>
      <c r="L172" s="310"/>
      <c r="M172" s="310">
        <v>9</v>
      </c>
      <c r="N172" s="323"/>
      <c r="O172" s="323"/>
      <c r="P172" s="323"/>
      <c r="Q172" s="323"/>
      <c r="R172" s="323"/>
      <c r="S172" s="323"/>
      <c r="T172" s="323"/>
      <c r="U172" s="323"/>
      <c r="V172" s="323"/>
      <c r="W172" s="323"/>
    </row>
    <row r="173" spans="1:23" s="104" customFormat="1" ht="23.45" customHeight="1">
      <c r="A173" s="332">
        <v>152</v>
      </c>
      <c r="B173" s="333" t="s">
        <v>405</v>
      </c>
      <c r="C173" s="320">
        <f>SUM(E173:H173)</f>
        <v>71</v>
      </c>
      <c r="D173" s="320">
        <v>54</v>
      </c>
      <c r="E173" s="320">
        <v>11</v>
      </c>
      <c r="F173" s="320">
        <f t="shared" si="41"/>
        <v>43</v>
      </c>
      <c r="G173" s="310"/>
      <c r="H173" s="310">
        <v>17</v>
      </c>
      <c r="I173" s="320">
        <f>SUM(J173:M173)</f>
        <v>65</v>
      </c>
      <c r="J173" s="310">
        <v>19</v>
      </c>
      <c r="K173" s="310">
        <v>25</v>
      </c>
      <c r="L173" s="310"/>
      <c r="M173" s="310">
        <v>21</v>
      </c>
      <c r="N173" s="323"/>
      <c r="O173" s="323"/>
      <c r="P173" s="323"/>
      <c r="Q173" s="323"/>
      <c r="R173" s="323"/>
      <c r="S173" s="323"/>
      <c r="T173" s="323"/>
      <c r="U173" s="323"/>
      <c r="V173" s="323"/>
      <c r="W173" s="323"/>
    </row>
    <row r="174" spans="1:23" s="104" customFormat="1" ht="23.45" customHeight="1">
      <c r="A174" s="332">
        <v>153</v>
      </c>
      <c r="B174" s="333" t="s">
        <v>410</v>
      </c>
      <c r="C174" s="320">
        <f t="shared" si="42"/>
        <v>73</v>
      </c>
      <c r="D174" s="320">
        <v>55</v>
      </c>
      <c r="E174" s="320">
        <v>11</v>
      </c>
      <c r="F174" s="320">
        <f t="shared" si="41"/>
        <v>44</v>
      </c>
      <c r="G174" s="310"/>
      <c r="H174" s="310">
        <v>18</v>
      </c>
      <c r="I174" s="320">
        <f t="shared" si="43"/>
        <v>63</v>
      </c>
      <c r="J174" s="310">
        <v>15</v>
      </c>
      <c r="K174" s="310">
        <v>28</v>
      </c>
      <c r="L174" s="310"/>
      <c r="M174" s="310">
        <v>20</v>
      </c>
      <c r="N174" s="323"/>
      <c r="O174" s="323"/>
      <c r="P174" s="323"/>
      <c r="Q174" s="323"/>
      <c r="R174" s="323"/>
      <c r="S174" s="323"/>
      <c r="T174" s="323"/>
      <c r="U174" s="323"/>
      <c r="V174" s="323"/>
      <c r="W174" s="323"/>
    </row>
    <row r="175" spans="1:23" s="104" customFormat="1" ht="23.45" customHeight="1">
      <c r="A175" s="332">
        <v>154</v>
      </c>
      <c r="B175" s="333" t="s">
        <v>1279</v>
      </c>
      <c r="C175" s="320">
        <f t="shared" si="42"/>
        <v>50</v>
      </c>
      <c r="D175" s="320">
        <v>34</v>
      </c>
      <c r="E175" s="320">
        <v>11</v>
      </c>
      <c r="F175" s="320">
        <f t="shared" si="41"/>
        <v>23</v>
      </c>
      <c r="G175" s="310"/>
      <c r="H175" s="310">
        <v>16</v>
      </c>
      <c r="I175" s="320">
        <f t="shared" si="43"/>
        <v>45</v>
      </c>
      <c r="J175" s="310">
        <v>15</v>
      </c>
      <c r="K175" s="310">
        <v>16</v>
      </c>
      <c r="L175" s="310"/>
      <c r="M175" s="310">
        <v>14</v>
      </c>
      <c r="N175" s="323"/>
      <c r="O175" s="323"/>
      <c r="P175" s="323"/>
      <c r="Q175" s="323"/>
      <c r="R175" s="323"/>
      <c r="S175" s="323"/>
      <c r="T175" s="323"/>
      <c r="U175" s="323"/>
      <c r="V175" s="323"/>
      <c r="W175" s="323"/>
    </row>
    <row r="176" spans="1:23" s="104" customFormat="1" ht="23.45" customHeight="1">
      <c r="A176" s="332">
        <v>155</v>
      </c>
      <c r="B176" s="333" t="s">
        <v>1280</v>
      </c>
      <c r="C176" s="320">
        <f t="shared" si="42"/>
        <v>69</v>
      </c>
      <c r="D176" s="320">
        <v>53</v>
      </c>
      <c r="E176" s="320">
        <v>11</v>
      </c>
      <c r="F176" s="320">
        <f t="shared" si="41"/>
        <v>42</v>
      </c>
      <c r="G176" s="310"/>
      <c r="H176" s="310">
        <v>16</v>
      </c>
      <c r="I176" s="320">
        <f t="shared" si="43"/>
        <v>57</v>
      </c>
      <c r="J176" s="310">
        <v>16</v>
      </c>
      <c r="K176" s="310">
        <v>28</v>
      </c>
      <c r="L176" s="310"/>
      <c r="M176" s="310">
        <v>13</v>
      </c>
      <c r="N176" s="323"/>
      <c r="O176" s="323"/>
      <c r="P176" s="323"/>
      <c r="Q176" s="323"/>
      <c r="R176" s="323"/>
      <c r="S176" s="323"/>
      <c r="T176" s="323"/>
      <c r="U176" s="323"/>
      <c r="V176" s="323"/>
      <c r="W176" s="323"/>
    </row>
    <row r="177" spans="1:23" s="103" customFormat="1" ht="23.45" customHeight="1">
      <c r="A177" s="334" t="s">
        <v>391</v>
      </c>
      <c r="B177" s="334" t="s">
        <v>392</v>
      </c>
      <c r="C177" s="335">
        <f>SUM(C178:C189)</f>
        <v>432</v>
      </c>
      <c r="D177" s="335">
        <v>264</v>
      </c>
      <c r="E177" s="335">
        <f t="shared" ref="E177:M177" si="44">SUM(E178:E189)</f>
        <v>132</v>
      </c>
      <c r="F177" s="335">
        <f t="shared" si="44"/>
        <v>132</v>
      </c>
      <c r="G177" s="335"/>
      <c r="H177" s="335">
        <f t="shared" si="44"/>
        <v>168</v>
      </c>
      <c r="I177" s="335">
        <f t="shared" si="44"/>
        <v>300</v>
      </c>
      <c r="J177" s="335">
        <f t="shared" si="44"/>
        <v>108</v>
      </c>
      <c r="K177" s="335">
        <f t="shared" si="44"/>
        <v>103</v>
      </c>
      <c r="L177" s="335"/>
      <c r="M177" s="335">
        <f t="shared" si="44"/>
        <v>89</v>
      </c>
      <c r="N177" s="335"/>
      <c r="O177" s="335"/>
      <c r="P177" s="335"/>
      <c r="Q177" s="335"/>
      <c r="R177" s="335"/>
      <c r="S177" s="335"/>
      <c r="T177" s="335"/>
      <c r="U177" s="335"/>
      <c r="V177" s="335"/>
      <c r="W177" s="335"/>
    </row>
    <row r="178" spans="1:23" s="103" customFormat="1" ht="23.45" customHeight="1">
      <c r="A178" s="310">
        <v>156</v>
      </c>
      <c r="B178" s="323" t="s">
        <v>1281</v>
      </c>
      <c r="C178" s="320">
        <f>E178+F178+H178</f>
        <v>36</v>
      </c>
      <c r="D178" s="316">
        <v>22</v>
      </c>
      <c r="E178" s="320">
        <v>11</v>
      </c>
      <c r="F178" s="310">
        <f t="shared" ref="F178:F189" si="45">D178-E178</f>
        <v>11</v>
      </c>
      <c r="G178" s="310"/>
      <c r="H178" s="310">
        <v>14</v>
      </c>
      <c r="I178" s="310">
        <f>J178+K178+M178</f>
        <v>28</v>
      </c>
      <c r="J178" s="310">
        <v>11</v>
      </c>
      <c r="K178" s="310">
        <v>9</v>
      </c>
      <c r="L178" s="320"/>
      <c r="M178" s="320">
        <v>8</v>
      </c>
      <c r="N178" s="322"/>
      <c r="O178" s="322"/>
      <c r="P178" s="316"/>
      <c r="Q178" s="316"/>
      <c r="R178" s="310"/>
      <c r="S178" s="322"/>
      <c r="T178" s="322"/>
      <c r="U178" s="316"/>
      <c r="V178" s="316"/>
      <c r="W178" s="310"/>
    </row>
    <row r="179" spans="1:23" s="103" customFormat="1" ht="23.45" customHeight="1">
      <c r="A179" s="310">
        <v>157</v>
      </c>
      <c r="B179" s="323" t="s">
        <v>1282</v>
      </c>
      <c r="C179" s="320">
        <f t="shared" ref="C179:C189" si="46">E179+F179+H179</f>
        <v>36</v>
      </c>
      <c r="D179" s="316">
        <v>22</v>
      </c>
      <c r="E179" s="320">
        <v>11</v>
      </c>
      <c r="F179" s="310">
        <f t="shared" si="45"/>
        <v>11</v>
      </c>
      <c r="G179" s="310"/>
      <c r="H179" s="310">
        <v>14</v>
      </c>
      <c r="I179" s="310">
        <f t="shared" ref="I179:I189" si="47">J179+K179+M179</f>
        <v>24</v>
      </c>
      <c r="J179" s="310">
        <v>9</v>
      </c>
      <c r="K179" s="310">
        <v>10</v>
      </c>
      <c r="L179" s="320"/>
      <c r="M179" s="320">
        <v>5</v>
      </c>
      <c r="N179" s="322"/>
      <c r="O179" s="322"/>
      <c r="P179" s="316"/>
      <c r="Q179" s="316"/>
      <c r="R179" s="310"/>
      <c r="S179" s="322"/>
      <c r="T179" s="322"/>
      <c r="U179" s="316"/>
      <c r="V179" s="316"/>
      <c r="W179" s="310"/>
    </row>
    <row r="180" spans="1:23" s="103" customFormat="1" ht="23.45" customHeight="1">
      <c r="A180" s="310">
        <v>158</v>
      </c>
      <c r="B180" s="323" t="s">
        <v>1283</v>
      </c>
      <c r="C180" s="320">
        <f t="shared" si="46"/>
        <v>36</v>
      </c>
      <c r="D180" s="316">
        <v>22</v>
      </c>
      <c r="E180" s="320">
        <v>11</v>
      </c>
      <c r="F180" s="310">
        <f t="shared" si="45"/>
        <v>11</v>
      </c>
      <c r="G180" s="310"/>
      <c r="H180" s="310">
        <v>14</v>
      </c>
      <c r="I180" s="310">
        <f t="shared" si="47"/>
        <v>29</v>
      </c>
      <c r="J180" s="310">
        <v>10</v>
      </c>
      <c r="K180" s="310">
        <v>10</v>
      </c>
      <c r="L180" s="320"/>
      <c r="M180" s="320">
        <v>9</v>
      </c>
      <c r="N180" s="322"/>
      <c r="O180" s="322"/>
      <c r="P180" s="316"/>
      <c r="Q180" s="316"/>
      <c r="R180" s="310"/>
      <c r="S180" s="322"/>
      <c r="T180" s="322"/>
      <c r="U180" s="316"/>
      <c r="V180" s="316"/>
      <c r="W180" s="310"/>
    </row>
    <row r="181" spans="1:23" s="103" customFormat="1" ht="23.45" customHeight="1">
      <c r="A181" s="310">
        <v>159</v>
      </c>
      <c r="B181" s="323" t="s">
        <v>1284</v>
      </c>
      <c r="C181" s="320">
        <f t="shared" si="46"/>
        <v>36</v>
      </c>
      <c r="D181" s="316">
        <v>22</v>
      </c>
      <c r="E181" s="320">
        <v>11</v>
      </c>
      <c r="F181" s="310">
        <f t="shared" si="45"/>
        <v>11</v>
      </c>
      <c r="G181" s="310"/>
      <c r="H181" s="310">
        <v>14</v>
      </c>
      <c r="I181" s="310">
        <f t="shared" si="47"/>
        <v>26</v>
      </c>
      <c r="J181" s="310">
        <v>10</v>
      </c>
      <c r="K181" s="310">
        <v>11</v>
      </c>
      <c r="L181" s="320"/>
      <c r="M181" s="320">
        <v>5</v>
      </c>
      <c r="N181" s="322"/>
      <c r="O181" s="322"/>
      <c r="P181" s="316"/>
      <c r="Q181" s="316"/>
      <c r="R181" s="310"/>
      <c r="S181" s="322"/>
      <c r="T181" s="322"/>
      <c r="U181" s="316"/>
      <c r="V181" s="316"/>
      <c r="W181" s="310"/>
    </row>
    <row r="182" spans="1:23" s="103" customFormat="1" ht="23.45" customHeight="1">
      <c r="A182" s="310">
        <v>160</v>
      </c>
      <c r="B182" s="323" t="s">
        <v>1285</v>
      </c>
      <c r="C182" s="320">
        <f t="shared" si="46"/>
        <v>36</v>
      </c>
      <c r="D182" s="316">
        <v>22</v>
      </c>
      <c r="E182" s="320">
        <v>11</v>
      </c>
      <c r="F182" s="310">
        <f t="shared" si="45"/>
        <v>11</v>
      </c>
      <c r="G182" s="310"/>
      <c r="H182" s="310">
        <v>14</v>
      </c>
      <c r="I182" s="310">
        <f t="shared" si="47"/>
        <v>25</v>
      </c>
      <c r="J182" s="310">
        <v>9</v>
      </c>
      <c r="K182" s="310">
        <v>7</v>
      </c>
      <c r="L182" s="320"/>
      <c r="M182" s="320">
        <v>9</v>
      </c>
      <c r="N182" s="322"/>
      <c r="O182" s="322"/>
      <c r="P182" s="316"/>
      <c r="Q182" s="316"/>
      <c r="R182" s="310"/>
      <c r="S182" s="322"/>
      <c r="T182" s="322"/>
      <c r="U182" s="316"/>
      <c r="V182" s="316"/>
      <c r="W182" s="310"/>
    </row>
    <row r="183" spans="1:23" s="103" customFormat="1" ht="23.45" customHeight="1">
      <c r="A183" s="310">
        <v>161</v>
      </c>
      <c r="B183" s="323" t="s">
        <v>1286</v>
      </c>
      <c r="C183" s="320">
        <f t="shared" si="46"/>
        <v>36</v>
      </c>
      <c r="D183" s="316">
        <v>22</v>
      </c>
      <c r="E183" s="320">
        <v>11</v>
      </c>
      <c r="F183" s="310">
        <f t="shared" si="45"/>
        <v>11</v>
      </c>
      <c r="G183" s="310"/>
      <c r="H183" s="310">
        <v>14</v>
      </c>
      <c r="I183" s="310">
        <f t="shared" si="47"/>
        <v>18</v>
      </c>
      <c r="J183" s="310">
        <v>8</v>
      </c>
      <c r="K183" s="310">
        <v>8</v>
      </c>
      <c r="L183" s="320"/>
      <c r="M183" s="320">
        <v>2</v>
      </c>
      <c r="N183" s="322"/>
      <c r="O183" s="322"/>
      <c r="P183" s="316"/>
      <c r="Q183" s="316"/>
      <c r="R183" s="310"/>
      <c r="S183" s="322"/>
      <c r="T183" s="322"/>
      <c r="U183" s="316"/>
      <c r="V183" s="316"/>
      <c r="W183" s="310"/>
    </row>
    <row r="184" spans="1:23" s="103" customFormat="1" ht="23.45" customHeight="1">
      <c r="A184" s="310">
        <v>162</v>
      </c>
      <c r="B184" s="323" t="s">
        <v>1287</v>
      </c>
      <c r="C184" s="320">
        <f t="shared" si="46"/>
        <v>36</v>
      </c>
      <c r="D184" s="316">
        <v>22</v>
      </c>
      <c r="E184" s="320">
        <v>11</v>
      </c>
      <c r="F184" s="310">
        <f t="shared" si="45"/>
        <v>11</v>
      </c>
      <c r="G184" s="310"/>
      <c r="H184" s="310">
        <v>14</v>
      </c>
      <c r="I184" s="310">
        <f t="shared" si="47"/>
        <v>27</v>
      </c>
      <c r="J184" s="310">
        <v>9</v>
      </c>
      <c r="K184" s="310">
        <v>9</v>
      </c>
      <c r="L184" s="320"/>
      <c r="M184" s="320">
        <v>9</v>
      </c>
      <c r="N184" s="322"/>
      <c r="O184" s="322"/>
      <c r="P184" s="316"/>
      <c r="Q184" s="316"/>
      <c r="R184" s="310"/>
      <c r="S184" s="322"/>
      <c r="T184" s="322"/>
      <c r="U184" s="316"/>
      <c r="V184" s="316"/>
      <c r="W184" s="310"/>
    </row>
    <row r="185" spans="1:23" s="103" customFormat="1" ht="23.45" customHeight="1">
      <c r="A185" s="310">
        <v>163</v>
      </c>
      <c r="B185" s="323" t="s">
        <v>1288</v>
      </c>
      <c r="C185" s="320">
        <f t="shared" si="46"/>
        <v>36</v>
      </c>
      <c r="D185" s="316">
        <v>22</v>
      </c>
      <c r="E185" s="320">
        <v>11</v>
      </c>
      <c r="F185" s="310">
        <f t="shared" si="45"/>
        <v>11</v>
      </c>
      <c r="G185" s="310"/>
      <c r="H185" s="310">
        <v>14</v>
      </c>
      <c r="I185" s="310">
        <f t="shared" si="47"/>
        <v>23</v>
      </c>
      <c r="J185" s="310">
        <v>8</v>
      </c>
      <c r="K185" s="310">
        <v>7</v>
      </c>
      <c r="L185" s="320"/>
      <c r="M185" s="320">
        <v>8</v>
      </c>
      <c r="N185" s="322"/>
      <c r="O185" s="322"/>
      <c r="P185" s="316"/>
      <c r="Q185" s="316"/>
      <c r="R185" s="310"/>
      <c r="S185" s="322"/>
      <c r="T185" s="322"/>
      <c r="U185" s="316"/>
      <c r="V185" s="316"/>
      <c r="W185" s="310"/>
    </row>
    <row r="186" spans="1:23" s="103" customFormat="1" ht="23.45" customHeight="1">
      <c r="A186" s="310">
        <v>164</v>
      </c>
      <c r="B186" s="323" t="s">
        <v>1289</v>
      </c>
      <c r="C186" s="320">
        <f t="shared" si="46"/>
        <v>36</v>
      </c>
      <c r="D186" s="316">
        <v>22</v>
      </c>
      <c r="E186" s="320">
        <v>11</v>
      </c>
      <c r="F186" s="310">
        <f t="shared" si="45"/>
        <v>11</v>
      </c>
      <c r="G186" s="310"/>
      <c r="H186" s="310">
        <v>14</v>
      </c>
      <c r="I186" s="310">
        <f t="shared" si="47"/>
        <v>22</v>
      </c>
      <c r="J186" s="310">
        <v>8</v>
      </c>
      <c r="K186" s="310">
        <v>6</v>
      </c>
      <c r="L186" s="320"/>
      <c r="M186" s="320">
        <v>8</v>
      </c>
      <c r="N186" s="322"/>
      <c r="O186" s="322"/>
      <c r="P186" s="316"/>
      <c r="Q186" s="316"/>
      <c r="R186" s="310"/>
      <c r="S186" s="322"/>
      <c r="T186" s="322"/>
      <c r="U186" s="316"/>
      <c r="V186" s="316"/>
      <c r="W186" s="310"/>
    </row>
    <row r="187" spans="1:23" s="103" customFormat="1" ht="23.45" customHeight="1">
      <c r="A187" s="310">
        <v>165</v>
      </c>
      <c r="B187" s="323" t="s">
        <v>1290</v>
      </c>
      <c r="C187" s="320">
        <f t="shared" si="46"/>
        <v>36</v>
      </c>
      <c r="D187" s="316">
        <v>22</v>
      </c>
      <c r="E187" s="320">
        <v>11</v>
      </c>
      <c r="F187" s="310">
        <f t="shared" si="45"/>
        <v>11</v>
      </c>
      <c r="G187" s="310"/>
      <c r="H187" s="310">
        <v>14</v>
      </c>
      <c r="I187" s="310">
        <f t="shared" si="47"/>
        <v>24</v>
      </c>
      <c r="J187" s="310">
        <v>7</v>
      </c>
      <c r="K187" s="310">
        <v>9</v>
      </c>
      <c r="L187" s="320"/>
      <c r="M187" s="320">
        <v>8</v>
      </c>
      <c r="N187" s="322"/>
      <c r="O187" s="322"/>
      <c r="P187" s="316"/>
      <c r="Q187" s="316"/>
      <c r="R187" s="310"/>
      <c r="S187" s="322"/>
      <c r="T187" s="322"/>
      <c r="U187" s="316"/>
      <c r="V187" s="316"/>
      <c r="W187" s="310"/>
    </row>
    <row r="188" spans="1:23" s="104" customFormat="1" ht="23.45" customHeight="1">
      <c r="A188" s="310">
        <v>166</v>
      </c>
      <c r="B188" s="323" t="s">
        <v>1291</v>
      </c>
      <c r="C188" s="320">
        <f t="shared" si="46"/>
        <v>36</v>
      </c>
      <c r="D188" s="316">
        <v>22</v>
      </c>
      <c r="E188" s="320">
        <v>11</v>
      </c>
      <c r="F188" s="310">
        <f t="shared" si="45"/>
        <v>11</v>
      </c>
      <c r="G188" s="310"/>
      <c r="H188" s="310">
        <v>14</v>
      </c>
      <c r="I188" s="310">
        <f t="shared" si="47"/>
        <v>28</v>
      </c>
      <c r="J188" s="310">
        <v>10</v>
      </c>
      <c r="K188" s="310">
        <v>10</v>
      </c>
      <c r="L188" s="320"/>
      <c r="M188" s="320">
        <v>8</v>
      </c>
      <c r="N188" s="322"/>
      <c r="O188" s="322"/>
      <c r="P188" s="316"/>
      <c r="Q188" s="316"/>
      <c r="R188" s="310"/>
      <c r="S188" s="322"/>
      <c r="T188" s="322"/>
      <c r="U188" s="316"/>
      <c r="V188" s="316"/>
      <c r="W188" s="310"/>
    </row>
    <row r="189" spans="1:23" s="104" customFormat="1" ht="23.45" customHeight="1">
      <c r="A189" s="310">
        <v>167</v>
      </c>
      <c r="B189" s="323" t="s">
        <v>1292</v>
      </c>
      <c r="C189" s="320">
        <f t="shared" si="46"/>
        <v>36</v>
      </c>
      <c r="D189" s="316">
        <v>22</v>
      </c>
      <c r="E189" s="320">
        <v>11</v>
      </c>
      <c r="F189" s="310">
        <f t="shared" si="45"/>
        <v>11</v>
      </c>
      <c r="G189" s="310"/>
      <c r="H189" s="310">
        <v>14</v>
      </c>
      <c r="I189" s="310">
        <f t="shared" si="47"/>
        <v>26</v>
      </c>
      <c r="J189" s="310">
        <v>9</v>
      </c>
      <c r="K189" s="310">
        <v>7</v>
      </c>
      <c r="L189" s="320"/>
      <c r="M189" s="320">
        <v>10</v>
      </c>
      <c r="N189" s="322"/>
      <c r="O189" s="322"/>
      <c r="P189" s="316"/>
      <c r="Q189" s="316"/>
      <c r="R189" s="310"/>
      <c r="S189" s="322"/>
      <c r="T189" s="322"/>
      <c r="U189" s="316"/>
      <c r="V189" s="316"/>
      <c r="W189" s="310"/>
    </row>
    <row r="190" spans="1:23" s="103" customFormat="1" ht="37.9" customHeight="1">
      <c r="A190" s="334" t="s">
        <v>394</v>
      </c>
      <c r="B190" s="334" t="s">
        <v>395</v>
      </c>
      <c r="C190" s="335">
        <v>0</v>
      </c>
      <c r="D190" s="335"/>
      <c r="E190" s="335">
        <v>0</v>
      </c>
      <c r="F190" s="335">
        <v>0</v>
      </c>
      <c r="G190" s="335">
        <v>0</v>
      </c>
      <c r="H190" s="335">
        <v>0</v>
      </c>
      <c r="I190" s="335">
        <v>0</v>
      </c>
      <c r="J190" s="335">
        <v>0</v>
      </c>
      <c r="K190" s="335">
        <v>0</v>
      </c>
      <c r="L190" s="335">
        <v>0</v>
      </c>
      <c r="M190" s="335">
        <v>0</v>
      </c>
      <c r="N190" s="335"/>
      <c r="O190" s="335"/>
      <c r="P190" s="335"/>
      <c r="Q190" s="335"/>
      <c r="R190" s="335"/>
      <c r="S190" s="335"/>
      <c r="T190" s="335"/>
      <c r="U190" s="335"/>
      <c r="V190" s="335"/>
      <c r="W190" s="335"/>
    </row>
    <row r="191" spans="1:23" s="103" customFormat="1" ht="24.6" customHeight="1">
      <c r="A191" s="316" t="s">
        <v>200</v>
      </c>
      <c r="B191" s="317" t="s">
        <v>1293</v>
      </c>
      <c r="C191" s="355">
        <f>E191+F191+G191</f>
        <v>27220</v>
      </c>
      <c r="D191" s="356"/>
      <c r="E191" s="357">
        <v>123</v>
      </c>
      <c r="F191" s="357">
        <v>1814</v>
      </c>
      <c r="G191" s="357">
        <v>25283</v>
      </c>
      <c r="H191" s="356"/>
      <c r="I191" s="316"/>
      <c r="J191" s="316"/>
      <c r="K191" s="316"/>
      <c r="L191" s="316"/>
      <c r="M191" s="316"/>
      <c r="N191" s="336"/>
      <c r="O191" s="336"/>
      <c r="P191" s="336"/>
      <c r="Q191" s="336"/>
      <c r="R191" s="336"/>
      <c r="S191" s="336"/>
      <c r="T191" s="336"/>
      <c r="U191" s="336"/>
      <c r="V191" s="336"/>
      <c r="W191" s="336"/>
    </row>
    <row r="192" spans="1:23" s="104" customFormat="1" ht="62.25" customHeight="1">
      <c r="A192" s="336"/>
      <c r="B192" s="334" t="s">
        <v>1294</v>
      </c>
      <c r="C192" s="354"/>
      <c r="D192" s="354"/>
      <c r="E192" s="354"/>
      <c r="F192" s="354"/>
      <c r="G192" s="354"/>
      <c r="H192" s="354"/>
      <c r="I192" s="338">
        <f>J192+K192+L192</f>
        <v>26072</v>
      </c>
      <c r="J192" s="337">
        <v>111</v>
      </c>
      <c r="K192" s="337">
        <v>1660</v>
      </c>
      <c r="L192" s="337">
        <v>24301</v>
      </c>
      <c r="M192" s="316">
        <v>0</v>
      </c>
      <c r="N192" s="336"/>
      <c r="O192" s="336"/>
      <c r="P192" s="336"/>
      <c r="Q192" s="336"/>
      <c r="R192" s="336"/>
      <c r="S192" s="336"/>
      <c r="T192" s="336"/>
      <c r="U192" s="336"/>
      <c r="V192" s="336"/>
      <c r="W192" s="336"/>
    </row>
    <row r="193" spans="1:76" s="104" customFormat="1" ht="39.6" customHeight="1">
      <c r="A193" s="316" t="s">
        <v>210</v>
      </c>
      <c r="B193" s="334" t="s">
        <v>1295</v>
      </c>
      <c r="C193" s="338">
        <f>C8+C191</f>
        <v>33639</v>
      </c>
      <c r="D193" s="338">
        <v>4147</v>
      </c>
      <c r="E193" s="338">
        <f>E8+E191</f>
        <v>1960</v>
      </c>
      <c r="F193" s="338">
        <f>F8+F191</f>
        <v>4124</v>
      </c>
      <c r="G193" s="338">
        <f>G8+G191</f>
        <v>25283</v>
      </c>
      <c r="H193" s="338">
        <f>H8+H191</f>
        <v>2272</v>
      </c>
      <c r="I193" s="338">
        <f>I8+I192</f>
        <v>31620</v>
      </c>
      <c r="J193" s="338">
        <f>J8+J192</f>
        <v>1982</v>
      </c>
      <c r="K193" s="338">
        <f>K8+K192</f>
        <v>3568</v>
      </c>
      <c r="L193" s="338">
        <f>L8+L192</f>
        <v>24301</v>
      </c>
      <c r="M193" s="338">
        <f>M8+M192</f>
        <v>1769</v>
      </c>
      <c r="N193" s="338">
        <f>O193+P193+Q193</f>
        <v>2950</v>
      </c>
      <c r="O193" s="338">
        <f>O8+O192</f>
        <v>300</v>
      </c>
      <c r="P193" s="338">
        <f>P8+P192</f>
        <v>2650</v>
      </c>
      <c r="Q193" s="338">
        <f>Q8+Q192</f>
        <v>0</v>
      </c>
      <c r="R193" s="338">
        <f>R8+R192</f>
        <v>0</v>
      </c>
      <c r="S193" s="338">
        <f>T193+U193+W193</f>
        <v>4369</v>
      </c>
      <c r="T193" s="338">
        <f>J193-O193</f>
        <v>1682</v>
      </c>
      <c r="U193" s="338">
        <f>K193-P193</f>
        <v>918</v>
      </c>
      <c r="V193" s="338">
        <f>L193</f>
        <v>24301</v>
      </c>
      <c r="W193" s="338">
        <f>M193</f>
        <v>1769</v>
      </c>
    </row>
    <row r="194" spans="1:76" ht="30.6" customHeight="1">
      <c r="A194" s="619" t="s">
        <v>842</v>
      </c>
      <c r="B194" s="619"/>
      <c r="C194" s="236"/>
      <c r="D194" s="236"/>
      <c r="E194" s="237"/>
      <c r="F194" s="238"/>
      <c r="G194" s="239"/>
      <c r="H194" s="239"/>
      <c r="I194" s="239"/>
      <c r="J194" s="239"/>
      <c r="K194" s="239"/>
      <c r="L194" s="239"/>
      <c r="M194" s="290"/>
      <c r="N194" s="239"/>
      <c r="O194" s="239"/>
      <c r="P194" s="239"/>
      <c r="Q194" s="239"/>
      <c r="R194" s="239"/>
      <c r="S194" s="239"/>
      <c r="T194" s="239"/>
      <c r="U194" s="239"/>
      <c r="V194" s="239"/>
      <c r="W194" s="239"/>
      <c r="BX194" s="16"/>
    </row>
    <row r="195" spans="1:76" ht="37.15" customHeight="1">
      <c r="A195" s="66" t="s">
        <v>23</v>
      </c>
      <c r="B195" s="66" t="s">
        <v>906</v>
      </c>
      <c r="C195" s="66"/>
      <c r="D195" s="68"/>
      <c r="E195" s="68"/>
      <c r="F195" s="68"/>
      <c r="G195" s="66"/>
      <c r="H195" s="66"/>
      <c r="I195" s="66"/>
      <c r="J195" s="66"/>
      <c r="K195" s="66"/>
      <c r="L195" s="66"/>
      <c r="M195" s="291"/>
      <c r="N195" s="239"/>
      <c r="O195" s="239"/>
      <c r="P195" s="239"/>
      <c r="Q195" s="239"/>
      <c r="R195" s="239"/>
      <c r="S195" s="239"/>
      <c r="T195" s="239"/>
      <c r="U195" s="239"/>
      <c r="V195" s="239"/>
      <c r="W195" s="239"/>
      <c r="BX195" s="16"/>
    </row>
    <row r="196" spans="1:76" ht="37.15" customHeight="1">
      <c r="A196" s="240">
        <v>1</v>
      </c>
      <c r="B196" s="241" t="s">
        <v>390</v>
      </c>
      <c r="C196" s="241"/>
      <c r="D196" s="242"/>
      <c r="E196" s="242"/>
      <c r="F196" s="242"/>
      <c r="G196" s="242"/>
      <c r="H196" s="242"/>
      <c r="I196" s="242"/>
      <c r="J196" s="243"/>
      <c r="K196" s="243"/>
      <c r="L196" s="243"/>
      <c r="M196" s="292"/>
      <c r="N196" s="239"/>
      <c r="O196" s="239"/>
      <c r="P196" s="239"/>
      <c r="Q196" s="239"/>
      <c r="R196" s="239"/>
      <c r="S196" s="239"/>
      <c r="T196" s="239"/>
      <c r="U196" s="239"/>
      <c r="V196" s="239"/>
      <c r="W196" s="239"/>
      <c r="BX196" s="16"/>
    </row>
    <row r="197" spans="1:76" ht="37.15" customHeight="1">
      <c r="A197" s="244" t="s">
        <v>25</v>
      </c>
      <c r="B197" s="73" t="s">
        <v>912</v>
      </c>
      <c r="C197" s="279">
        <f>E197+F197</f>
        <v>21</v>
      </c>
      <c r="D197" s="245">
        <v>10</v>
      </c>
      <c r="E197" s="245">
        <v>10</v>
      </c>
      <c r="F197" s="245">
        <v>11</v>
      </c>
      <c r="G197" s="245"/>
      <c r="H197" s="245">
        <v>13</v>
      </c>
      <c r="I197" s="245">
        <f>J197+K197</f>
        <v>20</v>
      </c>
      <c r="J197" s="246">
        <v>11</v>
      </c>
      <c r="K197" s="246">
        <v>9</v>
      </c>
      <c r="L197" s="246"/>
      <c r="M197" s="293">
        <v>11</v>
      </c>
      <c r="N197" s="239"/>
      <c r="O197" s="239"/>
      <c r="P197" s="239"/>
      <c r="Q197" s="239"/>
      <c r="R197" s="239"/>
      <c r="S197" s="239"/>
      <c r="T197" s="239"/>
      <c r="U197" s="239"/>
      <c r="V197" s="239"/>
      <c r="W197" s="239"/>
      <c r="BX197" s="16"/>
    </row>
    <row r="198" spans="1:76" ht="37.15" customHeight="1">
      <c r="A198" s="244" t="s">
        <v>27</v>
      </c>
      <c r="B198" s="73" t="s">
        <v>910</v>
      </c>
      <c r="C198" s="279">
        <f t="shared" ref="C198:C261" si="48">E198+F198</f>
        <v>20</v>
      </c>
      <c r="D198" s="245">
        <v>10</v>
      </c>
      <c r="E198" s="245">
        <v>10</v>
      </c>
      <c r="F198" s="245">
        <v>10</v>
      </c>
      <c r="G198" s="245"/>
      <c r="H198" s="245">
        <v>12</v>
      </c>
      <c r="I198" s="245">
        <f t="shared" ref="I198:I261" si="49">J198+K198</f>
        <v>20</v>
      </c>
      <c r="J198" s="246">
        <v>11</v>
      </c>
      <c r="K198" s="246">
        <v>9</v>
      </c>
      <c r="L198" s="246"/>
      <c r="M198" s="293">
        <v>10</v>
      </c>
      <c r="N198" s="239"/>
      <c r="O198" s="239"/>
      <c r="P198" s="239"/>
      <c r="Q198" s="239"/>
      <c r="R198" s="239"/>
      <c r="S198" s="239"/>
      <c r="T198" s="239"/>
      <c r="U198" s="239"/>
      <c r="V198" s="239"/>
      <c r="W198" s="239"/>
      <c r="BX198" s="16"/>
    </row>
    <row r="199" spans="1:76" ht="37.15" customHeight="1">
      <c r="A199" s="244" t="s">
        <v>30</v>
      </c>
      <c r="B199" s="73" t="s">
        <v>909</v>
      </c>
      <c r="C199" s="279">
        <f t="shared" si="48"/>
        <v>20</v>
      </c>
      <c r="D199" s="245">
        <v>10</v>
      </c>
      <c r="E199" s="245">
        <v>10</v>
      </c>
      <c r="F199" s="245">
        <v>10</v>
      </c>
      <c r="G199" s="245"/>
      <c r="H199" s="245">
        <v>12</v>
      </c>
      <c r="I199" s="245">
        <f t="shared" si="49"/>
        <v>18</v>
      </c>
      <c r="J199" s="246">
        <v>10</v>
      </c>
      <c r="K199" s="246">
        <v>8</v>
      </c>
      <c r="L199" s="246"/>
      <c r="M199" s="293">
        <v>8</v>
      </c>
      <c r="N199" s="239"/>
      <c r="O199" s="239"/>
      <c r="P199" s="239"/>
      <c r="Q199" s="239"/>
      <c r="R199" s="239"/>
      <c r="S199" s="239"/>
      <c r="T199" s="239"/>
      <c r="U199" s="239"/>
      <c r="V199" s="239"/>
      <c r="W199" s="239"/>
      <c r="BX199" s="16"/>
    </row>
    <row r="200" spans="1:76" ht="37.15" customHeight="1">
      <c r="A200" s="244" t="s">
        <v>32</v>
      </c>
      <c r="B200" s="73" t="s">
        <v>420</v>
      </c>
      <c r="C200" s="279">
        <f t="shared" si="48"/>
        <v>20</v>
      </c>
      <c r="D200" s="245">
        <v>10</v>
      </c>
      <c r="E200" s="245">
        <v>10</v>
      </c>
      <c r="F200" s="245">
        <v>10</v>
      </c>
      <c r="G200" s="245"/>
      <c r="H200" s="245">
        <v>12</v>
      </c>
      <c r="I200" s="245">
        <f t="shared" si="49"/>
        <v>19</v>
      </c>
      <c r="J200" s="246">
        <v>10</v>
      </c>
      <c r="K200" s="246">
        <v>9</v>
      </c>
      <c r="L200" s="246"/>
      <c r="M200" s="293">
        <v>6</v>
      </c>
      <c r="N200" s="239"/>
      <c r="O200" s="239"/>
      <c r="P200" s="239"/>
      <c r="Q200" s="239"/>
      <c r="R200" s="239"/>
      <c r="S200" s="239"/>
      <c r="T200" s="239"/>
      <c r="U200" s="239"/>
      <c r="V200" s="239"/>
      <c r="W200" s="239"/>
      <c r="BX200" s="16"/>
    </row>
    <row r="201" spans="1:76" ht="37.15" customHeight="1">
      <c r="A201" s="244" t="s">
        <v>217</v>
      </c>
      <c r="B201" s="73" t="s">
        <v>907</v>
      </c>
      <c r="C201" s="279">
        <f t="shared" si="48"/>
        <v>20</v>
      </c>
      <c r="D201" s="245">
        <v>10</v>
      </c>
      <c r="E201" s="245">
        <v>10</v>
      </c>
      <c r="F201" s="245">
        <v>10</v>
      </c>
      <c r="G201" s="245"/>
      <c r="H201" s="245">
        <v>12</v>
      </c>
      <c r="I201" s="245">
        <f t="shared" si="49"/>
        <v>18</v>
      </c>
      <c r="J201" s="246">
        <v>10</v>
      </c>
      <c r="K201" s="246">
        <v>8</v>
      </c>
      <c r="L201" s="246"/>
      <c r="M201" s="293">
        <v>8</v>
      </c>
      <c r="N201" s="239"/>
      <c r="O201" s="239"/>
      <c r="P201" s="239"/>
      <c r="Q201" s="239"/>
      <c r="R201" s="239"/>
      <c r="S201" s="239"/>
      <c r="T201" s="239"/>
      <c r="U201" s="239"/>
      <c r="V201" s="239"/>
      <c r="W201" s="239"/>
      <c r="BX201" s="16"/>
    </row>
    <row r="202" spans="1:76" ht="37.15" customHeight="1">
      <c r="A202" s="244" t="s">
        <v>219</v>
      </c>
      <c r="B202" s="73" t="s">
        <v>911</v>
      </c>
      <c r="C202" s="279">
        <f t="shared" si="48"/>
        <v>20</v>
      </c>
      <c r="D202" s="245">
        <v>10</v>
      </c>
      <c r="E202" s="245">
        <v>10</v>
      </c>
      <c r="F202" s="245">
        <v>10</v>
      </c>
      <c r="G202" s="245"/>
      <c r="H202" s="245">
        <v>12</v>
      </c>
      <c r="I202" s="245">
        <f t="shared" si="49"/>
        <v>18</v>
      </c>
      <c r="J202" s="246">
        <v>10</v>
      </c>
      <c r="K202" s="246">
        <v>8</v>
      </c>
      <c r="L202" s="246"/>
      <c r="M202" s="293">
        <v>7</v>
      </c>
      <c r="N202" s="239"/>
      <c r="O202" s="239"/>
      <c r="P202" s="239"/>
      <c r="Q202" s="239"/>
      <c r="R202" s="239"/>
      <c r="S202" s="239"/>
      <c r="T202" s="239"/>
      <c r="U202" s="239"/>
      <c r="V202" s="239"/>
      <c r="W202" s="239"/>
      <c r="BX202" s="16"/>
    </row>
    <row r="203" spans="1:76" ht="37.15" customHeight="1">
      <c r="A203" s="66">
        <v>2</v>
      </c>
      <c r="B203" s="66" t="s">
        <v>373</v>
      </c>
      <c r="C203" s="279">
        <f t="shared" si="48"/>
        <v>0</v>
      </c>
      <c r="D203" s="68"/>
      <c r="E203" s="68"/>
      <c r="F203" s="68"/>
      <c r="G203" s="66"/>
      <c r="H203" s="66"/>
      <c r="I203" s="245">
        <f t="shared" si="49"/>
        <v>0</v>
      </c>
      <c r="J203" s="66"/>
      <c r="K203" s="66"/>
      <c r="L203" s="66"/>
      <c r="M203" s="291"/>
      <c r="N203" s="239"/>
      <c r="O203" s="239"/>
      <c r="P203" s="239"/>
      <c r="Q203" s="239"/>
      <c r="R203" s="239"/>
      <c r="S203" s="239"/>
      <c r="T203" s="239"/>
      <c r="U203" s="239"/>
      <c r="V203" s="239"/>
      <c r="W203" s="239"/>
      <c r="BX203" s="16"/>
    </row>
    <row r="204" spans="1:76" ht="37.15" customHeight="1">
      <c r="A204" s="244" t="s">
        <v>36</v>
      </c>
      <c r="B204" s="74" t="s">
        <v>921</v>
      </c>
      <c r="C204" s="279">
        <f t="shared" si="48"/>
        <v>21</v>
      </c>
      <c r="D204" s="245">
        <v>10</v>
      </c>
      <c r="E204" s="245">
        <v>10</v>
      </c>
      <c r="F204" s="245">
        <v>11</v>
      </c>
      <c r="G204" s="245"/>
      <c r="H204" s="245">
        <v>12</v>
      </c>
      <c r="I204" s="245">
        <f t="shared" si="49"/>
        <v>20</v>
      </c>
      <c r="J204" s="246">
        <v>11</v>
      </c>
      <c r="K204" s="246">
        <v>9</v>
      </c>
      <c r="L204" s="246"/>
      <c r="M204" s="293">
        <v>6</v>
      </c>
      <c r="N204" s="239"/>
      <c r="O204" s="239"/>
      <c r="P204" s="239"/>
      <c r="Q204" s="239"/>
      <c r="R204" s="239"/>
      <c r="S204" s="239"/>
      <c r="T204" s="239"/>
      <c r="U204" s="239"/>
      <c r="V204" s="239"/>
      <c r="W204" s="239"/>
      <c r="BX204" s="16"/>
    </row>
    <row r="205" spans="1:76" ht="37.15" customHeight="1">
      <c r="A205" s="244" t="s">
        <v>38</v>
      </c>
      <c r="B205" s="74" t="s">
        <v>920</v>
      </c>
      <c r="C205" s="279">
        <f t="shared" si="48"/>
        <v>24</v>
      </c>
      <c r="D205" s="245">
        <v>11</v>
      </c>
      <c r="E205" s="245">
        <v>11</v>
      </c>
      <c r="F205" s="245">
        <v>13</v>
      </c>
      <c r="G205" s="245"/>
      <c r="H205" s="245">
        <v>15</v>
      </c>
      <c r="I205" s="245">
        <f t="shared" si="49"/>
        <v>19</v>
      </c>
      <c r="J205" s="246">
        <v>11</v>
      </c>
      <c r="K205" s="246">
        <v>8</v>
      </c>
      <c r="L205" s="246"/>
      <c r="M205" s="293">
        <v>10</v>
      </c>
      <c r="N205" s="239"/>
      <c r="O205" s="239"/>
      <c r="P205" s="239"/>
      <c r="Q205" s="239"/>
      <c r="R205" s="239"/>
      <c r="S205" s="239"/>
      <c r="T205" s="239"/>
      <c r="U205" s="239"/>
      <c r="V205" s="239"/>
      <c r="W205" s="239"/>
      <c r="BX205" s="16"/>
    </row>
    <row r="206" spans="1:76" ht="37.15" customHeight="1">
      <c r="A206" s="244" t="s">
        <v>40</v>
      </c>
      <c r="B206" s="74" t="s">
        <v>913</v>
      </c>
      <c r="C206" s="279">
        <f t="shared" si="48"/>
        <v>22</v>
      </c>
      <c r="D206" s="245">
        <v>11</v>
      </c>
      <c r="E206" s="245">
        <v>11</v>
      </c>
      <c r="F206" s="245">
        <v>11</v>
      </c>
      <c r="G206" s="245"/>
      <c r="H206" s="245">
        <v>14</v>
      </c>
      <c r="I206" s="245">
        <f t="shared" si="49"/>
        <v>19</v>
      </c>
      <c r="J206" s="246">
        <v>10</v>
      </c>
      <c r="K206" s="246">
        <v>9</v>
      </c>
      <c r="L206" s="246"/>
      <c r="M206" s="293">
        <v>7</v>
      </c>
      <c r="N206" s="239"/>
      <c r="O206" s="239"/>
      <c r="P206" s="239"/>
      <c r="Q206" s="239"/>
      <c r="R206" s="239"/>
      <c r="S206" s="239"/>
      <c r="T206" s="239"/>
      <c r="U206" s="239"/>
      <c r="V206" s="239"/>
      <c r="W206" s="239"/>
      <c r="BX206" s="16"/>
    </row>
    <row r="207" spans="1:76" ht="37.15" customHeight="1">
      <c r="A207" s="244" t="s">
        <v>42</v>
      </c>
      <c r="B207" s="74" t="s">
        <v>408</v>
      </c>
      <c r="C207" s="279">
        <f t="shared" si="48"/>
        <v>18</v>
      </c>
      <c r="D207" s="245">
        <v>10</v>
      </c>
      <c r="E207" s="245">
        <v>10</v>
      </c>
      <c r="F207" s="245">
        <v>8</v>
      </c>
      <c r="G207" s="245"/>
      <c r="H207" s="245">
        <v>10</v>
      </c>
      <c r="I207" s="245">
        <f t="shared" si="49"/>
        <v>18</v>
      </c>
      <c r="J207" s="246">
        <v>10</v>
      </c>
      <c r="K207" s="246">
        <v>8</v>
      </c>
      <c r="L207" s="246"/>
      <c r="M207" s="293">
        <v>10</v>
      </c>
      <c r="N207" s="239"/>
      <c r="O207" s="239"/>
      <c r="P207" s="239"/>
      <c r="Q207" s="239"/>
      <c r="R207" s="239"/>
      <c r="S207" s="239"/>
      <c r="T207" s="239"/>
      <c r="U207" s="239"/>
      <c r="V207" s="239"/>
      <c r="W207" s="239"/>
      <c r="BX207" s="16"/>
    </row>
    <row r="208" spans="1:76" ht="37.15" customHeight="1">
      <c r="A208" s="244" t="s">
        <v>44</v>
      </c>
      <c r="B208" s="74" t="s">
        <v>844</v>
      </c>
      <c r="C208" s="279">
        <f t="shared" si="48"/>
        <v>29</v>
      </c>
      <c r="D208" s="339">
        <v>14</v>
      </c>
      <c r="E208" s="339">
        <v>14</v>
      </c>
      <c r="F208" s="339">
        <v>15</v>
      </c>
      <c r="G208" s="245"/>
      <c r="H208" s="245">
        <v>17</v>
      </c>
      <c r="I208" s="245">
        <f t="shared" si="49"/>
        <v>24</v>
      </c>
      <c r="J208" s="246">
        <v>12</v>
      </c>
      <c r="K208" s="246">
        <v>12</v>
      </c>
      <c r="L208" s="246"/>
      <c r="M208" s="293">
        <v>11</v>
      </c>
      <c r="N208" s="239"/>
      <c r="O208" s="239"/>
      <c r="P208" s="239"/>
      <c r="Q208" s="239"/>
      <c r="R208" s="239"/>
      <c r="S208" s="239"/>
      <c r="T208" s="239"/>
      <c r="U208" s="239"/>
      <c r="V208" s="239"/>
      <c r="W208" s="239"/>
      <c r="BX208" s="16"/>
    </row>
    <row r="209" spans="1:76" ht="37.15" customHeight="1">
      <c r="A209" s="244" t="s">
        <v>46</v>
      </c>
      <c r="B209" s="74" t="s">
        <v>916</v>
      </c>
      <c r="C209" s="279">
        <f t="shared" si="48"/>
        <v>26</v>
      </c>
      <c r="D209" s="245">
        <v>11</v>
      </c>
      <c r="E209" s="245">
        <v>11</v>
      </c>
      <c r="F209" s="245">
        <v>15</v>
      </c>
      <c r="G209" s="245"/>
      <c r="H209" s="245">
        <v>17</v>
      </c>
      <c r="I209" s="245">
        <f t="shared" si="49"/>
        <v>20</v>
      </c>
      <c r="J209" s="246">
        <v>11</v>
      </c>
      <c r="K209" s="246">
        <v>9</v>
      </c>
      <c r="L209" s="246"/>
      <c r="M209" s="293">
        <v>8</v>
      </c>
      <c r="N209" s="239"/>
      <c r="O209" s="239"/>
      <c r="P209" s="239"/>
      <c r="Q209" s="239"/>
      <c r="R209" s="239"/>
      <c r="S209" s="239"/>
      <c r="T209" s="239"/>
      <c r="U209" s="239"/>
      <c r="V209" s="239"/>
      <c r="W209" s="239"/>
      <c r="BX209" s="16"/>
    </row>
    <row r="210" spans="1:76" ht="37.15" customHeight="1">
      <c r="A210" s="244" t="s">
        <v>48</v>
      </c>
      <c r="B210" s="73" t="s">
        <v>917</v>
      </c>
      <c r="C210" s="279">
        <f t="shared" si="48"/>
        <v>26</v>
      </c>
      <c r="D210" s="245">
        <v>11</v>
      </c>
      <c r="E210" s="245">
        <v>11</v>
      </c>
      <c r="F210" s="245">
        <v>15</v>
      </c>
      <c r="G210" s="245"/>
      <c r="H210" s="245">
        <v>18</v>
      </c>
      <c r="I210" s="245">
        <f t="shared" si="49"/>
        <v>19</v>
      </c>
      <c r="J210" s="246">
        <v>10</v>
      </c>
      <c r="K210" s="246">
        <v>9</v>
      </c>
      <c r="L210" s="246"/>
      <c r="M210" s="293">
        <v>8</v>
      </c>
      <c r="N210" s="239"/>
      <c r="O210" s="239"/>
      <c r="P210" s="239"/>
      <c r="Q210" s="239"/>
      <c r="R210" s="239"/>
      <c r="S210" s="239"/>
      <c r="T210" s="239"/>
      <c r="U210" s="239"/>
      <c r="V210" s="239"/>
      <c r="W210" s="239"/>
      <c r="BX210" s="16"/>
    </row>
    <row r="211" spans="1:76" ht="37.15" customHeight="1">
      <c r="A211" s="244" t="s">
        <v>50</v>
      </c>
      <c r="B211" s="73" t="s">
        <v>1303</v>
      </c>
      <c r="C211" s="279">
        <f t="shared" si="48"/>
        <v>20</v>
      </c>
      <c r="D211" s="245">
        <v>10</v>
      </c>
      <c r="E211" s="245">
        <v>10</v>
      </c>
      <c r="F211" s="245">
        <v>10</v>
      </c>
      <c r="G211" s="245"/>
      <c r="H211" s="245">
        <v>12</v>
      </c>
      <c r="I211" s="245">
        <f t="shared" si="49"/>
        <v>19</v>
      </c>
      <c r="J211" s="246">
        <v>10</v>
      </c>
      <c r="K211" s="246">
        <v>9</v>
      </c>
      <c r="L211" s="246"/>
      <c r="M211" s="293">
        <v>8</v>
      </c>
      <c r="N211" s="239"/>
      <c r="O211" s="239"/>
      <c r="P211" s="239"/>
      <c r="Q211" s="239"/>
      <c r="R211" s="239"/>
      <c r="S211" s="239"/>
      <c r="T211" s="239"/>
      <c r="U211" s="239"/>
      <c r="V211" s="239"/>
      <c r="W211" s="239"/>
      <c r="BX211" s="16"/>
    </row>
    <row r="212" spans="1:76" ht="37.15" customHeight="1">
      <c r="A212" s="244" t="s">
        <v>52</v>
      </c>
      <c r="B212" s="73" t="s">
        <v>845</v>
      </c>
      <c r="C212" s="279">
        <f t="shared" si="48"/>
        <v>24</v>
      </c>
      <c r="D212" s="245">
        <v>11</v>
      </c>
      <c r="E212" s="245">
        <v>11</v>
      </c>
      <c r="F212" s="245">
        <v>13</v>
      </c>
      <c r="G212" s="245"/>
      <c r="H212" s="245">
        <v>15</v>
      </c>
      <c r="I212" s="245">
        <f t="shared" si="49"/>
        <v>19</v>
      </c>
      <c r="J212" s="246">
        <v>10</v>
      </c>
      <c r="K212" s="246">
        <v>9</v>
      </c>
      <c r="L212" s="246"/>
      <c r="M212" s="293">
        <v>10</v>
      </c>
      <c r="N212" s="239"/>
      <c r="O212" s="239"/>
      <c r="P212" s="239"/>
      <c r="Q212" s="239"/>
      <c r="R212" s="239"/>
      <c r="S212" s="239"/>
      <c r="T212" s="239"/>
      <c r="U212" s="239"/>
      <c r="V212" s="239"/>
      <c r="W212" s="239"/>
      <c r="BX212" s="16"/>
    </row>
    <row r="213" spans="1:76" ht="37.15" customHeight="1">
      <c r="A213" s="244" t="s">
        <v>54</v>
      </c>
      <c r="B213" s="73" t="s">
        <v>919</v>
      </c>
      <c r="C213" s="279">
        <f t="shared" si="48"/>
        <v>21</v>
      </c>
      <c r="D213" s="245">
        <v>10</v>
      </c>
      <c r="E213" s="245">
        <v>10</v>
      </c>
      <c r="F213" s="245">
        <v>11</v>
      </c>
      <c r="G213" s="245"/>
      <c r="H213" s="245">
        <v>12</v>
      </c>
      <c r="I213" s="245">
        <f t="shared" si="49"/>
        <v>18</v>
      </c>
      <c r="J213" s="246">
        <v>10</v>
      </c>
      <c r="K213" s="246">
        <v>8</v>
      </c>
      <c r="L213" s="246"/>
      <c r="M213" s="293">
        <v>7</v>
      </c>
      <c r="N213" s="239"/>
      <c r="O213" s="239"/>
      <c r="P213" s="239"/>
      <c r="Q213" s="239"/>
      <c r="R213" s="239"/>
      <c r="S213" s="239"/>
      <c r="T213" s="239"/>
      <c r="U213" s="239"/>
      <c r="V213" s="239"/>
      <c r="W213" s="239"/>
      <c r="BX213" s="16"/>
    </row>
    <row r="214" spans="1:76" ht="37.15" customHeight="1">
      <c r="A214" s="244" t="s">
        <v>55</v>
      </c>
      <c r="B214" s="73" t="s">
        <v>918</v>
      </c>
      <c r="C214" s="279">
        <f t="shared" si="48"/>
        <v>24</v>
      </c>
      <c r="D214" s="245">
        <v>11</v>
      </c>
      <c r="E214" s="245">
        <v>11</v>
      </c>
      <c r="F214" s="245">
        <v>13</v>
      </c>
      <c r="G214" s="245"/>
      <c r="H214" s="245">
        <v>15</v>
      </c>
      <c r="I214" s="245">
        <f t="shared" si="49"/>
        <v>19</v>
      </c>
      <c r="J214" s="246">
        <v>10</v>
      </c>
      <c r="K214" s="246">
        <v>9</v>
      </c>
      <c r="L214" s="246"/>
      <c r="M214" s="293">
        <v>10</v>
      </c>
      <c r="N214" s="239"/>
      <c r="O214" s="239"/>
      <c r="P214" s="239"/>
      <c r="Q214" s="239"/>
      <c r="R214" s="239"/>
      <c r="S214" s="239"/>
      <c r="T214" s="239"/>
      <c r="U214" s="239"/>
      <c r="V214" s="239"/>
      <c r="W214" s="239"/>
      <c r="BX214" s="16"/>
    </row>
    <row r="215" spans="1:76" ht="37.15" customHeight="1">
      <c r="A215" s="244" t="s">
        <v>57</v>
      </c>
      <c r="B215" s="73" t="s">
        <v>854</v>
      </c>
      <c r="C215" s="279">
        <f t="shared" si="48"/>
        <v>20</v>
      </c>
      <c r="D215" s="245">
        <v>10</v>
      </c>
      <c r="E215" s="245">
        <v>10</v>
      </c>
      <c r="F215" s="245">
        <v>10</v>
      </c>
      <c r="G215" s="245"/>
      <c r="H215" s="245">
        <v>12</v>
      </c>
      <c r="I215" s="245">
        <f t="shared" si="49"/>
        <v>18</v>
      </c>
      <c r="J215" s="246">
        <v>10</v>
      </c>
      <c r="K215" s="246">
        <v>8</v>
      </c>
      <c r="L215" s="246"/>
      <c r="M215" s="293">
        <v>6</v>
      </c>
      <c r="N215" s="239"/>
      <c r="O215" s="239"/>
      <c r="P215" s="239"/>
      <c r="Q215" s="239"/>
      <c r="R215" s="239"/>
      <c r="S215" s="239"/>
      <c r="T215" s="239"/>
      <c r="U215" s="239"/>
      <c r="V215" s="239"/>
      <c r="W215" s="239"/>
      <c r="BX215" s="16"/>
    </row>
    <row r="216" spans="1:76" ht="37.15" customHeight="1">
      <c r="A216" s="244" t="s">
        <v>59</v>
      </c>
      <c r="B216" s="73" t="s">
        <v>847</v>
      </c>
      <c r="C216" s="279">
        <f t="shared" si="48"/>
        <v>24</v>
      </c>
      <c r="D216" s="245">
        <v>11</v>
      </c>
      <c r="E216" s="245">
        <v>11</v>
      </c>
      <c r="F216" s="245">
        <v>13</v>
      </c>
      <c r="G216" s="245"/>
      <c r="H216" s="245">
        <v>15</v>
      </c>
      <c r="I216" s="245">
        <f t="shared" si="49"/>
        <v>18</v>
      </c>
      <c r="J216" s="246">
        <v>11</v>
      </c>
      <c r="K216" s="246">
        <v>7</v>
      </c>
      <c r="L216" s="246"/>
      <c r="M216" s="293">
        <v>5</v>
      </c>
      <c r="N216" s="239"/>
      <c r="O216" s="239"/>
      <c r="P216" s="239"/>
      <c r="Q216" s="239"/>
      <c r="R216" s="239"/>
      <c r="S216" s="239"/>
      <c r="T216" s="239"/>
      <c r="U216" s="239"/>
      <c r="V216" s="239"/>
      <c r="W216" s="239"/>
      <c r="BX216" s="16"/>
    </row>
    <row r="217" spans="1:76" ht="37.15" customHeight="1">
      <c r="A217" s="244" t="s">
        <v>61</v>
      </c>
      <c r="B217" s="73" t="s">
        <v>848</v>
      </c>
      <c r="C217" s="279">
        <f t="shared" si="48"/>
        <v>21</v>
      </c>
      <c r="D217" s="245">
        <v>10</v>
      </c>
      <c r="E217" s="245">
        <v>10</v>
      </c>
      <c r="F217" s="245">
        <v>11</v>
      </c>
      <c r="G217" s="245"/>
      <c r="H217" s="245">
        <v>12</v>
      </c>
      <c r="I217" s="245">
        <f t="shared" si="49"/>
        <v>19</v>
      </c>
      <c r="J217" s="246">
        <v>11</v>
      </c>
      <c r="K217" s="246">
        <v>8</v>
      </c>
      <c r="L217" s="246"/>
      <c r="M217" s="293">
        <v>8</v>
      </c>
      <c r="N217" s="239"/>
      <c r="O217" s="239"/>
      <c r="P217" s="239"/>
      <c r="Q217" s="239"/>
      <c r="R217" s="239"/>
      <c r="S217" s="239"/>
      <c r="T217" s="239"/>
      <c r="U217" s="239"/>
      <c r="V217" s="239"/>
      <c r="W217" s="239"/>
      <c r="BX217" s="16"/>
    </row>
    <row r="218" spans="1:76" ht="37.15" customHeight="1">
      <c r="A218" s="244" t="s">
        <v>63</v>
      </c>
      <c r="B218" s="73" t="s">
        <v>915</v>
      </c>
      <c r="C218" s="279">
        <f t="shared" si="48"/>
        <v>26</v>
      </c>
      <c r="D218" s="245">
        <v>11</v>
      </c>
      <c r="E218" s="245">
        <v>11</v>
      </c>
      <c r="F218" s="245">
        <v>15</v>
      </c>
      <c r="G218" s="245"/>
      <c r="H218" s="245">
        <v>17</v>
      </c>
      <c r="I218" s="245">
        <f t="shared" si="49"/>
        <v>21</v>
      </c>
      <c r="J218" s="246">
        <v>11</v>
      </c>
      <c r="K218" s="246">
        <v>10</v>
      </c>
      <c r="L218" s="246"/>
      <c r="M218" s="293">
        <v>8</v>
      </c>
      <c r="N218" s="239"/>
      <c r="O218" s="239"/>
      <c r="P218" s="239"/>
      <c r="Q218" s="239"/>
      <c r="R218" s="239"/>
      <c r="S218" s="239"/>
      <c r="T218" s="239"/>
      <c r="U218" s="239"/>
      <c r="V218" s="239"/>
      <c r="W218" s="239"/>
      <c r="BX218" s="16"/>
    </row>
    <row r="219" spans="1:76" ht="37.15" customHeight="1">
      <c r="A219" s="244" t="s">
        <v>1304</v>
      </c>
      <c r="B219" s="73" t="s">
        <v>849</v>
      </c>
      <c r="C219" s="279">
        <f t="shared" si="48"/>
        <v>24</v>
      </c>
      <c r="D219" s="245">
        <v>11</v>
      </c>
      <c r="E219" s="245">
        <v>11</v>
      </c>
      <c r="F219" s="245">
        <v>13</v>
      </c>
      <c r="G219" s="245"/>
      <c r="H219" s="245">
        <v>15</v>
      </c>
      <c r="I219" s="245">
        <f t="shared" si="49"/>
        <v>21</v>
      </c>
      <c r="J219" s="246">
        <v>11</v>
      </c>
      <c r="K219" s="246">
        <v>10</v>
      </c>
      <c r="L219" s="246"/>
      <c r="M219" s="293">
        <v>6</v>
      </c>
      <c r="N219" s="239"/>
      <c r="O219" s="239"/>
      <c r="P219" s="239"/>
      <c r="Q219" s="239"/>
      <c r="R219" s="239"/>
      <c r="S219" s="239"/>
      <c r="T219" s="239"/>
      <c r="U219" s="239"/>
      <c r="V219" s="239"/>
      <c r="W219" s="239"/>
      <c r="BX219" s="16"/>
    </row>
    <row r="220" spans="1:76" ht="37.15" customHeight="1">
      <c r="A220" s="244" t="s">
        <v>1305</v>
      </c>
      <c r="B220" s="73" t="s">
        <v>850</v>
      </c>
      <c r="C220" s="279">
        <f t="shared" si="48"/>
        <v>25</v>
      </c>
      <c r="D220" s="245">
        <v>11</v>
      </c>
      <c r="E220" s="245">
        <v>11</v>
      </c>
      <c r="F220" s="245">
        <v>14</v>
      </c>
      <c r="G220" s="245"/>
      <c r="H220" s="245">
        <v>16</v>
      </c>
      <c r="I220" s="245">
        <f t="shared" si="49"/>
        <v>19</v>
      </c>
      <c r="J220" s="246">
        <v>10</v>
      </c>
      <c r="K220" s="246">
        <v>9</v>
      </c>
      <c r="L220" s="246"/>
      <c r="M220" s="293">
        <v>9</v>
      </c>
      <c r="N220" s="239"/>
      <c r="O220" s="239"/>
      <c r="P220" s="239"/>
      <c r="Q220" s="239"/>
      <c r="R220" s="239"/>
      <c r="S220" s="239"/>
      <c r="T220" s="239"/>
      <c r="U220" s="239"/>
      <c r="V220" s="239"/>
      <c r="W220" s="239"/>
      <c r="BX220" s="16"/>
    </row>
    <row r="221" spans="1:76" ht="37.15" customHeight="1">
      <c r="A221" s="244" t="s">
        <v>1306</v>
      </c>
      <c r="B221" s="247" t="s">
        <v>851</v>
      </c>
      <c r="C221" s="279">
        <f t="shared" si="48"/>
        <v>24</v>
      </c>
      <c r="D221" s="245">
        <v>11</v>
      </c>
      <c r="E221" s="245">
        <v>11</v>
      </c>
      <c r="F221" s="245">
        <v>13</v>
      </c>
      <c r="G221" s="245"/>
      <c r="H221" s="245">
        <v>15</v>
      </c>
      <c r="I221" s="245">
        <f t="shared" si="49"/>
        <v>19</v>
      </c>
      <c r="J221" s="246">
        <v>11</v>
      </c>
      <c r="K221" s="246">
        <v>8</v>
      </c>
      <c r="L221" s="246"/>
      <c r="M221" s="293">
        <v>9</v>
      </c>
      <c r="N221" s="239"/>
      <c r="O221" s="239"/>
      <c r="P221" s="239"/>
      <c r="Q221" s="239"/>
      <c r="R221" s="239"/>
      <c r="S221" s="239"/>
      <c r="T221" s="239"/>
      <c r="U221" s="239"/>
      <c r="V221" s="239"/>
      <c r="W221" s="239"/>
      <c r="BX221" s="16"/>
    </row>
    <row r="222" spans="1:76" ht="37.15" customHeight="1">
      <c r="A222" s="66" t="s">
        <v>34</v>
      </c>
      <c r="B222" s="68" t="s">
        <v>922</v>
      </c>
      <c r="C222" s="279">
        <f t="shared" si="48"/>
        <v>0</v>
      </c>
      <c r="D222" s="248"/>
      <c r="E222" s="248"/>
      <c r="F222" s="248"/>
      <c r="G222" s="67"/>
      <c r="H222" s="67"/>
      <c r="I222" s="245">
        <f t="shared" si="49"/>
        <v>0</v>
      </c>
      <c r="J222" s="66"/>
      <c r="K222" s="66"/>
      <c r="L222" s="66"/>
      <c r="M222" s="291"/>
      <c r="N222" s="239"/>
      <c r="O222" s="239"/>
      <c r="P222" s="239"/>
      <c r="Q222" s="239"/>
      <c r="R222" s="239"/>
      <c r="S222" s="239"/>
      <c r="T222" s="239"/>
      <c r="U222" s="239"/>
      <c r="V222" s="239"/>
      <c r="W222" s="239"/>
      <c r="BX222" s="16"/>
    </row>
    <row r="223" spans="1:76" ht="37.15" customHeight="1">
      <c r="A223" s="67">
        <v>1</v>
      </c>
      <c r="B223" s="249" t="s">
        <v>390</v>
      </c>
      <c r="C223" s="279">
        <f t="shared" si="48"/>
        <v>0</v>
      </c>
      <c r="D223" s="248"/>
      <c r="E223" s="248"/>
      <c r="F223" s="248"/>
      <c r="G223" s="248"/>
      <c r="H223" s="248"/>
      <c r="I223" s="245">
        <f t="shared" si="49"/>
        <v>0</v>
      </c>
      <c r="J223" s="250"/>
      <c r="K223" s="250"/>
      <c r="L223" s="250"/>
      <c r="M223" s="294"/>
      <c r="N223" s="239"/>
      <c r="O223" s="239"/>
      <c r="P223" s="239"/>
      <c r="Q223" s="239"/>
      <c r="R223" s="239"/>
      <c r="S223" s="239"/>
      <c r="T223" s="239"/>
      <c r="U223" s="239"/>
      <c r="V223" s="239"/>
      <c r="W223" s="239"/>
      <c r="BX223" s="16"/>
    </row>
    <row r="224" spans="1:76" ht="37.15" customHeight="1">
      <c r="A224" s="75" t="s">
        <v>25</v>
      </c>
      <c r="B224" s="73" t="s">
        <v>924</v>
      </c>
      <c r="C224" s="279">
        <f t="shared" si="48"/>
        <v>22</v>
      </c>
      <c r="D224" s="251">
        <v>11</v>
      </c>
      <c r="E224" s="251">
        <v>11</v>
      </c>
      <c r="F224" s="251">
        <v>11</v>
      </c>
      <c r="G224" s="251"/>
      <c r="H224" s="251">
        <v>14</v>
      </c>
      <c r="I224" s="245">
        <f t="shared" si="49"/>
        <v>20</v>
      </c>
      <c r="J224" s="252">
        <v>11</v>
      </c>
      <c r="K224" s="252">
        <v>9</v>
      </c>
      <c r="L224" s="252"/>
      <c r="M224" s="295">
        <v>8</v>
      </c>
      <c r="N224" s="239"/>
      <c r="O224" s="239"/>
      <c r="P224" s="239"/>
      <c r="Q224" s="239"/>
      <c r="R224" s="239"/>
      <c r="S224" s="239"/>
      <c r="T224" s="239"/>
      <c r="U224" s="239"/>
      <c r="V224" s="239"/>
      <c r="W224" s="239"/>
      <c r="BX224" s="16"/>
    </row>
    <row r="225" spans="1:76" ht="37.15" customHeight="1">
      <c r="A225" s="75" t="s">
        <v>27</v>
      </c>
      <c r="B225" s="73" t="s">
        <v>923</v>
      </c>
      <c r="C225" s="279">
        <f t="shared" si="48"/>
        <v>20</v>
      </c>
      <c r="D225" s="251">
        <v>10</v>
      </c>
      <c r="E225" s="251">
        <v>10</v>
      </c>
      <c r="F225" s="251">
        <v>10</v>
      </c>
      <c r="G225" s="251"/>
      <c r="H225" s="251">
        <v>12</v>
      </c>
      <c r="I225" s="245">
        <f t="shared" si="49"/>
        <v>19</v>
      </c>
      <c r="J225" s="252">
        <v>10</v>
      </c>
      <c r="K225" s="252">
        <v>9</v>
      </c>
      <c r="L225" s="252"/>
      <c r="M225" s="295">
        <v>8</v>
      </c>
      <c r="N225" s="239"/>
      <c r="O225" s="239"/>
      <c r="P225" s="239"/>
      <c r="Q225" s="239"/>
      <c r="R225" s="239"/>
      <c r="S225" s="239"/>
      <c r="T225" s="239"/>
      <c r="U225" s="239"/>
      <c r="V225" s="239"/>
      <c r="W225" s="239"/>
      <c r="BX225" s="16"/>
    </row>
    <row r="226" spans="1:76" ht="37.15" customHeight="1">
      <c r="A226" s="75" t="s">
        <v>30</v>
      </c>
      <c r="B226" s="73" t="s">
        <v>925</v>
      </c>
      <c r="C226" s="279">
        <f t="shared" si="48"/>
        <v>20</v>
      </c>
      <c r="D226" s="251">
        <v>10</v>
      </c>
      <c r="E226" s="251">
        <v>10</v>
      </c>
      <c r="F226" s="251">
        <v>10</v>
      </c>
      <c r="G226" s="251"/>
      <c r="H226" s="251">
        <v>12</v>
      </c>
      <c r="I226" s="245">
        <f t="shared" si="49"/>
        <v>19</v>
      </c>
      <c r="J226" s="252">
        <v>10</v>
      </c>
      <c r="K226" s="252">
        <v>9</v>
      </c>
      <c r="L226" s="252"/>
      <c r="M226" s="295">
        <v>7</v>
      </c>
      <c r="N226" s="239"/>
      <c r="O226" s="239"/>
      <c r="P226" s="239"/>
      <c r="Q226" s="239"/>
      <c r="R226" s="239"/>
      <c r="S226" s="239"/>
      <c r="T226" s="239"/>
      <c r="U226" s="239"/>
      <c r="V226" s="239"/>
      <c r="W226" s="239"/>
      <c r="BX226" s="16"/>
    </row>
    <row r="227" spans="1:76" ht="37.15" customHeight="1">
      <c r="A227" s="75" t="s">
        <v>32</v>
      </c>
      <c r="B227" s="73" t="s">
        <v>926</v>
      </c>
      <c r="C227" s="279">
        <f t="shared" si="48"/>
        <v>20</v>
      </c>
      <c r="D227" s="251">
        <v>10</v>
      </c>
      <c r="E227" s="251">
        <v>10</v>
      </c>
      <c r="F227" s="251">
        <v>10</v>
      </c>
      <c r="G227" s="251"/>
      <c r="H227" s="251">
        <v>12</v>
      </c>
      <c r="I227" s="245">
        <f t="shared" si="49"/>
        <v>18</v>
      </c>
      <c r="J227" s="252">
        <v>10</v>
      </c>
      <c r="K227" s="252">
        <v>8</v>
      </c>
      <c r="L227" s="252"/>
      <c r="M227" s="295">
        <v>6</v>
      </c>
      <c r="N227" s="239"/>
      <c r="O227" s="239"/>
      <c r="P227" s="239"/>
      <c r="Q227" s="239"/>
      <c r="R227" s="239"/>
      <c r="S227" s="239"/>
      <c r="T227" s="239"/>
      <c r="U227" s="239"/>
      <c r="V227" s="239"/>
      <c r="W227" s="239"/>
      <c r="BX227" s="16"/>
    </row>
    <row r="228" spans="1:76" ht="37.15" customHeight="1">
      <c r="A228" s="75" t="s">
        <v>217</v>
      </c>
      <c r="B228" s="71" t="s">
        <v>927</v>
      </c>
      <c r="C228" s="279">
        <f t="shared" si="48"/>
        <v>18</v>
      </c>
      <c r="D228" s="251">
        <v>10</v>
      </c>
      <c r="E228" s="251">
        <v>10</v>
      </c>
      <c r="F228" s="251">
        <v>8</v>
      </c>
      <c r="G228" s="251"/>
      <c r="H228" s="251">
        <v>10</v>
      </c>
      <c r="I228" s="245">
        <f t="shared" si="49"/>
        <v>18</v>
      </c>
      <c r="J228" s="252">
        <v>9</v>
      </c>
      <c r="K228" s="252">
        <v>9</v>
      </c>
      <c r="L228" s="252"/>
      <c r="M228" s="295">
        <v>6</v>
      </c>
      <c r="N228" s="239"/>
      <c r="O228" s="239"/>
      <c r="P228" s="239"/>
      <c r="Q228" s="239"/>
      <c r="R228" s="239"/>
      <c r="S228" s="239"/>
      <c r="T228" s="239"/>
      <c r="U228" s="239"/>
      <c r="V228" s="239"/>
      <c r="W228" s="239"/>
      <c r="BX228" s="16"/>
    </row>
    <row r="229" spans="1:76" ht="37.15" customHeight="1">
      <c r="A229" s="66">
        <v>2</v>
      </c>
      <c r="B229" s="68" t="s">
        <v>373</v>
      </c>
      <c r="C229" s="279">
        <f t="shared" si="48"/>
        <v>0</v>
      </c>
      <c r="D229" s="248"/>
      <c r="E229" s="248"/>
      <c r="F229" s="248"/>
      <c r="G229" s="67"/>
      <c r="H229" s="67"/>
      <c r="I229" s="245">
        <f t="shared" si="49"/>
        <v>0</v>
      </c>
      <c r="J229" s="66"/>
      <c r="K229" s="66"/>
      <c r="L229" s="66"/>
      <c r="M229" s="291"/>
      <c r="N229" s="239"/>
      <c r="O229" s="239"/>
      <c r="P229" s="239"/>
      <c r="Q229" s="239"/>
      <c r="R229" s="239"/>
      <c r="S229" s="239"/>
      <c r="T229" s="239"/>
      <c r="U229" s="239"/>
      <c r="V229" s="239"/>
      <c r="W229" s="239"/>
      <c r="BX229" s="16"/>
    </row>
    <row r="230" spans="1:76" ht="37.15" customHeight="1">
      <c r="A230" s="75" t="s">
        <v>36</v>
      </c>
      <c r="B230" s="73" t="s">
        <v>928</v>
      </c>
      <c r="C230" s="279">
        <f t="shared" si="48"/>
        <v>27</v>
      </c>
      <c r="D230" s="251">
        <v>11</v>
      </c>
      <c r="E230" s="251">
        <v>11</v>
      </c>
      <c r="F230" s="251">
        <v>16</v>
      </c>
      <c r="G230" s="251"/>
      <c r="H230" s="251">
        <v>18</v>
      </c>
      <c r="I230" s="245">
        <f t="shared" si="49"/>
        <v>22</v>
      </c>
      <c r="J230" s="252">
        <v>11</v>
      </c>
      <c r="K230" s="252">
        <v>11</v>
      </c>
      <c r="L230" s="252"/>
      <c r="M230" s="295">
        <v>8</v>
      </c>
      <c r="N230" s="239"/>
      <c r="O230" s="239"/>
      <c r="P230" s="239"/>
      <c r="Q230" s="239"/>
      <c r="R230" s="239"/>
      <c r="S230" s="239"/>
      <c r="T230" s="239"/>
      <c r="U230" s="239"/>
      <c r="V230" s="239"/>
      <c r="W230" s="239"/>
      <c r="BX230" s="16"/>
    </row>
    <row r="231" spans="1:76" ht="37.15" customHeight="1">
      <c r="A231" s="75" t="s">
        <v>38</v>
      </c>
      <c r="B231" s="73" t="s">
        <v>932</v>
      </c>
      <c r="C231" s="279">
        <f t="shared" si="48"/>
        <v>25</v>
      </c>
      <c r="D231" s="251">
        <v>11</v>
      </c>
      <c r="E231" s="251">
        <v>11</v>
      </c>
      <c r="F231" s="251">
        <v>14</v>
      </c>
      <c r="G231" s="251"/>
      <c r="H231" s="251">
        <v>16</v>
      </c>
      <c r="I231" s="245">
        <f t="shared" si="49"/>
        <v>21</v>
      </c>
      <c r="J231" s="252">
        <v>11</v>
      </c>
      <c r="K231" s="252">
        <v>10</v>
      </c>
      <c r="L231" s="252"/>
      <c r="M231" s="295">
        <v>6</v>
      </c>
      <c r="N231" s="239"/>
      <c r="O231" s="239"/>
      <c r="P231" s="239"/>
      <c r="Q231" s="239"/>
      <c r="R231" s="239"/>
      <c r="S231" s="239"/>
      <c r="T231" s="239"/>
      <c r="U231" s="239"/>
      <c r="V231" s="239"/>
      <c r="W231" s="239"/>
      <c r="BX231" s="16"/>
    </row>
    <row r="232" spans="1:76" ht="37.15" customHeight="1">
      <c r="A232" s="75" t="s">
        <v>40</v>
      </c>
      <c r="B232" s="73" t="s">
        <v>931</v>
      </c>
      <c r="C232" s="279">
        <f t="shared" si="48"/>
        <v>25</v>
      </c>
      <c r="D232" s="251">
        <v>11</v>
      </c>
      <c r="E232" s="251">
        <v>11</v>
      </c>
      <c r="F232" s="251">
        <v>14</v>
      </c>
      <c r="G232" s="251"/>
      <c r="H232" s="251">
        <v>16</v>
      </c>
      <c r="I232" s="245">
        <f t="shared" si="49"/>
        <v>23</v>
      </c>
      <c r="J232" s="252">
        <v>11</v>
      </c>
      <c r="K232" s="252">
        <v>12</v>
      </c>
      <c r="L232" s="252"/>
      <c r="M232" s="295">
        <v>7</v>
      </c>
      <c r="N232" s="239"/>
      <c r="O232" s="239"/>
      <c r="P232" s="239"/>
      <c r="Q232" s="239"/>
      <c r="R232" s="239"/>
      <c r="S232" s="239"/>
      <c r="T232" s="239"/>
      <c r="U232" s="239"/>
      <c r="V232" s="239"/>
      <c r="W232" s="239"/>
      <c r="BX232" s="16"/>
    </row>
    <row r="233" spans="1:76" ht="37.15" customHeight="1">
      <c r="A233" s="75" t="s">
        <v>42</v>
      </c>
      <c r="B233" s="73" t="s">
        <v>935</v>
      </c>
      <c r="C233" s="279">
        <f t="shared" si="48"/>
        <v>21</v>
      </c>
      <c r="D233" s="251">
        <v>10</v>
      </c>
      <c r="E233" s="251">
        <v>10</v>
      </c>
      <c r="F233" s="251">
        <v>11</v>
      </c>
      <c r="G233" s="251"/>
      <c r="H233" s="251">
        <v>12</v>
      </c>
      <c r="I233" s="245">
        <f t="shared" si="49"/>
        <v>21</v>
      </c>
      <c r="J233" s="252">
        <v>10</v>
      </c>
      <c r="K233" s="252">
        <v>11</v>
      </c>
      <c r="L233" s="252"/>
      <c r="M233" s="295">
        <v>7</v>
      </c>
      <c r="N233" s="239"/>
      <c r="O233" s="239"/>
      <c r="P233" s="239"/>
      <c r="Q233" s="239"/>
      <c r="R233" s="239"/>
      <c r="S233" s="239"/>
      <c r="T233" s="239"/>
      <c r="U233" s="239"/>
      <c r="V233" s="239"/>
      <c r="W233" s="239"/>
      <c r="BX233" s="16"/>
    </row>
    <row r="234" spans="1:76" ht="37.15" customHeight="1">
      <c r="A234" s="75" t="s">
        <v>44</v>
      </c>
      <c r="B234" s="71" t="s">
        <v>941</v>
      </c>
      <c r="C234" s="279">
        <f t="shared" si="48"/>
        <v>21</v>
      </c>
      <c r="D234" s="251">
        <v>10</v>
      </c>
      <c r="E234" s="251">
        <v>10</v>
      </c>
      <c r="F234" s="251">
        <v>11</v>
      </c>
      <c r="G234" s="251"/>
      <c r="H234" s="251">
        <v>12</v>
      </c>
      <c r="I234" s="245">
        <f t="shared" si="49"/>
        <v>20</v>
      </c>
      <c r="J234" s="252">
        <v>10</v>
      </c>
      <c r="K234" s="252">
        <v>10</v>
      </c>
      <c r="L234" s="252"/>
      <c r="M234" s="295">
        <v>8</v>
      </c>
      <c r="N234" s="239"/>
      <c r="O234" s="239"/>
      <c r="P234" s="239"/>
      <c r="Q234" s="239"/>
      <c r="R234" s="239"/>
      <c r="S234" s="239"/>
      <c r="T234" s="239"/>
      <c r="U234" s="239"/>
      <c r="V234" s="239"/>
      <c r="W234" s="239"/>
      <c r="BX234" s="16"/>
    </row>
    <row r="235" spans="1:76" ht="37.15" customHeight="1">
      <c r="A235" s="75" t="s">
        <v>46</v>
      </c>
      <c r="B235" s="71" t="s">
        <v>929</v>
      </c>
      <c r="C235" s="279">
        <f t="shared" si="48"/>
        <v>27</v>
      </c>
      <c r="D235" s="251">
        <v>12</v>
      </c>
      <c r="E235" s="251">
        <v>12</v>
      </c>
      <c r="F235" s="251">
        <v>15</v>
      </c>
      <c r="G235" s="251"/>
      <c r="H235" s="251">
        <v>18</v>
      </c>
      <c r="I235" s="245">
        <f t="shared" si="49"/>
        <v>23</v>
      </c>
      <c r="J235" s="252">
        <v>11</v>
      </c>
      <c r="K235" s="252">
        <v>12</v>
      </c>
      <c r="L235" s="252"/>
      <c r="M235" s="295">
        <v>5</v>
      </c>
      <c r="N235" s="239"/>
      <c r="O235" s="239"/>
      <c r="P235" s="239"/>
      <c r="Q235" s="239"/>
      <c r="R235" s="239"/>
      <c r="S235" s="239"/>
      <c r="T235" s="239"/>
      <c r="U235" s="239"/>
      <c r="V235" s="239"/>
      <c r="W235" s="239"/>
      <c r="BX235" s="16"/>
    </row>
    <row r="236" spans="1:76" ht="37.15" customHeight="1">
      <c r="A236" s="75" t="s">
        <v>48</v>
      </c>
      <c r="B236" s="74" t="s">
        <v>930</v>
      </c>
      <c r="C236" s="279">
        <f t="shared" si="48"/>
        <v>30</v>
      </c>
      <c r="D236" s="251">
        <v>12</v>
      </c>
      <c r="E236" s="251">
        <v>12</v>
      </c>
      <c r="F236" s="251">
        <v>18</v>
      </c>
      <c r="G236" s="251"/>
      <c r="H236" s="251">
        <v>21</v>
      </c>
      <c r="I236" s="245">
        <f t="shared" si="49"/>
        <v>23</v>
      </c>
      <c r="J236" s="252">
        <v>11</v>
      </c>
      <c r="K236" s="252">
        <v>12</v>
      </c>
      <c r="L236" s="252"/>
      <c r="M236" s="295">
        <v>10</v>
      </c>
      <c r="N236" s="239"/>
      <c r="O236" s="239"/>
      <c r="P236" s="239"/>
      <c r="Q236" s="239"/>
      <c r="R236" s="239"/>
      <c r="S236" s="239"/>
      <c r="T236" s="239"/>
      <c r="U236" s="239"/>
      <c r="V236" s="239"/>
      <c r="W236" s="239"/>
      <c r="BX236" s="16"/>
    </row>
    <row r="237" spans="1:76" ht="37.15" customHeight="1">
      <c r="A237" s="75" t="s">
        <v>50</v>
      </c>
      <c r="B237" s="73" t="s">
        <v>940</v>
      </c>
      <c r="C237" s="279">
        <f t="shared" si="48"/>
        <v>23</v>
      </c>
      <c r="D237" s="251">
        <v>11</v>
      </c>
      <c r="E237" s="251">
        <v>11</v>
      </c>
      <c r="F237" s="251">
        <v>12</v>
      </c>
      <c r="G237" s="251"/>
      <c r="H237" s="251">
        <v>14</v>
      </c>
      <c r="I237" s="245">
        <f t="shared" si="49"/>
        <v>21</v>
      </c>
      <c r="J237" s="252">
        <v>10</v>
      </c>
      <c r="K237" s="252">
        <v>11</v>
      </c>
      <c r="L237" s="252"/>
      <c r="M237" s="295">
        <v>4</v>
      </c>
      <c r="N237" s="239"/>
      <c r="O237" s="239"/>
      <c r="P237" s="239"/>
      <c r="Q237" s="239"/>
      <c r="R237" s="239"/>
      <c r="S237" s="239"/>
      <c r="T237" s="239"/>
      <c r="U237" s="239"/>
      <c r="V237" s="239"/>
      <c r="W237" s="239"/>
      <c r="BX237" s="16"/>
    </row>
    <row r="238" spans="1:76" ht="37.15" customHeight="1">
      <c r="A238" s="75" t="s">
        <v>52</v>
      </c>
      <c r="B238" s="73" t="s">
        <v>938</v>
      </c>
      <c r="C238" s="279">
        <f t="shared" si="48"/>
        <v>21</v>
      </c>
      <c r="D238" s="251">
        <v>10</v>
      </c>
      <c r="E238" s="251">
        <v>10</v>
      </c>
      <c r="F238" s="251">
        <v>11</v>
      </c>
      <c r="G238" s="251"/>
      <c r="H238" s="251">
        <v>12</v>
      </c>
      <c r="I238" s="245">
        <f t="shared" si="49"/>
        <v>21</v>
      </c>
      <c r="J238" s="252">
        <v>10</v>
      </c>
      <c r="K238" s="252">
        <v>11</v>
      </c>
      <c r="L238" s="252"/>
      <c r="M238" s="295">
        <v>5</v>
      </c>
      <c r="N238" s="239"/>
      <c r="O238" s="239"/>
      <c r="P238" s="239"/>
      <c r="Q238" s="239"/>
      <c r="R238" s="239"/>
      <c r="S238" s="239"/>
      <c r="T238" s="239"/>
      <c r="U238" s="239"/>
      <c r="V238" s="239"/>
      <c r="W238" s="239"/>
      <c r="BX238" s="16"/>
    </row>
    <row r="239" spans="1:76" ht="37.15" customHeight="1">
      <c r="A239" s="75" t="s">
        <v>54</v>
      </c>
      <c r="B239" s="73" t="s">
        <v>939</v>
      </c>
      <c r="C239" s="279">
        <f t="shared" si="48"/>
        <v>22</v>
      </c>
      <c r="D239" s="251">
        <v>11</v>
      </c>
      <c r="E239" s="251">
        <v>11</v>
      </c>
      <c r="F239" s="251">
        <v>11</v>
      </c>
      <c r="G239" s="251"/>
      <c r="H239" s="251">
        <v>13</v>
      </c>
      <c r="I239" s="245">
        <f t="shared" si="49"/>
        <v>19</v>
      </c>
      <c r="J239" s="252">
        <v>10</v>
      </c>
      <c r="K239" s="252">
        <v>9</v>
      </c>
      <c r="L239" s="252"/>
      <c r="M239" s="295">
        <v>7</v>
      </c>
      <c r="N239" s="239"/>
      <c r="O239" s="239"/>
      <c r="P239" s="239"/>
      <c r="Q239" s="239"/>
      <c r="R239" s="239"/>
      <c r="S239" s="239"/>
      <c r="T239" s="239"/>
      <c r="U239" s="239"/>
      <c r="V239" s="239"/>
      <c r="W239" s="239"/>
      <c r="BX239" s="16"/>
    </row>
    <row r="240" spans="1:76" ht="37.15" customHeight="1">
      <c r="A240" s="75" t="s">
        <v>55</v>
      </c>
      <c r="B240" s="73" t="s">
        <v>933</v>
      </c>
      <c r="C240" s="279">
        <f t="shared" si="48"/>
        <v>24</v>
      </c>
      <c r="D240" s="251">
        <v>11</v>
      </c>
      <c r="E240" s="251">
        <v>11</v>
      </c>
      <c r="F240" s="251">
        <v>13</v>
      </c>
      <c r="G240" s="251"/>
      <c r="H240" s="251">
        <v>15</v>
      </c>
      <c r="I240" s="245">
        <f t="shared" si="49"/>
        <v>21</v>
      </c>
      <c r="J240" s="252">
        <v>11</v>
      </c>
      <c r="K240" s="252">
        <v>10</v>
      </c>
      <c r="L240" s="252"/>
      <c r="M240" s="295">
        <v>8</v>
      </c>
      <c r="N240" s="239"/>
      <c r="O240" s="239"/>
      <c r="P240" s="239"/>
      <c r="Q240" s="239"/>
      <c r="R240" s="239"/>
      <c r="S240" s="239"/>
      <c r="T240" s="239"/>
      <c r="U240" s="239"/>
      <c r="V240" s="239"/>
      <c r="W240" s="239"/>
      <c r="BX240" s="16"/>
    </row>
    <row r="241" spans="1:76" ht="37.15" customHeight="1">
      <c r="A241" s="75" t="s">
        <v>57</v>
      </c>
      <c r="B241" s="71" t="s">
        <v>934</v>
      </c>
      <c r="C241" s="279">
        <f t="shared" si="48"/>
        <v>21</v>
      </c>
      <c r="D241" s="251">
        <v>10</v>
      </c>
      <c r="E241" s="251">
        <v>10</v>
      </c>
      <c r="F241" s="251">
        <v>11</v>
      </c>
      <c r="G241" s="251"/>
      <c r="H241" s="251">
        <v>12</v>
      </c>
      <c r="I241" s="245">
        <f t="shared" si="49"/>
        <v>21</v>
      </c>
      <c r="J241" s="252">
        <v>10</v>
      </c>
      <c r="K241" s="252">
        <v>11</v>
      </c>
      <c r="L241" s="252"/>
      <c r="M241" s="295">
        <v>6</v>
      </c>
      <c r="N241" s="239"/>
      <c r="O241" s="239"/>
      <c r="P241" s="239"/>
      <c r="Q241" s="239"/>
      <c r="R241" s="239"/>
      <c r="S241" s="239"/>
      <c r="T241" s="239"/>
      <c r="U241" s="239"/>
      <c r="V241" s="239"/>
      <c r="W241" s="239"/>
      <c r="BX241" s="16"/>
    </row>
    <row r="242" spans="1:76" ht="37.15" customHeight="1">
      <c r="A242" s="75" t="s">
        <v>59</v>
      </c>
      <c r="B242" s="71" t="s">
        <v>936</v>
      </c>
      <c r="C242" s="279">
        <f t="shared" si="48"/>
        <v>22</v>
      </c>
      <c r="D242" s="251">
        <v>11</v>
      </c>
      <c r="E242" s="251">
        <v>11</v>
      </c>
      <c r="F242" s="251">
        <v>11</v>
      </c>
      <c r="G242" s="251"/>
      <c r="H242" s="251">
        <v>13</v>
      </c>
      <c r="I242" s="245">
        <f t="shared" si="49"/>
        <v>21</v>
      </c>
      <c r="J242" s="252">
        <v>10</v>
      </c>
      <c r="K242" s="252">
        <v>11</v>
      </c>
      <c r="L242" s="252"/>
      <c r="M242" s="295">
        <v>6</v>
      </c>
      <c r="N242" s="239"/>
      <c r="O242" s="239"/>
      <c r="P242" s="239"/>
      <c r="Q242" s="239"/>
      <c r="R242" s="239"/>
      <c r="S242" s="239"/>
      <c r="T242" s="239"/>
      <c r="U242" s="239"/>
      <c r="V242" s="239"/>
      <c r="W242" s="239"/>
      <c r="BX242" s="16"/>
    </row>
    <row r="243" spans="1:76" ht="37.15" customHeight="1">
      <c r="A243" s="75" t="s">
        <v>61</v>
      </c>
      <c r="B243" s="71" t="s">
        <v>937</v>
      </c>
      <c r="C243" s="279">
        <f t="shared" si="48"/>
        <v>21</v>
      </c>
      <c r="D243" s="251">
        <v>10</v>
      </c>
      <c r="E243" s="251">
        <v>10</v>
      </c>
      <c r="F243" s="251">
        <v>11</v>
      </c>
      <c r="G243" s="251"/>
      <c r="H243" s="251">
        <v>12</v>
      </c>
      <c r="I243" s="245">
        <f t="shared" si="49"/>
        <v>21</v>
      </c>
      <c r="J243" s="252">
        <v>10</v>
      </c>
      <c r="K243" s="252">
        <v>11</v>
      </c>
      <c r="L243" s="252"/>
      <c r="M243" s="295">
        <v>6</v>
      </c>
      <c r="N243" s="239"/>
      <c r="O243" s="239"/>
      <c r="P243" s="239"/>
      <c r="Q243" s="239"/>
      <c r="R243" s="239"/>
      <c r="S243" s="239"/>
      <c r="T243" s="239"/>
      <c r="U243" s="239"/>
      <c r="V243" s="239"/>
      <c r="W243" s="239"/>
      <c r="BX243" s="16"/>
    </row>
    <row r="244" spans="1:76" ht="37.15" customHeight="1">
      <c r="A244" s="66" t="s">
        <v>65</v>
      </c>
      <c r="B244" s="68" t="s">
        <v>942</v>
      </c>
      <c r="C244" s="279">
        <f t="shared" si="48"/>
        <v>0</v>
      </c>
      <c r="D244" s="68"/>
      <c r="E244" s="68"/>
      <c r="F244" s="68"/>
      <c r="G244" s="66"/>
      <c r="H244" s="66"/>
      <c r="I244" s="245">
        <f t="shared" si="49"/>
        <v>0</v>
      </c>
      <c r="J244" s="66"/>
      <c r="K244" s="66"/>
      <c r="L244" s="66"/>
      <c r="M244" s="291"/>
      <c r="N244" s="239"/>
      <c r="O244" s="239"/>
      <c r="P244" s="239"/>
      <c r="Q244" s="239"/>
      <c r="R244" s="239"/>
      <c r="S244" s="239"/>
      <c r="T244" s="239"/>
      <c r="U244" s="239"/>
      <c r="V244" s="239"/>
      <c r="W244" s="239"/>
      <c r="BX244" s="16"/>
    </row>
    <row r="245" spans="1:76" ht="37.15" customHeight="1">
      <c r="A245" s="66">
        <v>1</v>
      </c>
      <c r="B245" s="68" t="s">
        <v>390</v>
      </c>
      <c r="C245" s="279">
        <f t="shared" si="48"/>
        <v>0</v>
      </c>
      <c r="D245" s="68"/>
      <c r="E245" s="68"/>
      <c r="F245" s="68"/>
      <c r="G245" s="66"/>
      <c r="H245" s="66"/>
      <c r="I245" s="245">
        <f t="shared" si="49"/>
        <v>0</v>
      </c>
      <c r="J245" s="66"/>
      <c r="K245" s="66"/>
      <c r="L245" s="66"/>
      <c r="M245" s="291"/>
      <c r="N245" s="239"/>
      <c r="O245" s="239"/>
      <c r="P245" s="239"/>
      <c r="Q245" s="239"/>
      <c r="R245" s="239"/>
      <c r="S245" s="239"/>
      <c r="T245" s="239"/>
      <c r="U245" s="239"/>
      <c r="V245" s="239"/>
      <c r="W245" s="239"/>
      <c r="BX245" s="16"/>
    </row>
    <row r="246" spans="1:76" ht="37.15" customHeight="1">
      <c r="A246" s="253" t="s">
        <v>25</v>
      </c>
      <c r="B246" s="73" t="s">
        <v>945</v>
      </c>
      <c r="C246" s="279">
        <f t="shared" si="48"/>
        <v>20</v>
      </c>
      <c r="D246" s="254">
        <v>10</v>
      </c>
      <c r="E246" s="254">
        <v>10</v>
      </c>
      <c r="F246" s="254">
        <v>10</v>
      </c>
      <c r="G246" s="254"/>
      <c r="H246" s="254">
        <v>12</v>
      </c>
      <c r="I246" s="245">
        <f t="shared" si="49"/>
        <v>20</v>
      </c>
      <c r="J246" s="255">
        <v>11</v>
      </c>
      <c r="K246" s="255">
        <v>9</v>
      </c>
      <c r="L246" s="255"/>
      <c r="M246" s="296">
        <v>10</v>
      </c>
      <c r="N246" s="239"/>
      <c r="O246" s="239"/>
      <c r="P246" s="239"/>
      <c r="Q246" s="239"/>
      <c r="R246" s="239"/>
      <c r="S246" s="239"/>
      <c r="T246" s="239"/>
      <c r="U246" s="239"/>
      <c r="V246" s="239"/>
      <c r="W246" s="239"/>
      <c r="BX246" s="16"/>
    </row>
    <row r="247" spans="1:76" ht="37.15" customHeight="1">
      <c r="A247" s="253" t="s">
        <v>27</v>
      </c>
      <c r="B247" s="73" t="s">
        <v>947</v>
      </c>
      <c r="C247" s="279">
        <f t="shared" si="48"/>
        <v>20</v>
      </c>
      <c r="D247" s="254">
        <v>10</v>
      </c>
      <c r="E247" s="254">
        <v>10</v>
      </c>
      <c r="F247" s="254">
        <v>10</v>
      </c>
      <c r="G247" s="254"/>
      <c r="H247" s="254">
        <v>12</v>
      </c>
      <c r="I247" s="245">
        <f t="shared" si="49"/>
        <v>20</v>
      </c>
      <c r="J247" s="255">
        <v>10</v>
      </c>
      <c r="K247" s="255">
        <v>10</v>
      </c>
      <c r="L247" s="255"/>
      <c r="M247" s="296">
        <v>8</v>
      </c>
      <c r="N247" s="239"/>
      <c r="O247" s="239"/>
      <c r="P247" s="239"/>
      <c r="Q247" s="239"/>
      <c r="R247" s="239"/>
      <c r="S247" s="239"/>
      <c r="T247" s="239"/>
      <c r="U247" s="239"/>
      <c r="V247" s="239"/>
      <c r="W247" s="239"/>
      <c r="BX247" s="16"/>
    </row>
    <row r="248" spans="1:76" ht="37.15" customHeight="1">
      <c r="A248" s="253" t="s">
        <v>30</v>
      </c>
      <c r="B248" s="73" t="s">
        <v>948</v>
      </c>
      <c r="C248" s="279">
        <f t="shared" si="48"/>
        <v>20</v>
      </c>
      <c r="D248" s="254">
        <v>10</v>
      </c>
      <c r="E248" s="254">
        <v>10</v>
      </c>
      <c r="F248" s="254">
        <v>10</v>
      </c>
      <c r="G248" s="254"/>
      <c r="H248" s="254">
        <v>12</v>
      </c>
      <c r="I248" s="245">
        <f t="shared" si="49"/>
        <v>19</v>
      </c>
      <c r="J248" s="255">
        <v>10</v>
      </c>
      <c r="K248" s="255">
        <v>9</v>
      </c>
      <c r="L248" s="255"/>
      <c r="M248" s="296">
        <v>11</v>
      </c>
      <c r="N248" s="239"/>
      <c r="O248" s="239"/>
      <c r="P248" s="239"/>
      <c r="Q248" s="239"/>
      <c r="R248" s="239"/>
      <c r="S248" s="239"/>
      <c r="T248" s="239"/>
      <c r="U248" s="239"/>
      <c r="V248" s="239"/>
      <c r="W248" s="239"/>
      <c r="BX248" s="16"/>
    </row>
    <row r="249" spans="1:76" ht="37.15" customHeight="1">
      <c r="A249" s="253" t="s">
        <v>32</v>
      </c>
      <c r="B249" s="74" t="s">
        <v>943</v>
      </c>
      <c r="C249" s="279">
        <f t="shared" si="48"/>
        <v>20</v>
      </c>
      <c r="D249" s="254">
        <v>10</v>
      </c>
      <c r="E249" s="254">
        <v>10</v>
      </c>
      <c r="F249" s="254">
        <v>10</v>
      </c>
      <c r="G249" s="254"/>
      <c r="H249" s="254">
        <v>12</v>
      </c>
      <c r="I249" s="245">
        <f t="shared" si="49"/>
        <v>17</v>
      </c>
      <c r="J249" s="255">
        <v>10</v>
      </c>
      <c r="K249" s="255">
        <v>7</v>
      </c>
      <c r="L249" s="255"/>
      <c r="M249" s="296">
        <v>9</v>
      </c>
      <c r="N249" s="239"/>
      <c r="O249" s="239"/>
      <c r="P249" s="239"/>
      <c r="Q249" s="239"/>
      <c r="R249" s="239"/>
      <c r="S249" s="239"/>
      <c r="T249" s="239"/>
      <c r="U249" s="239"/>
      <c r="V249" s="239"/>
      <c r="W249" s="239"/>
      <c r="BX249" s="16"/>
    </row>
    <row r="250" spans="1:76" ht="37.15" customHeight="1">
      <c r="A250" s="253" t="s">
        <v>217</v>
      </c>
      <c r="B250" s="73" t="s">
        <v>946</v>
      </c>
      <c r="C250" s="279">
        <f t="shared" si="48"/>
        <v>20</v>
      </c>
      <c r="D250" s="254">
        <v>10</v>
      </c>
      <c r="E250" s="254">
        <v>10</v>
      </c>
      <c r="F250" s="254">
        <v>10</v>
      </c>
      <c r="G250" s="254"/>
      <c r="H250" s="254">
        <v>12</v>
      </c>
      <c r="I250" s="245">
        <f t="shared" si="49"/>
        <v>19</v>
      </c>
      <c r="J250" s="255">
        <v>10</v>
      </c>
      <c r="K250" s="255">
        <v>9</v>
      </c>
      <c r="L250" s="255"/>
      <c r="M250" s="296">
        <v>7</v>
      </c>
      <c r="N250" s="239"/>
      <c r="O250" s="239"/>
      <c r="P250" s="239"/>
      <c r="Q250" s="239"/>
      <c r="R250" s="239"/>
      <c r="S250" s="239"/>
      <c r="T250" s="239"/>
      <c r="U250" s="239"/>
      <c r="V250" s="239"/>
      <c r="W250" s="239"/>
      <c r="BX250" s="16"/>
    </row>
    <row r="251" spans="1:76" ht="37.15" customHeight="1">
      <c r="A251" s="253" t="s">
        <v>219</v>
      </c>
      <c r="B251" s="73" t="s">
        <v>405</v>
      </c>
      <c r="C251" s="279">
        <f t="shared" si="48"/>
        <v>20</v>
      </c>
      <c r="D251" s="254">
        <v>10</v>
      </c>
      <c r="E251" s="254">
        <v>10</v>
      </c>
      <c r="F251" s="254">
        <v>10</v>
      </c>
      <c r="G251" s="254"/>
      <c r="H251" s="254">
        <v>12</v>
      </c>
      <c r="I251" s="245">
        <f t="shared" si="49"/>
        <v>18</v>
      </c>
      <c r="J251" s="255">
        <v>10</v>
      </c>
      <c r="K251" s="255">
        <v>8</v>
      </c>
      <c r="L251" s="255"/>
      <c r="M251" s="296">
        <v>6</v>
      </c>
      <c r="N251" s="239"/>
      <c r="O251" s="239"/>
      <c r="P251" s="239"/>
      <c r="Q251" s="239"/>
      <c r="R251" s="239"/>
      <c r="S251" s="239"/>
      <c r="T251" s="239"/>
      <c r="U251" s="239"/>
      <c r="V251" s="239"/>
      <c r="W251" s="239"/>
      <c r="BX251" s="16"/>
    </row>
    <row r="252" spans="1:76" ht="37.15" customHeight="1">
      <c r="A252" s="253" t="s">
        <v>221</v>
      </c>
      <c r="B252" s="73" t="s">
        <v>949</v>
      </c>
      <c r="C252" s="279">
        <f t="shared" si="48"/>
        <v>20</v>
      </c>
      <c r="D252" s="254">
        <v>10</v>
      </c>
      <c r="E252" s="254">
        <v>10</v>
      </c>
      <c r="F252" s="254">
        <v>10</v>
      </c>
      <c r="G252" s="254"/>
      <c r="H252" s="254">
        <v>12</v>
      </c>
      <c r="I252" s="245">
        <f t="shared" si="49"/>
        <v>18</v>
      </c>
      <c r="J252" s="255">
        <v>9</v>
      </c>
      <c r="K252" s="255">
        <v>9</v>
      </c>
      <c r="L252" s="255"/>
      <c r="M252" s="296">
        <v>7</v>
      </c>
      <c r="N252" s="239"/>
      <c r="O252" s="239"/>
      <c r="P252" s="239"/>
      <c r="Q252" s="239"/>
      <c r="R252" s="239"/>
      <c r="S252" s="239"/>
      <c r="T252" s="239"/>
      <c r="U252" s="239"/>
      <c r="V252" s="239"/>
      <c r="W252" s="239"/>
      <c r="BX252" s="16"/>
    </row>
    <row r="253" spans="1:76" ht="37.15" customHeight="1">
      <c r="A253" s="253" t="s">
        <v>223</v>
      </c>
      <c r="B253" s="74" t="s">
        <v>944</v>
      </c>
      <c r="C253" s="279">
        <f t="shared" si="48"/>
        <v>20</v>
      </c>
      <c r="D253" s="254">
        <v>10</v>
      </c>
      <c r="E253" s="254">
        <v>10</v>
      </c>
      <c r="F253" s="254">
        <v>10</v>
      </c>
      <c r="G253" s="254"/>
      <c r="H253" s="254">
        <v>12</v>
      </c>
      <c r="I253" s="245">
        <f t="shared" si="49"/>
        <v>18</v>
      </c>
      <c r="J253" s="255">
        <v>10</v>
      </c>
      <c r="K253" s="255">
        <v>8</v>
      </c>
      <c r="L253" s="255"/>
      <c r="M253" s="296">
        <v>7</v>
      </c>
      <c r="N253" s="239"/>
      <c r="O253" s="239"/>
      <c r="P253" s="239"/>
      <c r="Q253" s="239"/>
      <c r="R253" s="239"/>
      <c r="S253" s="239"/>
      <c r="T253" s="239"/>
      <c r="U253" s="239"/>
      <c r="V253" s="239"/>
      <c r="W253" s="239"/>
      <c r="BX253" s="16"/>
    </row>
    <row r="254" spans="1:76" ht="37.15" customHeight="1">
      <c r="A254" s="66">
        <v>2</v>
      </c>
      <c r="B254" s="68" t="s">
        <v>373</v>
      </c>
      <c r="C254" s="279">
        <f t="shared" si="48"/>
        <v>0</v>
      </c>
      <c r="D254" s="68"/>
      <c r="E254" s="68"/>
      <c r="F254" s="68"/>
      <c r="G254" s="66"/>
      <c r="H254" s="66"/>
      <c r="I254" s="245">
        <f t="shared" si="49"/>
        <v>0</v>
      </c>
      <c r="J254" s="66"/>
      <c r="K254" s="66"/>
      <c r="L254" s="66"/>
      <c r="M254" s="291"/>
      <c r="N254" s="239"/>
      <c r="O254" s="239"/>
      <c r="P254" s="239"/>
      <c r="Q254" s="239"/>
      <c r="R254" s="239"/>
      <c r="S254" s="239"/>
      <c r="T254" s="239"/>
      <c r="U254" s="239"/>
      <c r="V254" s="239"/>
      <c r="W254" s="239"/>
      <c r="BX254" s="16"/>
    </row>
    <row r="255" spans="1:76" ht="37.15" customHeight="1">
      <c r="A255" s="253" t="s">
        <v>36</v>
      </c>
      <c r="B255" s="73" t="s">
        <v>950</v>
      </c>
      <c r="C255" s="279">
        <f t="shared" si="48"/>
        <v>23</v>
      </c>
      <c r="D255" s="254">
        <v>11</v>
      </c>
      <c r="E255" s="254">
        <v>11</v>
      </c>
      <c r="F255" s="254">
        <v>12</v>
      </c>
      <c r="G255" s="254"/>
      <c r="H255" s="254">
        <v>14</v>
      </c>
      <c r="I255" s="245">
        <f t="shared" si="49"/>
        <v>19</v>
      </c>
      <c r="J255" s="255">
        <v>10</v>
      </c>
      <c r="K255" s="255">
        <v>9</v>
      </c>
      <c r="L255" s="255"/>
      <c r="M255" s="296">
        <v>7</v>
      </c>
      <c r="N255" s="239"/>
      <c r="O255" s="239"/>
      <c r="P255" s="239"/>
      <c r="Q255" s="239"/>
      <c r="R255" s="239"/>
      <c r="S255" s="239"/>
      <c r="T255" s="239"/>
      <c r="U255" s="239"/>
      <c r="V255" s="239"/>
      <c r="W255" s="239"/>
      <c r="BX255" s="16"/>
    </row>
    <row r="256" spans="1:76" ht="37.15" customHeight="1">
      <c r="A256" s="253" t="s">
        <v>38</v>
      </c>
      <c r="B256" s="73" t="s">
        <v>951</v>
      </c>
      <c r="C256" s="279">
        <f t="shared" si="48"/>
        <v>22</v>
      </c>
      <c r="D256" s="254">
        <v>11</v>
      </c>
      <c r="E256" s="254">
        <v>11</v>
      </c>
      <c r="F256" s="254">
        <v>11</v>
      </c>
      <c r="G256" s="254"/>
      <c r="H256" s="254">
        <v>13</v>
      </c>
      <c r="I256" s="245">
        <f t="shared" si="49"/>
        <v>18</v>
      </c>
      <c r="J256" s="255">
        <v>10</v>
      </c>
      <c r="K256" s="255">
        <v>8</v>
      </c>
      <c r="L256" s="255"/>
      <c r="M256" s="296">
        <v>6</v>
      </c>
      <c r="N256" s="239"/>
      <c r="O256" s="239"/>
      <c r="P256" s="239"/>
      <c r="Q256" s="239"/>
      <c r="R256" s="239"/>
      <c r="S256" s="239"/>
      <c r="T256" s="239"/>
      <c r="U256" s="239"/>
      <c r="V256" s="239"/>
      <c r="W256" s="239"/>
      <c r="BX256" s="16"/>
    </row>
    <row r="257" spans="1:76" ht="37.15" customHeight="1">
      <c r="A257" s="253" t="s">
        <v>40</v>
      </c>
      <c r="B257" s="247" t="s">
        <v>952</v>
      </c>
      <c r="C257" s="279">
        <f t="shared" si="48"/>
        <v>21</v>
      </c>
      <c r="D257" s="254">
        <v>11</v>
      </c>
      <c r="E257" s="254">
        <v>11</v>
      </c>
      <c r="F257" s="254">
        <v>10</v>
      </c>
      <c r="G257" s="254"/>
      <c r="H257" s="254">
        <v>12</v>
      </c>
      <c r="I257" s="245">
        <f t="shared" si="49"/>
        <v>18</v>
      </c>
      <c r="J257" s="256">
        <v>9</v>
      </c>
      <c r="K257" s="256">
        <v>9</v>
      </c>
      <c r="L257" s="256"/>
      <c r="M257" s="297">
        <v>7</v>
      </c>
      <c r="N257" s="239"/>
      <c r="O257" s="239"/>
      <c r="P257" s="239"/>
      <c r="Q257" s="239"/>
      <c r="R257" s="239"/>
      <c r="S257" s="239"/>
      <c r="T257" s="239"/>
      <c r="U257" s="239"/>
      <c r="V257" s="239"/>
      <c r="W257" s="239"/>
      <c r="BX257" s="16"/>
    </row>
    <row r="258" spans="1:76" ht="37.15" customHeight="1">
      <c r="A258" s="253" t="s">
        <v>42</v>
      </c>
      <c r="B258" s="73" t="s">
        <v>954</v>
      </c>
      <c r="C258" s="279">
        <f t="shared" si="48"/>
        <v>22</v>
      </c>
      <c r="D258" s="254">
        <v>11</v>
      </c>
      <c r="E258" s="254">
        <v>11</v>
      </c>
      <c r="F258" s="254">
        <v>11</v>
      </c>
      <c r="G258" s="254"/>
      <c r="H258" s="254">
        <v>13</v>
      </c>
      <c r="I258" s="245">
        <f t="shared" si="49"/>
        <v>19</v>
      </c>
      <c r="J258" s="255">
        <v>9</v>
      </c>
      <c r="K258" s="255">
        <v>10</v>
      </c>
      <c r="L258" s="255"/>
      <c r="M258" s="296">
        <v>11</v>
      </c>
      <c r="N258" s="239"/>
      <c r="O258" s="239"/>
      <c r="P258" s="239"/>
      <c r="Q258" s="239"/>
      <c r="R258" s="239"/>
      <c r="S258" s="239"/>
      <c r="T258" s="239"/>
      <c r="U258" s="239"/>
      <c r="V258" s="239"/>
      <c r="W258" s="239"/>
      <c r="BX258" s="16"/>
    </row>
    <row r="259" spans="1:76" ht="37.15" customHeight="1">
      <c r="A259" s="253" t="s">
        <v>44</v>
      </c>
      <c r="B259" s="73" t="s">
        <v>953</v>
      </c>
      <c r="C259" s="279">
        <f t="shared" si="48"/>
        <v>23</v>
      </c>
      <c r="D259" s="254">
        <v>11</v>
      </c>
      <c r="E259" s="254">
        <v>11</v>
      </c>
      <c r="F259" s="254">
        <v>12</v>
      </c>
      <c r="G259" s="254"/>
      <c r="H259" s="254">
        <v>14</v>
      </c>
      <c r="I259" s="245">
        <f t="shared" si="49"/>
        <v>17</v>
      </c>
      <c r="J259" s="255">
        <v>10</v>
      </c>
      <c r="K259" s="255">
        <v>7</v>
      </c>
      <c r="L259" s="255"/>
      <c r="M259" s="296">
        <v>8</v>
      </c>
      <c r="N259" s="239"/>
      <c r="O259" s="239"/>
      <c r="P259" s="239"/>
      <c r="Q259" s="239"/>
      <c r="R259" s="239"/>
      <c r="S259" s="239"/>
      <c r="T259" s="239"/>
      <c r="U259" s="239"/>
      <c r="V259" s="239"/>
      <c r="W259" s="239"/>
      <c r="BX259" s="16"/>
    </row>
    <row r="260" spans="1:76" ht="37.15" customHeight="1">
      <c r="A260" s="253" t="s">
        <v>46</v>
      </c>
      <c r="B260" s="73" t="s">
        <v>955</v>
      </c>
      <c r="C260" s="279">
        <f t="shared" si="48"/>
        <v>23</v>
      </c>
      <c r="D260" s="254">
        <v>11</v>
      </c>
      <c r="E260" s="254">
        <v>11</v>
      </c>
      <c r="F260" s="254">
        <v>12</v>
      </c>
      <c r="G260" s="254"/>
      <c r="H260" s="254">
        <v>14</v>
      </c>
      <c r="I260" s="245">
        <f t="shared" si="49"/>
        <v>19</v>
      </c>
      <c r="J260" s="255">
        <v>10</v>
      </c>
      <c r="K260" s="255">
        <v>9</v>
      </c>
      <c r="L260" s="255"/>
      <c r="M260" s="296">
        <v>11</v>
      </c>
      <c r="N260" s="239"/>
      <c r="O260" s="239"/>
      <c r="P260" s="239"/>
      <c r="Q260" s="239"/>
      <c r="R260" s="239"/>
      <c r="S260" s="239"/>
      <c r="T260" s="239"/>
      <c r="U260" s="239"/>
      <c r="V260" s="239"/>
      <c r="W260" s="239"/>
      <c r="BX260" s="16"/>
    </row>
    <row r="261" spans="1:76" ht="37.15" customHeight="1">
      <c r="A261" s="253" t="s">
        <v>48</v>
      </c>
      <c r="B261" s="73" t="s">
        <v>956</v>
      </c>
      <c r="C261" s="279">
        <f t="shared" si="48"/>
        <v>22</v>
      </c>
      <c r="D261" s="254">
        <v>11</v>
      </c>
      <c r="E261" s="254">
        <v>11</v>
      </c>
      <c r="F261" s="254">
        <v>11</v>
      </c>
      <c r="G261" s="254"/>
      <c r="H261" s="254">
        <v>13</v>
      </c>
      <c r="I261" s="245">
        <f t="shared" si="49"/>
        <v>17</v>
      </c>
      <c r="J261" s="255">
        <v>9</v>
      </c>
      <c r="K261" s="255">
        <v>8</v>
      </c>
      <c r="L261" s="255"/>
      <c r="M261" s="296">
        <v>6</v>
      </c>
      <c r="N261" s="239"/>
      <c r="O261" s="239"/>
      <c r="P261" s="239"/>
      <c r="Q261" s="239"/>
      <c r="R261" s="239"/>
      <c r="S261" s="239"/>
      <c r="T261" s="239"/>
      <c r="U261" s="239"/>
      <c r="V261" s="239"/>
      <c r="W261" s="239"/>
      <c r="BX261" s="16"/>
    </row>
    <row r="262" spans="1:76" ht="37.15" customHeight="1">
      <c r="A262" s="253" t="s">
        <v>50</v>
      </c>
      <c r="B262" s="73" t="s">
        <v>958</v>
      </c>
      <c r="C262" s="279">
        <f t="shared" ref="C262:C325" si="50">E262+F262</f>
        <v>22</v>
      </c>
      <c r="D262" s="254">
        <v>11</v>
      </c>
      <c r="E262" s="254">
        <v>11</v>
      </c>
      <c r="F262" s="254">
        <v>11</v>
      </c>
      <c r="G262" s="254"/>
      <c r="H262" s="254">
        <v>13</v>
      </c>
      <c r="I262" s="245">
        <f t="shared" ref="I262:I325" si="51">J262+K262</f>
        <v>19</v>
      </c>
      <c r="J262" s="255">
        <v>10</v>
      </c>
      <c r="K262" s="255">
        <v>9</v>
      </c>
      <c r="L262" s="255"/>
      <c r="M262" s="296">
        <v>8</v>
      </c>
      <c r="N262" s="239"/>
      <c r="O262" s="239"/>
      <c r="P262" s="239"/>
      <c r="Q262" s="239"/>
      <c r="R262" s="239"/>
      <c r="S262" s="239"/>
      <c r="T262" s="239"/>
      <c r="U262" s="239"/>
      <c r="V262" s="239"/>
      <c r="W262" s="239"/>
      <c r="BX262" s="16"/>
    </row>
    <row r="263" spans="1:76" ht="37.15" customHeight="1">
      <c r="A263" s="253" t="s">
        <v>52</v>
      </c>
      <c r="B263" s="73" t="s">
        <v>957</v>
      </c>
      <c r="C263" s="279">
        <f t="shared" si="50"/>
        <v>21</v>
      </c>
      <c r="D263" s="254">
        <v>11</v>
      </c>
      <c r="E263" s="254">
        <v>11</v>
      </c>
      <c r="F263" s="254">
        <v>10</v>
      </c>
      <c r="G263" s="254"/>
      <c r="H263" s="254">
        <v>12</v>
      </c>
      <c r="I263" s="245">
        <f t="shared" si="51"/>
        <v>17</v>
      </c>
      <c r="J263" s="255">
        <v>9</v>
      </c>
      <c r="K263" s="255">
        <v>8</v>
      </c>
      <c r="L263" s="255"/>
      <c r="M263" s="296">
        <v>7</v>
      </c>
      <c r="N263" s="239"/>
      <c r="O263" s="239"/>
      <c r="P263" s="239"/>
      <c r="Q263" s="239"/>
      <c r="R263" s="239"/>
      <c r="S263" s="239"/>
      <c r="T263" s="239"/>
      <c r="U263" s="239"/>
      <c r="V263" s="239"/>
      <c r="W263" s="239"/>
      <c r="BX263" s="16"/>
    </row>
    <row r="264" spans="1:76" ht="37.15" customHeight="1">
      <c r="A264" s="253" t="s">
        <v>54</v>
      </c>
      <c r="B264" s="73" t="s">
        <v>959</v>
      </c>
      <c r="C264" s="279">
        <f t="shared" si="50"/>
        <v>22</v>
      </c>
      <c r="D264" s="254">
        <v>11</v>
      </c>
      <c r="E264" s="254">
        <v>11</v>
      </c>
      <c r="F264" s="254">
        <v>11</v>
      </c>
      <c r="G264" s="254"/>
      <c r="H264" s="254">
        <v>13</v>
      </c>
      <c r="I264" s="245">
        <f t="shared" si="51"/>
        <v>19</v>
      </c>
      <c r="J264" s="255">
        <v>10</v>
      </c>
      <c r="K264" s="255">
        <v>9</v>
      </c>
      <c r="L264" s="255"/>
      <c r="M264" s="296">
        <v>9</v>
      </c>
      <c r="N264" s="239"/>
      <c r="O264" s="239"/>
      <c r="P264" s="239"/>
      <c r="Q264" s="239"/>
      <c r="R264" s="239"/>
      <c r="S264" s="239"/>
      <c r="T264" s="239"/>
      <c r="U264" s="239"/>
      <c r="V264" s="239"/>
      <c r="W264" s="239"/>
      <c r="BX264" s="16"/>
    </row>
    <row r="265" spans="1:76" ht="37.15" customHeight="1">
      <c r="A265" s="253" t="s">
        <v>55</v>
      </c>
      <c r="B265" s="73" t="s">
        <v>937</v>
      </c>
      <c r="C265" s="279">
        <f t="shared" si="50"/>
        <v>21</v>
      </c>
      <c r="D265" s="254">
        <v>11</v>
      </c>
      <c r="E265" s="254">
        <v>11</v>
      </c>
      <c r="F265" s="254">
        <v>10</v>
      </c>
      <c r="G265" s="254"/>
      <c r="H265" s="254">
        <v>12</v>
      </c>
      <c r="I265" s="245">
        <f t="shared" si="51"/>
        <v>20</v>
      </c>
      <c r="J265" s="255">
        <v>11</v>
      </c>
      <c r="K265" s="255">
        <v>9</v>
      </c>
      <c r="L265" s="255"/>
      <c r="M265" s="296">
        <v>5</v>
      </c>
      <c r="N265" s="239"/>
      <c r="O265" s="239"/>
      <c r="P265" s="239"/>
      <c r="Q265" s="239"/>
      <c r="R265" s="239"/>
      <c r="S265" s="239"/>
      <c r="T265" s="239"/>
      <c r="U265" s="239"/>
      <c r="V265" s="239"/>
      <c r="W265" s="239"/>
      <c r="BX265" s="16"/>
    </row>
    <row r="266" spans="1:76" ht="37.15" customHeight="1">
      <c r="A266" s="253" t="s">
        <v>57</v>
      </c>
      <c r="B266" s="73" t="s">
        <v>960</v>
      </c>
      <c r="C266" s="279">
        <f t="shared" si="50"/>
        <v>28</v>
      </c>
      <c r="D266" s="254">
        <v>11</v>
      </c>
      <c r="E266" s="254">
        <v>11</v>
      </c>
      <c r="F266" s="254">
        <v>17</v>
      </c>
      <c r="G266" s="254"/>
      <c r="H266" s="254">
        <v>19</v>
      </c>
      <c r="I266" s="245">
        <f t="shared" si="51"/>
        <v>18</v>
      </c>
      <c r="J266" s="255">
        <v>10</v>
      </c>
      <c r="K266" s="255">
        <v>8</v>
      </c>
      <c r="L266" s="255"/>
      <c r="M266" s="296">
        <v>11</v>
      </c>
      <c r="N266" s="239"/>
      <c r="O266" s="239"/>
      <c r="P266" s="239"/>
      <c r="Q266" s="239"/>
      <c r="R266" s="239"/>
      <c r="S266" s="239"/>
      <c r="T266" s="239"/>
      <c r="U266" s="239"/>
      <c r="V266" s="239"/>
      <c r="W266" s="239"/>
      <c r="BX266" s="16"/>
    </row>
    <row r="267" spans="1:76" ht="37.15" customHeight="1">
      <c r="A267" s="253" t="s">
        <v>59</v>
      </c>
      <c r="B267" s="73" t="s">
        <v>961</v>
      </c>
      <c r="C267" s="279">
        <f t="shared" si="50"/>
        <v>25</v>
      </c>
      <c r="D267" s="254">
        <v>11</v>
      </c>
      <c r="E267" s="254">
        <v>11</v>
      </c>
      <c r="F267" s="254">
        <v>14</v>
      </c>
      <c r="G267" s="254"/>
      <c r="H267" s="254">
        <v>16</v>
      </c>
      <c r="I267" s="245">
        <f t="shared" si="51"/>
        <v>20</v>
      </c>
      <c r="J267" s="255">
        <v>11</v>
      </c>
      <c r="K267" s="255">
        <v>9</v>
      </c>
      <c r="L267" s="255"/>
      <c r="M267" s="296">
        <v>7</v>
      </c>
      <c r="N267" s="239"/>
      <c r="O267" s="239"/>
      <c r="P267" s="239"/>
      <c r="Q267" s="239"/>
      <c r="R267" s="239"/>
      <c r="S267" s="239"/>
      <c r="T267" s="239"/>
      <c r="U267" s="239"/>
      <c r="V267" s="239"/>
      <c r="W267" s="239"/>
      <c r="BX267" s="16"/>
    </row>
    <row r="268" spans="1:76" ht="37.15" customHeight="1">
      <c r="A268" s="253" t="s">
        <v>61</v>
      </c>
      <c r="B268" s="73" t="s">
        <v>962</v>
      </c>
      <c r="C268" s="279">
        <f t="shared" si="50"/>
        <v>34</v>
      </c>
      <c r="D268" s="339">
        <v>18</v>
      </c>
      <c r="E268" s="339">
        <v>18</v>
      </c>
      <c r="F268" s="339">
        <v>16</v>
      </c>
      <c r="G268" s="254"/>
      <c r="H268" s="254">
        <v>16</v>
      </c>
      <c r="I268" s="245">
        <f t="shared" si="51"/>
        <v>28</v>
      </c>
      <c r="J268" s="255">
        <v>16</v>
      </c>
      <c r="K268" s="255">
        <v>12</v>
      </c>
      <c r="L268" s="255"/>
      <c r="M268" s="296">
        <v>16</v>
      </c>
      <c r="N268" s="239"/>
      <c r="O268" s="239"/>
      <c r="P268" s="239"/>
      <c r="Q268" s="239"/>
      <c r="R268" s="239"/>
      <c r="S268" s="239"/>
      <c r="T268" s="239"/>
      <c r="U268" s="239"/>
      <c r="V268" s="239"/>
      <c r="W268" s="239"/>
      <c r="BX268" s="16"/>
    </row>
    <row r="269" spans="1:76" ht="37.15" customHeight="1">
      <c r="A269" s="66" t="s">
        <v>98</v>
      </c>
      <c r="B269" s="68" t="s">
        <v>963</v>
      </c>
      <c r="C269" s="279">
        <f t="shared" si="50"/>
        <v>0</v>
      </c>
      <c r="D269" s="68"/>
      <c r="E269" s="68"/>
      <c r="F269" s="68"/>
      <c r="G269" s="66"/>
      <c r="H269" s="66"/>
      <c r="I269" s="245">
        <f t="shared" si="51"/>
        <v>0</v>
      </c>
      <c r="J269" s="66"/>
      <c r="K269" s="66"/>
      <c r="L269" s="66"/>
      <c r="M269" s="291"/>
      <c r="N269" s="239"/>
      <c r="O269" s="239"/>
      <c r="P269" s="239"/>
      <c r="Q269" s="239"/>
      <c r="R269" s="239"/>
      <c r="S269" s="239"/>
      <c r="T269" s="239"/>
      <c r="U269" s="239"/>
      <c r="V269" s="239"/>
      <c r="W269" s="239"/>
      <c r="BX269" s="16"/>
    </row>
    <row r="270" spans="1:76" ht="37.15" customHeight="1">
      <c r="A270" s="66">
        <v>1</v>
      </c>
      <c r="B270" s="68" t="s">
        <v>390</v>
      </c>
      <c r="C270" s="279">
        <f t="shared" si="50"/>
        <v>0</v>
      </c>
      <c r="D270" s="68"/>
      <c r="E270" s="68"/>
      <c r="F270" s="68"/>
      <c r="G270" s="66"/>
      <c r="H270" s="66"/>
      <c r="I270" s="245">
        <f t="shared" si="51"/>
        <v>0</v>
      </c>
      <c r="J270" s="66"/>
      <c r="K270" s="66"/>
      <c r="L270" s="66"/>
      <c r="M270" s="291"/>
      <c r="N270" s="239"/>
      <c r="O270" s="239"/>
      <c r="P270" s="239"/>
      <c r="Q270" s="239"/>
      <c r="R270" s="239"/>
      <c r="S270" s="239"/>
      <c r="T270" s="239"/>
      <c r="U270" s="239"/>
      <c r="V270" s="239"/>
      <c r="W270" s="239"/>
      <c r="BX270" s="16"/>
    </row>
    <row r="271" spans="1:76" ht="37.15" customHeight="1">
      <c r="A271" s="253" t="s">
        <v>25</v>
      </c>
      <c r="B271" s="73" t="s">
        <v>402</v>
      </c>
      <c r="C271" s="279">
        <f t="shared" si="50"/>
        <v>20</v>
      </c>
      <c r="D271" s="254">
        <v>10</v>
      </c>
      <c r="E271" s="254">
        <v>10</v>
      </c>
      <c r="F271" s="254">
        <v>10</v>
      </c>
      <c r="G271" s="254"/>
      <c r="H271" s="254">
        <v>12</v>
      </c>
      <c r="I271" s="245">
        <f t="shared" si="51"/>
        <v>20</v>
      </c>
      <c r="J271" s="255">
        <v>11</v>
      </c>
      <c r="K271" s="255">
        <v>9</v>
      </c>
      <c r="L271" s="255"/>
      <c r="M271" s="296">
        <v>11</v>
      </c>
      <c r="N271" s="239"/>
      <c r="O271" s="239"/>
      <c r="P271" s="239"/>
      <c r="Q271" s="239"/>
      <c r="R271" s="239"/>
      <c r="S271" s="239"/>
      <c r="T271" s="239"/>
      <c r="U271" s="239"/>
      <c r="V271" s="239"/>
      <c r="W271" s="239"/>
      <c r="BX271" s="16"/>
    </row>
    <row r="272" spans="1:76" ht="37.15" customHeight="1">
      <c r="A272" s="253" t="s">
        <v>27</v>
      </c>
      <c r="B272" s="73" t="s">
        <v>964</v>
      </c>
      <c r="C272" s="279">
        <f t="shared" si="50"/>
        <v>20</v>
      </c>
      <c r="D272" s="254">
        <v>10</v>
      </c>
      <c r="E272" s="254">
        <v>10</v>
      </c>
      <c r="F272" s="254">
        <v>10</v>
      </c>
      <c r="G272" s="254"/>
      <c r="H272" s="254">
        <v>12</v>
      </c>
      <c r="I272" s="245">
        <f t="shared" si="51"/>
        <v>19</v>
      </c>
      <c r="J272" s="255">
        <v>10</v>
      </c>
      <c r="K272" s="255">
        <v>9</v>
      </c>
      <c r="L272" s="255"/>
      <c r="M272" s="296">
        <v>7</v>
      </c>
      <c r="N272" s="239"/>
      <c r="O272" s="239"/>
      <c r="P272" s="239"/>
      <c r="Q272" s="239"/>
      <c r="R272" s="239"/>
      <c r="S272" s="239"/>
      <c r="T272" s="239"/>
      <c r="U272" s="239"/>
      <c r="V272" s="239"/>
      <c r="W272" s="239"/>
      <c r="BX272" s="16"/>
    </row>
    <row r="273" spans="1:76" ht="37.15" customHeight="1">
      <c r="A273" s="253" t="s">
        <v>30</v>
      </c>
      <c r="B273" s="73" t="s">
        <v>425</v>
      </c>
      <c r="C273" s="279">
        <f t="shared" si="50"/>
        <v>20</v>
      </c>
      <c r="D273" s="254">
        <v>10</v>
      </c>
      <c r="E273" s="254">
        <v>10</v>
      </c>
      <c r="F273" s="254">
        <v>10</v>
      </c>
      <c r="G273" s="254"/>
      <c r="H273" s="254">
        <v>12</v>
      </c>
      <c r="I273" s="245">
        <f t="shared" si="51"/>
        <v>17</v>
      </c>
      <c r="J273" s="255">
        <v>9</v>
      </c>
      <c r="K273" s="255">
        <v>8</v>
      </c>
      <c r="L273" s="255"/>
      <c r="M273" s="296">
        <v>8</v>
      </c>
      <c r="N273" s="239"/>
      <c r="O273" s="239"/>
      <c r="P273" s="239"/>
      <c r="Q273" s="239"/>
      <c r="R273" s="239"/>
      <c r="S273" s="239"/>
      <c r="T273" s="239"/>
      <c r="U273" s="239"/>
      <c r="V273" s="239"/>
      <c r="W273" s="239"/>
      <c r="BX273" s="16"/>
    </row>
    <row r="274" spans="1:76" ht="37.15" customHeight="1">
      <c r="A274" s="253" t="s">
        <v>32</v>
      </c>
      <c r="B274" s="73" t="s">
        <v>966</v>
      </c>
      <c r="C274" s="279">
        <f t="shared" si="50"/>
        <v>20</v>
      </c>
      <c r="D274" s="254">
        <v>10</v>
      </c>
      <c r="E274" s="254">
        <v>10</v>
      </c>
      <c r="F274" s="254">
        <v>10</v>
      </c>
      <c r="G274" s="254"/>
      <c r="H274" s="254">
        <v>12</v>
      </c>
      <c r="I274" s="245">
        <f t="shared" si="51"/>
        <v>18</v>
      </c>
      <c r="J274" s="255">
        <v>10</v>
      </c>
      <c r="K274" s="255">
        <v>8</v>
      </c>
      <c r="L274" s="255"/>
      <c r="M274" s="296">
        <v>11</v>
      </c>
      <c r="N274" s="239"/>
      <c r="O274" s="239"/>
      <c r="P274" s="239"/>
      <c r="Q274" s="239"/>
      <c r="R274" s="239"/>
      <c r="S274" s="239"/>
      <c r="T274" s="239"/>
      <c r="U274" s="239"/>
      <c r="V274" s="239"/>
      <c r="W274" s="239"/>
      <c r="BX274" s="16"/>
    </row>
    <row r="275" spans="1:76" ht="37.15" customHeight="1">
      <c r="A275" s="253" t="s">
        <v>217</v>
      </c>
      <c r="B275" s="73" t="s">
        <v>965</v>
      </c>
      <c r="C275" s="279">
        <f t="shared" si="50"/>
        <v>20</v>
      </c>
      <c r="D275" s="254">
        <v>10</v>
      </c>
      <c r="E275" s="254">
        <v>10</v>
      </c>
      <c r="F275" s="254">
        <v>10</v>
      </c>
      <c r="G275" s="254"/>
      <c r="H275" s="254">
        <v>12</v>
      </c>
      <c r="I275" s="245">
        <f t="shared" si="51"/>
        <v>19</v>
      </c>
      <c r="J275" s="255">
        <v>10</v>
      </c>
      <c r="K275" s="255">
        <v>9</v>
      </c>
      <c r="L275" s="255"/>
      <c r="M275" s="296">
        <v>8</v>
      </c>
      <c r="N275" s="239"/>
      <c r="O275" s="239"/>
      <c r="P275" s="239"/>
      <c r="Q275" s="239"/>
      <c r="R275" s="239"/>
      <c r="S275" s="239"/>
      <c r="T275" s="239"/>
      <c r="U275" s="239"/>
      <c r="V275" s="239"/>
      <c r="W275" s="239"/>
      <c r="BX275" s="16"/>
    </row>
    <row r="276" spans="1:76" ht="37.15" customHeight="1">
      <c r="A276" s="253" t="s">
        <v>219</v>
      </c>
      <c r="B276" s="73" t="s">
        <v>969</v>
      </c>
      <c r="C276" s="279">
        <f t="shared" si="50"/>
        <v>20</v>
      </c>
      <c r="D276" s="254">
        <v>10</v>
      </c>
      <c r="E276" s="254">
        <v>10</v>
      </c>
      <c r="F276" s="254">
        <v>10</v>
      </c>
      <c r="G276" s="254"/>
      <c r="H276" s="254">
        <v>12</v>
      </c>
      <c r="I276" s="245">
        <f t="shared" si="51"/>
        <v>16</v>
      </c>
      <c r="J276" s="255">
        <v>9</v>
      </c>
      <c r="K276" s="255">
        <v>7</v>
      </c>
      <c r="L276" s="255"/>
      <c r="M276" s="296">
        <v>8</v>
      </c>
      <c r="N276" s="239"/>
      <c r="O276" s="239"/>
      <c r="P276" s="239"/>
      <c r="Q276" s="239"/>
      <c r="R276" s="239"/>
      <c r="S276" s="239"/>
      <c r="T276" s="239"/>
      <c r="U276" s="239"/>
      <c r="V276" s="239"/>
      <c r="W276" s="239"/>
      <c r="BX276" s="16"/>
    </row>
    <row r="277" spans="1:76" ht="37.15" customHeight="1">
      <c r="A277" s="253" t="s">
        <v>221</v>
      </c>
      <c r="B277" s="74" t="s">
        <v>975</v>
      </c>
      <c r="C277" s="279">
        <f t="shared" si="50"/>
        <v>20</v>
      </c>
      <c r="D277" s="254">
        <v>10</v>
      </c>
      <c r="E277" s="254">
        <v>10</v>
      </c>
      <c r="F277" s="254">
        <v>10</v>
      </c>
      <c r="G277" s="254"/>
      <c r="H277" s="254">
        <v>12</v>
      </c>
      <c r="I277" s="245">
        <f t="shared" si="51"/>
        <v>18</v>
      </c>
      <c r="J277" s="255">
        <v>10</v>
      </c>
      <c r="K277" s="255">
        <v>8</v>
      </c>
      <c r="L277" s="255"/>
      <c r="M277" s="296">
        <v>9</v>
      </c>
      <c r="N277" s="239"/>
      <c r="O277" s="239"/>
      <c r="P277" s="239"/>
      <c r="Q277" s="239"/>
      <c r="R277" s="239"/>
      <c r="S277" s="239"/>
      <c r="T277" s="239"/>
      <c r="U277" s="239"/>
      <c r="V277" s="239"/>
      <c r="W277" s="239"/>
      <c r="BX277" s="16"/>
    </row>
    <row r="278" spans="1:76" ht="37.15" customHeight="1">
      <c r="A278" s="253" t="s">
        <v>223</v>
      </c>
      <c r="B278" s="73" t="s">
        <v>971</v>
      </c>
      <c r="C278" s="279">
        <f t="shared" si="50"/>
        <v>31</v>
      </c>
      <c r="D278" s="254">
        <v>15</v>
      </c>
      <c r="E278" s="254">
        <v>15</v>
      </c>
      <c r="F278" s="254">
        <v>16</v>
      </c>
      <c r="G278" s="254"/>
      <c r="H278" s="254">
        <v>15</v>
      </c>
      <c r="I278" s="245">
        <f t="shared" si="51"/>
        <v>29</v>
      </c>
      <c r="J278" s="255">
        <v>17</v>
      </c>
      <c r="K278" s="255">
        <v>12</v>
      </c>
      <c r="L278" s="255"/>
      <c r="M278" s="296">
        <v>6</v>
      </c>
      <c r="N278" s="239"/>
      <c r="O278" s="239"/>
      <c r="P278" s="239"/>
      <c r="Q278" s="239"/>
      <c r="R278" s="239"/>
      <c r="S278" s="239"/>
      <c r="T278" s="239"/>
      <c r="U278" s="239"/>
      <c r="V278" s="239"/>
      <c r="W278" s="239"/>
      <c r="BX278" s="16"/>
    </row>
    <row r="279" spans="1:76" ht="37.15" customHeight="1">
      <c r="A279" s="253" t="s">
        <v>225</v>
      </c>
      <c r="B279" s="73" t="s">
        <v>972</v>
      </c>
      <c r="C279" s="279">
        <f t="shared" si="50"/>
        <v>20</v>
      </c>
      <c r="D279" s="254">
        <v>10</v>
      </c>
      <c r="E279" s="254">
        <v>10</v>
      </c>
      <c r="F279" s="254">
        <v>10</v>
      </c>
      <c r="G279" s="254"/>
      <c r="H279" s="254">
        <v>12</v>
      </c>
      <c r="I279" s="245">
        <f t="shared" si="51"/>
        <v>18</v>
      </c>
      <c r="J279" s="255">
        <v>10</v>
      </c>
      <c r="K279" s="255">
        <v>8</v>
      </c>
      <c r="L279" s="255"/>
      <c r="M279" s="296">
        <v>9</v>
      </c>
      <c r="N279" s="239"/>
      <c r="O279" s="239"/>
      <c r="P279" s="239"/>
      <c r="Q279" s="239"/>
      <c r="R279" s="239"/>
      <c r="S279" s="239"/>
      <c r="T279" s="239"/>
      <c r="U279" s="239"/>
      <c r="V279" s="239"/>
      <c r="W279" s="239"/>
      <c r="BX279" s="16"/>
    </row>
    <row r="280" spans="1:76" ht="37.15" customHeight="1">
      <c r="A280" s="253" t="s">
        <v>227</v>
      </c>
      <c r="B280" s="73" t="s">
        <v>967</v>
      </c>
      <c r="C280" s="279">
        <f t="shared" si="50"/>
        <v>20</v>
      </c>
      <c r="D280" s="254">
        <v>10</v>
      </c>
      <c r="E280" s="254">
        <v>10</v>
      </c>
      <c r="F280" s="254">
        <v>10</v>
      </c>
      <c r="G280" s="254"/>
      <c r="H280" s="254">
        <v>12</v>
      </c>
      <c r="I280" s="245">
        <f t="shared" si="51"/>
        <v>19</v>
      </c>
      <c r="J280" s="255">
        <v>10</v>
      </c>
      <c r="K280" s="255">
        <v>9</v>
      </c>
      <c r="L280" s="255"/>
      <c r="M280" s="296">
        <v>8</v>
      </c>
      <c r="N280" s="239"/>
      <c r="O280" s="239"/>
      <c r="P280" s="239"/>
      <c r="Q280" s="239"/>
      <c r="R280" s="239"/>
      <c r="S280" s="239"/>
      <c r="T280" s="239"/>
      <c r="U280" s="239"/>
      <c r="V280" s="239"/>
      <c r="W280" s="239"/>
      <c r="BX280" s="16"/>
    </row>
    <row r="281" spans="1:76" ht="37.15" customHeight="1">
      <c r="A281" s="253" t="s">
        <v>1307</v>
      </c>
      <c r="B281" s="73" t="s">
        <v>974</v>
      </c>
      <c r="C281" s="279">
        <f t="shared" si="50"/>
        <v>20</v>
      </c>
      <c r="D281" s="254">
        <v>10</v>
      </c>
      <c r="E281" s="254">
        <v>10</v>
      </c>
      <c r="F281" s="254">
        <v>10</v>
      </c>
      <c r="G281" s="254"/>
      <c r="H281" s="254">
        <v>12</v>
      </c>
      <c r="I281" s="245">
        <f t="shared" si="51"/>
        <v>18</v>
      </c>
      <c r="J281" s="255">
        <v>10</v>
      </c>
      <c r="K281" s="255">
        <v>8</v>
      </c>
      <c r="L281" s="255"/>
      <c r="M281" s="296">
        <v>9</v>
      </c>
      <c r="N281" s="239"/>
      <c r="O281" s="239"/>
      <c r="P281" s="239"/>
      <c r="Q281" s="239"/>
      <c r="R281" s="239"/>
      <c r="S281" s="239"/>
      <c r="T281" s="239"/>
      <c r="U281" s="239"/>
      <c r="V281" s="239"/>
      <c r="W281" s="239"/>
      <c r="BX281" s="16"/>
    </row>
    <row r="282" spans="1:76" ht="37.15" customHeight="1">
      <c r="A282" s="253" t="s">
        <v>1308</v>
      </c>
      <c r="B282" s="73" t="s">
        <v>973</v>
      </c>
      <c r="C282" s="279">
        <f t="shared" si="50"/>
        <v>20</v>
      </c>
      <c r="D282" s="254">
        <v>10</v>
      </c>
      <c r="E282" s="254">
        <v>10</v>
      </c>
      <c r="F282" s="254">
        <v>10</v>
      </c>
      <c r="G282" s="254"/>
      <c r="H282" s="254">
        <v>12</v>
      </c>
      <c r="I282" s="245">
        <f t="shared" si="51"/>
        <v>18</v>
      </c>
      <c r="J282" s="255">
        <v>10</v>
      </c>
      <c r="K282" s="255">
        <v>8</v>
      </c>
      <c r="L282" s="255"/>
      <c r="M282" s="296">
        <v>11</v>
      </c>
      <c r="N282" s="239"/>
      <c r="O282" s="239"/>
      <c r="P282" s="239"/>
      <c r="Q282" s="239"/>
      <c r="R282" s="239"/>
      <c r="S282" s="239"/>
      <c r="T282" s="239"/>
      <c r="U282" s="239"/>
      <c r="V282" s="239"/>
      <c r="W282" s="239"/>
      <c r="BX282" s="16"/>
    </row>
    <row r="283" spans="1:76" ht="37.15" customHeight="1">
      <c r="A283" s="253" t="s">
        <v>1309</v>
      </c>
      <c r="B283" s="71" t="s">
        <v>968</v>
      </c>
      <c r="C283" s="279">
        <f t="shared" si="50"/>
        <v>20</v>
      </c>
      <c r="D283" s="254">
        <v>10</v>
      </c>
      <c r="E283" s="254">
        <v>10</v>
      </c>
      <c r="F283" s="254">
        <v>10</v>
      </c>
      <c r="G283" s="254"/>
      <c r="H283" s="254">
        <v>12</v>
      </c>
      <c r="I283" s="245">
        <f t="shared" si="51"/>
        <v>18</v>
      </c>
      <c r="J283" s="69">
        <v>10</v>
      </c>
      <c r="K283" s="69">
        <v>8</v>
      </c>
      <c r="L283" s="69"/>
      <c r="M283" s="298">
        <v>15</v>
      </c>
      <c r="N283" s="239"/>
      <c r="O283" s="239"/>
      <c r="P283" s="239"/>
      <c r="Q283" s="239"/>
      <c r="R283" s="239"/>
      <c r="S283" s="239"/>
      <c r="T283" s="239"/>
      <c r="U283" s="239"/>
      <c r="V283" s="239"/>
      <c r="W283" s="239"/>
      <c r="BX283" s="16"/>
    </row>
    <row r="284" spans="1:76" ht="37.15" customHeight="1">
      <c r="A284" s="253" t="s">
        <v>1310</v>
      </c>
      <c r="B284" s="71" t="s">
        <v>1311</v>
      </c>
      <c r="C284" s="279">
        <f t="shared" si="50"/>
        <v>20</v>
      </c>
      <c r="D284" s="254">
        <v>10</v>
      </c>
      <c r="E284" s="254">
        <v>10</v>
      </c>
      <c r="F284" s="254">
        <v>10</v>
      </c>
      <c r="G284" s="254"/>
      <c r="H284" s="254">
        <v>12</v>
      </c>
      <c r="I284" s="245">
        <f t="shared" si="51"/>
        <v>19</v>
      </c>
      <c r="J284" s="69">
        <v>10</v>
      </c>
      <c r="K284" s="69">
        <v>9</v>
      </c>
      <c r="L284" s="69"/>
      <c r="M284" s="298">
        <v>15</v>
      </c>
      <c r="N284" s="239"/>
      <c r="O284" s="239"/>
      <c r="P284" s="239"/>
      <c r="Q284" s="239"/>
      <c r="R284" s="239"/>
      <c r="S284" s="239"/>
      <c r="T284" s="239"/>
      <c r="U284" s="239"/>
      <c r="V284" s="239"/>
      <c r="W284" s="239"/>
      <c r="BX284" s="16"/>
    </row>
    <row r="285" spans="1:76" ht="37.15" customHeight="1">
      <c r="A285" s="77">
        <v>2</v>
      </c>
      <c r="B285" s="68" t="s">
        <v>1312</v>
      </c>
      <c r="C285" s="279">
        <f t="shared" si="50"/>
        <v>0</v>
      </c>
      <c r="D285" s="254"/>
      <c r="E285" s="254"/>
      <c r="F285" s="254"/>
      <c r="G285" s="257"/>
      <c r="H285" s="257"/>
      <c r="I285" s="245">
        <f t="shared" si="51"/>
        <v>0</v>
      </c>
      <c r="J285" s="258"/>
      <c r="K285" s="258"/>
      <c r="L285" s="258"/>
      <c r="M285" s="299"/>
      <c r="N285" s="239"/>
      <c r="O285" s="239"/>
      <c r="P285" s="239"/>
      <c r="Q285" s="239"/>
      <c r="R285" s="239"/>
      <c r="S285" s="239"/>
      <c r="T285" s="239"/>
      <c r="U285" s="239"/>
      <c r="V285" s="239"/>
      <c r="W285" s="239"/>
      <c r="BX285" s="16"/>
    </row>
    <row r="286" spans="1:76" ht="37.15" customHeight="1">
      <c r="A286" s="253" t="s">
        <v>36</v>
      </c>
      <c r="B286" s="73" t="s">
        <v>976</v>
      </c>
      <c r="C286" s="279">
        <f t="shared" si="50"/>
        <v>20</v>
      </c>
      <c r="D286" s="254">
        <v>10</v>
      </c>
      <c r="E286" s="254">
        <v>10</v>
      </c>
      <c r="F286" s="254">
        <v>10</v>
      </c>
      <c r="G286" s="254"/>
      <c r="H286" s="254">
        <v>13</v>
      </c>
      <c r="I286" s="245">
        <f t="shared" si="51"/>
        <v>19</v>
      </c>
      <c r="J286" s="255">
        <v>10</v>
      </c>
      <c r="K286" s="255">
        <v>9</v>
      </c>
      <c r="L286" s="255"/>
      <c r="M286" s="296">
        <v>8</v>
      </c>
      <c r="N286" s="239"/>
      <c r="O286" s="239"/>
      <c r="P286" s="239"/>
      <c r="Q286" s="239"/>
      <c r="R286" s="239"/>
      <c r="S286" s="239"/>
      <c r="T286" s="239"/>
      <c r="U286" s="239"/>
      <c r="V286" s="239"/>
      <c r="W286" s="239"/>
      <c r="BX286" s="16"/>
    </row>
    <row r="287" spans="1:76" ht="37.15" customHeight="1">
      <c r="A287" s="66" t="s">
        <v>136</v>
      </c>
      <c r="B287" s="68" t="s">
        <v>977</v>
      </c>
      <c r="C287" s="279">
        <f t="shared" si="50"/>
        <v>0</v>
      </c>
      <c r="D287" s="68"/>
      <c r="E287" s="68"/>
      <c r="F287" s="68"/>
      <c r="G287" s="66"/>
      <c r="H287" s="66"/>
      <c r="I287" s="245">
        <f t="shared" si="51"/>
        <v>0</v>
      </c>
      <c r="J287" s="66"/>
      <c r="K287" s="66"/>
      <c r="L287" s="66"/>
      <c r="M287" s="291"/>
      <c r="N287" s="239"/>
      <c r="O287" s="239"/>
      <c r="P287" s="239"/>
      <c r="Q287" s="239"/>
      <c r="R287" s="239"/>
      <c r="S287" s="239"/>
      <c r="T287" s="239"/>
      <c r="U287" s="239"/>
      <c r="V287" s="239"/>
      <c r="W287" s="239"/>
      <c r="BX287" s="16"/>
    </row>
    <row r="288" spans="1:76" ht="37.15" customHeight="1">
      <c r="A288" s="66">
        <v>1</v>
      </c>
      <c r="B288" s="68" t="s">
        <v>390</v>
      </c>
      <c r="C288" s="279">
        <f t="shared" si="50"/>
        <v>0</v>
      </c>
      <c r="D288" s="68"/>
      <c r="E288" s="68"/>
      <c r="F288" s="68"/>
      <c r="G288" s="66"/>
      <c r="H288" s="66"/>
      <c r="I288" s="245">
        <f t="shared" si="51"/>
        <v>0</v>
      </c>
      <c r="J288" s="66"/>
      <c r="K288" s="66"/>
      <c r="L288" s="66"/>
      <c r="M288" s="291"/>
      <c r="N288" s="239"/>
      <c r="O288" s="239"/>
      <c r="P288" s="239"/>
      <c r="Q288" s="239"/>
      <c r="R288" s="239"/>
      <c r="S288" s="239"/>
      <c r="T288" s="239"/>
      <c r="U288" s="239"/>
      <c r="V288" s="239"/>
      <c r="W288" s="239"/>
      <c r="BX288" s="16"/>
    </row>
    <row r="289" spans="1:76" ht="37.15" customHeight="1">
      <c r="A289" s="244" t="s">
        <v>25</v>
      </c>
      <c r="B289" s="73" t="s">
        <v>982</v>
      </c>
      <c r="C289" s="279">
        <f t="shared" si="50"/>
        <v>20</v>
      </c>
      <c r="D289" s="245">
        <v>10</v>
      </c>
      <c r="E289" s="245">
        <v>10</v>
      </c>
      <c r="F289" s="245">
        <v>10</v>
      </c>
      <c r="G289" s="245"/>
      <c r="H289" s="245">
        <v>12</v>
      </c>
      <c r="I289" s="245">
        <f t="shared" si="51"/>
        <v>19</v>
      </c>
      <c r="J289" s="253">
        <v>10</v>
      </c>
      <c r="K289" s="253">
        <v>9</v>
      </c>
      <c r="L289" s="253"/>
      <c r="M289" s="300">
        <v>6</v>
      </c>
      <c r="N289" s="239"/>
      <c r="O289" s="239"/>
      <c r="P289" s="239"/>
      <c r="Q289" s="239"/>
      <c r="R289" s="239"/>
      <c r="S289" s="239"/>
      <c r="T289" s="239"/>
      <c r="U289" s="239"/>
      <c r="V289" s="239"/>
      <c r="W289" s="239"/>
      <c r="BX289" s="16"/>
    </row>
    <row r="290" spans="1:76" ht="37.15" customHeight="1">
      <c r="A290" s="244" t="s">
        <v>27</v>
      </c>
      <c r="B290" s="73" t="s">
        <v>989</v>
      </c>
      <c r="C290" s="279">
        <f t="shared" si="50"/>
        <v>18</v>
      </c>
      <c r="D290" s="245">
        <v>10</v>
      </c>
      <c r="E290" s="245">
        <v>10</v>
      </c>
      <c r="F290" s="245">
        <v>8</v>
      </c>
      <c r="G290" s="245"/>
      <c r="H290" s="245">
        <v>10</v>
      </c>
      <c r="I290" s="245">
        <f t="shared" si="51"/>
        <v>17</v>
      </c>
      <c r="J290" s="253">
        <v>9</v>
      </c>
      <c r="K290" s="253">
        <v>8</v>
      </c>
      <c r="L290" s="253"/>
      <c r="M290" s="300">
        <v>7</v>
      </c>
      <c r="N290" s="239"/>
      <c r="O290" s="239"/>
      <c r="P290" s="239"/>
      <c r="Q290" s="239"/>
      <c r="R290" s="239"/>
      <c r="S290" s="239"/>
      <c r="T290" s="239"/>
      <c r="U290" s="239"/>
      <c r="V290" s="239"/>
      <c r="W290" s="239"/>
      <c r="BX290" s="16"/>
    </row>
    <row r="291" spans="1:76" ht="37.15" customHeight="1">
      <c r="A291" s="244" t="s">
        <v>30</v>
      </c>
      <c r="B291" s="73" t="s">
        <v>978</v>
      </c>
      <c r="C291" s="279">
        <f t="shared" si="50"/>
        <v>24</v>
      </c>
      <c r="D291" s="254">
        <v>11</v>
      </c>
      <c r="E291" s="254">
        <v>11</v>
      </c>
      <c r="F291" s="254">
        <v>13</v>
      </c>
      <c r="G291" s="254"/>
      <c r="H291" s="254">
        <v>16</v>
      </c>
      <c r="I291" s="245">
        <f t="shared" si="51"/>
        <v>20</v>
      </c>
      <c r="J291" s="259">
        <v>11</v>
      </c>
      <c r="K291" s="259">
        <v>9</v>
      </c>
      <c r="L291" s="259"/>
      <c r="M291" s="301">
        <v>10</v>
      </c>
      <c r="N291" s="239"/>
      <c r="O291" s="239"/>
      <c r="P291" s="239"/>
      <c r="Q291" s="239"/>
      <c r="R291" s="239"/>
      <c r="S291" s="239"/>
      <c r="T291" s="239"/>
      <c r="U291" s="239"/>
      <c r="V291" s="239"/>
      <c r="W291" s="239"/>
      <c r="BX291" s="16"/>
    </row>
    <row r="292" spans="1:76" ht="37.15" customHeight="1">
      <c r="A292" s="244" t="s">
        <v>32</v>
      </c>
      <c r="B292" s="73" t="s">
        <v>984</v>
      </c>
      <c r="C292" s="279">
        <f t="shared" si="50"/>
        <v>20</v>
      </c>
      <c r="D292" s="254">
        <v>10</v>
      </c>
      <c r="E292" s="254">
        <v>10</v>
      </c>
      <c r="F292" s="254">
        <v>10</v>
      </c>
      <c r="G292" s="254"/>
      <c r="H292" s="254">
        <v>12</v>
      </c>
      <c r="I292" s="245">
        <f t="shared" si="51"/>
        <v>17</v>
      </c>
      <c r="J292" s="259">
        <v>10</v>
      </c>
      <c r="K292" s="259">
        <v>7</v>
      </c>
      <c r="L292" s="259"/>
      <c r="M292" s="301">
        <v>7</v>
      </c>
      <c r="N292" s="239"/>
      <c r="O292" s="239"/>
      <c r="P292" s="239"/>
      <c r="Q292" s="239"/>
      <c r="R292" s="239"/>
      <c r="S292" s="239"/>
      <c r="T292" s="239"/>
      <c r="U292" s="239"/>
      <c r="V292" s="239"/>
      <c r="W292" s="239"/>
      <c r="BX292" s="16"/>
    </row>
    <row r="293" spans="1:76" ht="37.15" customHeight="1">
      <c r="A293" s="244" t="s">
        <v>217</v>
      </c>
      <c r="B293" s="73" t="s">
        <v>987</v>
      </c>
      <c r="C293" s="279">
        <f t="shared" si="50"/>
        <v>26</v>
      </c>
      <c r="D293" s="254">
        <v>13</v>
      </c>
      <c r="E293" s="254">
        <v>13</v>
      </c>
      <c r="F293" s="254">
        <v>13</v>
      </c>
      <c r="G293" s="254"/>
      <c r="H293" s="254">
        <v>15</v>
      </c>
      <c r="I293" s="245">
        <f t="shared" si="51"/>
        <v>25</v>
      </c>
      <c r="J293" s="259">
        <v>13</v>
      </c>
      <c r="K293" s="259">
        <v>12</v>
      </c>
      <c r="L293" s="259"/>
      <c r="M293" s="301">
        <v>13</v>
      </c>
      <c r="N293" s="239"/>
      <c r="O293" s="239"/>
      <c r="P293" s="239"/>
      <c r="Q293" s="239"/>
      <c r="R293" s="239"/>
      <c r="S293" s="239"/>
      <c r="T293" s="239"/>
      <c r="U293" s="239"/>
      <c r="V293" s="239"/>
      <c r="W293" s="239"/>
      <c r="BX293" s="16"/>
    </row>
    <row r="294" spans="1:76" ht="37.15" customHeight="1">
      <c r="A294" s="244" t="s">
        <v>219</v>
      </c>
      <c r="B294" s="74" t="s">
        <v>979</v>
      </c>
      <c r="C294" s="279">
        <f t="shared" si="50"/>
        <v>20</v>
      </c>
      <c r="D294" s="254">
        <v>10</v>
      </c>
      <c r="E294" s="254">
        <v>10</v>
      </c>
      <c r="F294" s="254">
        <v>10</v>
      </c>
      <c r="G294" s="254"/>
      <c r="H294" s="254">
        <v>12</v>
      </c>
      <c r="I294" s="245">
        <f t="shared" si="51"/>
        <v>17</v>
      </c>
      <c r="J294" s="259">
        <v>9</v>
      </c>
      <c r="K294" s="259">
        <v>8</v>
      </c>
      <c r="L294" s="259"/>
      <c r="M294" s="301">
        <v>8</v>
      </c>
      <c r="N294" s="239"/>
      <c r="O294" s="239"/>
      <c r="P294" s="239"/>
      <c r="Q294" s="239"/>
      <c r="R294" s="239"/>
      <c r="S294" s="239"/>
      <c r="T294" s="239"/>
      <c r="U294" s="239"/>
      <c r="V294" s="239"/>
      <c r="W294" s="239"/>
      <c r="BX294" s="16"/>
    </row>
    <row r="295" spans="1:76" ht="37.15" customHeight="1">
      <c r="A295" s="244" t="s">
        <v>221</v>
      </c>
      <c r="B295" s="74" t="s">
        <v>988</v>
      </c>
      <c r="C295" s="279">
        <f t="shared" si="50"/>
        <v>20</v>
      </c>
      <c r="D295" s="254">
        <v>10</v>
      </c>
      <c r="E295" s="254">
        <v>10</v>
      </c>
      <c r="F295" s="254">
        <v>10</v>
      </c>
      <c r="G295" s="254"/>
      <c r="H295" s="254">
        <v>12</v>
      </c>
      <c r="I295" s="245">
        <f t="shared" si="51"/>
        <v>17</v>
      </c>
      <c r="J295" s="259">
        <v>9</v>
      </c>
      <c r="K295" s="259">
        <v>8</v>
      </c>
      <c r="L295" s="259"/>
      <c r="M295" s="301">
        <v>8</v>
      </c>
      <c r="N295" s="239"/>
      <c r="O295" s="239"/>
      <c r="P295" s="239"/>
      <c r="Q295" s="239"/>
      <c r="R295" s="239"/>
      <c r="S295" s="239"/>
      <c r="T295" s="239"/>
      <c r="U295" s="239"/>
      <c r="V295" s="239"/>
      <c r="W295" s="239"/>
      <c r="BX295" s="16"/>
    </row>
    <row r="296" spans="1:76" ht="37.15" customHeight="1">
      <c r="A296" s="244" t="s">
        <v>223</v>
      </c>
      <c r="B296" s="74" t="s">
        <v>980</v>
      </c>
      <c r="C296" s="279">
        <f t="shared" si="50"/>
        <v>21</v>
      </c>
      <c r="D296" s="254">
        <v>11</v>
      </c>
      <c r="E296" s="254">
        <v>11</v>
      </c>
      <c r="F296" s="254">
        <v>10</v>
      </c>
      <c r="G296" s="254"/>
      <c r="H296" s="254">
        <v>13</v>
      </c>
      <c r="I296" s="245">
        <f t="shared" si="51"/>
        <v>18</v>
      </c>
      <c r="J296" s="259">
        <v>10</v>
      </c>
      <c r="K296" s="259">
        <v>8</v>
      </c>
      <c r="L296" s="259"/>
      <c r="M296" s="301">
        <v>7</v>
      </c>
      <c r="N296" s="239"/>
      <c r="O296" s="239"/>
      <c r="P296" s="239"/>
      <c r="Q296" s="239"/>
      <c r="R296" s="239"/>
      <c r="S296" s="239"/>
      <c r="T296" s="239"/>
      <c r="U296" s="239"/>
      <c r="V296" s="239"/>
      <c r="W296" s="239"/>
      <c r="BX296" s="16"/>
    </row>
    <row r="297" spans="1:76" ht="37.15" customHeight="1">
      <c r="A297" s="244" t="s">
        <v>225</v>
      </c>
      <c r="B297" s="74" t="s">
        <v>990</v>
      </c>
      <c r="C297" s="279">
        <f t="shared" si="50"/>
        <v>20</v>
      </c>
      <c r="D297" s="254">
        <v>10</v>
      </c>
      <c r="E297" s="254">
        <v>10</v>
      </c>
      <c r="F297" s="254">
        <v>10</v>
      </c>
      <c r="G297" s="254"/>
      <c r="H297" s="254">
        <v>12</v>
      </c>
      <c r="I297" s="245">
        <f t="shared" si="51"/>
        <v>20</v>
      </c>
      <c r="J297" s="259">
        <v>11</v>
      </c>
      <c r="K297" s="259">
        <v>9</v>
      </c>
      <c r="L297" s="259"/>
      <c r="M297" s="301">
        <v>8</v>
      </c>
      <c r="N297" s="239"/>
      <c r="O297" s="239"/>
      <c r="P297" s="239"/>
      <c r="Q297" s="239"/>
      <c r="R297" s="239"/>
      <c r="S297" s="239"/>
      <c r="T297" s="239"/>
      <c r="U297" s="239"/>
      <c r="V297" s="239"/>
      <c r="W297" s="239"/>
      <c r="BX297" s="16"/>
    </row>
    <row r="298" spans="1:76" ht="37.15" customHeight="1">
      <c r="A298" s="244" t="s">
        <v>227</v>
      </c>
      <c r="B298" s="73" t="s">
        <v>981</v>
      </c>
      <c r="C298" s="279">
        <f t="shared" si="50"/>
        <v>20</v>
      </c>
      <c r="D298" s="254">
        <v>10</v>
      </c>
      <c r="E298" s="254">
        <v>10</v>
      </c>
      <c r="F298" s="254">
        <v>10</v>
      </c>
      <c r="G298" s="254"/>
      <c r="H298" s="254">
        <v>12</v>
      </c>
      <c r="I298" s="245">
        <f t="shared" si="51"/>
        <v>16</v>
      </c>
      <c r="J298" s="259">
        <v>9</v>
      </c>
      <c r="K298" s="259">
        <v>7</v>
      </c>
      <c r="L298" s="259"/>
      <c r="M298" s="301">
        <v>7</v>
      </c>
      <c r="N298" s="239"/>
      <c r="O298" s="239"/>
      <c r="P298" s="239"/>
      <c r="Q298" s="239"/>
      <c r="R298" s="239"/>
      <c r="S298" s="239"/>
      <c r="T298" s="239"/>
      <c r="U298" s="239"/>
      <c r="V298" s="239"/>
      <c r="W298" s="239"/>
      <c r="BX298" s="16"/>
    </row>
    <row r="299" spans="1:76" ht="37.15" customHeight="1">
      <c r="A299" s="244" t="s">
        <v>1307</v>
      </c>
      <c r="B299" s="73" t="s">
        <v>985</v>
      </c>
      <c r="C299" s="279">
        <f t="shared" si="50"/>
        <v>20</v>
      </c>
      <c r="D299" s="254">
        <v>10</v>
      </c>
      <c r="E299" s="254">
        <v>10</v>
      </c>
      <c r="F299" s="254">
        <v>10</v>
      </c>
      <c r="G299" s="254"/>
      <c r="H299" s="254">
        <v>12</v>
      </c>
      <c r="I299" s="245">
        <f t="shared" si="51"/>
        <v>18</v>
      </c>
      <c r="J299" s="259">
        <v>10</v>
      </c>
      <c r="K299" s="259">
        <v>8</v>
      </c>
      <c r="L299" s="259"/>
      <c r="M299" s="301">
        <v>7</v>
      </c>
      <c r="N299" s="239"/>
      <c r="O299" s="239"/>
      <c r="P299" s="239"/>
      <c r="Q299" s="239"/>
      <c r="R299" s="239"/>
      <c r="S299" s="239"/>
      <c r="T299" s="239"/>
      <c r="U299" s="239"/>
      <c r="V299" s="239"/>
      <c r="W299" s="239"/>
      <c r="BX299" s="16"/>
    </row>
    <row r="300" spans="1:76" ht="37.15" customHeight="1">
      <c r="A300" s="244" t="s">
        <v>1308</v>
      </c>
      <c r="B300" s="73" t="s">
        <v>986</v>
      </c>
      <c r="C300" s="279">
        <f t="shared" si="50"/>
        <v>20</v>
      </c>
      <c r="D300" s="254">
        <v>10</v>
      </c>
      <c r="E300" s="254">
        <v>10</v>
      </c>
      <c r="F300" s="254">
        <v>10</v>
      </c>
      <c r="G300" s="254"/>
      <c r="H300" s="254">
        <v>12</v>
      </c>
      <c r="I300" s="245">
        <f t="shared" si="51"/>
        <v>19</v>
      </c>
      <c r="J300" s="259">
        <v>10</v>
      </c>
      <c r="K300" s="259">
        <v>9</v>
      </c>
      <c r="L300" s="259"/>
      <c r="M300" s="301">
        <v>8</v>
      </c>
      <c r="N300" s="239"/>
      <c r="O300" s="239"/>
      <c r="P300" s="239"/>
      <c r="Q300" s="239"/>
      <c r="R300" s="239"/>
      <c r="S300" s="239"/>
      <c r="T300" s="239"/>
      <c r="U300" s="239"/>
      <c r="V300" s="239"/>
      <c r="W300" s="239"/>
      <c r="BX300" s="16"/>
    </row>
    <row r="301" spans="1:76" ht="37.15" customHeight="1">
      <c r="A301" s="244" t="s">
        <v>1309</v>
      </c>
      <c r="B301" s="73" t="s">
        <v>983</v>
      </c>
      <c r="C301" s="279">
        <f t="shared" si="50"/>
        <v>20</v>
      </c>
      <c r="D301" s="254">
        <v>10</v>
      </c>
      <c r="E301" s="254">
        <v>10</v>
      </c>
      <c r="F301" s="254">
        <v>10</v>
      </c>
      <c r="G301" s="254"/>
      <c r="H301" s="254">
        <v>12</v>
      </c>
      <c r="I301" s="245">
        <f t="shared" si="51"/>
        <v>16</v>
      </c>
      <c r="J301" s="253">
        <v>10</v>
      </c>
      <c r="K301" s="253">
        <v>6</v>
      </c>
      <c r="L301" s="253"/>
      <c r="M301" s="300">
        <v>8</v>
      </c>
      <c r="N301" s="239"/>
      <c r="O301" s="239"/>
      <c r="P301" s="239"/>
      <c r="Q301" s="239"/>
      <c r="R301" s="239"/>
      <c r="S301" s="239"/>
      <c r="T301" s="239"/>
      <c r="U301" s="239"/>
      <c r="V301" s="239"/>
      <c r="W301" s="239"/>
      <c r="BX301" s="16"/>
    </row>
    <row r="302" spans="1:76" ht="37.15" customHeight="1">
      <c r="A302" s="66">
        <v>2</v>
      </c>
      <c r="B302" s="68" t="s">
        <v>1313</v>
      </c>
      <c r="C302" s="279">
        <f t="shared" si="50"/>
        <v>0</v>
      </c>
      <c r="D302" s="68"/>
      <c r="E302" s="68"/>
      <c r="F302" s="68"/>
      <c r="G302" s="66"/>
      <c r="H302" s="66"/>
      <c r="I302" s="245">
        <f t="shared" si="51"/>
        <v>0</v>
      </c>
      <c r="J302" s="66"/>
      <c r="K302" s="66"/>
      <c r="L302" s="66"/>
      <c r="M302" s="291"/>
      <c r="N302" s="239"/>
      <c r="O302" s="239"/>
      <c r="P302" s="239"/>
      <c r="Q302" s="239"/>
      <c r="R302" s="239"/>
      <c r="S302" s="239"/>
      <c r="T302" s="239"/>
      <c r="U302" s="239"/>
      <c r="V302" s="239"/>
      <c r="W302" s="239"/>
      <c r="BX302" s="16"/>
    </row>
    <row r="303" spans="1:76" ht="37.15" customHeight="1">
      <c r="A303" s="244" t="s">
        <v>36</v>
      </c>
      <c r="B303" s="73" t="s">
        <v>1314</v>
      </c>
      <c r="C303" s="279">
        <f t="shared" si="50"/>
        <v>24</v>
      </c>
      <c r="D303" s="245">
        <v>11</v>
      </c>
      <c r="E303" s="245">
        <v>11</v>
      </c>
      <c r="F303" s="245">
        <v>13</v>
      </c>
      <c r="G303" s="245"/>
      <c r="H303" s="245">
        <v>16</v>
      </c>
      <c r="I303" s="245">
        <f t="shared" si="51"/>
        <v>18</v>
      </c>
      <c r="J303" s="255">
        <v>11</v>
      </c>
      <c r="K303" s="255">
        <v>7</v>
      </c>
      <c r="L303" s="255"/>
      <c r="M303" s="296">
        <v>9</v>
      </c>
      <c r="N303" s="239"/>
      <c r="O303" s="239"/>
      <c r="P303" s="239"/>
      <c r="Q303" s="239"/>
      <c r="R303" s="239"/>
      <c r="S303" s="239"/>
      <c r="T303" s="239"/>
      <c r="U303" s="239"/>
      <c r="V303" s="239"/>
      <c r="W303" s="239"/>
      <c r="BX303" s="16"/>
    </row>
    <row r="304" spans="1:76" ht="37.15" customHeight="1">
      <c r="A304" s="244" t="s">
        <v>38</v>
      </c>
      <c r="B304" s="74" t="s">
        <v>992</v>
      </c>
      <c r="C304" s="279">
        <f t="shared" si="50"/>
        <v>29</v>
      </c>
      <c r="D304" s="339">
        <v>13</v>
      </c>
      <c r="E304" s="339">
        <v>13</v>
      </c>
      <c r="F304" s="339">
        <v>16</v>
      </c>
      <c r="G304" s="254"/>
      <c r="H304" s="254">
        <v>17</v>
      </c>
      <c r="I304" s="245">
        <f t="shared" si="51"/>
        <v>27</v>
      </c>
      <c r="J304" s="259">
        <v>13</v>
      </c>
      <c r="K304" s="259">
        <v>14</v>
      </c>
      <c r="L304" s="259"/>
      <c r="M304" s="301">
        <v>14</v>
      </c>
      <c r="N304" s="239"/>
      <c r="O304" s="239"/>
      <c r="P304" s="239"/>
      <c r="Q304" s="239"/>
      <c r="R304" s="239"/>
      <c r="S304" s="239"/>
      <c r="T304" s="239"/>
      <c r="U304" s="239"/>
      <c r="V304" s="239"/>
      <c r="W304" s="239"/>
      <c r="BX304" s="16"/>
    </row>
    <row r="305" spans="1:76" ht="37.15" customHeight="1">
      <c r="A305" s="66" t="s">
        <v>176</v>
      </c>
      <c r="B305" s="68" t="s">
        <v>993</v>
      </c>
      <c r="C305" s="279">
        <f t="shared" si="50"/>
        <v>0</v>
      </c>
      <c r="D305" s="257"/>
      <c r="E305" s="257"/>
      <c r="F305" s="257"/>
      <c r="G305" s="77"/>
      <c r="H305" s="77"/>
      <c r="I305" s="245">
        <f t="shared" si="51"/>
        <v>0</v>
      </c>
      <c r="J305" s="66"/>
      <c r="K305" s="66"/>
      <c r="L305" s="66"/>
      <c r="M305" s="291"/>
      <c r="N305" s="239"/>
      <c r="O305" s="239"/>
      <c r="P305" s="239"/>
      <c r="Q305" s="239"/>
      <c r="R305" s="239"/>
      <c r="S305" s="239"/>
      <c r="T305" s="239"/>
      <c r="U305" s="239"/>
      <c r="V305" s="239"/>
      <c r="W305" s="239"/>
      <c r="BX305" s="16"/>
    </row>
    <row r="306" spans="1:76" ht="37.15" customHeight="1">
      <c r="A306" s="66">
        <v>1</v>
      </c>
      <c r="B306" s="68" t="s">
        <v>390</v>
      </c>
      <c r="C306" s="279">
        <f t="shared" si="50"/>
        <v>0</v>
      </c>
      <c r="D306" s="68"/>
      <c r="E306" s="68"/>
      <c r="F306" s="68"/>
      <c r="G306" s="66"/>
      <c r="H306" s="66"/>
      <c r="I306" s="245">
        <f t="shared" si="51"/>
        <v>0</v>
      </c>
      <c r="J306" s="66"/>
      <c r="K306" s="66"/>
      <c r="L306" s="66"/>
      <c r="M306" s="291"/>
      <c r="N306" s="239"/>
      <c r="O306" s="239"/>
      <c r="P306" s="239"/>
      <c r="Q306" s="239"/>
      <c r="R306" s="239"/>
      <c r="S306" s="239"/>
      <c r="T306" s="239"/>
      <c r="U306" s="239"/>
      <c r="V306" s="239"/>
      <c r="W306" s="239"/>
      <c r="BX306" s="16"/>
    </row>
    <row r="307" spans="1:76" ht="37.15" customHeight="1">
      <c r="A307" s="253" t="s">
        <v>25</v>
      </c>
      <c r="B307" s="73" t="s">
        <v>884</v>
      </c>
      <c r="C307" s="279">
        <f t="shared" si="50"/>
        <v>29</v>
      </c>
      <c r="D307" s="340">
        <v>14</v>
      </c>
      <c r="E307" s="340">
        <v>14</v>
      </c>
      <c r="F307" s="340">
        <v>15</v>
      </c>
      <c r="G307" s="254"/>
      <c r="H307" s="254">
        <v>17</v>
      </c>
      <c r="I307" s="245">
        <f t="shared" si="51"/>
        <v>26</v>
      </c>
      <c r="J307" s="69">
        <v>14</v>
      </c>
      <c r="K307" s="69">
        <v>12</v>
      </c>
      <c r="L307" s="69"/>
      <c r="M307" s="298">
        <v>11</v>
      </c>
      <c r="N307" s="239"/>
      <c r="O307" s="239"/>
      <c r="P307" s="239"/>
      <c r="Q307" s="239"/>
      <c r="R307" s="239"/>
      <c r="S307" s="239"/>
      <c r="T307" s="239"/>
      <c r="U307" s="239"/>
      <c r="V307" s="239"/>
      <c r="W307" s="239"/>
      <c r="BX307" s="16"/>
    </row>
    <row r="308" spans="1:76" ht="37.15" customHeight="1">
      <c r="A308" s="253" t="s">
        <v>27</v>
      </c>
      <c r="B308" s="73" t="s">
        <v>995</v>
      </c>
      <c r="C308" s="279">
        <f t="shared" si="50"/>
        <v>26</v>
      </c>
      <c r="D308" s="340">
        <v>13</v>
      </c>
      <c r="E308" s="340">
        <v>13</v>
      </c>
      <c r="F308" s="340">
        <v>13</v>
      </c>
      <c r="G308" s="254"/>
      <c r="H308" s="254">
        <v>12</v>
      </c>
      <c r="I308" s="245">
        <f t="shared" si="51"/>
        <v>24</v>
      </c>
      <c r="J308" s="255">
        <v>13</v>
      </c>
      <c r="K308" s="255">
        <v>11</v>
      </c>
      <c r="L308" s="255"/>
      <c r="M308" s="296">
        <v>8</v>
      </c>
      <c r="N308" s="239"/>
      <c r="O308" s="239"/>
      <c r="P308" s="239"/>
      <c r="Q308" s="239"/>
      <c r="R308" s="239"/>
      <c r="S308" s="239"/>
      <c r="T308" s="239"/>
      <c r="U308" s="239"/>
      <c r="V308" s="239"/>
      <c r="W308" s="239"/>
      <c r="BX308" s="16"/>
    </row>
    <row r="309" spans="1:76" ht="37.15" customHeight="1">
      <c r="A309" s="253" t="s">
        <v>30</v>
      </c>
      <c r="B309" s="74" t="s">
        <v>1002</v>
      </c>
      <c r="C309" s="279">
        <f t="shared" si="50"/>
        <v>20</v>
      </c>
      <c r="D309" s="254">
        <v>10</v>
      </c>
      <c r="E309" s="254">
        <v>10</v>
      </c>
      <c r="F309" s="254">
        <v>10</v>
      </c>
      <c r="G309" s="254"/>
      <c r="H309" s="254">
        <v>12</v>
      </c>
      <c r="I309" s="245">
        <f t="shared" si="51"/>
        <v>19</v>
      </c>
      <c r="J309" s="69">
        <v>10</v>
      </c>
      <c r="K309" s="69">
        <v>9</v>
      </c>
      <c r="L309" s="69"/>
      <c r="M309" s="298">
        <v>7</v>
      </c>
      <c r="N309" s="239"/>
      <c r="O309" s="239"/>
      <c r="P309" s="239"/>
      <c r="Q309" s="239"/>
      <c r="R309" s="239"/>
      <c r="S309" s="239"/>
      <c r="T309" s="239"/>
      <c r="U309" s="239"/>
      <c r="V309" s="239"/>
      <c r="W309" s="239"/>
      <c r="BX309" s="16"/>
    </row>
    <row r="310" spans="1:76" ht="37.15" customHeight="1">
      <c r="A310" s="253" t="s">
        <v>32</v>
      </c>
      <c r="B310" s="74" t="s">
        <v>883</v>
      </c>
      <c r="C310" s="279">
        <f t="shared" si="50"/>
        <v>22</v>
      </c>
      <c r="D310" s="254">
        <v>11</v>
      </c>
      <c r="E310" s="254">
        <v>11</v>
      </c>
      <c r="F310" s="254">
        <v>11</v>
      </c>
      <c r="G310" s="254"/>
      <c r="H310" s="254">
        <v>14</v>
      </c>
      <c r="I310" s="245">
        <f t="shared" si="51"/>
        <v>21</v>
      </c>
      <c r="J310" s="255">
        <v>12</v>
      </c>
      <c r="K310" s="255">
        <v>9</v>
      </c>
      <c r="L310" s="255"/>
      <c r="M310" s="296">
        <v>10</v>
      </c>
      <c r="N310" s="239"/>
      <c r="O310" s="239"/>
      <c r="P310" s="239"/>
      <c r="Q310" s="239"/>
      <c r="R310" s="239"/>
      <c r="S310" s="239"/>
      <c r="T310" s="239"/>
      <c r="U310" s="239"/>
      <c r="V310" s="239"/>
      <c r="W310" s="239"/>
      <c r="BX310" s="16"/>
    </row>
    <row r="311" spans="1:76" ht="37.15" customHeight="1">
      <c r="A311" s="253" t="s">
        <v>217</v>
      </c>
      <c r="B311" s="74" t="s">
        <v>924</v>
      </c>
      <c r="C311" s="279">
        <f t="shared" si="50"/>
        <v>20</v>
      </c>
      <c r="D311" s="254">
        <v>10</v>
      </c>
      <c r="E311" s="254">
        <v>10</v>
      </c>
      <c r="F311" s="254">
        <v>10</v>
      </c>
      <c r="G311" s="254"/>
      <c r="H311" s="254">
        <v>12</v>
      </c>
      <c r="I311" s="245">
        <f t="shared" si="51"/>
        <v>18</v>
      </c>
      <c r="J311" s="255">
        <v>10</v>
      </c>
      <c r="K311" s="255">
        <v>8</v>
      </c>
      <c r="L311" s="255"/>
      <c r="M311" s="296">
        <v>7</v>
      </c>
      <c r="N311" s="239"/>
      <c r="O311" s="239"/>
      <c r="P311" s="239"/>
      <c r="Q311" s="239"/>
      <c r="R311" s="239"/>
      <c r="S311" s="239"/>
      <c r="T311" s="239"/>
      <c r="U311" s="239"/>
      <c r="V311" s="239"/>
      <c r="W311" s="239"/>
      <c r="BX311" s="16"/>
    </row>
    <row r="312" spans="1:76" ht="37.15" customHeight="1">
      <c r="A312" s="253" t="s">
        <v>219</v>
      </c>
      <c r="B312" s="74" t="s">
        <v>1003</v>
      </c>
      <c r="C312" s="279">
        <f t="shared" si="50"/>
        <v>20</v>
      </c>
      <c r="D312" s="254">
        <v>10</v>
      </c>
      <c r="E312" s="254">
        <v>10</v>
      </c>
      <c r="F312" s="254">
        <v>10</v>
      </c>
      <c r="G312" s="254"/>
      <c r="H312" s="254">
        <v>12</v>
      </c>
      <c r="I312" s="245">
        <f t="shared" si="51"/>
        <v>19</v>
      </c>
      <c r="J312" s="69">
        <v>10</v>
      </c>
      <c r="K312" s="69">
        <v>9</v>
      </c>
      <c r="L312" s="69"/>
      <c r="M312" s="298">
        <v>6</v>
      </c>
      <c r="N312" s="239"/>
      <c r="O312" s="239"/>
      <c r="P312" s="239"/>
      <c r="Q312" s="239"/>
      <c r="R312" s="239"/>
      <c r="S312" s="239"/>
      <c r="T312" s="239"/>
      <c r="U312" s="239"/>
      <c r="V312" s="239"/>
      <c r="W312" s="239"/>
      <c r="BX312" s="16"/>
    </row>
    <row r="313" spans="1:76" ht="37.15" customHeight="1">
      <c r="A313" s="253" t="s">
        <v>221</v>
      </c>
      <c r="B313" s="73" t="s">
        <v>996</v>
      </c>
      <c r="C313" s="279">
        <f t="shared" si="50"/>
        <v>20</v>
      </c>
      <c r="D313" s="254">
        <v>10</v>
      </c>
      <c r="E313" s="254">
        <v>10</v>
      </c>
      <c r="F313" s="254">
        <v>10</v>
      </c>
      <c r="G313" s="254"/>
      <c r="H313" s="254">
        <v>12</v>
      </c>
      <c r="I313" s="245">
        <f t="shared" si="51"/>
        <v>19</v>
      </c>
      <c r="J313" s="255">
        <v>10</v>
      </c>
      <c r="K313" s="255">
        <v>9</v>
      </c>
      <c r="L313" s="255"/>
      <c r="M313" s="296">
        <v>6</v>
      </c>
      <c r="N313" s="239"/>
      <c r="O313" s="239"/>
      <c r="P313" s="239"/>
      <c r="Q313" s="239"/>
      <c r="R313" s="239"/>
      <c r="S313" s="239"/>
      <c r="T313" s="239"/>
      <c r="U313" s="239"/>
      <c r="V313" s="239"/>
      <c r="W313" s="239"/>
      <c r="BX313" s="16"/>
    </row>
    <row r="314" spans="1:76" ht="37.15" customHeight="1">
      <c r="A314" s="253" t="s">
        <v>223</v>
      </c>
      <c r="B314" s="73" t="s">
        <v>1001</v>
      </c>
      <c r="C314" s="279">
        <f t="shared" si="50"/>
        <v>20</v>
      </c>
      <c r="D314" s="254">
        <v>10</v>
      </c>
      <c r="E314" s="254">
        <v>10</v>
      </c>
      <c r="F314" s="254">
        <v>10</v>
      </c>
      <c r="G314" s="254"/>
      <c r="H314" s="254">
        <v>12</v>
      </c>
      <c r="I314" s="245">
        <f t="shared" si="51"/>
        <v>18</v>
      </c>
      <c r="J314" s="255">
        <v>10</v>
      </c>
      <c r="K314" s="255">
        <v>8</v>
      </c>
      <c r="L314" s="255"/>
      <c r="M314" s="296">
        <v>8</v>
      </c>
      <c r="N314" s="239"/>
      <c r="O314" s="239"/>
      <c r="P314" s="239"/>
      <c r="Q314" s="239"/>
      <c r="R314" s="239"/>
      <c r="S314" s="239"/>
      <c r="T314" s="239"/>
      <c r="U314" s="239"/>
      <c r="V314" s="239"/>
      <c r="W314" s="239"/>
      <c r="BX314" s="16"/>
    </row>
    <row r="315" spans="1:76" ht="37.15" customHeight="1">
      <c r="A315" s="253" t="s">
        <v>225</v>
      </c>
      <c r="B315" s="73" t="s">
        <v>994</v>
      </c>
      <c r="C315" s="279">
        <f t="shared" si="50"/>
        <v>20</v>
      </c>
      <c r="D315" s="254">
        <v>10</v>
      </c>
      <c r="E315" s="254">
        <v>10</v>
      </c>
      <c r="F315" s="254">
        <v>10</v>
      </c>
      <c r="G315" s="254"/>
      <c r="H315" s="254">
        <v>12</v>
      </c>
      <c r="I315" s="245">
        <f t="shared" si="51"/>
        <v>17</v>
      </c>
      <c r="J315" s="255">
        <v>10</v>
      </c>
      <c r="K315" s="255">
        <v>7</v>
      </c>
      <c r="L315" s="255"/>
      <c r="M315" s="296">
        <v>8</v>
      </c>
      <c r="N315" s="239"/>
      <c r="O315" s="239"/>
      <c r="P315" s="239"/>
      <c r="Q315" s="239"/>
      <c r="R315" s="239"/>
      <c r="S315" s="239"/>
      <c r="T315" s="239"/>
      <c r="U315" s="239"/>
      <c r="V315" s="239"/>
      <c r="W315" s="239"/>
      <c r="BX315" s="16"/>
    </row>
    <row r="316" spans="1:76" ht="37.15" customHeight="1">
      <c r="A316" s="253" t="s">
        <v>227</v>
      </c>
      <c r="B316" s="73" t="s">
        <v>997</v>
      </c>
      <c r="C316" s="279">
        <f t="shared" si="50"/>
        <v>20</v>
      </c>
      <c r="D316" s="254">
        <v>10</v>
      </c>
      <c r="E316" s="254">
        <v>10</v>
      </c>
      <c r="F316" s="254">
        <v>10</v>
      </c>
      <c r="G316" s="254"/>
      <c r="H316" s="254">
        <v>12</v>
      </c>
      <c r="I316" s="245">
        <f t="shared" si="51"/>
        <v>17</v>
      </c>
      <c r="J316" s="69">
        <v>10</v>
      </c>
      <c r="K316" s="69">
        <v>7</v>
      </c>
      <c r="L316" s="69"/>
      <c r="M316" s="298">
        <v>10</v>
      </c>
      <c r="N316" s="239"/>
      <c r="O316" s="239"/>
      <c r="P316" s="239"/>
      <c r="Q316" s="239"/>
      <c r="R316" s="239"/>
      <c r="S316" s="239"/>
      <c r="T316" s="239"/>
      <c r="U316" s="239"/>
      <c r="V316" s="239"/>
      <c r="W316" s="239"/>
      <c r="BX316" s="16"/>
    </row>
    <row r="317" spans="1:76" ht="37.15" customHeight="1">
      <c r="A317" s="253" t="s">
        <v>1307</v>
      </c>
      <c r="B317" s="73" t="s">
        <v>1000</v>
      </c>
      <c r="C317" s="279">
        <f t="shared" si="50"/>
        <v>26</v>
      </c>
      <c r="D317" s="340">
        <v>11</v>
      </c>
      <c r="E317" s="340">
        <v>11</v>
      </c>
      <c r="F317" s="340">
        <v>15</v>
      </c>
      <c r="G317" s="254"/>
      <c r="H317" s="260">
        <v>21</v>
      </c>
      <c r="I317" s="245">
        <f t="shared" si="51"/>
        <v>24</v>
      </c>
      <c r="J317" s="255">
        <v>11</v>
      </c>
      <c r="K317" s="255">
        <v>13</v>
      </c>
      <c r="L317" s="255"/>
      <c r="M317" s="296">
        <v>10</v>
      </c>
      <c r="N317" s="239"/>
      <c r="O317" s="239"/>
      <c r="P317" s="239"/>
      <c r="Q317" s="239"/>
      <c r="R317" s="239"/>
      <c r="S317" s="239"/>
      <c r="T317" s="239"/>
      <c r="U317" s="239"/>
      <c r="V317" s="239"/>
      <c r="W317" s="239"/>
      <c r="BX317" s="16"/>
    </row>
    <row r="318" spans="1:76" ht="37.15" customHeight="1">
      <c r="A318" s="253" t="s">
        <v>1308</v>
      </c>
      <c r="B318" s="73" t="s">
        <v>999</v>
      </c>
      <c r="C318" s="279">
        <f t="shared" si="50"/>
        <v>20</v>
      </c>
      <c r="D318" s="254">
        <v>10</v>
      </c>
      <c r="E318" s="254">
        <v>10</v>
      </c>
      <c r="F318" s="254">
        <v>10</v>
      </c>
      <c r="G318" s="254"/>
      <c r="H318" s="254">
        <v>12</v>
      </c>
      <c r="I318" s="245">
        <f t="shared" si="51"/>
        <v>19</v>
      </c>
      <c r="J318" s="255">
        <v>10</v>
      </c>
      <c r="K318" s="255">
        <v>9</v>
      </c>
      <c r="L318" s="255"/>
      <c r="M318" s="296">
        <v>8</v>
      </c>
      <c r="N318" s="239"/>
      <c r="O318" s="239"/>
      <c r="P318" s="239"/>
      <c r="Q318" s="239"/>
      <c r="R318" s="239"/>
      <c r="S318" s="239"/>
      <c r="T318" s="239"/>
      <c r="U318" s="239"/>
      <c r="V318" s="239"/>
      <c r="W318" s="239"/>
      <c r="BX318" s="16"/>
    </row>
    <row r="319" spans="1:76" ht="37.15" customHeight="1">
      <c r="A319" s="253" t="s">
        <v>1309</v>
      </c>
      <c r="B319" s="73" t="s">
        <v>998</v>
      </c>
      <c r="C319" s="279">
        <f t="shared" si="50"/>
        <v>27</v>
      </c>
      <c r="D319" s="340">
        <v>14</v>
      </c>
      <c r="E319" s="340">
        <v>14</v>
      </c>
      <c r="F319" s="340">
        <v>13</v>
      </c>
      <c r="G319" s="254"/>
      <c r="H319" s="260">
        <v>16</v>
      </c>
      <c r="I319" s="245">
        <f t="shared" si="51"/>
        <v>26</v>
      </c>
      <c r="J319" s="255">
        <v>14</v>
      </c>
      <c r="K319" s="255">
        <v>12</v>
      </c>
      <c r="L319" s="255"/>
      <c r="M319" s="296">
        <v>8</v>
      </c>
      <c r="N319" s="239"/>
      <c r="O319" s="239"/>
      <c r="P319" s="239"/>
      <c r="Q319" s="239"/>
      <c r="R319" s="239"/>
      <c r="S319" s="239"/>
      <c r="T319" s="239"/>
      <c r="U319" s="239"/>
      <c r="V319" s="239"/>
      <c r="W319" s="239"/>
      <c r="BX319" s="16"/>
    </row>
    <row r="320" spans="1:76" ht="37.15" customHeight="1">
      <c r="A320" s="77">
        <v>2</v>
      </c>
      <c r="B320" s="68" t="s">
        <v>1313</v>
      </c>
      <c r="C320" s="279">
        <f t="shared" si="50"/>
        <v>0</v>
      </c>
      <c r="D320" s="257"/>
      <c r="E320" s="257"/>
      <c r="F320" s="257"/>
      <c r="G320" s="257"/>
      <c r="H320" s="254"/>
      <c r="I320" s="245">
        <f t="shared" si="51"/>
        <v>0</v>
      </c>
      <c r="J320" s="258"/>
      <c r="K320" s="258"/>
      <c r="L320" s="258"/>
      <c r="M320" s="299"/>
      <c r="N320" s="239"/>
      <c r="O320" s="239"/>
      <c r="P320" s="239"/>
      <c r="Q320" s="239"/>
      <c r="R320" s="239"/>
      <c r="S320" s="239"/>
      <c r="T320" s="239"/>
      <c r="U320" s="239"/>
      <c r="V320" s="239"/>
      <c r="W320" s="239"/>
      <c r="BX320" s="16"/>
    </row>
    <row r="321" spans="1:76" ht="37.15" customHeight="1">
      <c r="A321" s="253" t="s">
        <v>36</v>
      </c>
      <c r="B321" s="261" t="s">
        <v>1004</v>
      </c>
      <c r="C321" s="279">
        <f t="shared" si="50"/>
        <v>25</v>
      </c>
      <c r="D321" s="254">
        <v>11</v>
      </c>
      <c r="E321" s="254">
        <v>11</v>
      </c>
      <c r="F321" s="254">
        <v>14</v>
      </c>
      <c r="G321" s="254"/>
      <c r="H321" s="254">
        <v>17</v>
      </c>
      <c r="I321" s="245">
        <f t="shared" si="51"/>
        <v>23</v>
      </c>
      <c r="J321" s="255">
        <v>12</v>
      </c>
      <c r="K321" s="255">
        <v>11</v>
      </c>
      <c r="L321" s="255"/>
      <c r="M321" s="296">
        <v>8</v>
      </c>
      <c r="N321" s="239"/>
      <c r="O321" s="239"/>
      <c r="P321" s="239"/>
      <c r="Q321" s="239"/>
      <c r="R321" s="239"/>
      <c r="S321" s="239"/>
      <c r="T321" s="239"/>
      <c r="U321" s="239"/>
      <c r="V321" s="239"/>
      <c r="W321" s="239"/>
      <c r="BX321" s="16"/>
    </row>
    <row r="322" spans="1:76" ht="37.15" customHeight="1">
      <c r="A322" s="66" t="s">
        <v>270</v>
      </c>
      <c r="B322" s="262" t="s">
        <v>1005</v>
      </c>
      <c r="C322" s="279">
        <f t="shared" si="50"/>
        <v>0</v>
      </c>
      <c r="D322" s="68"/>
      <c r="E322" s="68"/>
      <c r="F322" s="68"/>
      <c r="G322" s="66"/>
      <c r="H322" s="66"/>
      <c r="I322" s="245">
        <f t="shared" si="51"/>
        <v>0</v>
      </c>
      <c r="J322" s="255"/>
      <c r="K322" s="255"/>
      <c r="L322" s="255"/>
      <c r="M322" s="296"/>
      <c r="N322" s="239"/>
      <c r="O322" s="239"/>
      <c r="P322" s="239"/>
      <c r="Q322" s="239"/>
      <c r="R322" s="239"/>
      <c r="S322" s="239"/>
      <c r="T322" s="239"/>
      <c r="U322" s="239"/>
      <c r="V322" s="239"/>
      <c r="W322" s="239"/>
      <c r="BX322" s="16"/>
    </row>
    <row r="323" spans="1:76" ht="37.15" customHeight="1">
      <c r="A323" s="66">
        <v>1</v>
      </c>
      <c r="B323" s="68" t="s">
        <v>390</v>
      </c>
      <c r="C323" s="279">
        <f t="shared" si="50"/>
        <v>0</v>
      </c>
      <c r="D323" s="68"/>
      <c r="E323" s="68"/>
      <c r="F323" s="68"/>
      <c r="G323" s="66"/>
      <c r="H323" s="66"/>
      <c r="I323" s="245">
        <f t="shared" si="51"/>
        <v>0</v>
      </c>
      <c r="J323" s="66"/>
      <c r="K323" s="66"/>
      <c r="L323" s="66"/>
      <c r="M323" s="291"/>
      <c r="N323" s="239"/>
      <c r="O323" s="239"/>
      <c r="P323" s="239"/>
      <c r="Q323" s="239"/>
      <c r="R323" s="239"/>
      <c r="S323" s="239"/>
      <c r="T323" s="239"/>
      <c r="U323" s="239"/>
      <c r="V323" s="239"/>
      <c r="W323" s="239"/>
      <c r="BX323" s="16"/>
    </row>
    <row r="324" spans="1:76" ht="37.15" customHeight="1">
      <c r="A324" s="253" t="s">
        <v>25</v>
      </c>
      <c r="B324" s="73" t="s">
        <v>1008</v>
      </c>
      <c r="C324" s="279">
        <f t="shared" si="50"/>
        <v>20</v>
      </c>
      <c r="D324" s="254">
        <v>10</v>
      </c>
      <c r="E324" s="254">
        <v>10</v>
      </c>
      <c r="F324" s="254">
        <v>10</v>
      </c>
      <c r="G324" s="254"/>
      <c r="H324" s="254">
        <v>12</v>
      </c>
      <c r="I324" s="245">
        <f t="shared" si="51"/>
        <v>19</v>
      </c>
      <c r="J324" s="69">
        <v>10</v>
      </c>
      <c r="K324" s="69">
        <v>9</v>
      </c>
      <c r="L324" s="69"/>
      <c r="M324" s="298">
        <v>12</v>
      </c>
      <c r="N324" s="239"/>
      <c r="O324" s="239"/>
      <c r="P324" s="239"/>
      <c r="Q324" s="239"/>
      <c r="R324" s="239"/>
      <c r="S324" s="239"/>
      <c r="T324" s="239"/>
      <c r="U324" s="239"/>
      <c r="V324" s="239"/>
      <c r="W324" s="239"/>
      <c r="BX324" s="16"/>
    </row>
    <row r="325" spans="1:76" ht="37.15" customHeight="1">
      <c r="A325" s="253" t="s">
        <v>27</v>
      </c>
      <c r="B325" s="73" t="s">
        <v>1010</v>
      </c>
      <c r="C325" s="279">
        <f t="shared" si="50"/>
        <v>20</v>
      </c>
      <c r="D325" s="254">
        <v>10</v>
      </c>
      <c r="E325" s="254">
        <v>10</v>
      </c>
      <c r="F325" s="254">
        <v>10</v>
      </c>
      <c r="G325" s="254"/>
      <c r="H325" s="254">
        <v>12</v>
      </c>
      <c r="I325" s="245">
        <f t="shared" si="51"/>
        <v>19</v>
      </c>
      <c r="J325" s="69">
        <v>10</v>
      </c>
      <c r="K325" s="69">
        <v>9</v>
      </c>
      <c r="L325" s="69"/>
      <c r="M325" s="298">
        <v>12</v>
      </c>
      <c r="N325" s="239"/>
      <c r="O325" s="239"/>
      <c r="P325" s="239"/>
      <c r="Q325" s="239"/>
      <c r="R325" s="239"/>
      <c r="S325" s="239"/>
      <c r="T325" s="239"/>
      <c r="U325" s="239"/>
      <c r="V325" s="239"/>
      <c r="W325" s="239"/>
      <c r="BX325" s="16"/>
    </row>
    <row r="326" spans="1:76" ht="37.15" customHeight="1">
      <c r="A326" s="253" t="s">
        <v>30</v>
      </c>
      <c r="B326" s="73" t="s">
        <v>1009</v>
      </c>
      <c r="C326" s="279">
        <f t="shared" ref="C326:C389" si="52">E326+F326</f>
        <v>21</v>
      </c>
      <c r="D326" s="254">
        <v>10</v>
      </c>
      <c r="E326" s="254">
        <v>10</v>
      </c>
      <c r="F326" s="254">
        <v>11</v>
      </c>
      <c r="G326" s="254"/>
      <c r="H326" s="254">
        <v>13</v>
      </c>
      <c r="I326" s="245">
        <f t="shared" ref="I326:I389" si="53">J326+K326</f>
        <v>20</v>
      </c>
      <c r="J326" s="69">
        <v>10</v>
      </c>
      <c r="K326" s="69">
        <v>10</v>
      </c>
      <c r="L326" s="69"/>
      <c r="M326" s="298">
        <v>13</v>
      </c>
      <c r="N326" s="239"/>
      <c r="O326" s="239"/>
      <c r="P326" s="239"/>
      <c r="Q326" s="239"/>
      <c r="R326" s="239"/>
      <c r="S326" s="239"/>
      <c r="T326" s="239"/>
      <c r="U326" s="239"/>
      <c r="V326" s="239"/>
      <c r="W326" s="239"/>
      <c r="BX326" s="16"/>
    </row>
    <row r="327" spans="1:76" ht="37.15" customHeight="1">
      <c r="A327" s="253" t="s">
        <v>32</v>
      </c>
      <c r="B327" s="73" t="s">
        <v>903</v>
      </c>
      <c r="C327" s="279">
        <f t="shared" si="52"/>
        <v>31</v>
      </c>
      <c r="D327" s="339">
        <v>18</v>
      </c>
      <c r="E327" s="339">
        <v>18</v>
      </c>
      <c r="F327" s="339">
        <v>13</v>
      </c>
      <c r="G327" s="254"/>
      <c r="H327" s="254">
        <v>15</v>
      </c>
      <c r="I327" s="245">
        <f t="shared" si="53"/>
        <v>31</v>
      </c>
      <c r="J327" s="69">
        <v>17</v>
      </c>
      <c r="K327" s="69">
        <v>14</v>
      </c>
      <c r="L327" s="69"/>
      <c r="M327" s="298">
        <v>15</v>
      </c>
      <c r="N327" s="239"/>
      <c r="O327" s="239"/>
      <c r="P327" s="239"/>
      <c r="Q327" s="239"/>
      <c r="R327" s="239"/>
      <c r="S327" s="239"/>
      <c r="T327" s="239"/>
      <c r="U327" s="239"/>
      <c r="V327" s="239"/>
      <c r="W327" s="239"/>
      <c r="BX327" s="16"/>
    </row>
    <row r="328" spans="1:76" ht="37.15" customHeight="1">
      <c r="A328" s="253" t="s">
        <v>217</v>
      </c>
      <c r="B328" s="73" t="s">
        <v>1006</v>
      </c>
      <c r="C328" s="279">
        <f t="shared" si="52"/>
        <v>37</v>
      </c>
      <c r="D328" s="339">
        <v>19</v>
      </c>
      <c r="E328" s="339">
        <v>19</v>
      </c>
      <c r="F328" s="339">
        <v>18</v>
      </c>
      <c r="G328" s="254"/>
      <c r="H328" s="254">
        <v>16</v>
      </c>
      <c r="I328" s="245">
        <f t="shared" si="53"/>
        <v>32</v>
      </c>
      <c r="J328" s="69">
        <v>18</v>
      </c>
      <c r="K328" s="69">
        <v>14</v>
      </c>
      <c r="L328" s="69"/>
      <c r="M328" s="298">
        <v>16</v>
      </c>
      <c r="N328" s="239"/>
      <c r="O328" s="239"/>
      <c r="P328" s="239"/>
      <c r="Q328" s="239"/>
      <c r="R328" s="239"/>
      <c r="S328" s="239"/>
      <c r="T328" s="239"/>
      <c r="U328" s="239"/>
      <c r="V328" s="239"/>
      <c r="W328" s="239"/>
      <c r="BX328" s="16"/>
    </row>
    <row r="329" spans="1:76" ht="37.15" customHeight="1">
      <c r="A329" s="253" t="s">
        <v>219</v>
      </c>
      <c r="B329" s="73" t="s">
        <v>1007</v>
      </c>
      <c r="C329" s="279">
        <f t="shared" si="52"/>
        <v>21</v>
      </c>
      <c r="D329" s="254">
        <v>10</v>
      </c>
      <c r="E329" s="254">
        <v>10</v>
      </c>
      <c r="F329" s="254">
        <v>11</v>
      </c>
      <c r="G329" s="254"/>
      <c r="H329" s="254">
        <v>13</v>
      </c>
      <c r="I329" s="245">
        <f t="shared" si="53"/>
        <v>20</v>
      </c>
      <c r="J329" s="69">
        <v>10</v>
      </c>
      <c r="K329" s="69">
        <v>10</v>
      </c>
      <c r="L329" s="69"/>
      <c r="M329" s="298">
        <v>13</v>
      </c>
      <c r="N329" s="239"/>
      <c r="O329" s="239"/>
      <c r="P329" s="239"/>
      <c r="Q329" s="239"/>
      <c r="R329" s="239"/>
      <c r="S329" s="239"/>
      <c r="T329" s="239"/>
      <c r="U329" s="239"/>
      <c r="V329" s="239"/>
      <c r="W329" s="239"/>
      <c r="BX329" s="16"/>
    </row>
    <row r="330" spans="1:76" ht="37.15" customHeight="1">
      <c r="A330" s="253" t="s">
        <v>221</v>
      </c>
      <c r="B330" s="74" t="s">
        <v>1013</v>
      </c>
      <c r="C330" s="279">
        <f t="shared" si="52"/>
        <v>20</v>
      </c>
      <c r="D330" s="254">
        <v>10</v>
      </c>
      <c r="E330" s="254">
        <v>10</v>
      </c>
      <c r="F330" s="254">
        <v>10</v>
      </c>
      <c r="G330" s="254"/>
      <c r="H330" s="254">
        <v>12</v>
      </c>
      <c r="I330" s="245">
        <f t="shared" si="53"/>
        <v>19</v>
      </c>
      <c r="J330" s="69">
        <v>10</v>
      </c>
      <c r="K330" s="69">
        <v>9</v>
      </c>
      <c r="L330" s="69"/>
      <c r="M330" s="298">
        <v>12</v>
      </c>
      <c r="N330" s="239"/>
      <c r="O330" s="239"/>
      <c r="P330" s="239"/>
      <c r="Q330" s="239"/>
      <c r="R330" s="239"/>
      <c r="S330" s="239"/>
      <c r="T330" s="239"/>
      <c r="U330" s="239"/>
      <c r="V330" s="239"/>
      <c r="W330" s="239"/>
      <c r="BX330" s="16"/>
    </row>
    <row r="331" spans="1:76" ht="37.15" customHeight="1">
      <c r="A331" s="253" t="s">
        <v>223</v>
      </c>
      <c r="B331" s="73" t="s">
        <v>1011</v>
      </c>
      <c r="C331" s="279">
        <f t="shared" si="52"/>
        <v>20</v>
      </c>
      <c r="D331" s="254">
        <v>10</v>
      </c>
      <c r="E331" s="254">
        <v>10</v>
      </c>
      <c r="F331" s="254">
        <v>10</v>
      </c>
      <c r="G331" s="254"/>
      <c r="H331" s="254">
        <v>12</v>
      </c>
      <c r="I331" s="245">
        <f t="shared" si="53"/>
        <v>19</v>
      </c>
      <c r="J331" s="69">
        <v>10</v>
      </c>
      <c r="K331" s="69">
        <v>9</v>
      </c>
      <c r="L331" s="69"/>
      <c r="M331" s="298">
        <v>12</v>
      </c>
      <c r="N331" s="239"/>
      <c r="O331" s="239"/>
      <c r="P331" s="239"/>
      <c r="Q331" s="239"/>
      <c r="R331" s="239"/>
      <c r="S331" s="239"/>
      <c r="T331" s="239"/>
      <c r="U331" s="239"/>
      <c r="V331" s="239"/>
      <c r="W331" s="239"/>
      <c r="BX331" s="16"/>
    </row>
    <row r="332" spans="1:76" ht="37.15" customHeight="1">
      <c r="A332" s="253" t="s">
        <v>225</v>
      </c>
      <c r="B332" s="73" t="s">
        <v>1012</v>
      </c>
      <c r="C332" s="279">
        <f t="shared" si="52"/>
        <v>20</v>
      </c>
      <c r="D332" s="254">
        <v>10</v>
      </c>
      <c r="E332" s="254">
        <v>10</v>
      </c>
      <c r="F332" s="254">
        <v>10</v>
      </c>
      <c r="G332" s="254"/>
      <c r="H332" s="254">
        <v>12</v>
      </c>
      <c r="I332" s="245">
        <f t="shared" si="53"/>
        <v>19</v>
      </c>
      <c r="J332" s="69">
        <v>10</v>
      </c>
      <c r="K332" s="69">
        <v>9</v>
      </c>
      <c r="L332" s="69"/>
      <c r="M332" s="298">
        <v>12</v>
      </c>
      <c r="N332" s="239"/>
      <c r="O332" s="239"/>
      <c r="P332" s="239"/>
      <c r="Q332" s="239"/>
      <c r="R332" s="239"/>
      <c r="S332" s="239"/>
      <c r="T332" s="239"/>
      <c r="U332" s="239"/>
      <c r="V332" s="239"/>
      <c r="W332" s="239"/>
      <c r="BX332" s="16"/>
    </row>
    <row r="333" spans="1:76" ht="37.15" customHeight="1">
      <c r="A333" s="253" t="s">
        <v>227</v>
      </c>
      <c r="B333" s="73" t="s">
        <v>1014</v>
      </c>
      <c r="C333" s="279">
        <f t="shared" si="52"/>
        <v>38</v>
      </c>
      <c r="D333" s="341">
        <v>19</v>
      </c>
      <c r="E333" s="341">
        <v>19</v>
      </c>
      <c r="F333" s="341">
        <v>19</v>
      </c>
      <c r="G333" s="254"/>
      <c r="H333" s="254">
        <v>17</v>
      </c>
      <c r="I333" s="245">
        <f t="shared" si="53"/>
        <v>30</v>
      </c>
      <c r="J333" s="255">
        <v>17</v>
      </c>
      <c r="K333" s="255">
        <v>13</v>
      </c>
      <c r="L333" s="255"/>
      <c r="M333" s="296">
        <v>17</v>
      </c>
      <c r="N333" s="239"/>
      <c r="O333" s="239"/>
      <c r="P333" s="239"/>
      <c r="Q333" s="239"/>
      <c r="R333" s="239"/>
      <c r="S333" s="239"/>
      <c r="T333" s="239"/>
      <c r="U333" s="239"/>
      <c r="V333" s="239"/>
      <c r="W333" s="239"/>
      <c r="BX333" s="16"/>
    </row>
    <row r="334" spans="1:76" ht="37.15" customHeight="1">
      <c r="A334" s="253" t="s">
        <v>1307</v>
      </c>
      <c r="B334" s="73" t="s">
        <v>1015</v>
      </c>
      <c r="C334" s="279">
        <f t="shared" si="52"/>
        <v>20</v>
      </c>
      <c r="D334" s="254">
        <v>10</v>
      </c>
      <c r="E334" s="254">
        <v>10</v>
      </c>
      <c r="F334" s="254">
        <v>10</v>
      </c>
      <c r="G334" s="254"/>
      <c r="H334" s="254">
        <v>12</v>
      </c>
      <c r="I334" s="245">
        <f t="shared" si="53"/>
        <v>20</v>
      </c>
      <c r="J334" s="69">
        <v>11</v>
      </c>
      <c r="K334" s="69">
        <v>9</v>
      </c>
      <c r="L334" s="69"/>
      <c r="M334" s="298">
        <v>12</v>
      </c>
      <c r="N334" s="239"/>
      <c r="O334" s="239"/>
      <c r="P334" s="239"/>
      <c r="Q334" s="239"/>
      <c r="R334" s="239"/>
      <c r="S334" s="239"/>
      <c r="T334" s="239"/>
      <c r="U334" s="239"/>
      <c r="V334" s="239"/>
      <c r="W334" s="239"/>
      <c r="BX334" s="16"/>
    </row>
    <row r="335" spans="1:76" ht="37.15" customHeight="1">
      <c r="A335" s="253" t="s">
        <v>1308</v>
      </c>
      <c r="B335" s="73" t="s">
        <v>1016</v>
      </c>
      <c r="C335" s="279">
        <f t="shared" si="52"/>
        <v>20</v>
      </c>
      <c r="D335" s="254">
        <v>10</v>
      </c>
      <c r="E335" s="254">
        <v>10</v>
      </c>
      <c r="F335" s="254">
        <v>10</v>
      </c>
      <c r="G335" s="254"/>
      <c r="H335" s="254">
        <v>12</v>
      </c>
      <c r="I335" s="245">
        <f t="shared" si="53"/>
        <v>19</v>
      </c>
      <c r="J335" s="69">
        <v>10</v>
      </c>
      <c r="K335" s="69">
        <v>9</v>
      </c>
      <c r="L335" s="69"/>
      <c r="M335" s="298">
        <v>12</v>
      </c>
      <c r="N335" s="239"/>
      <c r="O335" s="239"/>
      <c r="P335" s="239"/>
      <c r="Q335" s="239"/>
      <c r="R335" s="239"/>
      <c r="S335" s="239"/>
      <c r="T335" s="239"/>
      <c r="U335" s="239"/>
      <c r="V335" s="239"/>
      <c r="W335" s="239"/>
      <c r="BX335" s="16"/>
    </row>
    <row r="336" spans="1:76" ht="37.15" customHeight="1">
      <c r="A336" s="253" t="s">
        <v>1309</v>
      </c>
      <c r="B336" s="73" t="s">
        <v>1017</v>
      </c>
      <c r="C336" s="279">
        <f t="shared" si="52"/>
        <v>20</v>
      </c>
      <c r="D336" s="254">
        <v>10</v>
      </c>
      <c r="E336" s="254">
        <v>10</v>
      </c>
      <c r="F336" s="254">
        <v>10</v>
      </c>
      <c r="G336" s="254"/>
      <c r="H336" s="254">
        <v>12</v>
      </c>
      <c r="I336" s="245">
        <f t="shared" si="53"/>
        <v>16</v>
      </c>
      <c r="J336" s="69">
        <v>8</v>
      </c>
      <c r="K336" s="69">
        <v>8</v>
      </c>
      <c r="L336" s="69"/>
      <c r="M336" s="298">
        <v>12</v>
      </c>
      <c r="N336" s="239"/>
      <c r="O336" s="239"/>
      <c r="P336" s="239"/>
      <c r="Q336" s="239"/>
      <c r="R336" s="239"/>
      <c r="S336" s="239"/>
      <c r="T336" s="239"/>
      <c r="U336" s="239"/>
      <c r="V336" s="239"/>
      <c r="W336" s="239"/>
      <c r="BX336" s="16"/>
    </row>
    <row r="337" spans="1:76" ht="37.15" customHeight="1">
      <c r="A337" s="263">
        <v>2</v>
      </c>
      <c r="B337" s="264" t="s">
        <v>1313</v>
      </c>
      <c r="C337" s="279">
        <f t="shared" si="52"/>
        <v>0</v>
      </c>
      <c r="D337" s="73"/>
      <c r="E337" s="73"/>
      <c r="F337" s="73"/>
      <c r="G337" s="69"/>
      <c r="H337" s="254"/>
      <c r="I337" s="245">
        <f t="shared" si="53"/>
        <v>0</v>
      </c>
      <c r="J337" s="69"/>
      <c r="K337" s="69"/>
      <c r="L337" s="69"/>
      <c r="M337" s="298"/>
      <c r="N337" s="239"/>
      <c r="O337" s="239"/>
      <c r="P337" s="239"/>
      <c r="Q337" s="239"/>
      <c r="R337" s="239"/>
      <c r="S337" s="239"/>
      <c r="T337" s="239"/>
      <c r="U337" s="239"/>
      <c r="V337" s="239"/>
      <c r="W337" s="239"/>
      <c r="BX337" s="16"/>
    </row>
    <row r="338" spans="1:76" ht="37.15" customHeight="1">
      <c r="A338" s="253" t="s">
        <v>36</v>
      </c>
      <c r="B338" s="73" t="s">
        <v>1018</v>
      </c>
      <c r="C338" s="279">
        <f t="shared" si="52"/>
        <v>33</v>
      </c>
      <c r="D338" s="339">
        <v>19</v>
      </c>
      <c r="E338" s="339">
        <v>19</v>
      </c>
      <c r="F338" s="339">
        <v>14</v>
      </c>
      <c r="G338" s="254"/>
      <c r="H338" s="254">
        <v>16</v>
      </c>
      <c r="I338" s="245">
        <f t="shared" si="53"/>
        <v>30</v>
      </c>
      <c r="J338" s="69">
        <v>18</v>
      </c>
      <c r="K338" s="69">
        <v>12</v>
      </c>
      <c r="L338" s="69"/>
      <c r="M338" s="298">
        <v>16</v>
      </c>
      <c r="N338" s="239"/>
      <c r="O338" s="239"/>
      <c r="P338" s="239"/>
      <c r="Q338" s="239"/>
      <c r="R338" s="239"/>
      <c r="S338" s="239"/>
      <c r="T338" s="239"/>
      <c r="U338" s="239"/>
      <c r="V338" s="239"/>
      <c r="W338" s="239"/>
      <c r="BX338" s="16"/>
    </row>
    <row r="339" spans="1:76" ht="37.15" customHeight="1">
      <c r="A339" s="66" t="s">
        <v>284</v>
      </c>
      <c r="B339" s="249" t="s">
        <v>1019</v>
      </c>
      <c r="C339" s="279">
        <f t="shared" si="52"/>
        <v>0</v>
      </c>
      <c r="D339" s="68"/>
      <c r="E339" s="68"/>
      <c r="F339" s="68"/>
      <c r="G339" s="66"/>
      <c r="H339" s="66"/>
      <c r="I339" s="245">
        <f t="shared" si="53"/>
        <v>0</v>
      </c>
      <c r="J339" s="258"/>
      <c r="K339" s="258"/>
      <c r="L339" s="258"/>
      <c r="M339" s="299"/>
      <c r="N339" s="239"/>
      <c r="O339" s="239"/>
      <c r="P339" s="239"/>
      <c r="Q339" s="239"/>
      <c r="R339" s="239"/>
      <c r="S339" s="239"/>
      <c r="T339" s="239"/>
      <c r="U339" s="239"/>
      <c r="V339" s="239"/>
      <c r="W339" s="239"/>
      <c r="BX339" s="16"/>
    </row>
    <row r="340" spans="1:76" ht="37.15" customHeight="1">
      <c r="A340" s="66">
        <v>1</v>
      </c>
      <c r="B340" s="68" t="s">
        <v>390</v>
      </c>
      <c r="C340" s="279">
        <f t="shared" si="52"/>
        <v>0</v>
      </c>
      <c r="D340" s="68"/>
      <c r="E340" s="68"/>
      <c r="F340" s="68"/>
      <c r="G340" s="66"/>
      <c r="H340" s="66"/>
      <c r="I340" s="245">
        <f t="shared" si="53"/>
        <v>0</v>
      </c>
      <c r="J340" s="66"/>
      <c r="K340" s="66"/>
      <c r="L340" s="66"/>
      <c r="M340" s="291"/>
      <c r="N340" s="239"/>
      <c r="O340" s="239"/>
      <c r="P340" s="239"/>
      <c r="Q340" s="239"/>
      <c r="R340" s="239"/>
      <c r="S340" s="239"/>
      <c r="T340" s="239"/>
      <c r="U340" s="239"/>
      <c r="V340" s="239"/>
      <c r="W340" s="239"/>
      <c r="BX340" s="16"/>
    </row>
    <row r="341" spans="1:76" ht="37.15" customHeight="1">
      <c r="A341" s="253" t="s">
        <v>25</v>
      </c>
      <c r="B341" s="71" t="s">
        <v>1024</v>
      </c>
      <c r="C341" s="279">
        <f t="shared" si="52"/>
        <v>20</v>
      </c>
      <c r="D341" s="254">
        <v>11</v>
      </c>
      <c r="E341" s="254">
        <v>11</v>
      </c>
      <c r="F341" s="254">
        <v>9</v>
      </c>
      <c r="G341" s="254"/>
      <c r="H341" s="254">
        <v>12</v>
      </c>
      <c r="I341" s="245">
        <f t="shared" si="53"/>
        <v>20</v>
      </c>
      <c r="J341" s="255">
        <v>11</v>
      </c>
      <c r="K341" s="255">
        <v>9</v>
      </c>
      <c r="L341" s="255"/>
      <c r="M341" s="296">
        <v>12</v>
      </c>
      <c r="N341" s="239"/>
      <c r="O341" s="239"/>
      <c r="P341" s="239"/>
      <c r="Q341" s="239"/>
      <c r="R341" s="239"/>
      <c r="S341" s="239"/>
      <c r="T341" s="239"/>
      <c r="U341" s="239"/>
      <c r="V341" s="239"/>
      <c r="W341" s="239"/>
      <c r="BX341" s="16"/>
    </row>
    <row r="342" spans="1:76" ht="37.15" customHeight="1">
      <c r="A342" s="253" t="s">
        <v>27</v>
      </c>
      <c r="B342" s="71" t="s">
        <v>1023</v>
      </c>
      <c r="C342" s="279">
        <f t="shared" si="52"/>
        <v>20</v>
      </c>
      <c r="D342" s="254">
        <v>11</v>
      </c>
      <c r="E342" s="254">
        <v>11</v>
      </c>
      <c r="F342" s="254">
        <v>9</v>
      </c>
      <c r="G342" s="254"/>
      <c r="H342" s="254">
        <v>12</v>
      </c>
      <c r="I342" s="245">
        <f t="shared" si="53"/>
        <v>19</v>
      </c>
      <c r="J342" s="255">
        <v>10</v>
      </c>
      <c r="K342" s="255">
        <v>9</v>
      </c>
      <c r="L342" s="255"/>
      <c r="M342" s="296">
        <v>12</v>
      </c>
      <c r="N342" s="239"/>
      <c r="O342" s="239"/>
      <c r="P342" s="239"/>
      <c r="Q342" s="239"/>
      <c r="R342" s="239"/>
      <c r="S342" s="239"/>
      <c r="T342" s="239"/>
      <c r="U342" s="239"/>
      <c r="V342" s="239"/>
      <c r="W342" s="239"/>
      <c r="BX342" s="16"/>
    </row>
    <row r="343" spans="1:76" ht="37.15" customHeight="1">
      <c r="A343" s="253" t="s">
        <v>30</v>
      </c>
      <c r="B343" s="71" t="s">
        <v>865</v>
      </c>
      <c r="C343" s="279">
        <f t="shared" si="52"/>
        <v>20</v>
      </c>
      <c r="D343" s="254">
        <v>11</v>
      </c>
      <c r="E343" s="254">
        <v>11</v>
      </c>
      <c r="F343" s="254">
        <v>9</v>
      </c>
      <c r="G343" s="254"/>
      <c r="H343" s="254">
        <v>12</v>
      </c>
      <c r="I343" s="245">
        <f t="shared" si="53"/>
        <v>19</v>
      </c>
      <c r="J343" s="255">
        <v>10</v>
      </c>
      <c r="K343" s="255">
        <v>9</v>
      </c>
      <c r="L343" s="255"/>
      <c r="M343" s="296">
        <v>12</v>
      </c>
      <c r="N343" s="239"/>
      <c r="O343" s="239"/>
      <c r="P343" s="239"/>
      <c r="Q343" s="239"/>
      <c r="R343" s="239"/>
      <c r="S343" s="239"/>
      <c r="T343" s="239"/>
      <c r="U343" s="239"/>
      <c r="V343" s="239"/>
      <c r="W343" s="239"/>
      <c r="BX343" s="16"/>
    </row>
    <row r="344" spans="1:76" ht="37.15" customHeight="1">
      <c r="A344" s="253" t="s">
        <v>32</v>
      </c>
      <c r="B344" s="72" t="s">
        <v>409</v>
      </c>
      <c r="C344" s="279">
        <f t="shared" si="52"/>
        <v>20</v>
      </c>
      <c r="D344" s="254">
        <v>11</v>
      </c>
      <c r="E344" s="254">
        <v>11</v>
      </c>
      <c r="F344" s="254">
        <v>9</v>
      </c>
      <c r="G344" s="254"/>
      <c r="H344" s="254">
        <v>12</v>
      </c>
      <c r="I344" s="245">
        <f t="shared" si="53"/>
        <v>20</v>
      </c>
      <c r="J344" s="255">
        <v>11</v>
      </c>
      <c r="K344" s="255">
        <v>9</v>
      </c>
      <c r="L344" s="255"/>
      <c r="M344" s="296">
        <v>12</v>
      </c>
      <c r="N344" s="239"/>
      <c r="O344" s="239"/>
      <c r="P344" s="239"/>
      <c r="Q344" s="239"/>
      <c r="R344" s="239"/>
      <c r="S344" s="239"/>
      <c r="T344" s="239"/>
      <c r="U344" s="239"/>
      <c r="V344" s="239"/>
      <c r="W344" s="239"/>
      <c r="BX344" s="16"/>
    </row>
    <row r="345" spans="1:76" ht="37.15" customHeight="1">
      <c r="A345" s="253" t="s">
        <v>217</v>
      </c>
      <c r="B345" s="72" t="s">
        <v>406</v>
      </c>
      <c r="C345" s="279">
        <f t="shared" si="52"/>
        <v>20</v>
      </c>
      <c r="D345" s="254">
        <v>11</v>
      </c>
      <c r="E345" s="254">
        <v>11</v>
      </c>
      <c r="F345" s="254">
        <v>9</v>
      </c>
      <c r="G345" s="254"/>
      <c r="H345" s="254">
        <v>12</v>
      </c>
      <c r="I345" s="245">
        <f t="shared" si="53"/>
        <v>19</v>
      </c>
      <c r="J345" s="255">
        <v>10</v>
      </c>
      <c r="K345" s="255">
        <v>9</v>
      </c>
      <c r="L345" s="255"/>
      <c r="M345" s="296">
        <v>12</v>
      </c>
      <c r="N345" s="239"/>
      <c r="O345" s="239"/>
      <c r="P345" s="239"/>
      <c r="Q345" s="239"/>
      <c r="R345" s="239"/>
      <c r="S345" s="239"/>
      <c r="T345" s="239"/>
      <c r="U345" s="239"/>
      <c r="V345" s="239"/>
      <c r="W345" s="239"/>
      <c r="BX345" s="16"/>
    </row>
    <row r="346" spans="1:76" ht="37.15" customHeight="1">
      <c r="A346" s="253" t="s">
        <v>219</v>
      </c>
      <c r="B346" s="74" t="s">
        <v>1022</v>
      </c>
      <c r="C346" s="279">
        <f t="shared" si="52"/>
        <v>20</v>
      </c>
      <c r="D346" s="254">
        <v>11</v>
      </c>
      <c r="E346" s="254">
        <v>11</v>
      </c>
      <c r="F346" s="254">
        <v>9</v>
      </c>
      <c r="G346" s="254"/>
      <c r="H346" s="254">
        <v>12</v>
      </c>
      <c r="I346" s="245">
        <f t="shared" si="53"/>
        <v>19</v>
      </c>
      <c r="J346" s="255">
        <v>10</v>
      </c>
      <c r="K346" s="255">
        <v>9</v>
      </c>
      <c r="L346" s="255"/>
      <c r="M346" s="296">
        <v>12</v>
      </c>
      <c r="N346" s="239"/>
      <c r="O346" s="239"/>
      <c r="P346" s="239"/>
      <c r="Q346" s="239"/>
      <c r="R346" s="239"/>
      <c r="S346" s="239"/>
      <c r="T346" s="239"/>
      <c r="U346" s="239"/>
      <c r="V346" s="239"/>
      <c r="W346" s="239"/>
      <c r="BX346" s="16"/>
    </row>
    <row r="347" spans="1:76" ht="37.15" customHeight="1">
      <c r="A347" s="253" t="s">
        <v>221</v>
      </c>
      <c r="B347" s="74" t="s">
        <v>867</v>
      </c>
      <c r="C347" s="279">
        <f t="shared" si="52"/>
        <v>29</v>
      </c>
      <c r="D347" s="339">
        <v>16</v>
      </c>
      <c r="E347" s="339">
        <v>16</v>
      </c>
      <c r="F347" s="339">
        <v>13</v>
      </c>
      <c r="G347" s="254"/>
      <c r="H347" s="254">
        <v>18</v>
      </c>
      <c r="I347" s="245">
        <f t="shared" si="53"/>
        <v>29</v>
      </c>
      <c r="J347" s="255">
        <v>16</v>
      </c>
      <c r="K347" s="255">
        <v>13</v>
      </c>
      <c r="L347" s="255"/>
      <c r="M347" s="296">
        <v>18</v>
      </c>
      <c r="N347" s="239"/>
      <c r="O347" s="239"/>
      <c r="P347" s="239"/>
      <c r="Q347" s="239"/>
      <c r="R347" s="239"/>
      <c r="S347" s="239"/>
      <c r="T347" s="239"/>
      <c r="U347" s="239"/>
      <c r="V347" s="239"/>
      <c r="W347" s="239"/>
      <c r="BX347" s="16"/>
    </row>
    <row r="348" spans="1:76" ht="37.15" customHeight="1">
      <c r="A348" s="253" t="s">
        <v>223</v>
      </c>
      <c r="B348" s="73" t="s">
        <v>411</v>
      </c>
      <c r="C348" s="279">
        <f t="shared" si="52"/>
        <v>31</v>
      </c>
      <c r="D348" s="340">
        <v>17</v>
      </c>
      <c r="E348" s="340">
        <v>17</v>
      </c>
      <c r="F348" s="340">
        <v>14</v>
      </c>
      <c r="G348" s="254"/>
      <c r="H348" s="254">
        <v>18</v>
      </c>
      <c r="I348" s="245">
        <f t="shared" si="53"/>
        <v>28</v>
      </c>
      <c r="J348" s="255">
        <v>16</v>
      </c>
      <c r="K348" s="255">
        <v>12</v>
      </c>
      <c r="L348" s="255"/>
      <c r="M348" s="296">
        <v>18</v>
      </c>
      <c r="N348" s="239"/>
      <c r="O348" s="239"/>
      <c r="P348" s="239"/>
      <c r="Q348" s="239"/>
      <c r="R348" s="239"/>
      <c r="S348" s="239"/>
      <c r="T348" s="239"/>
      <c r="U348" s="239"/>
      <c r="V348" s="239"/>
      <c r="W348" s="239"/>
      <c r="BX348" s="16"/>
    </row>
    <row r="349" spans="1:76" ht="37.15" customHeight="1">
      <c r="A349" s="253" t="s">
        <v>225</v>
      </c>
      <c r="B349" s="71" t="s">
        <v>1020</v>
      </c>
      <c r="C349" s="279">
        <f t="shared" si="52"/>
        <v>20</v>
      </c>
      <c r="D349" s="254">
        <v>11</v>
      </c>
      <c r="E349" s="254">
        <v>11</v>
      </c>
      <c r="F349" s="254">
        <v>9</v>
      </c>
      <c r="G349" s="254"/>
      <c r="H349" s="254">
        <v>12</v>
      </c>
      <c r="I349" s="245">
        <f t="shared" si="53"/>
        <v>19</v>
      </c>
      <c r="J349" s="255">
        <v>10</v>
      </c>
      <c r="K349" s="255">
        <v>9</v>
      </c>
      <c r="L349" s="255"/>
      <c r="M349" s="296">
        <v>12</v>
      </c>
      <c r="N349" s="239"/>
      <c r="O349" s="239"/>
      <c r="P349" s="239"/>
      <c r="Q349" s="239"/>
      <c r="R349" s="239"/>
      <c r="S349" s="239"/>
      <c r="T349" s="239"/>
      <c r="U349" s="239"/>
      <c r="V349" s="239"/>
      <c r="W349" s="239"/>
      <c r="BX349" s="16"/>
    </row>
    <row r="350" spans="1:76" ht="37.15" customHeight="1">
      <c r="A350" s="253" t="s">
        <v>227</v>
      </c>
      <c r="B350" s="71" t="s">
        <v>1021</v>
      </c>
      <c r="C350" s="279">
        <f t="shared" si="52"/>
        <v>20</v>
      </c>
      <c r="D350" s="254">
        <v>11</v>
      </c>
      <c r="E350" s="254">
        <v>11</v>
      </c>
      <c r="F350" s="254">
        <v>9</v>
      </c>
      <c r="G350" s="254"/>
      <c r="H350" s="254">
        <v>12</v>
      </c>
      <c r="I350" s="245">
        <f t="shared" si="53"/>
        <v>18</v>
      </c>
      <c r="J350" s="255">
        <v>10</v>
      </c>
      <c r="K350" s="255">
        <v>8</v>
      </c>
      <c r="L350" s="255"/>
      <c r="M350" s="296">
        <v>12</v>
      </c>
      <c r="N350" s="239"/>
      <c r="O350" s="239"/>
      <c r="P350" s="239"/>
      <c r="Q350" s="239"/>
      <c r="R350" s="239"/>
      <c r="S350" s="239"/>
      <c r="T350" s="239"/>
      <c r="U350" s="239"/>
      <c r="V350" s="239"/>
      <c r="W350" s="239"/>
      <c r="BX350" s="16"/>
    </row>
    <row r="351" spans="1:76" ht="37.15" customHeight="1">
      <c r="A351" s="253" t="s">
        <v>1307</v>
      </c>
      <c r="B351" s="71" t="s">
        <v>866</v>
      </c>
      <c r="C351" s="279">
        <f t="shared" si="52"/>
        <v>20</v>
      </c>
      <c r="D351" s="254">
        <v>11</v>
      </c>
      <c r="E351" s="254">
        <v>11</v>
      </c>
      <c r="F351" s="254">
        <v>9</v>
      </c>
      <c r="G351" s="254"/>
      <c r="H351" s="254">
        <v>12</v>
      </c>
      <c r="I351" s="245">
        <f t="shared" si="53"/>
        <v>19</v>
      </c>
      <c r="J351" s="255">
        <v>10</v>
      </c>
      <c r="K351" s="255">
        <v>9</v>
      </c>
      <c r="L351" s="255"/>
      <c r="M351" s="296">
        <v>12</v>
      </c>
      <c r="N351" s="239"/>
      <c r="O351" s="239"/>
      <c r="P351" s="239"/>
      <c r="Q351" s="239"/>
      <c r="R351" s="239"/>
      <c r="S351" s="239"/>
      <c r="T351" s="239"/>
      <c r="U351" s="239"/>
      <c r="V351" s="239"/>
      <c r="W351" s="239"/>
      <c r="BX351" s="16"/>
    </row>
    <row r="352" spans="1:76" ht="37.15" customHeight="1">
      <c r="A352" s="253" t="s">
        <v>1308</v>
      </c>
      <c r="B352" s="73" t="s">
        <v>868</v>
      </c>
      <c r="C352" s="279">
        <f t="shared" si="52"/>
        <v>28</v>
      </c>
      <c r="D352" s="340">
        <v>13</v>
      </c>
      <c r="E352" s="340">
        <v>13</v>
      </c>
      <c r="F352" s="340">
        <v>15</v>
      </c>
      <c r="G352" s="254"/>
      <c r="H352" s="254">
        <v>18</v>
      </c>
      <c r="I352" s="245">
        <f t="shared" si="53"/>
        <v>25</v>
      </c>
      <c r="J352" s="255">
        <v>13</v>
      </c>
      <c r="K352" s="255">
        <v>12</v>
      </c>
      <c r="L352" s="255"/>
      <c r="M352" s="296">
        <v>18</v>
      </c>
      <c r="N352" s="239"/>
      <c r="O352" s="239"/>
      <c r="P352" s="239"/>
      <c r="Q352" s="239"/>
      <c r="R352" s="239"/>
      <c r="S352" s="239"/>
      <c r="T352" s="239"/>
      <c r="U352" s="239"/>
      <c r="V352" s="239"/>
      <c r="W352" s="239"/>
      <c r="BX352" s="16"/>
    </row>
    <row r="353" spans="1:76" ht="37.15" customHeight="1">
      <c r="A353" s="253" t="s">
        <v>1309</v>
      </c>
      <c r="B353" s="73" t="s">
        <v>1026</v>
      </c>
      <c r="C353" s="279">
        <f t="shared" si="52"/>
        <v>21</v>
      </c>
      <c r="D353" s="254">
        <v>11</v>
      </c>
      <c r="E353" s="254">
        <v>11</v>
      </c>
      <c r="F353" s="254">
        <v>10</v>
      </c>
      <c r="G353" s="254"/>
      <c r="H353" s="254">
        <v>13</v>
      </c>
      <c r="I353" s="245">
        <f t="shared" si="53"/>
        <v>21</v>
      </c>
      <c r="J353" s="255">
        <v>11</v>
      </c>
      <c r="K353" s="255">
        <v>10</v>
      </c>
      <c r="L353" s="255"/>
      <c r="M353" s="296">
        <v>13</v>
      </c>
      <c r="N353" s="239"/>
      <c r="O353" s="239"/>
      <c r="P353" s="239"/>
      <c r="Q353" s="239"/>
      <c r="R353" s="239"/>
      <c r="S353" s="239"/>
      <c r="T353" s="239"/>
      <c r="U353" s="239"/>
      <c r="V353" s="239"/>
      <c r="W353" s="239"/>
      <c r="BX353" s="16"/>
    </row>
    <row r="354" spans="1:76" ht="37.15" customHeight="1">
      <c r="A354" s="253" t="s">
        <v>1310</v>
      </c>
      <c r="B354" s="73" t="s">
        <v>1025</v>
      </c>
      <c r="C354" s="279">
        <f t="shared" si="52"/>
        <v>20</v>
      </c>
      <c r="D354" s="254">
        <v>11</v>
      </c>
      <c r="E354" s="254">
        <v>11</v>
      </c>
      <c r="F354" s="254">
        <v>9</v>
      </c>
      <c r="G354" s="254"/>
      <c r="H354" s="254">
        <v>12</v>
      </c>
      <c r="I354" s="245">
        <f t="shared" si="53"/>
        <v>19</v>
      </c>
      <c r="J354" s="255">
        <v>10</v>
      </c>
      <c r="K354" s="255">
        <v>9</v>
      </c>
      <c r="L354" s="255"/>
      <c r="M354" s="296">
        <v>12</v>
      </c>
      <c r="N354" s="239"/>
      <c r="O354" s="239"/>
      <c r="P354" s="239"/>
      <c r="Q354" s="239"/>
      <c r="R354" s="239"/>
      <c r="S354" s="239"/>
      <c r="T354" s="239"/>
      <c r="U354" s="239"/>
      <c r="V354" s="239"/>
      <c r="W354" s="239"/>
      <c r="BX354" s="16"/>
    </row>
    <row r="355" spans="1:76" ht="37.15" customHeight="1">
      <c r="A355" s="253">
        <v>2</v>
      </c>
      <c r="B355" s="68" t="s">
        <v>1313</v>
      </c>
      <c r="C355" s="279">
        <f t="shared" si="52"/>
        <v>0</v>
      </c>
      <c r="D355" s="254"/>
      <c r="E355" s="254"/>
      <c r="F355" s="254"/>
      <c r="G355" s="254"/>
      <c r="H355" s="254"/>
      <c r="I355" s="245">
        <f t="shared" si="53"/>
        <v>0</v>
      </c>
      <c r="J355" s="66"/>
      <c r="K355" s="66"/>
      <c r="L355" s="66"/>
      <c r="M355" s="291"/>
      <c r="N355" s="239"/>
      <c r="O355" s="239"/>
      <c r="P355" s="239"/>
      <c r="Q355" s="239"/>
      <c r="R355" s="239"/>
      <c r="S355" s="239"/>
      <c r="T355" s="239"/>
      <c r="U355" s="239"/>
      <c r="V355" s="239"/>
      <c r="W355" s="239"/>
      <c r="BX355" s="16"/>
    </row>
    <row r="356" spans="1:76" ht="37.15" customHeight="1">
      <c r="A356" s="253" t="s">
        <v>36</v>
      </c>
      <c r="B356" s="71" t="s">
        <v>1027</v>
      </c>
      <c r="C356" s="279">
        <f t="shared" si="52"/>
        <v>31</v>
      </c>
      <c r="D356" s="339">
        <v>15</v>
      </c>
      <c r="E356" s="339">
        <v>15</v>
      </c>
      <c r="F356" s="339">
        <v>16</v>
      </c>
      <c r="G356" s="254"/>
      <c r="H356" s="254">
        <v>15</v>
      </c>
      <c r="I356" s="245">
        <f t="shared" si="53"/>
        <v>26</v>
      </c>
      <c r="J356" s="255">
        <v>15</v>
      </c>
      <c r="K356" s="255">
        <v>11</v>
      </c>
      <c r="L356" s="255"/>
      <c r="M356" s="296">
        <v>14</v>
      </c>
      <c r="N356" s="239"/>
      <c r="O356" s="239"/>
      <c r="P356" s="239"/>
      <c r="Q356" s="239"/>
      <c r="R356" s="239"/>
      <c r="S356" s="239"/>
      <c r="T356" s="239"/>
      <c r="U356" s="239"/>
      <c r="V356" s="239"/>
      <c r="W356" s="239"/>
      <c r="BX356" s="16"/>
    </row>
    <row r="357" spans="1:76" ht="37.15" customHeight="1">
      <c r="A357" s="66" t="s">
        <v>338</v>
      </c>
      <c r="B357" s="249" t="s">
        <v>1028</v>
      </c>
      <c r="C357" s="279">
        <f t="shared" si="52"/>
        <v>0</v>
      </c>
      <c r="D357" s="68"/>
      <c r="E357" s="68"/>
      <c r="F357" s="68"/>
      <c r="G357" s="66"/>
      <c r="H357" s="66"/>
      <c r="I357" s="245">
        <f t="shared" si="53"/>
        <v>0</v>
      </c>
      <c r="J357" s="258"/>
      <c r="K357" s="258"/>
      <c r="L357" s="258"/>
      <c r="M357" s="299"/>
      <c r="N357" s="239"/>
      <c r="O357" s="239"/>
      <c r="P357" s="239"/>
      <c r="Q357" s="239"/>
      <c r="R357" s="239"/>
      <c r="S357" s="239"/>
      <c r="T357" s="239"/>
      <c r="U357" s="239"/>
      <c r="V357" s="239"/>
      <c r="W357" s="239"/>
      <c r="BX357" s="16"/>
    </row>
    <row r="358" spans="1:76" ht="37.15" customHeight="1">
      <c r="A358" s="66">
        <v>1</v>
      </c>
      <c r="B358" s="68" t="s">
        <v>390</v>
      </c>
      <c r="C358" s="279">
        <f t="shared" si="52"/>
        <v>0</v>
      </c>
      <c r="D358" s="68"/>
      <c r="E358" s="68"/>
      <c r="F358" s="68"/>
      <c r="G358" s="66"/>
      <c r="H358" s="66"/>
      <c r="I358" s="245">
        <f t="shared" si="53"/>
        <v>0</v>
      </c>
      <c r="J358" s="66"/>
      <c r="K358" s="66"/>
      <c r="L358" s="66"/>
      <c r="M358" s="291"/>
      <c r="N358" s="239"/>
      <c r="O358" s="239"/>
      <c r="P358" s="239"/>
      <c r="Q358" s="239"/>
      <c r="R358" s="239"/>
      <c r="S358" s="239"/>
      <c r="T358" s="239"/>
      <c r="U358" s="239"/>
      <c r="V358" s="239"/>
      <c r="W358" s="239"/>
      <c r="BX358" s="16"/>
    </row>
    <row r="359" spans="1:76" ht="37.15" customHeight="1">
      <c r="A359" s="253" t="s">
        <v>25</v>
      </c>
      <c r="B359" s="265" t="s">
        <v>429</v>
      </c>
      <c r="C359" s="279">
        <f t="shared" si="52"/>
        <v>20</v>
      </c>
      <c r="D359" s="254">
        <v>11</v>
      </c>
      <c r="E359" s="254">
        <v>11</v>
      </c>
      <c r="F359" s="254">
        <v>9</v>
      </c>
      <c r="G359" s="254"/>
      <c r="H359" s="254">
        <v>12</v>
      </c>
      <c r="I359" s="245">
        <f t="shared" si="53"/>
        <v>19</v>
      </c>
      <c r="J359" s="266">
        <v>10</v>
      </c>
      <c r="K359" s="266">
        <v>9</v>
      </c>
      <c r="L359" s="266"/>
      <c r="M359" s="302">
        <v>12</v>
      </c>
      <c r="N359" s="239"/>
      <c r="O359" s="239"/>
      <c r="P359" s="239"/>
      <c r="Q359" s="239"/>
      <c r="R359" s="239"/>
      <c r="S359" s="239"/>
      <c r="T359" s="239"/>
      <c r="U359" s="239"/>
      <c r="V359" s="239"/>
      <c r="W359" s="239"/>
      <c r="BX359" s="16"/>
    </row>
    <row r="360" spans="1:76" ht="37.15" customHeight="1">
      <c r="A360" s="253" t="s">
        <v>27</v>
      </c>
      <c r="B360" s="265" t="s">
        <v>1030</v>
      </c>
      <c r="C360" s="279">
        <f t="shared" si="52"/>
        <v>20</v>
      </c>
      <c r="D360" s="254">
        <v>11</v>
      </c>
      <c r="E360" s="254">
        <v>11</v>
      </c>
      <c r="F360" s="254">
        <v>9</v>
      </c>
      <c r="G360" s="254"/>
      <c r="H360" s="254">
        <v>12</v>
      </c>
      <c r="I360" s="245">
        <f t="shared" si="53"/>
        <v>19</v>
      </c>
      <c r="J360" s="266">
        <v>10</v>
      </c>
      <c r="K360" s="266">
        <v>9</v>
      </c>
      <c r="L360" s="266"/>
      <c r="M360" s="302">
        <v>12</v>
      </c>
      <c r="N360" s="239"/>
      <c r="O360" s="239"/>
      <c r="P360" s="239"/>
      <c r="Q360" s="239"/>
      <c r="R360" s="239"/>
      <c r="S360" s="239"/>
      <c r="T360" s="239"/>
      <c r="U360" s="239"/>
      <c r="V360" s="239"/>
      <c r="W360" s="239"/>
      <c r="BX360" s="16"/>
    </row>
    <row r="361" spans="1:76" ht="37.15" customHeight="1">
      <c r="A361" s="253" t="s">
        <v>30</v>
      </c>
      <c r="B361" s="265" t="s">
        <v>1033</v>
      </c>
      <c r="C361" s="279">
        <f t="shared" si="52"/>
        <v>20</v>
      </c>
      <c r="D361" s="254">
        <v>11</v>
      </c>
      <c r="E361" s="254">
        <v>11</v>
      </c>
      <c r="F361" s="254">
        <v>9</v>
      </c>
      <c r="G361" s="254"/>
      <c r="H361" s="254">
        <v>12</v>
      </c>
      <c r="I361" s="245">
        <f t="shared" si="53"/>
        <v>19</v>
      </c>
      <c r="J361" s="266">
        <v>10</v>
      </c>
      <c r="K361" s="266">
        <v>9</v>
      </c>
      <c r="L361" s="266"/>
      <c r="M361" s="302">
        <v>12</v>
      </c>
      <c r="N361" s="239"/>
      <c r="O361" s="239"/>
      <c r="P361" s="239"/>
      <c r="Q361" s="239"/>
      <c r="R361" s="239"/>
      <c r="S361" s="239"/>
      <c r="T361" s="239"/>
      <c r="U361" s="239"/>
      <c r="V361" s="239"/>
      <c r="W361" s="239"/>
      <c r="BX361" s="16"/>
    </row>
    <row r="362" spans="1:76" ht="37.15" customHeight="1">
      <c r="A362" s="253" t="s">
        <v>32</v>
      </c>
      <c r="B362" s="265" t="s">
        <v>1039</v>
      </c>
      <c r="C362" s="279">
        <f t="shared" si="52"/>
        <v>21</v>
      </c>
      <c r="D362" s="254">
        <v>10</v>
      </c>
      <c r="E362" s="254">
        <v>10</v>
      </c>
      <c r="F362" s="254">
        <v>11</v>
      </c>
      <c r="G362" s="254"/>
      <c r="H362" s="254">
        <v>13</v>
      </c>
      <c r="I362" s="245">
        <f t="shared" si="53"/>
        <v>18</v>
      </c>
      <c r="J362" s="266">
        <v>10</v>
      </c>
      <c r="K362" s="266">
        <v>8</v>
      </c>
      <c r="L362" s="266"/>
      <c r="M362" s="302">
        <v>12</v>
      </c>
      <c r="N362" s="239"/>
      <c r="O362" s="239"/>
      <c r="P362" s="239"/>
      <c r="Q362" s="239"/>
      <c r="R362" s="239"/>
      <c r="S362" s="239"/>
      <c r="T362" s="239"/>
      <c r="U362" s="239"/>
      <c r="V362" s="239"/>
      <c r="W362" s="239"/>
      <c r="BX362" s="16"/>
    </row>
    <row r="363" spans="1:76" ht="37.15" customHeight="1">
      <c r="A363" s="253" t="s">
        <v>217</v>
      </c>
      <c r="B363" s="265" t="s">
        <v>1037</v>
      </c>
      <c r="C363" s="279">
        <f t="shared" si="52"/>
        <v>21</v>
      </c>
      <c r="D363" s="254">
        <v>10</v>
      </c>
      <c r="E363" s="254">
        <v>10</v>
      </c>
      <c r="F363" s="254">
        <v>11</v>
      </c>
      <c r="G363" s="254"/>
      <c r="H363" s="254">
        <v>12</v>
      </c>
      <c r="I363" s="245">
        <f t="shared" si="53"/>
        <v>19</v>
      </c>
      <c r="J363" s="266">
        <v>10</v>
      </c>
      <c r="K363" s="266">
        <v>9</v>
      </c>
      <c r="L363" s="266"/>
      <c r="M363" s="302">
        <v>12</v>
      </c>
      <c r="N363" s="239"/>
      <c r="O363" s="239"/>
      <c r="P363" s="239"/>
      <c r="Q363" s="239"/>
      <c r="R363" s="239"/>
      <c r="S363" s="239"/>
      <c r="T363" s="239"/>
      <c r="U363" s="239"/>
      <c r="V363" s="239"/>
      <c r="W363" s="239"/>
      <c r="BX363" s="16"/>
    </row>
    <row r="364" spans="1:76" ht="37.15" customHeight="1">
      <c r="A364" s="253" t="s">
        <v>219</v>
      </c>
      <c r="B364" s="265" t="s">
        <v>1040</v>
      </c>
      <c r="C364" s="279">
        <f t="shared" si="52"/>
        <v>21</v>
      </c>
      <c r="D364" s="254">
        <v>10</v>
      </c>
      <c r="E364" s="254">
        <v>10</v>
      </c>
      <c r="F364" s="254">
        <v>11</v>
      </c>
      <c r="G364" s="254"/>
      <c r="H364" s="254">
        <v>13</v>
      </c>
      <c r="I364" s="245">
        <f t="shared" si="53"/>
        <v>20</v>
      </c>
      <c r="J364" s="266">
        <v>10</v>
      </c>
      <c r="K364" s="266">
        <v>10</v>
      </c>
      <c r="L364" s="266"/>
      <c r="M364" s="302">
        <v>12</v>
      </c>
      <c r="N364" s="239"/>
      <c r="O364" s="239"/>
      <c r="P364" s="239"/>
      <c r="Q364" s="239"/>
      <c r="R364" s="239"/>
      <c r="S364" s="239"/>
      <c r="T364" s="239"/>
      <c r="U364" s="239"/>
      <c r="V364" s="239"/>
      <c r="W364" s="239"/>
      <c r="BX364" s="16"/>
    </row>
    <row r="365" spans="1:76" ht="37.15" customHeight="1">
      <c r="A365" s="253" t="s">
        <v>221</v>
      </c>
      <c r="B365" s="70" t="s">
        <v>967</v>
      </c>
      <c r="C365" s="279">
        <f t="shared" si="52"/>
        <v>28</v>
      </c>
      <c r="D365" s="339">
        <v>14</v>
      </c>
      <c r="E365" s="339">
        <v>14</v>
      </c>
      <c r="F365" s="339">
        <v>14</v>
      </c>
      <c r="G365" s="254"/>
      <c r="H365" s="254">
        <v>22</v>
      </c>
      <c r="I365" s="245">
        <f t="shared" si="53"/>
        <v>23</v>
      </c>
      <c r="J365" s="266">
        <v>13</v>
      </c>
      <c r="K365" s="266">
        <v>10</v>
      </c>
      <c r="L365" s="266"/>
      <c r="M365" s="302">
        <v>12</v>
      </c>
      <c r="N365" s="239"/>
      <c r="O365" s="239"/>
      <c r="P365" s="239"/>
      <c r="Q365" s="239"/>
      <c r="R365" s="239"/>
      <c r="S365" s="239"/>
      <c r="T365" s="239"/>
      <c r="U365" s="239"/>
      <c r="V365" s="239"/>
      <c r="W365" s="239"/>
      <c r="BX365" s="16"/>
    </row>
    <row r="366" spans="1:76" ht="37.15" customHeight="1">
      <c r="A366" s="253" t="s">
        <v>223</v>
      </c>
      <c r="B366" s="265" t="s">
        <v>1032</v>
      </c>
      <c r="C366" s="279">
        <f t="shared" si="52"/>
        <v>30</v>
      </c>
      <c r="D366" s="339">
        <v>18</v>
      </c>
      <c r="E366" s="339">
        <v>18</v>
      </c>
      <c r="F366" s="339">
        <v>12</v>
      </c>
      <c r="G366" s="254"/>
      <c r="H366" s="254">
        <v>16</v>
      </c>
      <c r="I366" s="245">
        <f t="shared" si="53"/>
        <v>27</v>
      </c>
      <c r="J366" s="266">
        <v>17</v>
      </c>
      <c r="K366" s="266">
        <v>10</v>
      </c>
      <c r="L366" s="266"/>
      <c r="M366" s="302">
        <v>12</v>
      </c>
      <c r="N366" s="239"/>
      <c r="O366" s="239"/>
      <c r="P366" s="239"/>
      <c r="Q366" s="239"/>
      <c r="R366" s="239"/>
      <c r="S366" s="239"/>
      <c r="T366" s="239"/>
      <c r="U366" s="239"/>
      <c r="V366" s="239"/>
      <c r="W366" s="239"/>
      <c r="BX366" s="16"/>
    </row>
    <row r="367" spans="1:76" ht="37.15" customHeight="1">
      <c r="A367" s="253" t="s">
        <v>225</v>
      </c>
      <c r="B367" s="265" t="s">
        <v>1023</v>
      </c>
      <c r="C367" s="279">
        <f t="shared" si="52"/>
        <v>20</v>
      </c>
      <c r="D367" s="254">
        <v>11</v>
      </c>
      <c r="E367" s="254">
        <v>11</v>
      </c>
      <c r="F367" s="254">
        <v>9</v>
      </c>
      <c r="G367" s="254"/>
      <c r="H367" s="254">
        <v>12</v>
      </c>
      <c r="I367" s="245">
        <f t="shared" si="53"/>
        <v>19</v>
      </c>
      <c r="J367" s="266">
        <v>10</v>
      </c>
      <c r="K367" s="266">
        <v>9</v>
      </c>
      <c r="L367" s="266"/>
      <c r="M367" s="302">
        <v>12</v>
      </c>
      <c r="N367" s="239"/>
      <c r="O367" s="239"/>
      <c r="P367" s="239"/>
      <c r="Q367" s="239"/>
      <c r="R367" s="239"/>
      <c r="S367" s="239"/>
      <c r="T367" s="239"/>
      <c r="U367" s="239"/>
      <c r="V367" s="239"/>
      <c r="W367" s="239"/>
      <c r="BX367" s="16"/>
    </row>
    <row r="368" spans="1:76" ht="37.15" customHeight="1">
      <c r="A368" s="253" t="s">
        <v>227</v>
      </c>
      <c r="B368" s="265" t="s">
        <v>1031</v>
      </c>
      <c r="C368" s="279">
        <f t="shared" si="52"/>
        <v>30</v>
      </c>
      <c r="D368" s="339">
        <v>17</v>
      </c>
      <c r="E368" s="339">
        <v>17</v>
      </c>
      <c r="F368" s="339">
        <v>13</v>
      </c>
      <c r="G368" s="254"/>
      <c r="H368" s="254">
        <v>20</v>
      </c>
      <c r="I368" s="245">
        <f t="shared" si="53"/>
        <v>26</v>
      </c>
      <c r="J368" s="266">
        <v>16</v>
      </c>
      <c r="K368" s="266">
        <v>10</v>
      </c>
      <c r="L368" s="266"/>
      <c r="M368" s="302">
        <v>12</v>
      </c>
      <c r="N368" s="239"/>
      <c r="O368" s="239"/>
      <c r="P368" s="239"/>
      <c r="Q368" s="239"/>
      <c r="R368" s="239"/>
      <c r="S368" s="239"/>
      <c r="T368" s="239"/>
      <c r="U368" s="239"/>
      <c r="V368" s="239"/>
      <c r="W368" s="239"/>
      <c r="BX368" s="16"/>
    </row>
    <row r="369" spans="1:76" ht="37.15" customHeight="1">
      <c r="A369" s="253" t="s">
        <v>1307</v>
      </c>
      <c r="B369" s="73" t="s">
        <v>1034</v>
      </c>
      <c r="C369" s="279">
        <f t="shared" si="52"/>
        <v>20</v>
      </c>
      <c r="D369" s="254">
        <v>11</v>
      </c>
      <c r="E369" s="254">
        <v>11</v>
      </c>
      <c r="F369" s="254">
        <v>9</v>
      </c>
      <c r="G369" s="254"/>
      <c r="H369" s="254">
        <v>12</v>
      </c>
      <c r="I369" s="245">
        <f t="shared" si="53"/>
        <v>20</v>
      </c>
      <c r="J369" s="266">
        <v>11</v>
      </c>
      <c r="K369" s="266">
        <v>9</v>
      </c>
      <c r="L369" s="266"/>
      <c r="M369" s="302">
        <v>12</v>
      </c>
      <c r="N369" s="239"/>
      <c r="O369" s="239"/>
      <c r="P369" s="239"/>
      <c r="Q369" s="239"/>
      <c r="R369" s="239"/>
      <c r="S369" s="239"/>
      <c r="T369" s="239"/>
      <c r="U369" s="239"/>
      <c r="V369" s="239"/>
      <c r="W369" s="239"/>
      <c r="BX369" s="16"/>
    </row>
    <row r="370" spans="1:76" ht="37.15" customHeight="1">
      <c r="A370" s="253" t="s">
        <v>1308</v>
      </c>
      <c r="B370" s="265" t="s">
        <v>1029</v>
      </c>
      <c r="C370" s="279">
        <f t="shared" si="52"/>
        <v>20</v>
      </c>
      <c r="D370" s="254">
        <v>11</v>
      </c>
      <c r="E370" s="254">
        <v>11</v>
      </c>
      <c r="F370" s="254">
        <v>9</v>
      </c>
      <c r="G370" s="254"/>
      <c r="H370" s="254">
        <v>12</v>
      </c>
      <c r="I370" s="245">
        <f t="shared" si="53"/>
        <v>20</v>
      </c>
      <c r="J370" s="266">
        <v>11</v>
      </c>
      <c r="K370" s="266">
        <v>9</v>
      </c>
      <c r="L370" s="266"/>
      <c r="M370" s="302">
        <v>12</v>
      </c>
      <c r="N370" s="239"/>
      <c r="O370" s="239"/>
      <c r="P370" s="239"/>
      <c r="Q370" s="239"/>
      <c r="R370" s="239"/>
      <c r="S370" s="239"/>
      <c r="T370" s="239"/>
      <c r="U370" s="239"/>
      <c r="V370" s="239"/>
      <c r="W370" s="239"/>
      <c r="BX370" s="16"/>
    </row>
    <row r="371" spans="1:76" ht="37.15" customHeight="1">
      <c r="A371" s="253" t="s">
        <v>1309</v>
      </c>
      <c r="B371" s="265" t="s">
        <v>1038</v>
      </c>
      <c r="C371" s="279">
        <f t="shared" si="52"/>
        <v>23</v>
      </c>
      <c r="D371" s="254">
        <v>11</v>
      </c>
      <c r="E371" s="254">
        <v>11</v>
      </c>
      <c r="F371" s="254">
        <v>12</v>
      </c>
      <c r="G371" s="254"/>
      <c r="H371" s="254">
        <v>15</v>
      </c>
      <c r="I371" s="245">
        <f t="shared" si="53"/>
        <v>22</v>
      </c>
      <c r="J371" s="266">
        <v>11</v>
      </c>
      <c r="K371" s="266">
        <v>11</v>
      </c>
      <c r="L371" s="266"/>
      <c r="M371" s="302">
        <v>14</v>
      </c>
      <c r="N371" s="239"/>
      <c r="O371" s="239"/>
      <c r="P371" s="239"/>
      <c r="Q371" s="239"/>
      <c r="R371" s="239"/>
      <c r="S371" s="239"/>
      <c r="T371" s="239"/>
      <c r="U371" s="239"/>
      <c r="V371" s="239"/>
      <c r="W371" s="239"/>
      <c r="BX371" s="16"/>
    </row>
    <row r="372" spans="1:76" ht="37.15" customHeight="1">
      <c r="A372" s="253" t="s">
        <v>1310</v>
      </c>
      <c r="B372" s="265" t="s">
        <v>1036</v>
      </c>
      <c r="C372" s="279">
        <f t="shared" si="52"/>
        <v>20</v>
      </c>
      <c r="D372" s="254">
        <v>11</v>
      </c>
      <c r="E372" s="254">
        <v>11</v>
      </c>
      <c r="F372" s="254">
        <v>9</v>
      </c>
      <c r="G372" s="254"/>
      <c r="H372" s="254">
        <v>12</v>
      </c>
      <c r="I372" s="245">
        <f t="shared" si="53"/>
        <v>20</v>
      </c>
      <c r="J372" s="266">
        <v>10</v>
      </c>
      <c r="K372" s="266">
        <v>10</v>
      </c>
      <c r="L372" s="266"/>
      <c r="M372" s="302">
        <v>12</v>
      </c>
      <c r="N372" s="239"/>
      <c r="O372" s="239"/>
      <c r="P372" s="239"/>
      <c r="Q372" s="239"/>
      <c r="R372" s="239"/>
      <c r="S372" s="239"/>
      <c r="T372" s="239"/>
      <c r="U372" s="239"/>
      <c r="V372" s="239"/>
      <c r="W372" s="239"/>
      <c r="BX372" s="16"/>
    </row>
    <row r="373" spans="1:76" ht="37.15" customHeight="1">
      <c r="A373" s="253" t="s">
        <v>1315</v>
      </c>
      <c r="B373" s="265" t="s">
        <v>1035</v>
      </c>
      <c r="C373" s="279">
        <f t="shared" si="52"/>
        <v>20</v>
      </c>
      <c r="D373" s="254">
        <v>11</v>
      </c>
      <c r="E373" s="254">
        <v>11</v>
      </c>
      <c r="F373" s="254">
        <v>9</v>
      </c>
      <c r="G373" s="254"/>
      <c r="H373" s="254">
        <v>12</v>
      </c>
      <c r="I373" s="245">
        <f t="shared" si="53"/>
        <v>20</v>
      </c>
      <c r="J373" s="266">
        <v>11</v>
      </c>
      <c r="K373" s="266">
        <v>9</v>
      </c>
      <c r="L373" s="266"/>
      <c r="M373" s="302">
        <v>12</v>
      </c>
      <c r="N373" s="239"/>
      <c r="O373" s="239"/>
      <c r="P373" s="239"/>
      <c r="Q373" s="239"/>
      <c r="R373" s="239"/>
      <c r="S373" s="239"/>
      <c r="T373" s="239"/>
      <c r="U373" s="239"/>
      <c r="V373" s="239"/>
      <c r="W373" s="239"/>
      <c r="BX373" s="16"/>
    </row>
    <row r="374" spans="1:76" ht="37.15" customHeight="1">
      <c r="A374" s="253">
        <v>2</v>
      </c>
      <c r="B374" s="68" t="s">
        <v>1313</v>
      </c>
      <c r="C374" s="279">
        <f t="shared" si="52"/>
        <v>0</v>
      </c>
      <c r="D374" s="254"/>
      <c r="E374" s="254"/>
      <c r="F374" s="254"/>
      <c r="G374" s="254"/>
      <c r="H374" s="254"/>
      <c r="I374" s="245">
        <f t="shared" si="53"/>
        <v>0</v>
      </c>
      <c r="J374" s="66"/>
      <c r="K374" s="66"/>
      <c r="L374" s="66"/>
      <c r="M374" s="291"/>
      <c r="N374" s="239"/>
      <c r="O374" s="239"/>
      <c r="P374" s="239"/>
      <c r="Q374" s="239"/>
      <c r="R374" s="239"/>
      <c r="S374" s="239"/>
      <c r="T374" s="239"/>
      <c r="U374" s="239"/>
      <c r="V374" s="239"/>
      <c r="W374" s="239"/>
      <c r="BX374" s="16"/>
    </row>
    <row r="375" spans="1:76" ht="37.15" customHeight="1">
      <c r="A375" s="253" t="s">
        <v>36</v>
      </c>
      <c r="B375" s="265" t="s">
        <v>1041</v>
      </c>
      <c r="C375" s="279">
        <f t="shared" si="52"/>
        <v>28</v>
      </c>
      <c r="D375" s="339">
        <v>15</v>
      </c>
      <c r="E375" s="339">
        <v>15</v>
      </c>
      <c r="F375" s="339">
        <v>13</v>
      </c>
      <c r="G375" s="254"/>
      <c r="H375" s="254">
        <v>19</v>
      </c>
      <c r="I375" s="245">
        <f t="shared" si="53"/>
        <v>24</v>
      </c>
      <c r="J375" s="266">
        <v>14</v>
      </c>
      <c r="K375" s="266">
        <v>10</v>
      </c>
      <c r="L375" s="266"/>
      <c r="M375" s="302">
        <v>12</v>
      </c>
      <c r="N375" s="239"/>
      <c r="O375" s="239"/>
      <c r="P375" s="239"/>
      <c r="Q375" s="239"/>
      <c r="R375" s="239"/>
      <c r="S375" s="239"/>
      <c r="T375" s="239"/>
      <c r="U375" s="239"/>
      <c r="V375" s="239"/>
      <c r="W375" s="239"/>
      <c r="BX375" s="16"/>
    </row>
    <row r="376" spans="1:76" ht="37.15" customHeight="1">
      <c r="A376" s="66" t="s">
        <v>382</v>
      </c>
      <c r="B376" s="249" t="s">
        <v>1042</v>
      </c>
      <c r="C376" s="279">
        <f t="shared" si="52"/>
        <v>0</v>
      </c>
      <c r="D376" s="68"/>
      <c r="E376" s="68"/>
      <c r="F376" s="68"/>
      <c r="G376" s="66"/>
      <c r="H376" s="66"/>
      <c r="I376" s="245">
        <f t="shared" si="53"/>
        <v>0</v>
      </c>
      <c r="J376" s="258"/>
      <c r="K376" s="258"/>
      <c r="L376" s="258"/>
      <c r="M376" s="299"/>
      <c r="N376" s="239"/>
      <c r="O376" s="239"/>
      <c r="P376" s="239"/>
      <c r="Q376" s="239"/>
      <c r="R376" s="239"/>
      <c r="S376" s="239"/>
      <c r="T376" s="239"/>
      <c r="U376" s="239"/>
      <c r="V376" s="239"/>
      <c r="W376" s="239"/>
      <c r="BX376" s="16"/>
    </row>
    <row r="377" spans="1:76" ht="37.15" customHeight="1">
      <c r="A377" s="66">
        <v>1</v>
      </c>
      <c r="B377" s="68" t="s">
        <v>390</v>
      </c>
      <c r="C377" s="279">
        <f t="shared" si="52"/>
        <v>0</v>
      </c>
      <c r="D377" s="68"/>
      <c r="E377" s="68"/>
      <c r="F377" s="68"/>
      <c r="G377" s="66"/>
      <c r="H377" s="66"/>
      <c r="I377" s="245">
        <f t="shared" si="53"/>
        <v>0</v>
      </c>
      <c r="J377" s="66"/>
      <c r="K377" s="66"/>
      <c r="L377" s="66"/>
      <c r="M377" s="291"/>
      <c r="N377" s="239"/>
      <c r="O377" s="239"/>
      <c r="P377" s="239"/>
      <c r="Q377" s="239"/>
      <c r="R377" s="239"/>
      <c r="S377" s="239"/>
      <c r="T377" s="239"/>
      <c r="U377" s="239"/>
      <c r="V377" s="239"/>
      <c r="W377" s="239"/>
      <c r="BX377" s="16"/>
    </row>
    <row r="378" spans="1:76" ht="37.15" customHeight="1">
      <c r="A378" s="253" t="s">
        <v>25</v>
      </c>
      <c r="B378" s="73" t="s">
        <v>1049</v>
      </c>
      <c r="C378" s="279">
        <f t="shared" si="52"/>
        <v>27</v>
      </c>
      <c r="D378" s="339">
        <v>13</v>
      </c>
      <c r="E378" s="339">
        <v>13</v>
      </c>
      <c r="F378" s="339">
        <v>14</v>
      </c>
      <c r="G378" s="254"/>
      <c r="H378" s="254">
        <v>16</v>
      </c>
      <c r="I378" s="245">
        <f t="shared" si="53"/>
        <v>25</v>
      </c>
      <c r="J378" s="255">
        <v>14</v>
      </c>
      <c r="K378" s="255">
        <v>11</v>
      </c>
      <c r="L378" s="255"/>
      <c r="M378" s="296">
        <v>12</v>
      </c>
      <c r="N378" s="239"/>
      <c r="O378" s="239"/>
      <c r="P378" s="239"/>
      <c r="Q378" s="239"/>
      <c r="R378" s="239"/>
      <c r="S378" s="239"/>
      <c r="T378" s="239"/>
      <c r="U378" s="239"/>
      <c r="V378" s="239"/>
      <c r="W378" s="239"/>
      <c r="BX378" s="16"/>
    </row>
    <row r="379" spans="1:76" ht="37.15" customHeight="1">
      <c r="A379" s="253" t="s">
        <v>27</v>
      </c>
      <c r="B379" s="73" t="s">
        <v>1052</v>
      </c>
      <c r="C379" s="279">
        <f t="shared" si="52"/>
        <v>20</v>
      </c>
      <c r="D379" s="254">
        <v>10</v>
      </c>
      <c r="E379" s="254">
        <v>10</v>
      </c>
      <c r="F379" s="254">
        <v>10</v>
      </c>
      <c r="G379" s="254"/>
      <c r="H379" s="254">
        <v>12</v>
      </c>
      <c r="I379" s="245">
        <f t="shared" si="53"/>
        <v>18</v>
      </c>
      <c r="J379" s="255">
        <v>10</v>
      </c>
      <c r="K379" s="255">
        <v>8</v>
      </c>
      <c r="L379" s="255"/>
      <c r="M379" s="296">
        <v>8</v>
      </c>
      <c r="N379" s="239"/>
      <c r="O379" s="239"/>
      <c r="P379" s="239"/>
      <c r="Q379" s="239"/>
      <c r="R379" s="239"/>
      <c r="S379" s="239"/>
      <c r="T379" s="239"/>
      <c r="U379" s="239"/>
      <c r="V379" s="239"/>
      <c r="W379" s="239"/>
      <c r="BX379" s="16"/>
    </row>
    <row r="380" spans="1:76" ht="37.15" customHeight="1">
      <c r="A380" s="253" t="s">
        <v>30</v>
      </c>
      <c r="B380" s="73" t="s">
        <v>895</v>
      </c>
      <c r="C380" s="279">
        <f t="shared" si="52"/>
        <v>20</v>
      </c>
      <c r="D380" s="254">
        <v>10</v>
      </c>
      <c r="E380" s="254">
        <v>10</v>
      </c>
      <c r="F380" s="254">
        <v>10</v>
      </c>
      <c r="G380" s="254"/>
      <c r="H380" s="254">
        <v>12</v>
      </c>
      <c r="I380" s="245">
        <f t="shared" si="53"/>
        <v>16</v>
      </c>
      <c r="J380" s="255">
        <v>9</v>
      </c>
      <c r="K380" s="255">
        <v>7</v>
      </c>
      <c r="L380" s="255"/>
      <c r="M380" s="296">
        <v>6</v>
      </c>
      <c r="N380" s="239"/>
      <c r="O380" s="239"/>
      <c r="P380" s="239"/>
      <c r="Q380" s="239"/>
      <c r="R380" s="239"/>
      <c r="S380" s="239"/>
      <c r="T380" s="239"/>
      <c r="U380" s="239"/>
      <c r="V380" s="239"/>
      <c r="W380" s="239"/>
      <c r="BX380" s="16"/>
    </row>
    <row r="381" spans="1:76" ht="37.15" customHeight="1">
      <c r="A381" s="253" t="s">
        <v>32</v>
      </c>
      <c r="B381" s="73" t="s">
        <v>1316</v>
      </c>
      <c r="C381" s="279">
        <f t="shared" si="52"/>
        <v>21</v>
      </c>
      <c r="D381" s="254">
        <v>10</v>
      </c>
      <c r="E381" s="254">
        <v>10</v>
      </c>
      <c r="F381" s="254">
        <v>11</v>
      </c>
      <c r="G381" s="254"/>
      <c r="H381" s="254">
        <v>13</v>
      </c>
      <c r="I381" s="245">
        <f t="shared" si="53"/>
        <v>20</v>
      </c>
      <c r="J381" s="255">
        <v>11</v>
      </c>
      <c r="K381" s="255">
        <v>9</v>
      </c>
      <c r="L381" s="255"/>
      <c r="M381" s="296">
        <v>5</v>
      </c>
      <c r="N381" s="239"/>
      <c r="O381" s="239"/>
      <c r="P381" s="239"/>
      <c r="Q381" s="239"/>
      <c r="R381" s="239"/>
      <c r="S381" s="239"/>
      <c r="T381" s="239"/>
      <c r="U381" s="239"/>
      <c r="V381" s="239"/>
      <c r="W381" s="239"/>
      <c r="BX381" s="16"/>
    </row>
    <row r="382" spans="1:76" ht="37.15" customHeight="1">
      <c r="A382" s="253" t="s">
        <v>217</v>
      </c>
      <c r="B382" s="73" t="s">
        <v>1051</v>
      </c>
      <c r="C382" s="279">
        <f t="shared" si="52"/>
        <v>20</v>
      </c>
      <c r="D382" s="254">
        <v>10</v>
      </c>
      <c r="E382" s="254">
        <v>10</v>
      </c>
      <c r="F382" s="254">
        <v>10</v>
      </c>
      <c r="G382" s="254"/>
      <c r="H382" s="254">
        <v>12</v>
      </c>
      <c r="I382" s="245">
        <f t="shared" si="53"/>
        <v>20</v>
      </c>
      <c r="J382" s="255">
        <v>11</v>
      </c>
      <c r="K382" s="255">
        <v>9</v>
      </c>
      <c r="L382" s="255"/>
      <c r="M382" s="296">
        <v>7</v>
      </c>
      <c r="N382" s="239"/>
      <c r="O382" s="239"/>
      <c r="P382" s="239"/>
      <c r="Q382" s="239"/>
      <c r="R382" s="239"/>
      <c r="S382" s="239"/>
      <c r="T382" s="239"/>
      <c r="U382" s="239"/>
      <c r="V382" s="239"/>
      <c r="W382" s="239"/>
      <c r="BX382" s="16"/>
    </row>
    <row r="383" spans="1:76" ht="37.15" customHeight="1">
      <c r="A383" s="253" t="s">
        <v>219</v>
      </c>
      <c r="B383" s="74" t="s">
        <v>1043</v>
      </c>
      <c r="C383" s="279">
        <f t="shared" si="52"/>
        <v>20</v>
      </c>
      <c r="D383" s="254">
        <v>10</v>
      </c>
      <c r="E383" s="254">
        <v>10</v>
      </c>
      <c r="F383" s="254">
        <v>10</v>
      </c>
      <c r="G383" s="254"/>
      <c r="H383" s="254">
        <v>12</v>
      </c>
      <c r="I383" s="245">
        <f t="shared" si="53"/>
        <v>18</v>
      </c>
      <c r="J383" s="255">
        <v>10</v>
      </c>
      <c r="K383" s="255">
        <v>8</v>
      </c>
      <c r="L383" s="255"/>
      <c r="M383" s="296">
        <v>6</v>
      </c>
      <c r="N383" s="239"/>
      <c r="O383" s="239"/>
      <c r="P383" s="239"/>
      <c r="Q383" s="239"/>
      <c r="R383" s="239"/>
      <c r="S383" s="239"/>
      <c r="T383" s="239"/>
      <c r="U383" s="239"/>
      <c r="V383" s="239"/>
      <c r="W383" s="239"/>
      <c r="BX383" s="16"/>
    </row>
    <row r="384" spans="1:76" ht="37.15" customHeight="1">
      <c r="A384" s="253" t="s">
        <v>221</v>
      </c>
      <c r="B384" s="74" t="s">
        <v>965</v>
      </c>
      <c r="C384" s="279">
        <f t="shared" si="52"/>
        <v>20</v>
      </c>
      <c r="D384" s="254">
        <v>10</v>
      </c>
      <c r="E384" s="254">
        <v>10</v>
      </c>
      <c r="F384" s="254">
        <v>10</v>
      </c>
      <c r="G384" s="254"/>
      <c r="H384" s="254">
        <v>12</v>
      </c>
      <c r="I384" s="245">
        <f t="shared" si="53"/>
        <v>20</v>
      </c>
      <c r="J384" s="255">
        <v>11</v>
      </c>
      <c r="K384" s="255">
        <v>9</v>
      </c>
      <c r="L384" s="255"/>
      <c r="M384" s="296">
        <v>6</v>
      </c>
      <c r="N384" s="239"/>
      <c r="O384" s="239"/>
      <c r="P384" s="239"/>
      <c r="Q384" s="239"/>
      <c r="R384" s="239"/>
      <c r="S384" s="239"/>
      <c r="T384" s="239"/>
      <c r="U384" s="239"/>
      <c r="V384" s="239"/>
      <c r="W384" s="239"/>
      <c r="BX384" s="16"/>
    </row>
    <row r="385" spans="1:76" ht="37.15" customHeight="1">
      <c r="A385" s="253" t="s">
        <v>223</v>
      </c>
      <c r="B385" s="73" t="s">
        <v>1044</v>
      </c>
      <c r="C385" s="279">
        <f t="shared" si="52"/>
        <v>35</v>
      </c>
      <c r="D385" s="339">
        <v>19</v>
      </c>
      <c r="E385" s="339">
        <v>19</v>
      </c>
      <c r="F385" s="339">
        <v>16</v>
      </c>
      <c r="G385" s="254"/>
      <c r="H385" s="254">
        <v>15</v>
      </c>
      <c r="I385" s="245">
        <f t="shared" si="53"/>
        <v>30</v>
      </c>
      <c r="J385" s="255">
        <v>18</v>
      </c>
      <c r="K385" s="255">
        <v>12</v>
      </c>
      <c r="L385" s="255"/>
      <c r="M385" s="296">
        <v>7</v>
      </c>
      <c r="N385" s="239"/>
      <c r="O385" s="239"/>
      <c r="P385" s="239"/>
      <c r="Q385" s="239"/>
      <c r="R385" s="239"/>
      <c r="S385" s="239"/>
      <c r="T385" s="239"/>
      <c r="U385" s="239"/>
      <c r="V385" s="239"/>
      <c r="W385" s="239"/>
      <c r="BX385" s="16"/>
    </row>
    <row r="386" spans="1:76" ht="37.15" customHeight="1">
      <c r="A386" s="253" t="s">
        <v>225</v>
      </c>
      <c r="B386" s="73" t="s">
        <v>1050</v>
      </c>
      <c r="C386" s="279">
        <f t="shared" si="52"/>
        <v>20</v>
      </c>
      <c r="D386" s="254">
        <v>10</v>
      </c>
      <c r="E386" s="254">
        <v>10</v>
      </c>
      <c r="F386" s="254">
        <v>10</v>
      </c>
      <c r="G386" s="254"/>
      <c r="H386" s="254">
        <v>12</v>
      </c>
      <c r="I386" s="245">
        <f t="shared" si="53"/>
        <v>16</v>
      </c>
      <c r="J386" s="255">
        <v>9</v>
      </c>
      <c r="K386" s="255">
        <v>7</v>
      </c>
      <c r="L386" s="255"/>
      <c r="M386" s="296">
        <v>7</v>
      </c>
      <c r="N386" s="239"/>
      <c r="O386" s="239"/>
      <c r="P386" s="239"/>
      <c r="Q386" s="239"/>
      <c r="R386" s="239"/>
      <c r="S386" s="239"/>
      <c r="T386" s="239"/>
      <c r="U386" s="239"/>
      <c r="V386" s="239"/>
      <c r="W386" s="239"/>
      <c r="BX386" s="16"/>
    </row>
    <row r="387" spans="1:76" ht="37.15" customHeight="1">
      <c r="A387" s="253" t="s">
        <v>227</v>
      </c>
      <c r="B387" s="73" t="s">
        <v>1045</v>
      </c>
      <c r="C387" s="279">
        <f t="shared" si="52"/>
        <v>20</v>
      </c>
      <c r="D387" s="254">
        <v>10</v>
      </c>
      <c r="E387" s="254">
        <v>10</v>
      </c>
      <c r="F387" s="254">
        <v>10</v>
      </c>
      <c r="G387" s="254"/>
      <c r="H387" s="254">
        <v>12</v>
      </c>
      <c r="I387" s="245">
        <f t="shared" si="53"/>
        <v>17</v>
      </c>
      <c r="J387" s="255">
        <v>10</v>
      </c>
      <c r="K387" s="255">
        <v>7</v>
      </c>
      <c r="L387" s="255"/>
      <c r="M387" s="296">
        <v>6</v>
      </c>
      <c r="N387" s="239"/>
      <c r="O387" s="239"/>
      <c r="P387" s="239"/>
      <c r="Q387" s="239"/>
      <c r="R387" s="239"/>
      <c r="S387" s="239"/>
      <c r="T387" s="239"/>
      <c r="U387" s="239"/>
      <c r="V387" s="239"/>
      <c r="W387" s="239"/>
      <c r="BX387" s="16"/>
    </row>
    <row r="388" spans="1:76" ht="37.15" customHeight="1">
      <c r="A388" s="253" t="s">
        <v>1307</v>
      </c>
      <c r="B388" s="73" t="s">
        <v>1047</v>
      </c>
      <c r="C388" s="279">
        <f t="shared" si="52"/>
        <v>20</v>
      </c>
      <c r="D388" s="254">
        <v>10</v>
      </c>
      <c r="E388" s="254">
        <v>10</v>
      </c>
      <c r="F388" s="254">
        <v>10</v>
      </c>
      <c r="G388" s="254"/>
      <c r="H388" s="254">
        <v>12</v>
      </c>
      <c r="I388" s="245">
        <f t="shared" si="53"/>
        <v>18</v>
      </c>
      <c r="J388" s="255">
        <v>11</v>
      </c>
      <c r="K388" s="255">
        <v>7</v>
      </c>
      <c r="L388" s="255"/>
      <c r="M388" s="296">
        <v>9</v>
      </c>
      <c r="N388" s="239"/>
      <c r="O388" s="239"/>
      <c r="P388" s="239"/>
      <c r="Q388" s="239"/>
      <c r="R388" s="239"/>
      <c r="S388" s="239"/>
      <c r="T388" s="239"/>
      <c r="U388" s="239"/>
      <c r="V388" s="239"/>
      <c r="W388" s="239"/>
      <c r="BX388" s="16"/>
    </row>
    <row r="389" spans="1:76" ht="37.15" customHeight="1">
      <c r="A389" s="253" t="s">
        <v>1308</v>
      </c>
      <c r="B389" s="73" t="s">
        <v>1046</v>
      </c>
      <c r="C389" s="279">
        <f t="shared" si="52"/>
        <v>20</v>
      </c>
      <c r="D389" s="254">
        <v>10</v>
      </c>
      <c r="E389" s="254">
        <v>10</v>
      </c>
      <c r="F389" s="254">
        <v>10</v>
      </c>
      <c r="G389" s="254"/>
      <c r="H389" s="254">
        <v>12</v>
      </c>
      <c r="I389" s="245">
        <f t="shared" si="53"/>
        <v>18</v>
      </c>
      <c r="J389" s="255">
        <v>10</v>
      </c>
      <c r="K389" s="255">
        <v>8</v>
      </c>
      <c r="L389" s="255"/>
      <c r="M389" s="296">
        <v>9</v>
      </c>
      <c r="N389" s="239"/>
      <c r="O389" s="239"/>
      <c r="P389" s="239"/>
      <c r="Q389" s="239"/>
      <c r="R389" s="239"/>
      <c r="S389" s="239"/>
      <c r="T389" s="239"/>
      <c r="U389" s="239"/>
      <c r="V389" s="239"/>
      <c r="W389" s="239"/>
      <c r="BX389" s="16"/>
    </row>
    <row r="390" spans="1:76" ht="37.15" customHeight="1">
      <c r="A390" s="253" t="s">
        <v>1309</v>
      </c>
      <c r="B390" s="73" t="s">
        <v>1053</v>
      </c>
      <c r="C390" s="279">
        <f t="shared" ref="C390:D437" si="54">E390+F390</f>
        <v>21</v>
      </c>
      <c r="D390" s="254">
        <v>10</v>
      </c>
      <c r="E390" s="254">
        <v>10</v>
      </c>
      <c r="F390" s="254">
        <v>11</v>
      </c>
      <c r="G390" s="254"/>
      <c r="H390" s="254">
        <v>13</v>
      </c>
      <c r="I390" s="245">
        <f t="shared" ref="I390:I437" si="55">J390+K390</f>
        <v>21</v>
      </c>
      <c r="J390" s="255">
        <v>10</v>
      </c>
      <c r="K390" s="255">
        <v>11</v>
      </c>
      <c r="L390" s="255"/>
      <c r="M390" s="296">
        <v>8</v>
      </c>
      <c r="N390" s="239"/>
      <c r="O390" s="239"/>
      <c r="P390" s="239"/>
      <c r="Q390" s="239"/>
      <c r="R390" s="239"/>
      <c r="S390" s="239"/>
      <c r="T390" s="239"/>
      <c r="U390" s="239"/>
      <c r="V390" s="239"/>
      <c r="W390" s="239"/>
      <c r="BX390" s="16"/>
    </row>
    <row r="391" spans="1:76" ht="37.15" customHeight="1">
      <c r="A391" s="253" t="s">
        <v>1310</v>
      </c>
      <c r="B391" s="73" t="s">
        <v>1054</v>
      </c>
      <c r="C391" s="279">
        <f t="shared" si="54"/>
        <v>20</v>
      </c>
      <c r="D391" s="254">
        <v>10</v>
      </c>
      <c r="E391" s="254">
        <v>10</v>
      </c>
      <c r="F391" s="254">
        <v>10</v>
      </c>
      <c r="G391" s="254"/>
      <c r="H391" s="254">
        <v>12</v>
      </c>
      <c r="I391" s="245">
        <f t="shared" si="55"/>
        <v>18</v>
      </c>
      <c r="J391" s="255">
        <v>10</v>
      </c>
      <c r="K391" s="255">
        <v>8</v>
      </c>
      <c r="L391" s="255"/>
      <c r="M391" s="296">
        <v>8</v>
      </c>
      <c r="N391" s="239"/>
      <c r="O391" s="239"/>
      <c r="P391" s="239"/>
      <c r="Q391" s="239"/>
      <c r="R391" s="239"/>
      <c r="S391" s="239"/>
      <c r="T391" s="239"/>
      <c r="U391" s="239"/>
      <c r="V391" s="239"/>
      <c r="W391" s="239"/>
      <c r="BX391" s="16"/>
    </row>
    <row r="392" spans="1:76" ht="37.15" customHeight="1">
      <c r="A392" s="253" t="s">
        <v>1315</v>
      </c>
      <c r="B392" s="73" t="s">
        <v>1055</v>
      </c>
      <c r="C392" s="279">
        <f t="shared" si="54"/>
        <v>35</v>
      </c>
      <c r="D392" s="339">
        <v>19</v>
      </c>
      <c r="E392" s="339">
        <v>19</v>
      </c>
      <c r="F392" s="339">
        <v>16</v>
      </c>
      <c r="G392" s="254"/>
      <c r="H392" s="254">
        <v>14</v>
      </c>
      <c r="I392" s="245">
        <f t="shared" si="55"/>
        <v>32</v>
      </c>
      <c r="J392" s="255">
        <v>17</v>
      </c>
      <c r="K392" s="255">
        <v>15</v>
      </c>
      <c r="L392" s="255"/>
      <c r="M392" s="296">
        <v>10</v>
      </c>
      <c r="N392" s="239"/>
      <c r="O392" s="239"/>
      <c r="P392" s="239"/>
      <c r="Q392" s="239"/>
      <c r="R392" s="239"/>
      <c r="S392" s="239"/>
      <c r="T392" s="239"/>
      <c r="U392" s="239"/>
      <c r="V392" s="239"/>
      <c r="W392" s="239"/>
      <c r="BX392" s="16"/>
    </row>
    <row r="393" spans="1:76" ht="37.15" customHeight="1">
      <c r="A393" s="253">
        <v>2</v>
      </c>
      <c r="B393" s="68" t="s">
        <v>1312</v>
      </c>
      <c r="C393" s="279">
        <f t="shared" si="54"/>
        <v>0</v>
      </c>
      <c r="D393" s="254"/>
      <c r="E393" s="254"/>
      <c r="F393" s="254"/>
      <c r="G393" s="254"/>
      <c r="H393" s="254"/>
      <c r="I393" s="245">
        <f t="shared" si="55"/>
        <v>0</v>
      </c>
      <c r="J393" s="66"/>
      <c r="K393" s="66"/>
      <c r="L393" s="66"/>
      <c r="M393" s="291"/>
      <c r="N393" s="239"/>
      <c r="O393" s="239"/>
      <c r="P393" s="239"/>
      <c r="Q393" s="239"/>
      <c r="R393" s="239"/>
      <c r="S393" s="239"/>
      <c r="T393" s="239"/>
      <c r="U393" s="239"/>
      <c r="V393" s="239"/>
      <c r="W393" s="239"/>
      <c r="BX393" s="16"/>
    </row>
    <row r="394" spans="1:76" ht="37.15" customHeight="1">
      <c r="A394" s="253" t="s">
        <v>36</v>
      </c>
      <c r="B394" s="73" t="s">
        <v>1317</v>
      </c>
      <c r="C394" s="279">
        <f t="shared" si="54"/>
        <v>31</v>
      </c>
      <c r="D394" s="339">
        <v>17</v>
      </c>
      <c r="E394" s="339">
        <v>17</v>
      </c>
      <c r="F394" s="339">
        <v>14</v>
      </c>
      <c r="G394" s="254"/>
      <c r="H394" s="254">
        <v>17</v>
      </c>
      <c r="I394" s="245">
        <f t="shared" si="55"/>
        <v>28</v>
      </c>
      <c r="J394" s="255">
        <v>16</v>
      </c>
      <c r="K394" s="255">
        <v>12</v>
      </c>
      <c r="L394" s="255"/>
      <c r="M394" s="296">
        <v>12</v>
      </c>
      <c r="N394" s="239"/>
      <c r="O394" s="239"/>
      <c r="P394" s="239"/>
      <c r="Q394" s="239"/>
      <c r="R394" s="239"/>
      <c r="S394" s="239"/>
      <c r="T394" s="239"/>
      <c r="U394" s="239"/>
      <c r="V394" s="239"/>
      <c r="W394" s="239"/>
      <c r="BX394" s="16"/>
    </row>
    <row r="395" spans="1:76" ht="37.15" customHeight="1">
      <c r="A395" s="66" t="s">
        <v>385</v>
      </c>
      <c r="B395" s="262" t="s">
        <v>1057</v>
      </c>
      <c r="C395" s="279">
        <f t="shared" si="54"/>
        <v>0</v>
      </c>
      <c r="D395" s="68"/>
      <c r="E395" s="68"/>
      <c r="F395" s="68"/>
      <c r="G395" s="66"/>
      <c r="H395" s="66"/>
      <c r="I395" s="245">
        <f t="shared" si="55"/>
        <v>0</v>
      </c>
      <c r="J395" s="255"/>
      <c r="K395" s="255"/>
      <c r="L395" s="255"/>
      <c r="M395" s="296"/>
      <c r="N395" s="239"/>
      <c r="O395" s="239"/>
      <c r="P395" s="239"/>
      <c r="Q395" s="239"/>
      <c r="R395" s="239"/>
      <c r="S395" s="239"/>
      <c r="T395" s="239"/>
      <c r="U395" s="239"/>
      <c r="V395" s="239"/>
      <c r="W395" s="239"/>
      <c r="BX395" s="16"/>
    </row>
    <row r="396" spans="1:76" ht="37.15" customHeight="1">
      <c r="A396" s="66">
        <v>1</v>
      </c>
      <c r="B396" s="68" t="s">
        <v>390</v>
      </c>
      <c r="C396" s="279">
        <f t="shared" si="54"/>
        <v>0</v>
      </c>
      <c r="D396" s="68"/>
      <c r="E396" s="68"/>
      <c r="F396" s="68"/>
      <c r="G396" s="66"/>
      <c r="H396" s="66"/>
      <c r="I396" s="245">
        <f t="shared" si="55"/>
        <v>0</v>
      </c>
      <c r="J396" s="66"/>
      <c r="K396" s="66"/>
      <c r="L396" s="66"/>
      <c r="M396" s="291"/>
      <c r="N396" s="239"/>
      <c r="O396" s="239"/>
      <c r="P396" s="239"/>
      <c r="Q396" s="239"/>
      <c r="R396" s="239"/>
      <c r="S396" s="239"/>
      <c r="T396" s="239"/>
      <c r="U396" s="239"/>
      <c r="V396" s="239"/>
      <c r="W396" s="239"/>
      <c r="BX396" s="16"/>
    </row>
    <row r="397" spans="1:76" ht="37.15" customHeight="1">
      <c r="A397" s="253" t="s">
        <v>25</v>
      </c>
      <c r="B397" s="71" t="s">
        <v>1063</v>
      </c>
      <c r="C397" s="279">
        <f t="shared" si="54"/>
        <v>20</v>
      </c>
      <c r="D397" s="254">
        <v>11</v>
      </c>
      <c r="E397" s="254">
        <v>11</v>
      </c>
      <c r="F397" s="254">
        <v>9</v>
      </c>
      <c r="G397" s="254"/>
      <c r="H397" s="254">
        <v>12</v>
      </c>
      <c r="I397" s="245">
        <f t="shared" si="55"/>
        <v>18</v>
      </c>
      <c r="J397" s="69">
        <v>10</v>
      </c>
      <c r="K397" s="69">
        <v>8</v>
      </c>
      <c r="L397" s="69"/>
      <c r="M397" s="298">
        <v>8</v>
      </c>
      <c r="N397" s="239"/>
      <c r="O397" s="239"/>
      <c r="P397" s="239"/>
      <c r="Q397" s="239"/>
      <c r="R397" s="239"/>
      <c r="S397" s="239"/>
      <c r="T397" s="239"/>
      <c r="U397" s="239"/>
      <c r="V397" s="239"/>
      <c r="W397" s="239"/>
      <c r="BX397" s="16"/>
    </row>
    <row r="398" spans="1:76" ht="37.15" customHeight="1">
      <c r="A398" s="253" t="s">
        <v>27</v>
      </c>
      <c r="B398" s="71" t="s">
        <v>1061</v>
      </c>
      <c r="C398" s="279">
        <f t="shared" si="54"/>
        <v>20</v>
      </c>
      <c r="D398" s="254">
        <v>11</v>
      </c>
      <c r="E398" s="254">
        <v>11</v>
      </c>
      <c r="F398" s="254">
        <v>9</v>
      </c>
      <c r="G398" s="254"/>
      <c r="H398" s="254">
        <v>12</v>
      </c>
      <c r="I398" s="245">
        <f t="shared" si="55"/>
        <v>19</v>
      </c>
      <c r="J398" s="69">
        <v>10</v>
      </c>
      <c r="K398" s="69">
        <v>9</v>
      </c>
      <c r="L398" s="69"/>
      <c r="M398" s="298">
        <v>9</v>
      </c>
      <c r="N398" s="239"/>
      <c r="O398" s="239"/>
      <c r="P398" s="239"/>
      <c r="Q398" s="239"/>
      <c r="R398" s="239"/>
      <c r="S398" s="239"/>
      <c r="T398" s="239"/>
      <c r="U398" s="239"/>
      <c r="V398" s="239"/>
      <c r="W398" s="239"/>
      <c r="BX398" s="16"/>
    </row>
    <row r="399" spans="1:76" ht="37.15" customHeight="1">
      <c r="A399" s="253" t="s">
        <v>30</v>
      </c>
      <c r="B399" s="71" t="s">
        <v>1062</v>
      </c>
      <c r="C399" s="279">
        <f t="shared" si="54"/>
        <v>21</v>
      </c>
      <c r="D399" s="254">
        <v>10</v>
      </c>
      <c r="E399" s="254">
        <v>10</v>
      </c>
      <c r="F399" s="254">
        <v>11</v>
      </c>
      <c r="G399" s="254"/>
      <c r="H399" s="254">
        <v>13</v>
      </c>
      <c r="I399" s="245">
        <f t="shared" si="55"/>
        <v>19</v>
      </c>
      <c r="J399" s="69">
        <v>11</v>
      </c>
      <c r="K399" s="69">
        <v>8</v>
      </c>
      <c r="L399" s="69"/>
      <c r="M399" s="298">
        <v>4</v>
      </c>
      <c r="N399" s="239"/>
      <c r="O399" s="239"/>
      <c r="P399" s="239"/>
      <c r="Q399" s="239"/>
      <c r="R399" s="239"/>
      <c r="S399" s="239"/>
      <c r="T399" s="239"/>
      <c r="U399" s="239"/>
      <c r="V399" s="239"/>
      <c r="W399" s="239"/>
      <c r="BX399" s="16"/>
    </row>
    <row r="400" spans="1:76" ht="37.15" customHeight="1">
      <c r="A400" s="253" t="s">
        <v>32</v>
      </c>
      <c r="B400" s="71" t="s">
        <v>1068</v>
      </c>
      <c r="C400" s="279">
        <f t="shared" si="54"/>
        <v>20</v>
      </c>
      <c r="D400" s="254">
        <v>11</v>
      </c>
      <c r="E400" s="254">
        <v>11</v>
      </c>
      <c r="F400" s="254">
        <v>9</v>
      </c>
      <c r="G400" s="254"/>
      <c r="H400" s="254">
        <v>12</v>
      </c>
      <c r="I400" s="245">
        <f t="shared" si="55"/>
        <v>18</v>
      </c>
      <c r="J400" s="69">
        <v>9</v>
      </c>
      <c r="K400" s="69">
        <v>9</v>
      </c>
      <c r="L400" s="69"/>
      <c r="M400" s="298">
        <v>7</v>
      </c>
      <c r="N400" s="239"/>
      <c r="O400" s="239"/>
      <c r="P400" s="239"/>
      <c r="Q400" s="239"/>
      <c r="R400" s="239"/>
      <c r="S400" s="239"/>
      <c r="T400" s="239"/>
      <c r="U400" s="239"/>
      <c r="V400" s="239"/>
      <c r="W400" s="239"/>
      <c r="BX400" s="16"/>
    </row>
    <row r="401" spans="1:76" ht="37.15" customHeight="1">
      <c r="A401" s="253" t="s">
        <v>217</v>
      </c>
      <c r="B401" s="71" t="s">
        <v>1064</v>
      </c>
      <c r="C401" s="279">
        <f t="shared" si="54"/>
        <v>20</v>
      </c>
      <c r="D401" s="254">
        <v>11</v>
      </c>
      <c r="E401" s="254">
        <v>11</v>
      </c>
      <c r="F401" s="254">
        <v>9</v>
      </c>
      <c r="G401" s="254"/>
      <c r="H401" s="254">
        <v>12</v>
      </c>
      <c r="I401" s="245">
        <f t="shared" si="55"/>
        <v>18</v>
      </c>
      <c r="J401" s="69">
        <v>10</v>
      </c>
      <c r="K401" s="69">
        <v>8</v>
      </c>
      <c r="L401" s="69"/>
      <c r="M401" s="298">
        <v>5</v>
      </c>
      <c r="N401" s="239"/>
      <c r="O401" s="239"/>
      <c r="P401" s="239"/>
      <c r="Q401" s="239"/>
      <c r="R401" s="239"/>
      <c r="S401" s="239"/>
      <c r="T401" s="239"/>
      <c r="U401" s="239"/>
      <c r="V401" s="239"/>
      <c r="W401" s="239"/>
      <c r="BX401" s="16"/>
    </row>
    <row r="402" spans="1:76" ht="37.15" customHeight="1">
      <c r="A402" s="253" t="s">
        <v>219</v>
      </c>
      <c r="B402" s="71" t="s">
        <v>1072</v>
      </c>
      <c r="C402" s="279">
        <f t="shared" si="54"/>
        <v>20</v>
      </c>
      <c r="D402" s="254">
        <v>11</v>
      </c>
      <c r="E402" s="254">
        <v>11</v>
      </c>
      <c r="F402" s="254">
        <v>9</v>
      </c>
      <c r="G402" s="254"/>
      <c r="H402" s="254">
        <v>12</v>
      </c>
      <c r="I402" s="245">
        <f t="shared" si="55"/>
        <v>20</v>
      </c>
      <c r="J402" s="69">
        <v>11</v>
      </c>
      <c r="K402" s="69">
        <v>9</v>
      </c>
      <c r="L402" s="69"/>
      <c r="M402" s="298">
        <v>6</v>
      </c>
      <c r="N402" s="239"/>
      <c r="O402" s="239"/>
      <c r="P402" s="239"/>
      <c r="Q402" s="239"/>
      <c r="R402" s="239"/>
      <c r="S402" s="239"/>
      <c r="T402" s="239"/>
      <c r="U402" s="239"/>
      <c r="V402" s="239"/>
      <c r="W402" s="239"/>
      <c r="BX402" s="16"/>
    </row>
    <row r="403" spans="1:76" ht="37.15" customHeight="1">
      <c r="A403" s="253" t="s">
        <v>221</v>
      </c>
      <c r="B403" s="72" t="s">
        <v>1070</v>
      </c>
      <c r="C403" s="279">
        <f t="shared" si="54"/>
        <v>20</v>
      </c>
      <c r="D403" s="254">
        <v>11</v>
      </c>
      <c r="E403" s="254">
        <v>11</v>
      </c>
      <c r="F403" s="254">
        <v>9</v>
      </c>
      <c r="G403" s="254"/>
      <c r="H403" s="254">
        <v>12</v>
      </c>
      <c r="I403" s="245">
        <f t="shared" si="55"/>
        <v>16</v>
      </c>
      <c r="J403" s="69">
        <v>9</v>
      </c>
      <c r="K403" s="69">
        <v>7</v>
      </c>
      <c r="L403" s="69"/>
      <c r="M403" s="298">
        <v>7</v>
      </c>
      <c r="N403" s="239"/>
      <c r="O403" s="239"/>
      <c r="P403" s="239"/>
      <c r="Q403" s="239"/>
      <c r="R403" s="239"/>
      <c r="S403" s="239"/>
      <c r="T403" s="239"/>
      <c r="U403" s="239"/>
      <c r="V403" s="239"/>
      <c r="W403" s="239"/>
      <c r="BX403" s="16"/>
    </row>
    <row r="404" spans="1:76" ht="37.15" customHeight="1">
      <c r="A404" s="253" t="s">
        <v>223</v>
      </c>
      <c r="B404" s="71" t="s">
        <v>1069</v>
      </c>
      <c r="C404" s="279">
        <f t="shared" si="54"/>
        <v>20</v>
      </c>
      <c r="D404" s="254">
        <v>11</v>
      </c>
      <c r="E404" s="254">
        <v>11</v>
      </c>
      <c r="F404" s="254">
        <v>9</v>
      </c>
      <c r="G404" s="254"/>
      <c r="H404" s="254">
        <v>12</v>
      </c>
      <c r="I404" s="245">
        <f t="shared" si="55"/>
        <v>17</v>
      </c>
      <c r="J404" s="69">
        <v>9</v>
      </c>
      <c r="K404" s="69">
        <v>8</v>
      </c>
      <c r="L404" s="69"/>
      <c r="M404" s="298">
        <v>8</v>
      </c>
      <c r="N404" s="239"/>
      <c r="O404" s="239"/>
      <c r="P404" s="239"/>
      <c r="Q404" s="239"/>
      <c r="R404" s="239"/>
      <c r="S404" s="239"/>
      <c r="T404" s="239"/>
      <c r="U404" s="239"/>
      <c r="V404" s="239"/>
      <c r="W404" s="239"/>
      <c r="BX404" s="16"/>
    </row>
    <row r="405" spans="1:76" ht="37.15" customHeight="1">
      <c r="A405" s="253" t="s">
        <v>225</v>
      </c>
      <c r="B405" s="71" t="s">
        <v>1071</v>
      </c>
      <c r="C405" s="279">
        <f t="shared" si="54"/>
        <v>20</v>
      </c>
      <c r="D405" s="254">
        <v>11</v>
      </c>
      <c r="E405" s="254">
        <v>11</v>
      </c>
      <c r="F405" s="254">
        <v>9</v>
      </c>
      <c r="G405" s="254"/>
      <c r="H405" s="254">
        <v>12</v>
      </c>
      <c r="I405" s="245">
        <f t="shared" si="55"/>
        <v>19</v>
      </c>
      <c r="J405" s="69">
        <v>10</v>
      </c>
      <c r="K405" s="69">
        <v>9</v>
      </c>
      <c r="L405" s="69"/>
      <c r="M405" s="298">
        <v>8</v>
      </c>
      <c r="N405" s="239"/>
      <c r="O405" s="239"/>
      <c r="P405" s="239"/>
      <c r="Q405" s="239"/>
      <c r="R405" s="239"/>
      <c r="S405" s="239"/>
      <c r="T405" s="239"/>
      <c r="U405" s="239"/>
      <c r="V405" s="239"/>
      <c r="W405" s="239"/>
      <c r="BX405" s="16"/>
    </row>
    <row r="406" spans="1:76" ht="37.15" customHeight="1">
      <c r="A406" s="253" t="s">
        <v>227</v>
      </c>
      <c r="B406" s="71" t="s">
        <v>1067</v>
      </c>
      <c r="C406" s="279">
        <f t="shared" si="54"/>
        <v>20</v>
      </c>
      <c r="D406" s="254">
        <v>11</v>
      </c>
      <c r="E406" s="254">
        <v>11</v>
      </c>
      <c r="F406" s="254">
        <v>9</v>
      </c>
      <c r="G406" s="254"/>
      <c r="H406" s="254">
        <v>12</v>
      </c>
      <c r="I406" s="245">
        <f t="shared" si="55"/>
        <v>18</v>
      </c>
      <c r="J406" s="69">
        <v>9</v>
      </c>
      <c r="K406" s="69">
        <v>9</v>
      </c>
      <c r="L406" s="69"/>
      <c r="M406" s="298">
        <v>7</v>
      </c>
      <c r="N406" s="239"/>
      <c r="O406" s="239"/>
      <c r="P406" s="239"/>
      <c r="Q406" s="239"/>
      <c r="R406" s="239"/>
      <c r="S406" s="239"/>
      <c r="T406" s="239"/>
      <c r="U406" s="239"/>
      <c r="V406" s="239"/>
      <c r="W406" s="239"/>
      <c r="BX406" s="16"/>
    </row>
    <row r="407" spans="1:76" ht="37.15" customHeight="1">
      <c r="A407" s="253" t="s">
        <v>1307</v>
      </c>
      <c r="B407" s="71" t="s">
        <v>1066</v>
      </c>
      <c r="C407" s="279">
        <f t="shared" si="54"/>
        <v>20</v>
      </c>
      <c r="D407" s="254">
        <v>11</v>
      </c>
      <c r="E407" s="254">
        <v>11</v>
      </c>
      <c r="F407" s="254">
        <v>9</v>
      </c>
      <c r="G407" s="254"/>
      <c r="H407" s="254">
        <v>12</v>
      </c>
      <c r="I407" s="245">
        <f t="shared" si="55"/>
        <v>19</v>
      </c>
      <c r="J407" s="69">
        <v>10</v>
      </c>
      <c r="K407" s="69">
        <v>9</v>
      </c>
      <c r="L407" s="69"/>
      <c r="M407" s="298">
        <v>7</v>
      </c>
      <c r="N407" s="239"/>
      <c r="O407" s="239"/>
      <c r="P407" s="239"/>
      <c r="Q407" s="239"/>
      <c r="R407" s="239"/>
      <c r="S407" s="239"/>
      <c r="T407" s="239"/>
      <c r="U407" s="239"/>
      <c r="V407" s="239"/>
      <c r="W407" s="239"/>
      <c r="BX407" s="16"/>
    </row>
    <row r="408" spans="1:76" ht="37.15" customHeight="1">
      <c r="A408" s="253" t="s">
        <v>1308</v>
      </c>
      <c r="B408" s="71" t="s">
        <v>1065</v>
      </c>
      <c r="C408" s="279">
        <f t="shared" si="54"/>
        <v>20</v>
      </c>
      <c r="D408" s="254">
        <v>11</v>
      </c>
      <c r="E408" s="254">
        <v>11</v>
      </c>
      <c r="F408" s="254">
        <v>9</v>
      </c>
      <c r="G408" s="254"/>
      <c r="H408" s="254">
        <v>12</v>
      </c>
      <c r="I408" s="245">
        <f t="shared" si="55"/>
        <v>18</v>
      </c>
      <c r="J408" s="69">
        <v>10</v>
      </c>
      <c r="K408" s="69">
        <v>8</v>
      </c>
      <c r="L408" s="69"/>
      <c r="M408" s="298">
        <v>4</v>
      </c>
      <c r="N408" s="239"/>
      <c r="O408" s="239"/>
      <c r="P408" s="239"/>
      <c r="Q408" s="239"/>
      <c r="R408" s="239"/>
      <c r="S408" s="239"/>
      <c r="T408" s="239"/>
      <c r="U408" s="239"/>
      <c r="V408" s="239"/>
      <c r="W408" s="239"/>
      <c r="BX408" s="16"/>
    </row>
    <row r="409" spans="1:76" ht="37.15" customHeight="1">
      <c r="A409" s="253" t="s">
        <v>1309</v>
      </c>
      <c r="B409" s="71" t="s">
        <v>1059</v>
      </c>
      <c r="C409" s="279">
        <f t="shared" si="54"/>
        <v>20</v>
      </c>
      <c r="D409" s="254">
        <v>11</v>
      </c>
      <c r="E409" s="254">
        <v>11</v>
      </c>
      <c r="F409" s="254">
        <v>9</v>
      </c>
      <c r="G409" s="254"/>
      <c r="H409" s="254">
        <v>12</v>
      </c>
      <c r="I409" s="245">
        <f t="shared" si="55"/>
        <v>18</v>
      </c>
      <c r="J409" s="69">
        <v>9</v>
      </c>
      <c r="K409" s="69">
        <v>9</v>
      </c>
      <c r="L409" s="69"/>
      <c r="M409" s="298">
        <v>4</v>
      </c>
      <c r="N409" s="239"/>
      <c r="O409" s="239"/>
      <c r="P409" s="239"/>
      <c r="Q409" s="239"/>
      <c r="R409" s="239"/>
      <c r="S409" s="239"/>
      <c r="T409" s="239"/>
      <c r="U409" s="239"/>
      <c r="V409" s="239"/>
      <c r="W409" s="239"/>
      <c r="BX409" s="16"/>
    </row>
    <row r="410" spans="1:76" ht="37.15" customHeight="1">
      <c r="A410" s="253" t="s">
        <v>1310</v>
      </c>
      <c r="B410" s="71" t="s">
        <v>1058</v>
      </c>
      <c r="C410" s="279">
        <f t="shared" si="54"/>
        <v>20</v>
      </c>
      <c r="D410" s="254">
        <v>11</v>
      </c>
      <c r="E410" s="254">
        <v>11</v>
      </c>
      <c r="F410" s="254">
        <v>9</v>
      </c>
      <c r="G410" s="254"/>
      <c r="H410" s="254">
        <v>12</v>
      </c>
      <c r="I410" s="245">
        <f t="shared" si="55"/>
        <v>19</v>
      </c>
      <c r="J410" s="69">
        <v>11</v>
      </c>
      <c r="K410" s="69">
        <v>8</v>
      </c>
      <c r="L410" s="69"/>
      <c r="M410" s="298">
        <v>8</v>
      </c>
      <c r="N410" s="239"/>
      <c r="O410" s="239"/>
      <c r="P410" s="239"/>
      <c r="Q410" s="239"/>
      <c r="R410" s="239"/>
      <c r="S410" s="239"/>
      <c r="T410" s="239"/>
      <c r="U410" s="239"/>
      <c r="V410" s="239"/>
      <c r="W410" s="239"/>
      <c r="BX410" s="16"/>
    </row>
    <row r="411" spans="1:76" ht="37.15" customHeight="1">
      <c r="A411" s="253" t="s">
        <v>1315</v>
      </c>
      <c r="B411" s="71" t="s">
        <v>1060</v>
      </c>
      <c r="C411" s="279">
        <f t="shared" si="54"/>
        <v>20</v>
      </c>
      <c r="D411" s="254">
        <v>11</v>
      </c>
      <c r="E411" s="254">
        <v>11</v>
      </c>
      <c r="F411" s="254">
        <v>9</v>
      </c>
      <c r="G411" s="254"/>
      <c r="H411" s="254">
        <v>12</v>
      </c>
      <c r="I411" s="245">
        <f t="shared" si="55"/>
        <v>19</v>
      </c>
      <c r="J411" s="69">
        <v>10</v>
      </c>
      <c r="K411" s="69">
        <v>9</v>
      </c>
      <c r="L411" s="69"/>
      <c r="M411" s="298">
        <v>8</v>
      </c>
      <c r="N411" s="239"/>
      <c r="O411" s="239"/>
      <c r="P411" s="239"/>
      <c r="Q411" s="239"/>
      <c r="R411" s="239"/>
      <c r="S411" s="239"/>
      <c r="T411" s="239"/>
      <c r="U411" s="239"/>
      <c r="V411" s="239"/>
      <c r="W411" s="239"/>
      <c r="BX411" s="16"/>
    </row>
    <row r="412" spans="1:76" ht="37.15" customHeight="1">
      <c r="A412" s="253" t="s">
        <v>1318</v>
      </c>
      <c r="B412" s="71" t="s">
        <v>1023</v>
      </c>
      <c r="C412" s="279">
        <f t="shared" si="54"/>
        <v>20</v>
      </c>
      <c r="D412" s="254">
        <v>11</v>
      </c>
      <c r="E412" s="254">
        <v>11</v>
      </c>
      <c r="F412" s="254">
        <v>9</v>
      </c>
      <c r="G412" s="254"/>
      <c r="H412" s="254">
        <v>12</v>
      </c>
      <c r="I412" s="245">
        <f t="shared" si="55"/>
        <v>19</v>
      </c>
      <c r="J412" s="69">
        <v>10</v>
      </c>
      <c r="K412" s="69">
        <v>9</v>
      </c>
      <c r="L412" s="69"/>
      <c r="M412" s="298">
        <v>8</v>
      </c>
      <c r="N412" s="239"/>
      <c r="O412" s="239"/>
      <c r="P412" s="239"/>
      <c r="Q412" s="239"/>
      <c r="R412" s="239"/>
      <c r="S412" s="239"/>
      <c r="T412" s="239"/>
      <c r="U412" s="239"/>
      <c r="V412" s="239"/>
      <c r="W412" s="239"/>
      <c r="BX412" s="16"/>
    </row>
    <row r="413" spans="1:76" ht="37.15" customHeight="1">
      <c r="A413" s="253">
        <v>2</v>
      </c>
      <c r="B413" s="68" t="s">
        <v>1312</v>
      </c>
      <c r="C413" s="279">
        <f t="shared" si="54"/>
        <v>0</v>
      </c>
      <c r="D413" s="254"/>
      <c r="E413" s="254"/>
      <c r="F413" s="254"/>
      <c r="G413" s="254"/>
      <c r="H413" s="254"/>
      <c r="I413" s="245">
        <f t="shared" si="55"/>
        <v>0</v>
      </c>
      <c r="J413" s="66"/>
      <c r="K413" s="66"/>
      <c r="L413" s="66"/>
      <c r="M413" s="291"/>
      <c r="N413" s="239"/>
      <c r="O413" s="239"/>
      <c r="P413" s="239"/>
      <c r="Q413" s="239"/>
      <c r="R413" s="239"/>
      <c r="S413" s="239"/>
      <c r="T413" s="239"/>
      <c r="U413" s="239"/>
      <c r="V413" s="239"/>
      <c r="W413" s="239"/>
      <c r="BX413" s="16"/>
    </row>
    <row r="414" spans="1:76" ht="37.15" customHeight="1">
      <c r="A414" s="253" t="s">
        <v>36</v>
      </c>
      <c r="B414" s="71" t="s">
        <v>1073</v>
      </c>
      <c r="C414" s="279">
        <f t="shared" si="54"/>
        <v>23</v>
      </c>
      <c r="D414" s="254">
        <v>11</v>
      </c>
      <c r="E414" s="254">
        <v>11</v>
      </c>
      <c r="F414" s="254">
        <v>12</v>
      </c>
      <c r="G414" s="254"/>
      <c r="H414" s="254">
        <v>15</v>
      </c>
      <c r="I414" s="245">
        <f t="shared" si="55"/>
        <v>20</v>
      </c>
      <c r="J414" s="69">
        <v>11</v>
      </c>
      <c r="K414" s="69">
        <v>9</v>
      </c>
      <c r="L414" s="69"/>
      <c r="M414" s="298">
        <v>9</v>
      </c>
      <c r="N414" s="239"/>
      <c r="O414" s="239"/>
      <c r="P414" s="239"/>
      <c r="Q414" s="239"/>
      <c r="R414" s="239"/>
      <c r="S414" s="239"/>
      <c r="T414" s="239"/>
      <c r="U414" s="239"/>
      <c r="V414" s="239"/>
      <c r="W414" s="239"/>
      <c r="BX414" s="16"/>
    </row>
    <row r="415" spans="1:76" ht="37.15" customHeight="1">
      <c r="A415" s="66" t="s">
        <v>387</v>
      </c>
      <c r="B415" s="262" t="s">
        <v>1074</v>
      </c>
      <c r="C415" s="279">
        <f t="shared" si="54"/>
        <v>0</v>
      </c>
      <c r="D415" s="68"/>
      <c r="E415" s="68"/>
      <c r="F415" s="68"/>
      <c r="G415" s="66"/>
      <c r="H415" s="66"/>
      <c r="I415" s="245">
        <f t="shared" si="55"/>
        <v>0</v>
      </c>
      <c r="J415" s="255"/>
      <c r="K415" s="255"/>
      <c r="L415" s="255"/>
      <c r="M415" s="296"/>
      <c r="N415" s="239"/>
      <c r="O415" s="239"/>
      <c r="P415" s="239"/>
      <c r="Q415" s="239"/>
      <c r="R415" s="239"/>
      <c r="S415" s="239"/>
      <c r="T415" s="239"/>
      <c r="U415" s="239"/>
      <c r="V415" s="239"/>
      <c r="W415" s="239"/>
      <c r="BX415" s="16"/>
    </row>
    <row r="416" spans="1:76" ht="37.15" customHeight="1">
      <c r="A416" s="66">
        <v>1</v>
      </c>
      <c r="B416" s="68" t="s">
        <v>390</v>
      </c>
      <c r="C416" s="279">
        <f t="shared" si="54"/>
        <v>0</v>
      </c>
      <c r="D416" s="68"/>
      <c r="E416" s="68"/>
      <c r="F416" s="68"/>
      <c r="G416" s="66"/>
      <c r="H416" s="66"/>
      <c r="I416" s="245">
        <f t="shared" si="55"/>
        <v>0</v>
      </c>
      <c r="J416" s="66"/>
      <c r="K416" s="66"/>
      <c r="L416" s="66"/>
      <c r="M416" s="291"/>
      <c r="N416" s="239"/>
      <c r="O416" s="239"/>
      <c r="P416" s="239"/>
      <c r="Q416" s="239"/>
      <c r="R416" s="239"/>
      <c r="S416" s="239"/>
      <c r="T416" s="239"/>
      <c r="U416" s="239"/>
      <c r="V416" s="239"/>
      <c r="W416" s="239"/>
      <c r="BX416" s="16"/>
    </row>
    <row r="417" spans="1:76" ht="37.15" customHeight="1">
      <c r="A417" s="253" t="s">
        <v>25</v>
      </c>
      <c r="B417" s="73" t="s">
        <v>1082</v>
      </c>
      <c r="C417" s="279">
        <f t="shared" si="54"/>
        <v>21</v>
      </c>
      <c r="D417" s="254">
        <v>10</v>
      </c>
      <c r="E417" s="254">
        <v>10</v>
      </c>
      <c r="F417" s="254">
        <v>11</v>
      </c>
      <c r="G417" s="254"/>
      <c r="H417" s="254">
        <v>13</v>
      </c>
      <c r="I417" s="245">
        <f t="shared" si="55"/>
        <v>19</v>
      </c>
      <c r="J417" s="69">
        <v>10</v>
      </c>
      <c r="K417" s="69">
        <v>9</v>
      </c>
      <c r="L417" s="69"/>
      <c r="M417" s="298">
        <v>11</v>
      </c>
      <c r="N417" s="239"/>
      <c r="O417" s="239"/>
      <c r="P417" s="239"/>
      <c r="Q417" s="239"/>
      <c r="R417" s="239"/>
      <c r="S417" s="239"/>
      <c r="T417" s="239"/>
      <c r="U417" s="239"/>
      <c r="V417" s="239"/>
      <c r="W417" s="239"/>
      <c r="BX417" s="16"/>
    </row>
    <row r="418" spans="1:76" ht="37.15" customHeight="1">
      <c r="A418" s="253" t="s">
        <v>27</v>
      </c>
      <c r="B418" s="73" t="s">
        <v>1081</v>
      </c>
      <c r="C418" s="279">
        <f t="shared" si="54"/>
        <v>20</v>
      </c>
      <c r="D418" s="254">
        <v>11</v>
      </c>
      <c r="E418" s="254">
        <v>11</v>
      </c>
      <c r="F418" s="254">
        <v>9</v>
      </c>
      <c r="G418" s="254"/>
      <c r="H418" s="254">
        <v>12</v>
      </c>
      <c r="I418" s="245">
        <f t="shared" si="55"/>
        <v>20</v>
      </c>
      <c r="J418" s="69">
        <v>11</v>
      </c>
      <c r="K418" s="69">
        <v>9</v>
      </c>
      <c r="L418" s="267"/>
      <c r="M418" s="303">
        <v>8</v>
      </c>
      <c r="N418" s="239"/>
      <c r="O418" s="239"/>
      <c r="P418" s="239"/>
      <c r="Q418" s="239"/>
      <c r="R418" s="239"/>
      <c r="S418" s="239"/>
      <c r="T418" s="239"/>
      <c r="U418" s="239"/>
      <c r="V418" s="239"/>
      <c r="W418" s="239"/>
      <c r="BX418" s="16"/>
    </row>
    <row r="419" spans="1:76" ht="37.15" customHeight="1">
      <c r="A419" s="253" t="s">
        <v>30</v>
      </c>
      <c r="B419" s="73" t="s">
        <v>1077</v>
      </c>
      <c r="C419" s="279">
        <f t="shared" si="54"/>
        <v>20</v>
      </c>
      <c r="D419" s="254">
        <v>11</v>
      </c>
      <c r="E419" s="254">
        <v>11</v>
      </c>
      <c r="F419" s="254">
        <v>9</v>
      </c>
      <c r="G419" s="254"/>
      <c r="H419" s="254">
        <v>12</v>
      </c>
      <c r="I419" s="245">
        <f t="shared" si="55"/>
        <v>18</v>
      </c>
      <c r="J419" s="69">
        <v>9</v>
      </c>
      <c r="K419" s="69">
        <v>9</v>
      </c>
      <c r="L419" s="267"/>
      <c r="M419" s="303">
        <v>9</v>
      </c>
      <c r="N419" s="239"/>
      <c r="O419" s="239"/>
      <c r="P419" s="239"/>
      <c r="Q419" s="239"/>
      <c r="R419" s="239"/>
      <c r="S419" s="239"/>
      <c r="T419" s="239"/>
      <c r="U419" s="239"/>
      <c r="V419" s="239"/>
      <c r="W419" s="239"/>
      <c r="BX419" s="16"/>
    </row>
    <row r="420" spans="1:76" ht="37.15" customHeight="1">
      <c r="A420" s="253" t="s">
        <v>32</v>
      </c>
      <c r="B420" s="73" t="s">
        <v>887</v>
      </c>
      <c r="C420" s="279">
        <f t="shared" si="54"/>
        <v>20</v>
      </c>
      <c r="D420" s="254">
        <v>11</v>
      </c>
      <c r="E420" s="254">
        <v>11</v>
      </c>
      <c r="F420" s="254">
        <v>9</v>
      </c>
      <c r="G420" s="254"/>
      <c r="H420" s="254">
        <v>12</v>
      </c>
      <c r="I420" s="245">
        <f t="shared" si="55"/>
        <v>19</v>
      </c>
      <c r="J420" s="267">
        <v>10</v>
      </c>
      <c r="K420" s="69">
        <v>9</v>
      </c>
      <c r="L420" s="267"/>
      <c r="M420" s="303">
        <v>8</v>
      </c>
      <c r="N420" s="239"/>
      <c r="O420" s="239"/>
      <c r="P420" s="239"/>
      <c r="Q420" s="239"/>
      <c r="R420" s="239"/>
      <c r="S420" s="239"/>
      <c r="T420" s="239"/>
      <c r="U420" s="239"/>
      <c r="V420" s="239"/>
      <c r="W420" s="239"/>
      <c r="BX420" s="16"/>
    </row>
    <row r="421" spans="1:76" ht="37.15" customHeight="1">
      <c r="A421" s="253" t="s">
        <v>217</v>
      </c>
      <c r="B421" s="73" t="s">
        <v>1078</v>
      </c>
      <c r="C421" s="279">
        <f t="shared" si="54"/>
        <v>26</v>
      </c>
      <c r="D421" s="339">
        <v>13</v>
      </c>
      <c r="E421" s="339">
        <v>13</v>
      </c>
      <c r="F421" s="339">
        <v>13</v>
      </c>
      <c r="G421" s="254"/>
      <c r="H421" s="254">
        <v>14</v>
      </c>
      <c r="I421" s="245">
        <f t="shared" si="55"/>
        <v>26</v>
      </c>
      <c r="J421" s="267">
        <v>13</v>
      </c>
      <c r="K421" s="267">
        <v>13</v>
      </c>
      <c r="L421" s="267"/>
      <c r="M421" s="303">
        <v>7</v>
      </c>
      <c r="N421" s="239"/>
      <c r="O421" s="239"/>
      <c r="P421" s="239"/>
      <c r="Q421" s="239"/>
      <c r="R421" s="239"/>
      <c r="S421" s="239"/>
      <c r="T421" s="239"/>
      <c r="U421" s="239"/>
      <c r="V421" s="239"/>
      <c r="W421" s="239"/>
      <c r="BX421" s="16"/>
    </row>
    <row r="422" spans="1:76" ht="37.15" customHeight="1">
      <c r="A422" s="253" t="s">
        <v>219</v>
      </c>
      <c r="B422" s="73" t="s">
        <v>1075</v>
      </c>
      <c r="C422" s="279">
        <f t="shared" si="54"/>
        <v>30</v>
      </c>
      <c r="D422" s="339">
        <v>16</v>
      </c>
      <c r="E422" s="339">
        <v>16</v>
      </c>
      <c r="F422" s="339">
        <v>14</v>
      </c>
      <c r="G422" s="254"/>
      <c r="H422" s="254">
        <v>18</v>
      </c>
      <c r="I422" s="245">
        <f t="shared" si="55"/>
        <v>30</v>
      </c>
      <c r="J422" s="267">
        <v>16</v>
      </c>
      <c r="K422" s="267">
        <v>14</v>
      </c>
      <c r="L422" s="267"/>
      <c r="M422" s="303">
        <v>11</v>
      </c>
      <c r="N422" s="239"/>
      <c r="O422" s="239"/>
      <c r="P422" s="239"/>
      <c r="Q422" s="239"/>
      <c r="R422" s="239"/>
      <c r="S422" s="239"/>
      <c r="T422" s="239"/>
      <c r="U422" s="239"/>
      <c r="V422" s="239"/>
      <c r="W422" s="239"/>
      <c r="BX422" s="16"/>
    </row>
    <row r="423" spans="1:76" ht="37.15" customHeight="1">
      <c r="A423" s="253" t="s">
        <v>221</v>
      </c>
      <c r="B423" s="74" t="s">
        <v>1079</v>
      </c>
      <c r="C423" s="279">
        <f t="shared" si="54"/>
        <v>20</v>
      </c>
      <c r="D423" s="254">
        <v>10</v>
      </c>
      <c r="E423" s="254">
        <v>10</v>
      </c>
      <c r="F423" s="254">
        <v>10</v>
      </c>
      <c r="G423" s="254"/>
      <c r="H423" s="254">
        <v>12</v>
      </c>
      <c r="I423" s="245">
        <f t="shared" si="55"/>
        <v>19</v>
      </c>
      <c r="J423" s="267">
        <v>10</v>
      </c>
      <c r="K423" s="267">
        <v>9</v>
      </c>
      <c r="L423" s="267"/>
      <c r="M423" s="303">
        <v>12</v>
      </c>
      <c r="N423" s="239"/>
      <c r="O423" s="239"/>
      <c r="P423" s="239"/>
      <c r="Q423" s="239"/>
      <c r="R423" s="239"/>
      <c r="S423" s="239"/>
      <c r="T423" s="239"/>
      <c r="U423" s="239"/>
      <c r="V423" s="239"/>
      <c r="W423" s="239"/>
      <c r="BX423" s="16"/>
    </row>
    <row r="424" spans="1:76" ht="37.15" customHeight="1">
      <c r="A424" s="253" t="s">
        <v>223</v>
      </c>
      <c r="B424" s="73" t="s">
        <v>1076</v>
      </c>
      <c r="C424" s="279">
        <f t="shared" si="54"/>
        <v>20</v>
      </c>
      <c r="D424" s="254">
        <v>10</v>
      </c>
      <c r="E424" s="254">
        <v>10</v>
      </c>
      <c r="F424" s="254">
        <v>10</v>
      </c>
      <c r="G424" s="254"/>
      <c r="H424" s="254">
        <v>12</v>
      </c>
      <c r="I424" s="245">
        <f t="shared" si="55"/>
        <v>20</v>
      </c>
      <c r="J424" s="69">
        <v>11</v>
      </c>
      <c r="K424" s="69">
        <v>9</v>
      </c>
      <c r="L424" s="267"/>
      <c r="M424" s="303">
        <v>8</v>
      </c>
      <c r="N424" s="239"/>
      <c r="O424" s="239"/>
      <c r="P424" s="239"/>
      <c r="Q424" s="239"/>
      <c r="R424" s="239"/>
      <c r="S424" s="239"/>
      <c r="T424" s="239"/>
      <c r="U424" s="239"/>
      <c r="V424" s="239"/>
      <c r="W424" s="239"/>
      <c r="BX424" s="16"/>
    </row>
    <row r="425" spans="1:76" ht="37.15" customHeight="1">
      <c r="A425" s="253" t="s">
        <v>225</v>
      </c>
      <c r="B425" s="73" t="s">
        <v>923</v>
      </c>
      <c r="C425" s="279">
        <f t="shared" si="54"/>
        <v>21</v>
      </c>
      <c r="D425" s="254">
        <v>11</v>
      </c>
      <c r="E425" s="254">
        <v>11</v>
      </c>
      <c r="F425" s="254">
        <v>10</v>
      </c>
      <c r="G425" s="254"/>
      <c r="H425" s="254">
        <v>13</v>
      </c>
      <c r="I425" s="245">
        <f t="shared" si="55"/>
        <v>19</v>
      </c>
      <c r="J425" s="69">
        <v>10</v>
      </c>
      <c r="K425" s="69">
        <v>9</v>
      </c>
      <c r="L425" s="267"/>
      <c r="M425" s="303">
        <v>10</v>
      </c>
      <c r="N425" s="239"/>
      <c r="O425" s="239"/>
      <c r="P425" s="239"/>
      <c r="Q425" s="239"/>
      <c r="R425" s="239"/>
      <c r="S425" s="239"/>
      <c r="T425" s="239"/>
      <c r="U425" s="239"/>
      <c r="V425" s="239"/>
      <c r="W425" s="239"/>
      <c r="BX425" s="16"/>
    </row>
    <row r="426" spans="1:76" ht="37.15" customHeight="1">
      <c r="A426" s="253" t="s">
        <v>227</v>
      </c>
      <c r="B426" s="73" t="s">
        <v>888</v>
      </c>
      <c r="C426" s="279">
        <f t="shared" si="54"/>
        <v>20</v>
      </c>
      <c r="D426" s="254">
        <v>11</v>
      </c>
      <c r="E426" s="254">
        <v>11</v>
      </c>
      <c r="F426" s="254">
        <v>9</v>
      </c>
      <c r="G426" s="254"/>
      <c r="H426" s="254">
        <v>12</v>
      </c>
      <c r="I426" s="245">
        <f t="shared" si="55"/>
        <v>20</v>
      </c>
      <c r="J426" s="267">
        <v>11</v>
      </c>
      <c r="K426" s="267">
        <v>9</v>
      </c>
      <c r="L426" s="267"/>
      <c r="M426" s="303">
        <v>12</v>
      </c>
      <c r="N426" s="239"/>
      <c r="O426" s="239"/>
      <c r="P426" s="239"/>
      <c r="Q426" s="239"/>
      <c r="R426" s="239"/>
      <c r="S426" s="239"/>
      <c r="T426" s="239"/>
      <c r="U426" s="239"/>
      <c r="V426" s="239"/>
      <c r="W426" s="239"/>
      <c r="BX426" s="16"/>
    </row>
    <row r="427" spans="1:76" ht="37.15" customHeight="1">
      <c r="A427" s="253" t="s">
        <v>1307</v>
      </c>
      <c r="B427" s="73" t="s">
        <v>1083</v>
      </c>
      <c r="C427" s="279">
        <f t="shared" si="54"/>
        <v>20</v>
      </c>
      <c r="D427" s="254">
        <v>11</v>
      </c>
      <c r="E427" s="254">
        <v>11</v>
      </c>
      <c r="F427" s="254">
        <v>9</v>
      </c>
      <c r="G427" s="254"/>
      <c r="H427" s="254">
        <v>12</v>
      </c>
      <c r="I427" s="245">
        <f t="shared" si="55"/>
        <v>20</v>
      </c>
      <c r="J427" s="69">
        <v>11</v>
      </c>
      <c r="K427" s="69">
        <v>9</v>
      </c>
      <c r="L427" s="267"/>
      <c r="M427" s="303">
        <v>9</v>
      </c>
      <c r="N427" s="239"/>
      <c r="O427" s="239"/>
      <c r="P427" s="239"/>
      <c r="Q427" s="239"/>
      <c r="R427" s="239"/>
      <c r="S427" s="239"/>
      <c r="T427" s="239"/>
      <c r="U427" s="239"/>
      <c r="V427" s="239"/>
      <c r="W427" s="239"/>
      <c r="BX427" s="16"/>
    </row>
    <row r="428" spans="1:76" ht="37.15" customHeight="1">
      <c r="A428" s="253" t="s">
        <v>1308</v>
      </c>
      <c r="B428" s="73" t="s">
        <v>1080</v>
      </c>
      <c r="C428" s="279">
        <f t="shared" si="54"/>
        <v>20</v>
      </c>
      <c r="D428" s="254">
        <v>11</v>
      </c>
      <c r="E428" s="254">
        <v>11</v>
      </c>
      <c r="F428" s="254">
        <v>9</v>
      </c>
      <c r="G428" s="254"/>
      <c r="H428" s="254">
        <v>12</v>
      </c>
      <c r="I428" s="245">
        <f t="shared" si="55"/>
        <v>20</v>
      </c>
      <c r="J428" s="69">
        <v>11</v>
      </c>
      <c r="K428" s="267">
        <v>9</v>
      </c>
      <c r="L428" s="267"/>
      <c r="M428" s="303">
        <v>10</v>
      </c>
      <c r="N428" s="239"/>
      <c r="O428" s="239"/>
      <c r="P428" s="239"/>
      <c r="Q428" s="239"/>
      <c r="R428" s="239"/>
      <c r="S428" s="239"/>
      <c r="T428" s="239"/>
      <c r="U428" s="239"/>
      <c r="V428" s="239"/>
      <c r="W428" s="239"/>
      <c r="BX428" s="16"/>
    </row>
    <row r="429" spans="1:76" ht="37.15" customHeight="1">
      <c r="A429" s="253" t="s">
        <v>1309</v>
      </c>
      <c r="B429" s="73" t="s">
        <v>889</v>
      </c>
      <c r="C429" s="279">
        <f t="shared" si="54"/>
        <v>21</v>
      </c>
      <c r="D429" s="254">
        <v>10</v>
      </c>
      <c r="E429" s="254">
        <v>10</v>
      </c>
      <c r="F429" s="254">
        <v>11</v>
      </c>
      <c r="G429" s="254"/>
      <c r="H429" s="254">
        <v>13</v>
      </c>
      <c r="I429" s="245">
        <f t="shared" si="55"/>
        <v>21</v>
      </c>
      <c r="J429" s="69">
        <v>12</v>
      </c>
      <c r="K429" s="267">
        <v>9</v>
      </c>
      <c r="L429" s="267"/>
      <c r="M429" s="303">
        <v>10</v>
      </c>
      <c r="N429" s="239"/>
      <c r="O429" s="239"/>
      <c r="P429" s="239"/>
      <c r="Q429" s="239"/>
      <c r="R429" s="239"/>
      <c r="S429" s="239"/>
      <c r="T429" s="239"/>
      <c r="U429" s="239"/>
      <c r="V429" s="239"/>
      <c r="W429" s="239"/>
      <c r="BX429" s="16"/>
    </row>
    <row r="430" spans="1:76" ht="37.15" customHeight="1">
      <c r="A430" s="253" t="s">
        <v>1310</v>
      </c>
      <c r="B430" s="73" t="s">
        <v>890</v>
      </c>
      <c r="C430" s="279">
        <f t="shared" si="54"/>
        <v>29</v>
      </c>
      <c r="D430" s="339">
        <v>16</v>
      </c>
      <c r="E430" s="339">
        <v>16</v>
      </c>
      <c r="F430" s="339">
        <v>13</v>
      </c>
      <c r="G430" s="254"/>
      <c r="H430" s="254">
        <v>15</v>
      </c>
      <c r="I430" s="245">
        <f t="shared" si="55"/>
        <v>28</v>
      </c>
      <c r="J430" s="267">
        <v>16</v>
      </c>
      <c r="K430" s="267">
        <v>12</v>
      </c>
      <c r="L430" s="267"/>
      <c r="M430" s="303">
        <v>10</v>
      </c>
      <c r="N430" s="239"/>
      <c r="O430" s="239"/>
      <c r="P430" s="239"/>
      <c r="Q430" s="239"/>
      <c r="R430" s="239"/>
      <c r="S430" s="239"/>
      <c r="T430" s="239"/>
      <c r="U430" s="239"/>
      <c r="V430" s="239"/>
      <c r="W430" s="239"/>
      <c r="BX430" s="16"/>
    </row>
    <row r="431" spans="1:76" ht="37.15" customHeight="1">
      <c r="A431" s="253" t="s">
        <v>1315</v>
      </c>
      <c r="B431" s="73" t="s">
        <v>410</v>
      </c>
      <c r="C431" s="279">
        <f t="shared" si="54"/>
        <v>20</v>
      </c>
      <c r="D431" s="254">
        <v>11</v>
      </c>
      <c r="E431" s="254">
        <v>11</v>
      </c>
      <c r="F431" s="254">
        <v>9</v>
      </c>
      <c r="G431" s="254"/>
      <c r="H431" s="254">
        <v>12</v>
      </c>
      <c r="I431" s="245">
        <f t="shared" si="55"/>
        <v>17</v>
      </c>
      <c r="J431" s="267">
        <v>10</v>
      </c>
      <c r="K431" s="267">
        <v>7</v>
      </c>
      <c r="L431" s="267"/>
      <c r="M431" s="298">
        <v>9</v>
      </c>
      <c r="N431" s="239"/>
      <c r="O431" s="239"/>
      <c r="P431" s="239"/>
      <c r="Q431" s="239"/>
      <c r="R431" s="239"/>
      <c r="S431" s="239"/>
      <c r="T431" s="239"/>
      <c r="U431" s="239"/>
      <c r="V431" s="239"/>
      <c r="W431" s="239"/>
      <c r="BX431" s="16"/>
    </row>
    <row r="432" spans="1:76" ht="37.15" customHeight="1">
      <c r="A432" s="253" t="s">
        <v>1318</v>
      </c>
      <c r="B432" s="73" t="s">
        <v>1084</v>
      </c>
      <c r="C432" s="279">
        <f t="shared" si="54"/>
        <v>20</v>
      </c>
      <c r="D432" s="254">
        <v>11</v>
      </c>
      <c r="E432" s="254">
        <v>11</v>
      </c>
      <c r="F432" s="254">
        <v>9</v>
      </c>
      <c r="G432" s="254"/>
      <c r="H432" s="254">
        <v>12</v>
      </c>
      <c r="I432" s="245">
        <f t="shared" si="55"/>
        <v>18</v>
      </c>
      <c r="J432" s="69">
        <v>10</v>
      </c>
      <c r="K432" s="69">
        <v>8</v>
      </c>
      <c r="L432" s="267"/>
      <c r="M432" s="303">
        <v>10</v>
      </c>
      <c r="N432" s="239"/>
      <c r="O432" s="239"/>
      <c r="P432" s="239"/>
      <c r="Q432" s="239"/>
      <c r="R432" s="239"/>
      <c r="S432" s="239"/>
      <c r="T432" s="239"/>
      <c r="U432" s="239"/>
      <c r="V432" s="239"/>
      <c r="W432" s="239"/>
      <c r="BX432" s="16"/>
    </row>
    <row r="433" spans="1:76" ht="37.15" customHeight="1">
      <c r="A433" s="253" t="s">
        <v>1319</v>
      </c>
      <c r="B433" s="73" t="s">
        <v>1085</v>
      </c>
      <c r="C433" s="279">
        <f t="shared" si="54"/>
        <v>20</v>
      </c>
      <c r="D433" s="254">
        <v>11</v>
      </c>
      <c r="E433" s="254">
        <v>11</v>
      </c>
      <c r="F433" s="254">
        <v>9</v>
      </c>
      <c r="G433" s="268"/>
      <c r="H433" s="254">
        <v>12</v>
      </c>
      <c r="I433" s="245">
        <f t="shared" si="55"/>
        <v>18</v>
      </c>
      <c r="J433" s="269">
        <v>10</v>
      </c>
      <c r="K433" s="267">
        <v>8</v>
      </c>
      <c r="L433" s="267"/>
      <c r="M433" s="303">
        <v>10</v>
      </c>
      <c r="N433" s="239"/>
      <c r="O433" s="239"/>
      <c r="P433" s="239"/>
      <c r="Q433" s="239"/>
      <c r="R433" s="239"/>
      <c r="S433" s="239"/>
      <c r="T433" s="239"/>
      <c r="U433" s="239"/>
      <c r="V433" s="239"/>
      <c r="W433" s="239"/>
      <c r="BX433" s="16"/>
    </row>
    <row r="434" spans="1:76" ht="37.15" customHeight="1">
      <c r="A434" s="253" t="s">
        <v>1320</v>
      </c>
      <c r="B434" s="73" t="s">
        <v>891</v>
      </c>
      <c r="C434" s="279">
        <f t="shared" si="54"/>
        <v>20</v>
      </c>
      <c r="D434" s="254">
        <v>11</v>
      </c>
      <c r="E434" s="254">
        <v>11</v>
      </c>
      <c r="F434" s="254">
        <v>9</v>
      </c>
      <c r="G434" s="268"/>
      <c r="H434" s="254">
        <v>12</v>
      </c>
      <c r="I434" s="245">
        <f t="shared" si="55"/>
        <v>17</v>
      </c>
      <c r="J434" s="270">
        <v>9</v>
      </c>
      <c r="K434" s="267">
        <v>8</v>
      </c>
      <c r="L434" s="267"/>
      <c r="M434" s="303">
        <v>9</v>
      </c>
      <c r="N434" s="239"/>
      <c r="O434" s="239"/>
      <c r="P434" s="239"/>
      <c r="Q434" s="239"/>
      <c r="R434" s="239"/>
      <c r="S434" s="239"/>
      <c r="T434" s="239"/>
      <c r="U434" s="239"/>
      <c r="V434" s="239"/>
      <c r="W434" s="239"/>
      <c r="BX434" s="16"/>
    </row>
    <row r="435" spans="1:76" ht="37.15" customHeight="1">
      <c r="A435" s="253" t="s">
        <v>1321</v>
      </c>
      <c r="B435" s="73" t="s">
        <v>1086</v>
      </c>
      <c r="C435" s="279">
        <f t="shared" si="54"/>
        <v>20</v>
      </c>
      <c r="D435" s="254">
        <v>11</v>
      </c>
      <c r="E435" s="254">
        <v>11</v>
      </c>
      <c r="F435" s="254">
        <v>9</v>
      </c>
      <c r="G435" s="268"/>
      <c r="H435" s="254">
        <v>12</v>
      </c>
      <c r="I435" s="245">
        <f t="shared" si="55"/>
        <v>19</v>
      </c>
      <c r="J435" s="270">
        <v>10</v>
      </c>
      <c r="K435" s="267">
        <v>9</v>
      </c>
      <c r="L435" s="267"/>
      <c r="M435" s="298">
        <v>8</v>
      </c>
      <c r="N435" s="239"/>
      <c r="O435" s="239"/>
      <c r="P435" s="239"/>
      <c r="Q435" s="239"/>
      <c r="R435" s="239"/>
      <c r="S435" s="239"/>
      <c r="T435" s="239"/>
      <c r="U435" s="239"/>
      <c r="V435" s="239"/>
      <c r="W435" s="239"/>
      <c r="BX435" s="16"/>
    </row>
    <row r="436" spans="1:76" ht="37.15" customHeight="1">
      <c r="A436" s="69">
        <v>2</v>
      </c>
      <c r="B436" s="68" t="s">
        <v>1313</v>
      </c>
      <c r="C436" s="279"/>
      <c r="D436" s="73"/>
      <c r="E436" s="73"/>
      <c r="F436" s="73"/>
      <c r="G436" s="69"/>
      <c r="H436" s="271"/>
      <c r="I436" s="245">
        <f t="shared" si="55"/>
        <v>0</v>
      </c>
      <c r="J436" s="66"/>
      <c r="K436" s="66"/>
      <c r="L436" s="66"/>
      <c r="M436" s="291"/>
      <c r="N436" s="239"/>
      <c r="O436" s="239"/>
      <c r="P436" s="239"/>
      <c r="Q436" s="239"/>
      <c r="R436" s="239"/>
      <c r="S436" s="239"/>
      <c r="T436" s="239"/>
      <c r="U436" s="239"/>
      <c r="V436" s="239"/>
      <c r="W436" s="239"/>
      <c r="BX436" s="16"/>
    </row>
    <row r="437" spans="1:76" ht="37.15" customHeight="1">
      <c r="A437" s="253" t="s">
        <v>36</v>
      </c>
      <c r="B437" s="73" t="s">
        <v>1087</v>
      </c>
      <c r="C437" s="279">
        <f t="shared" si="54"/>
        <v>20</v>
      </c>
      <c r="D437" s="279">
        <f t="shared" si="54"/>
        <v>9</v>
      </c>
      <c r="E437" s="254">
        <v>11</v>
      </c>
      <c r="F437" s="254">
        <v>9</v>
      </c>
      <c r="G437" s="254"/>
      <c r="H437" s="254">
        <v>12</v>
      </c>
      <c r="I437" s="245">
        <f t="shared" si="55"/>
        <v>19</v>
      </c>
      <c r="J437" s="267">
        <v>10</v>
      </c>
      <c r="K437" s="69">
        <v>9</v>
      </c>
      <c r="L437" s="267"/>
      <c r="M437" s="298">
        <v>9</v>
      </c>
      <c r="N437" s="239"/>
      <c r="O437" s="239"/>
      <c r="P437" s="239"/>
      <c r="Q437" s="239"/>
      <c r="R437" s="239"/>
      <c r="S437" s="239"/>
      <c r="T437" s="239"/>
      <c r="U437" s="239"/>
      <c r="V437" s="239"/>
      <c r="W437" s="239"/>
      <c r="BX437" s="16"/>
    </row>
    <row r="438" spans="1:76" ht="37.15" customHeight="1">
      <c r="A438" s="342"/>
      <c r="B438" s="343" t="s">
        <v>1322</v>
      </c>
      <c r="C438" s="344">
        <f>E438+F438</f>
        <v>4592</v>
      </c>
      <c r="D438" s="344">
        <f>SUM(D197:D437)</f>
        <v>2316</v>
      </c>
      <c r="E438" s="344">
        <f>SUM(E197:E437)</f>
        <v>2318</v>
      </c>
      <c r="F438" s="344">
        <f>SUM(F197:F437)</f>
        <v>2274</v>
      </c>
      <c r="G438" s="344">
        <f>SUM(G197:G437)</f>
        <v>0</v>
      </c>
      <c r="H438" s="344">
        <f>SUM(H197:H437)</f>
        <v>2742</v>
      </c>
      <c r="I438" s="344">
        <f>J438+K438</f>
        <v>4044</v>
      </c>
      <c r="J438" s="272">
        <f>SUM(J196:J437)</f>
        <v>2241</v>
      </c>
      <c r="K438" s="272">
        <f>1803</f>
        <v>1803</v>
      </c>
      <c r="L438" s="272">
        <f>SUM(L196:L437)</f>
        <v>0</v>
      </c>
      <c r="M438" s="304">
        <f>SUM(M196:M437)</f>
        <v>1907</v>
      </c>
      <c r="N438" s="239"/>
      <c r="O438" s="239"/>
      <c r="P438" s="239"/>
      <c r="Q438" s="239"/>
      <c r="R438" s="239"/>
      <c r="S438" s="239"/>
      <c r="T438" s="239"/>
      <c r="U438" s="239"/>
      <c r="V438" s="239"/>
      <c r="W438" s="239"/>
      <c r="BX438" s="16"/>
    </row>
    <row r="439" spans="1:76" ht="37.15" customHeight="1">
      <c r="A439" s="345" t="s">
        <v>200</v>
      </c>
      <c r="B439" s="346" t="s">
        <v>1323</v>
      </c>
      <c r="C439" s="346"/>
      <c r="D439" s="273">
        <v>250</v>
      </c>
      <c r="E439" s="273">
        <v>250</v>
      </c>
      <c r="F439" s="273">
        <v>1215</v>
      </c>
      <c r="G439" s="274">
        <v>27174</v>
      </c>
      <c r="H439" s="347"/>
      <c r="I439" s="245"/>
      <c r="J439" s="275">
        <v>245</v>
      </c>
      <c r="K439" s="274">
        <v>1137</v>
      </c>
      <c r="L439" s="274">
        <v>26655</v>
      </c>
      <c r="M439" s="348"/>
      <c r="N439" s="239"/>
      <c r="O439" s="239"/>
      <c r="P439" s="239"/>
      <c r="Q439" s="239"/>
      <c r="R439" s="239"/>
      <c r="S439" s="239"/>
      <c r="T439" s="239"/>
      <c r="U439" s="239"/>
      <c r="V439" s="239"/>
      <c r="W439" s="239"/>
      <c r="BX439" s="16"/>
    </row>
    <row r="440" spans="1:76" ht="47.25">
      <c r="A440" s="345"/>
      <c r="B440" s="343" t="s">
        <v>1324</v>
      </c>
      <c r="C440" s="343"/>
      <c r="D440" s="276"/>
      <c r="E440" s="276"/>
      <c r="F440" s="276"/>
      <c r="G440" s="277"/>
      <c r="H440" s="277"/>
      <c r="I440" s="245"/>
      <c r="J440" s="275">
        <v>245</v>
      </c>
      <c r="K440" s="274">
        <v>1137</v>
      </c>
      <c r="L440" s="274">
        <v>26655</v>
      </c>
      <c r="M440" s="305"/>
      <c r="N440" s="239"/>
      <c r="O440" s="239"/>
      <c r="P440" s="239"/>
      <c r="Q440" s="239"/>
      <c r="R440" s="239"/>
      <c r="S440" s="239"/>
      <c r="T440" s="239"/>
      <c r="U440" s="239"/>
      <c r="V440" s="239"/>
      <c r="W440" s="239"/>
      <c r="BX440" s="16"/>
    </row>
    <row r="441" spans="1:76" ht="39.6" customHeight="1">
      <c r="A441" s="345" t="s">
        <v>210</v>
      </c>
      <c r="B441" s="343" t="s">
        <v>1325</v>
      </c>
      <c r="C441" s="343"/>
      <c r="D441" s="278">
        <v>2568</v>
      </c>
      <c r="E441" s="278">
        <f>E438+E439</f>
        <v>2568</v>
      </c>
      <c r="F441" s="278">
        <f t="shared" ref="F441:M441" si="56">F438+F439</f>
        <v>3489</v>
      </c>
      <c r="G441" s="278">
        <f t="shared" si="56"/>
        <v>27174</v>
      </c>
      <c r="H441" s="278">
        <f t="shared" si="56"/>
        <v>2742</v>
      </c>
      <c r="I441" s="245"/>
      <c r="J441" s="278">
        <f t="shared" si="56"/>
        <v>2486</v>
      </c>
      <c r="K441" s="278">
        <f t="shared" si="56"/>
        <v>2940</v>
      </c>
      <c r="L441" s="278">
        <f t="shared" si="56"/>
        <v>26655</v>
      </c>
      <c r="M441" s="306">
        <f t="shared" si="56"/>
        <v>1907</v>
      </c>
      <c r="N441" s="308">
        <f>SUM(O441:P441)</f>
        <v>3812</v>
      </c>
      <c r="O441" s="307">
        <v>1880</v>
      </c>
      <c r="P441" s="307">
        <v>1932</v>
      </c>
      <c r="Q441" s="239"/>
      <c r="R441" s="239"/>
      <c r="S441" s="353">
        <f>T441+U441+W441</f>
        <v>3521</v>
      </c>
      <c r="T441" s="307">
        <f>J441-O441</f>
        <v>606</v>
      </c>
      <c r="U441" s="307">
        <f>K441-P441</f>
        <v>1008</v>
      </c>
      <c r="V441" s="307">
        <v>26655</v>
      </c>
      <c r="W441" s="307">
        <v>1907</v>
      </c>
      <c r="BX441" s="16"/>
    </row>
    <row r="442" spans="1:76" ht="15.75">
      <c r="A442" s="15"/>
      <c r="B442" s="15"/>
      <c r="C442" s="11"/>
      <c r="D442" s="11"/>
      <c r="E442" s="280"/>
      <c r="F442" s="280"/>
      <c r="G442" s="281"/>
      <c r="H442" s="281"/>
      <c r="I442" s="281"/>
      <c r="J442" s="282"/>
      <c r="K442" s="282"/>
      <c r="L442" s="282"/>
      <c r="M442" s="282"/>
      <c r="BX442" s="16"/>
    </row>
    <row r="443" spans="1:76" ht="15.75">
      <c r="A443" s="15"/>
      <c r="B443" s="15"/>
      <c r="C443" s="11"/>
      <c r="D443" s="11"/>
      <c r="E443" s="280"/>
      <c r="F443" s="280"/>
      <c r="G443" s="283"/>
      <c r="H443" s="283"/>
      <c r="I443" s="283"/>
      <c r="J443" s="282"/>
      <c r="K443" s="282"/>
      <c r="L443" s="282"/>
      <c r="M443" s="282"/>
      <c r="BX443" s="16"/>
    </row>
    <row r="444" spans="1:76" ht="15.75">
      <c r="A444" s="15"/>
      <c r="B444" s="15"/>
      <c r="C444" s="11"/>
      <c r="D444" s="11"/>
      <c r="E444" s="283"/>
      <c r="F444" s="283"/>
      <c r="G444" s="283"/>
      <c r="H444" s="283"/>
      <c r="I444" s="283"/>
      <c r="J444" s="284"/>
      <c r="K444" s="284"/>
      <c r="L444" s="284"/>
      <c r="M444" s="284"/>
      <c r="BX444" s="16"/>
    </row>
    <row r="445" spans="1:76" ht="15.75">
      <c r="A445" s="15"/>
      <c r="B445" s="15"/>
      <c r="C445" s="11"/>
      <c r="D445" s="11"/>
      <c r="E445" s="283"/>
      <c r="F445" s="283"/>
      <c r="G445" s="283"/>
      <c r="H445" s="283"/>
      <c r="I445" s="283"/>
      <c r="J445" s="284"/>
      <c r="K445" s="284"/>
      <c r="L445" s="284"/>
      <c r="M445" s="284"/>
      <c r="BX445" s="16"/>
    </row>
    <row r="446" spans="1:76" ht="15.75">
      <c r="A446" s="15"/>
      <c r="B446" s="15"/>
      <c r="C446" s="11"/>
      <c r="D446" s="11"/>
      <c r="E446" s="285"/>
      <c r="F446" s="285"/>
      <c r="G446" s="285"/>
      <c r="H446" s="285"/>
      <c r="I446" s="285"/>
      <c r="J446" s="286"/>
      <c r="K446" s="286"/>
      <c r="L446" s="287"/>
      <c r="M446" s="287"/>
      <c r="BX446" s="16"/>
    </row>
    <row r="447" spans="1:76" ht="15.75">
      <c r="A447" s="15"/>
      <c r="B447" s="15"/>
      <c r="C447" s="11"/>
      <c r="D447" s="11"/>
      <c r="E447" s="285"/>
      <c r="F447" s="285"/>
      <c r="G447" s="285"/>
      <c r="H447" s="285"/>
      <c r="I447" s="285"/>
      <c r="J447" s="288"/>
      <c r="K447" s="288"/>
      <c r="L447" s="289"/>
      <c r="M447" s="289"/>
      <c r="BX447" s="16"/>
    </row>
    <row r="448" spans="1:76">
      <c r="A448" s="15"/>
      <c r="B448" s="15"/>
      <c r="C448" s="11"/>
      <c r="D448" s="11"/>
      <c r="E448" s="15"/>
      <c r="F448" s="13"/>
      <c r="BX448" s="16"/>
    </row>
    <row r="449" spans="1:76">
      <c r="A449" s="15"/>
      <c r="B449" s="15"/>
      <c r="C449" s="11"/>
      <c r="D449" s="11"/>
      <c r="E449" s="15"/>
      <c r="F449" s="13"/>
      <c r="BX449" s="16"/>
    </row>
    <row r="450" spans="1:76">
      <c r="A450" s="15"/>
      <c r="B450" s="15"/>
      <c r="C450" s="11"/>
      <c r="D450" s="11"/>
      <c r="E450" s="15"/>
      <c r="F450" s="13"/>
      <c r="BX450" s="16"/>
    </row>
    <row r="451" spans="1:76">
      <c r="A451" s="15"/>
      <c r="B451" s="15"/>
      <c r="C451" s="11"/>
      <c r="D451" s="11"/>
      <c r="E451" s="15"/>
      <c r="F451" s="13"/>
      <c r="BX451" s="16"/>
    </row>
    <row r="452" spans="1:76">
      <c r="A452" s="15"/>
      <c r="B452" s="15"/>
      <c r="C452" s="11"/>
      <c r="D452" s="11"/>
      <c r="E452" s="15"/>
      <c r="F452" s="13"/>
      <c r="BX452" s="16"/>
    </row>
    <row r="453" spans="1:76">
      <c r="A453" s="15"/>
      <c r="B453" s="15"/>
      <c r="C453" s="11"/>
      <c r="D453" s="11"/>
      <c r="E453" s="15"/>
      <c r="F453" s="13"/>
      <c r="BX453" s="16"/>
    </row>
    <row r="454" spans="1:76">
      <c r="A454" s="15"/>
      <c r="B454" s="15"/>
      <c r="C454" s="11"/>
      <c r="D454" s="11"/>
      <c r="E454" s="15"/>
      <c r="F454" s="13"/>
      <c r="BX454" s="16"/>
    </row>
    <row r="455" spans="1:76">
      <c r="A455" s="15"/>
      <c r="B455" s="15"/>
      <c r="C455" s="11"/>
      <c r="D455" s="11"/>
      <c r="E455" s="15"/>
      <c r="F455" s="13"/>
      <c r="BX455" s="16"/>
    </row>
    <row r="456" spans="1:76">
      <c r="A456" s="15"/>
      <c r="B456" s="15"/>
      <c r="C456" s="11"/>
      <c r="D456" s="11"/>
      <c r="E456" s="15"/>
      <c r="F456" s="13"/>
      <c r="BX456" s="16"/>
    </row>
    <row r="457" spans="1:76">
      <c r="A457" s="15"/>
      <c r="B457" s="15"/>
      <c r="C457" s="11"/>
      <c r="D457" s="11"/>
      <c r="E457" s="15"/>
      <c r="F457" s="13"/>
      <c r="BX457" s="16"/>
    </row>
    <row r="458" spans="1:76">
      <c r="A458" s="15"/>
      <c r="B458" s="15"/>
      <c r="C458" s="11"/>
      <c r="D458" s="11"/>
      <c r="E458" s="15"/>
      <c r="F458" s="13"/>
      <c r="BX458" s="16"/>
    </row>
    <row r="459" spans="1:76">
      <c r="A459" s="15"/>
      <c r="B459" s="15"/>
      <c r="C459" s="11"/>
      <c r="D459" s="11"/>
      <c r="E459" s="15"/>
      <c r="F459" s="13"/>
      <c r="BX459" s="16"/>
    </row>
    <row r="460" spans="1:76">
      <c r="A460" s="15"/>
      <c r="B460" s="15"/>
      <c r="C460" s="11"/>
      <c r="D460" s="11"/>
      <c r="E460" s="15"/>
      <c r="F460" s="13"/>
      <c r="BX460" s="16"/>
    </row>
    <row r="461" spans="1:76">
      <c r="A461" s="15"/>
      <c r="B461" s="15"/>
      <c r="C461" s="11"/>
      <c r="D461" s="11"/>
      <c r="E461" s="15"/>
      <c r="F461" s="13"/>
      <c r="BX461" s="16"/>
    </row>
    <row r="462" spans="1:76">
      <c r="A462" s="15"/>
      <c r="B462" s="15"/>
      <c r="C462" s="11"/>
      <c r="D462" s="11"/>
      <c r="E462" s="15"/>
      <c r="F462" s="13"/>
      <c r="BX462" s="16"/>
    </row>
    <row r="463" spans="1:76">
      <c r="A463" s="15"/>
      <c r="B463" s="15"/>
      <c r="C463" s="11"/>
      <c r="D463" s="11"/>
      <c r="E463" s="15"/>
      <c r="F463" s="13"/>
      <c r="BX463" s="16"/>
    </row>
    <row r="464" spans="1:76">
      <c r="A464" s="15"/>
      <c r="B464" s="15"/>
      <c r="C464" s="11"/>
      <c r="D464" s="11"/>
      <c r="E464" s="15"/>
      <c r="F464" s="13"/>
      <c r="BX464" s="16"/>
    </row>
    <row r="465" spans="1:76">
      <c r="A465" s="15"/>
      <c r="B465" s="15"/>
      <c r="C465" s="11"/>
      <c r="D465" s="11"/>
      <c r="E465" s="15"/>
      <c r="F465" s="13"/>
      <c r="BX465" s="16"/>
    </row>
    <row r="466" spans="1:76">
      <c r="A466" s="15"/>
      <c r="B466" s="15"/>
      <c r="C466" s="11"/>
      <c r="D466" s="11"/>
      <c r="E466" s="15"/>
      <c r="F466" s="13"/>
      <c r="BX466" s="16"/>
    </row>
    <row r="467" spans="1:76">
      <c r="A467" s="15"/>
      <c r="B467" s="15"/>
      <c r="C467" s="11"/>
      <c r="D467" s="11"/>
      <c r="E467" s="15"/>
      <c r="F467" s="13"/>
      <c r="BX467" s="16"/>
    </row>
    <row r="468" spans="1:76">
      <c r="A468" s="15"/>
      <c r="B468" s="15"/>
      <c r="C468" s="11"/>
      <c r="D468" s="11"/>
      <c r="E468" s="15"/>
      <c r="F468" s="13"/>
      <c r="BX468" s="16"/>
    </row>
    <row r="469" spans="1:76">
      <c r="A469" s="15"/>
      <c r="B469" s="15"/>
      <c r="C469" s="11"/>
      <c r="D469" s="11"/>
      <c r="E469" s="15"/>
      <c r="F469" s="13"/>
      <c r="BX469" s="16"/>
    </row>
    <row r="470" spans="1:76">
      <c r="A470" s="15"/>
      <c r="B470" s="15"/>
      <c r="C470" s="11"/>
      <c r="D470" s="11"/>
      <c r="E470" s="15"/>
      <c r="F470" s="13"/>
      <c r="BX470" s="16"/>
    </row>
    <row r="471" spans="1:76">
      <c r="A471" s="15"/>
      <c r="B471" s="15"/>
      <c r="C471" s="11"/>
      <c r="D471" s="11"/>
      <c r="E471" s="15"/>
      <c r="F471" s="13"/>
      <c r="BX471" s="16"/>
    </row>
    <row r="472" spans="1:76">
      <c r="A472" s="15"/>
      <c r="B472" s="15"/>
      <c r="C472" s="11"/>
      <c r="D472" s="11"/>
      <c r="E472" s="15"/>
      <c r="F472" s="13"/>
      <c r="BX472" s="16"/>
    </row>
    <row r="473" spans="1:76">
      <c r="A473" s="15"/>
      <c r="B473" s="15"/>
      <c r="C473" s="11"/>
      <c r="D473" s="11"/>
      <c r="E473" s="15"/>
      <c r="F473" s="13"/>
      <c r="BX473" s="16"/>
    </row>
    <row r="474" spans="1:76">
      <c r="A474" s="15"/>
      <c r="B474" s="15"/>
      <c r="C474" s="11"/>
      <c r="D474" s="11"/>
      <c r="E474" s="15"/>
      <c r="F474" s="13"/>
      <c r="BX474" s="16"/>
    </row>
    <row r="475" spans="1:76">
      <c r="A475" s="15"/>
      <c r="B475" s="15"/>
      <c r="C475" s="11"/>
      <c r="D475" s="11"/>
      <c r="E475" s="15"/>
      <c r="F475" s="13"/>
      <c r="BX475" s="16"/>
    </row>
    <row r="476" spans="1:76">
      <c r="A476" s="15"/>
      <c r="B476" s="15"/>
      <c r="C476" s="11"/>
      <c r="D476" s="11"/>
      <c r="E476" s="15"/>
      <c r="F476" s="13"/>
      <c r="BX476" s="16"/>
    </row>
    <row r="477" spans="1:76">
      <c r="A477" s="15"/>
      <c r="B477" s="15"/>
      <c r="C477" s="11"/>
      <c r="D477" s="11"/>
      <c r="E477" s="15"/>
      <c r="F477" s="13"/>
      <c r="BX477" s="16"/>
    </row>
    <row r="478" spans="1:76">
      <c r="A478" s="15"/>
      <c r="B478" s="15"/>
      <c r="C478" s="11"/>
      <c r="D478" s="11"/>
      <c r="E478" s="15"/>
      <c r="F478" s="13"/>
      <c r="BX478" s="16"/>
    </row>
    <row r="479" spans="1:76">
      <c r="A479" s="15"/>
      <c r="B479" s="15"/>
      <c r="C479" s="11"/>
      <c r="D479" s="11"/>
      <c r="E479" s="15"/>
      <c r="F479" s="13"/>
      <c r="BX479" s="16"/>
    </row>
    <row r="480" spans="1:76">
      <c r="A480" s="15"/>
      <c r="B480" s="15"/>
      <c r="C480" s="11"/>
      <c r="D480" s="11"/>
      <c r="E480" s="15"/>
      <c r="F480" s="13"/>
      <c r="BX480" s="16"/>
    </row>
    <row r="481" spans="1:76">
      <c r="A481" s="15"/>
      <c r="B481" s="15"/>
      <c r="C481" s="11"/>
      <c r="D481" s="11"/>
      <c r="E481" s="15"/>
      <c r="F481" s="13"/>
      <c r="BX481" s="16"/>
    </row>
    <row r="482" spans="1:76">
      <c r="A482" s="15"/>
      <c r="B482" s="15"/>
      <c r="C482" s="11"/>
      <c r="D482" s="11"/>
      <c r="E482" s="15"/>
      <c r="F482" s="13"/>
      <c r="BX482" s="16"/>
    </row>
    <row r="483" spans="1:76">
      <c r="A483" s="15"/>
      <c r="B483" s="15"/>
      <c r="C483" s="11"/>
      <c r="D483" s="11"/>
      <c r="E483" s="15"/>
      <c r="F483" s="13"/>
      <c r="BX483" s="16"/>
    </row>
    <row r="484" spans="1:76">
      <c r="A484" s="15"/>
      <c r="B484" s="15"/>
      <c r="C484" s="11"/>
      <c r="D484" s="11"/>
      <c r="E484" s="15"/>
      <c r="F484" s="13"/>
      <c r="BX484" s="16"/>
    </row>
    <row r="485" spans="1:76">
      <c r="A485" s="15"/>
      <c r="B485" s="15"/>
      <c r="C485" s="11"/>
      <c r="D485" s="11"/>
      <c r="E485" s="15"/>
      <c r="F485" s="13"/>
      <c r="BX485" s="16"/>
    </row>
    <row r="486" spans="1:76">
      <c r="A486" s="15"/>
      <c r="B486" s="15"/>
      <c r="C486" s="11"/>
      <c r="D486" s="11"/>
      <c r="E486" s="15"/>
      <c r="F486" s="13"/>
      <c r="BX486" s="16"/>
    </row>
    <row r="487" spans="1:76">
      <c r="A487" s="15"/>
      <c r="B487" s="15"/>
      <c r="C487" s="11"/>
      <c r="D487" s="11"/>
      <c r="E487" s="15"/>
      <c r="F487" s="13"/>
      <c r="BX487" s="16"/>
    </row>
    <row r="488" spans="1:76">
      <c r="A488" s="15"/>
      <c r="B488" s="15"/>
      <c r="C488" s="11"/>
      <c r="D488" s="11"/>
      <c r="E488" s="15"/>
      <c r="F488" s="13"/>
      <c r="BX488" s="16"/>
    </row>
    <row r="489" spans="1:76">
      <c r="A489" s="15"/>
      <c r="B489" s="15"/>
      <c r="C489" s="11"/>
      <c r="D489" s="11"/>
      <c r="E489" s="15"/>
      <c r="F489" s="13"/>
      <c r="BX489" s="16"/>
    </row>
    <row r="490" spans="1:76">
      <c r="A490" s="15"/>
      <c r="B490" s="15"/>
      <c r="C490" s="11"/>
      <c r="D490" s="11"/>
      <c r="E490" s="15"/>
      <c r="F490" s="13"/>
      <c r="BX490" s="16"/>
    </row>
    <row r="491" spans="1:76">
      <c r="A491" s="15"/>
      <c r="B491" s="15"/>
      <c r="C491" s="11"/>
      <c r="D491" s="11"/>
      <c r="E491" s="15"/>
      <c r="F491" s="13"/>
      <c r="BX491" s="16"/>
    </row>
    <row r="492" spans="1:76">
      <c r="A492" s="15"/>
      <c r="B492" s="15"/>
      <c r="C492" s="11"/>
      <c r="D492" s="11"/>
      <c r="E492" s="15"/>
      <c r="F492" s="13"/>
      <c r="BX492" s="16"/>
    </row>
    <row r="493" spans="1:76">
      <c r="A493" s="15"/>
      <c r="B493" s="15"/>
      <c r="C493" s="11"/>
      <c r="D493" s="11"/>
      <c r="E493" s="15"/>
      <c r="F493" s="13"/>
      <c r="BX493" s="16"/>
    </row>
    <row r="494" spans="1:76">
      <c r="A494" s="15"/>
      <c r="B494" s="15"/>
      <c r="C494" s="11"/>
      <c r="D494" s="11"/>
      <c r="E494" s="15"/>
      <c r="F494" s="13"/>
      <c r="BX494" s="16"/>
    </row>
    <row r="495" spans="1:76">
      <c r="A495" s="15"/>
      <c r="B495" s="15"/>
      <c r="C495" s="11"/>
      <c r="D495" s="11"/>
      <c r="E495" s="15"/>
      <c r="F495" s="13"/>
      <c r="BX495" s="16"/>
    </row>
    <row r="496" spans="1:76">
      <c r="A496" s="15"/>
      <c r="B496" s="15"/>
      <c r="C496" s="11"/>
      <c r="D496" s="11"/>
      <c r="E496" s="15"/>
      <c r="F496" s="13"/>
      <c r="BX496" s="16"/>
    </row>
    <row r="497" spans="1:76">
      <c r="A497" s="15"/>
      <c r="B497" s="15"/>
      <c r="C497" s="11"/>
      <c r="D497" s="11"/>
      <c r="E497" s="15"/>
      <c r="F497" s="13"/>
      <c r="BX497" s="16"/>
    </row>
    <row r="498" spans="1:76">
      <c r="A498" s="15"/>
      <c r="B498" s="15"/>
      <c r="C498" s="11"/>
      <c r="D498" s="11"/>
      <c r="E498" s="15"/>
      <c r="F498" s="13"/>
      <c r="BX498" s="16"/>
    </row>
    <row r="499" spans="1:76">
      <c r="A499" s="15"/>
      <c r="B499" s="15"/>
      <c r="C499" s="11"/>
      <c r="D499" s="11"/>
      <c r="E499" s="15"/>
      <c r="F499" s="13"/>
      <c r="BX499" s="16"/>
    </row>
    <row r="500" spans="1:76">
      <c r="A500" s="15"/>
      <c r="B500" s="15"/>
      <c r="C500" s="11"/>
      <c r="D500" s="11"/>
      <c r="E500" s="15"/>
      <c r="F500" s="13"/>
      <c r="BX500" s="16"/>
    </row>
    <row r="501" spans="1:76">
      <c r="A501" s="15"/>
      <c r="B501" s="15"/>
      <c r="C501" s="11"/>
      <c r="D501" s="11"/>
      <c r="E501" s="15"/>
      <c r="F501" s="13"/>
      <c r="BX501" s="16"/>
    </row>
    <row r="502" spans="1:76">
      <c r="A502" s="15"/>
      <c r="B502" s="15"/>
      <c r="C502" s="11"/>
      <c r="D502" s="11"/>
      <c r="E502" s="15"/>
      <c r="F502" s="13"/>
      <c r="BX502" s="16"/>
    </row>
    <row r="503" spans="1:76">
      <c r="A503" s="15"/>
      <c r="B503" s="15"/>
      <c r="C503" s="11"/>
      <c r="D503" s="11"/>
      <c r="E503" s="15"/>
      <c r="F503" s="13"/>
      <c r="BX503" s="16"/>
    </row>
    <row r="504" spans="1:76">
      <c r="A504" s="15"/>
      <c r="B504" s="15"/>
      <c r="C504" s="11"/>
      <c r="D504" s="11"/>
      <c r="E504" s="15"/>
      <c r="F504" s="13"/>
      <c r="BX504" s="16"/>
    </row>
    <row r="505" spans="1:76">
      <c r="A505" s="15"/>
      <c r="B505" s="15"/>
      <c r="C505" s="11"/>
      <c r="D505" s="11"/>
      <c r="E505" s="15"/>
      <c r="F505" s="13"/>
      <c r="BX505" s="16"/>
    </row>
    <row r="506" spans="1:76">
      <c r="A506" s="15"/>
      <c r="B506" s="15"/>
      <c r="C506" s="11"/>
      <c r="D506" s="11"/>
      <c r="E506" s="15"/>
      <c r="F506" s="13"/>
      <c r="BX506" s="16"/>
    </row>
    <row r="507" spans="1:76">
      <c r="A507" s="15"/>
      <c r="B507" s="15"/>
      <c r="C507" s="11"/>
      <c r="D507" s="11"/>
      <c r="E507" s="15"/>
      <c r="F507" s="13"/>
      <c r="BX507" s="16"/>
    </row>
    <row r="508" spans="1:76">
      <c r="A508" s="15"/>
      <c r="B508" s="15"/>
      <c r="C508" s="11"/>
      <c r="D508" s="11"/>
      <c r="E508" s="15"/>
      <c r="F508" s="13"/>
      <c r="BX508" s="16"/>
    </row>
    <row r="509" spans="1:76">
      <c r="A509" s="15"/>
      <c r="B509" s="15"/>
      <c r="C509" s="11"/>
      <c r="D509" s="11"/>
      <c r="E509" s="15"/>
      <c r="F509" s="13"/>
      <c r="BX509" s="16"/>
    </row>
    <row r="510" spans="1:76">
      <c r="A510" s="15"/>
      <c r="B510" s="15"/>
      <c r="C510" s="11"/>
      <c r="D510" s="11"/>
      <c r="E510" s="15"/>
      <c r="F510" s="13"/>
      <c r="BX510" s="16"/>
    </row>
    <row r="511" spans="1:76">
      <c r="A511" s="15"/>
      <c r="B511" s="15"/>
      <c r="C511" s="11"/>
      <c r="D511" s="11"/>
      <c r="E511" s="15"/>
      <c r="F511" s="13"/>
      <c r="BX511" s="16"/>
    </row>
    <row r="512" spans="1:76">
      <c r="A512" s="15"/>
      <c r="B512" s="15"/>
      <c r="C512" s="11"/>
      <c r="D512" s="11"/>
      <c r="E512" s="15"/>
      <c r="F512" s="13"/>
      <c r="BX512" s="16"/>
    </row>
    <row r="513" spans="1:76">
      <c r="A513" s="15"/>
      <c r="B513" s="15"/>
      <c r="C513" s="11"/>
      <c r="D513" s="11"/>
      <c r="E513" s="15"/>
      <c r="F513" s="13"/>
      <c r="BX513" s="16"/>
    </row>
    <row r="514" spans="1:76">
      <c r="A514" s="15"/>
      <c r="B514" s="15"/>
      <c r="C514" s="11"/>
      <c r="D514" s="11"/>
      <c r="E514" s="15"/>
      <c r="F514" s="13"/>
      <c r="BX514" s="16"/>
    </row>
    <row r="515" spans="1:76">
      <c r="A515" s="15"/>
      <c r="B515" s="15"/>
      <c r="C515" s="11"/>
      <c r="D515" s="11"/>
      <c r="E515" s="15"/>
      <c r="F515" s="13"/>
      <c r="BX515" s="16"/>
    </row>
    <row r="516" spans="1:76">
      <c r="A516" s="15"/>
      <c r="B516" s="15"/>
      <c r="C516" s="11"/>
      <c r="D516" s="11"/>
      <c r="E516" s="15"/>
      <c r="F516" s="13"/>
      <c r="BX516" s="16"/>
    </row>
    <row r="517" spans="1:76">
      <c r="A517" s="15"/>
      <c r="B517" s="15"/>
      <c r="C517" s="11"/>
      <c r="D517" s="11"/>
      <c r="E517" s="15"/>
      <c r="F517" s="13"/>
      <c r="BX517" s="16"/>
    </row>
    <row r="518" spans="1:76">
      <c r="A518" s="15"/>
      <c r="B518" s="15"/>
      <c r="C518" s="11"/>
      <c r="D518" s="11"/>
      <c r="E518" s="15"/>
      <c r="F518" s="13"/>
      <c r="BX518" s="16"/>
    </row>
    <row r="519" spans="1:76">
      <c r="A519" s="15"/>
      <c r="B519" s="15"/>
      <c r="C519" s="11"/>
      <c r="D519" s="11"/>
      <c r="E519" s="15"/>
      <c r="F519" s="13"/>
      <c r="BX519" s="16"/>
    </row>
    <row r="520" spans="1:76">
      <c r="A520" s="15"/>
      <c r="B520" s="15"/>
      <c r="C520" s="11"/>
      <c r="D520" s="11"/>
      <c r="E520" s="15"/>
      <c r="F520" s="13"/>
      <c r="BX520" s="16"/>
    </row>
    <row r="521" spans="1:76">
      <c r="A521" s="15"/>
      <c r="B521" s="15"/>
      <c r="C521" s="11"/>
      <c r="D521" s="11"/>
      <c r="E521" s="15"/>
      <c r="F521" s="13"/>
      <c r="BX521" s="16"/>
    </row>
    <row r="522" spans="1:76">
      <c r="A522" s="15"/>
      <c r="B522" s="15"/>
      <c r="C522" s="11"/>
      <c r="D522" s="11"/>
      <c r="E522" s="15"/>
      <c r="F522" s="13"/>
      <c r="BX522" s="16"/>
    </row>
    <row r="523" spans="1:76">
      <c r="A523" s="15"/>
      <c r="B523" s="15"/>
      <c r="C523" s="11"/>
      <c r="D523" s="11"/>
      <c r="E523" s="15"/>
      <c r="F523" s="13"/>
      <c r="BX523" s="16"/>
    </row>
    <row r="524" spans="1:76">
      <c r="A524" s="15"/>
      <c r="B524" s="15"/>
      <c r="C524" s="11"/>
      <c r="D524" s="11"/>
      <c r="E524" s="15"/>
      <c r="F524" s="13"/>
      <c r="BX524" s="16"/>
    </row>
    <row r="525" spans="1:76">
      <c r="A525" s="15"/>
      <c r="B525" s="15"/>
      <c r="C525" s="11"/>
      <c r="D525" s="11"/>
      <c r="E525" s="15"/>
      <c r="F525" s="13"/>
      <c r="BX525" s="16"/>
    </row>
    <row r="526" spans="1:76">
      <c r="A526" s="15"/>
      <c r="B526" s="15"/>
      <c r="C526" s="11"/>
      <c r="D526" s="11"/>
      <c r="E526" s="15"/>
      <c r="F526" s="13"/>
      <c r="BX526" s="16"/>
    </row>
    <row r="527" spans="1:76">
      <c r="A527" s="15"/>
      <c r="B527" s="15"/>
      <c r="C527" s="11"/>
      <c r="D527" s="11"/>
      <c r="E527" s="15"/>
      <c r="F527" s="13"/>
      <c r="BX527" s="16"/>
    </row>
    <row r="528" spans="1:76">
      <c r="A528" s="15"/>
      <c r="B528" s="15"/>
      <c r="C528" s="11"/>
      <c r="D528" s="11"/>
      <c r="E528" s="15"/>
      <c r="F528" s="13"/>
      <c r="BX528" s="16"/>
    </row>
    <row r="529" spans="1:76">
      <c r="A529" s="15"/>
      <c r="B529" s="15"/>
      <c r="C529" s="11"/>
      <c r="D529" s="11"/>
      <c r="E529" s="15"/>
      <c r="F529" s="13"/>
      <c r="BX529" s="16"/>
    </row>
    <row r="530" spans="1:76">
      <c r="A530" s="15"/>
      <c r="B530" s="15"/>
      <c r="C530" s="11"/>
      <c r="D530" s="11"/>
      <c r="E530" s="15"/>
      <c r="F530" s="13"/>
      <c r="BX530" s="16"/>
    </row>
    <row r="531" spans="1:76">
      <c r="A531" s="15"/>
      <c r="B531" s="15"/>
      <c r="C531" s="11"/>
      <c r="D531" s="11"/>
      <c r="E531" s="15"/>
      <c r="F531" s="13"/>
      <c r="BX531" s="16"/>
    </row>
    <row r="532" spans="1:76">
      <c r="A532" s="15"/>
      <c r="B532" s="15"/>
      <c r="C532" s="11"/>
      <c r="D532" s="11"/>
      <c r="E532" s="15"/>
      <c r="F532" s="13"/>
      <c r="BX532" s="16"/>
    </row>
    <row r="533" spans="1:76">
      <c r="A533" s="15"/>
      <c r="B533" s="15"/>
      <c r="C533" s="11"/>
      <c r="D533" s="11"/>
      <c r="E533" s="15"/>
      <c r="F533" s="13"/>
      <c r="BX533" s="16"/>
    </row>
    <row r="534" spans="1:76">
      <c r="A534" s="15"/>
      <c r="B534" s="15"/>
      <c r="C534" s="11"/>
      <c r="D534" s="11"/>
      <c r="E534" s="15"/>
      <c r="F534" s="13"/>
      <c r="BX534" s="16"/>
    </row>
    <row r="535" spans="1:76">
      <c r="A535" s="15"/>
      <c r="B535" s="15"/>
      <c r="C535" s="11"/>
      <c r="D535" s="11"/>
      <c r="E535" s="15"/>
      <c r="F535" s="13"/>
      <c r="BX535" s="16"/>
    </row>
    <row r="536" spans="1:76">
      <c r="A536" s="15"/>
      <c r="B536" s="15"/>
      <c r="C536" s="11"/>
      <c r="D536" s="11"/>
      <c r="E536" s="15"/>
      <c r="F536" s="13"/>
      <c r="BX536" s="16"/>
    </row>
    <row r="537" spans="1:76">
      <c r="A537" s="15"/>
      <c r="B537" s="15"/>
      <c r="C537" s="11"/>
      <c r="D537" s="11"/>
      <c r="E537" s="15"/>
      <c r="F537" s="13"/>
      <c r="BX537" s="16"/>
    </row>
    <row r="538" spans="1:76">
      <c r="A538" s="15"/>
      <c r="B538" s="15"/>
      <c r="C538" s="11"/>
      <c r="D538" s="11"/>
      <c r="E538" s="15"/>
      <c r="F538" s="13"/>
      <c r="BX538" s="16"/>
    </row>
    <row r="539" spans="1:76">
      <c r="A539" s="15"/>
      <c r="B539" s="15"/>
      <c r="C539" s="11"/>
      <c r="D539" s="11"/>
      <c r="E539" s="15"/>
      <c r="F539" s="13"/>
      <c r="BX539" s="16"/>
    </row>
    <row r="540" spans="1:76">
      <c r="A540" s="15"/>
      <c r="B540" s="15"/>
      <c r="C540" s="11"/>
      <c r="D540" s="11"/>
      <c r="E540" s="15"/>
      <c r="F540" s="13"/>
      <c r="BX540" s="16"/>
    </row>
    <row r="541" spans="1:76">
      <c r="A541" s="15"/>
      <c r="B541" s="15"/>
      <c r="C541" s="11"/>
      <c r="D541" s="11"/>
      <c r="E541" s="15"/>
      <c r="F541" s="13"/>
      <c r="BX541" s="16"/>
    </row>
    <row r="542" spans="1:76">
      <c r="A542" s="15"/>
      <c r="B542" s="15"/>
      <c r="C542" s="11"/>
      <c r="D542" s="11"/>
      <c r="E542" s="15"/>
      <c r="F542" s="13"/>
      <c r="BX542" s="16"/>
    </row>
    <row r="543" spans="1:76">
      <c r="A543" s="15"/>
      <c r="B543" s="15"/>
      <c r="C543" s="11"/>
      <c r="D543" s="11"/>
      <c r="E543" s="15"/>
      <c r="F543" s="13"/>
      <c r="BX543" s="16"/>
    </row>
    <row r="544" spans="1:76">
      <c r="A544" s="15"/>
      <c r="B544" s="15"/>
      <c r="C544" s="11"/>
      <c r="D544" s="11"/>
      <c r="E544" s="15"/>
      <c r="F544" s="13"/>
      <c r="BX544" s="16"/>
    </row>
    <row r="545" spans="1:76">
      <c r="A545" s="15"/>
      <c r="B545" s="15"/>
      <c r="C545" s="11"/>
      <c r="D545" s="11"/>
      <c r="E545" s="15"/>
      <c r="F545" s="13"/>
      <c r="BX545" s="16"/>
    </row>
    <row r="546" spans="1:76">
      <c r="A546" s="15"/>
      <c r="B546" s="15"/>
      <c r="C546" s="11"/>
      <c r="D546" s="11"/>
      <c r="E546" s="15"/>
      <c r="F546" s="13"/>
      <c r="BX546" s="16"/>
    </row>
    <row r="547" spans="1:76">
      <c r="A547" s="15"/>
      <c r="B547" s="15"/>
      <c r="C547" s="11"/>
      <c r="D547" s="11"/>
      <c r="E547" s="15"/>
      <c r="F547" s="13"/>
      <c r="BX547" s="16"/>
    </row>
    <row r="548" spans="1:76">
      <c r="A548" s="15"/>
      <c r="B548" s="15"/>
      <c r="C548" s="11"/>
      <c r="D548" s="11"/>
      <c r="E548" s="15"/>
      <c r="F548" s="13"/>
      <c r="BX548" s="16"/>
    </row>
    <row r="549" spans="1:76">
      <c r="A549" s="15"/>
      <c r="B549" s="15"/>
      <c r="C549" s="11"/>
      <c r="D549" s="11"/>
      <c r="E549" s="15"/>
      <c r="F549" s="13"/>
      <c r="BX549" s="16"/>
    </row>
    <row r="550" spans="1:76">
      <c r="A550" s="15"/>
      <c r="B550" s="15"/>
      <c r="C550" s="11"/>
      <c r="D550" s="11"/>
      <c r="E550" s="15"/>
      <c r="F550" s="13"/>
      <c r="BX550" s="16"/>
    </row>
    <row r="551" spans="1:76">
      <c r="A551" s="15"/>
      <c r="B551" s="15"/>
      <c r="C551" s="11"/>
      <c r="D551" s="11"/>
      <c r="E551" s="15"/>
      <c r="F551" s="13"/>
      <c r="BX551" s="16"/>
    </row>
    <row r="552" spans="1:76">
      <c r="A552" s="15"/>
      <c r="B552" s="15"/>
      <c r="C552" s="11"/>
      <c r="D552" s="11"/>
      <c r="E552" s="15"/>
      <c r="F552" s="13"/>
      <c r="BX552" s="16"/>
    </row>
    <row r="553" spans="1:76">
      <c r="A553" s="15"/>
      <c r="B553" s="15"/>
      <c r="C553" s="11"/>
      <c r="D553" s="11"/>
      <c r="E553" s="15"/>
      <c r="F553" s="13"/>
      <c r="BX553" s="16"/>
    </row>
    <row r="554" spans="1:76">
      <c r="A554" s="15"/>
      <c r="B554" s="15"/>
      <c r="C554" s="11"/>
      <c r="D554" s="11"/>
      <c r="E554" s="15"/>
      <c r="F554" s="13"/>
      <c r="BX554" s="16"/>
    </row>
    <row r="555" spans="1:76">
      <c r="A555" s="15"/>
      <c r="B555" s="15"/>
      <c r="C555" s="11"/>
      <c r="D555" s="11"/>
      <c r="E555" s="15"/>
      <c r="F555" s="13"/>
      <c r="BX555" s="16"/>
    </row>
    <row r="556" spans="1:76">
      <c r="A556" s="15"/>
      <c r="B556" s="15"/>
      <c r="C556" s="11"/>
      <c r="D556" s="11"/>
      <c r="E556" s="15"/>
      <c r="F556" s="13"/>
      <c r="BX556" s="16"/>
    </row>
    <row r="557" spans="1:76">
      <c r="A557" s="15"/>
      <c r="B557" s="15"/>
      <c r="C557" s="11"/>
      <c r="D557" s="11"/>
      <c r="E557" s="15"/>
      <c r="F557" s="13"/>
      <c r="BX557" s="16"/>
    </row>
    <row r="558" spans="1:76">
      <c r="A558" s="15"/>
      <c r="B558" s="15"/>
      <c r="C558" s="11"/>
      <c r="D558" s="11"/>
      <c r="E558" s="15"/>
      <c r="F558" s="13"/>
      <c r="BX558" s="16"/>
    </row>
    <row r="559" spans="1:76">
      <c r="A559" s="15"/>
      <c r="B559" s="15"/>
      <c r="C559" s="11"/>
      <c r="D559" s="11"/>
      <c r="E559" s="15"/>
      <c r="F559" s="13"/>
      <c r="BX559" s="16"/>
    </row>
    <row r="560" spans="1:76">
      <c r="A560" s="15"/>
      <c r="B560" s="15"/>
      <c r="C560" s="11"/>
      <c r="D560" s="11"/>
      <c r="E560" s="15"/>
      <c r="F560" s="13"/>
      <c r="BX560" s="16"/>
    </row>
    <row r="561" spans="1:76">
      <c r="A561" s="15"/>
      <c r="B561" s="15"/>
      <c r="C561" s="11"/>
      <c r="D561" s="11"/>
      <c r="E561" s="15"/>
      <c r="F561" s="13"/>
      <c r="BX561" s="16"/>
    </row>
    <row r="562" spans="1:76">
      <c r="A562" s="15"/>
      <c r="B562" s="15"/>
      <c r="C562" s="11"/>
      <c r="D562" s="11"/>
      <c r="E562" s="15"/>
      <c r="F562" s="13"/>
      <c r="BX562" s="16"/>
    </row>
    <row r="563" spans="1:76">
      <c r="A563" s="15"/>
      <c r="B563" s="15"/>
      <c r="C563" s="11"/>
      <c r="D563" s="11"/>
      <c r="E563" s="15"/>
      <c r="F563" s="13"/>
      <c r="BX563" s="16"/>
    </row>
    <row r="564" spans="1:76">
      <c r="A564" s="15"/>
      <c r="B564" s="15"/>
      <c r="C564" s="11"/>
      <c r="D564" s="11"/>
      <c r="E564" s="15"/>
      <c r="F564" s="13"/>
      <c r="BX564" s="16"/>
    </row>
    <row r="565" spans="1:76">
      <c r="A565" s="15"/>
      <c r="B565" s="15"/>
      <c r="C565" s="11"/>
      <c r="D565" s="11"/>
      <c r="E565" s="15"/>
      <c r="F565" s="13"/>
      <c r="BX565" s="16"/>
    </row>
    <row r="566" spans="1:76">
      <c r="A566" s="15"/>
      <c r="B566" s="15"/>
      <c r="C566" s="11"/>
      <c r="D566" s="11"/>
      <c r="E566" s="15"/>
      <c r="F566" s="13"/>
      <c r="BX566" s="16"/>
    </row>
    <row r="567" spans="1:76">
      <c r="A567" s="15"/>
      <c r="B567" s="15"/>
      <c r="C567" s="11"/>
      <c r="D567" s="11"/>
      <c r="E567" s="15"/>
      <c r="F567" s="13"/>
      <c r="BX567" s="16"/>
    </row>
    <row r="568" spans="1:76">
      <c r="A568" s="15"/>
      <c r="B568" s="15"/>
      <c r="C568" s="11"/>
      <c r="D568" s="11"/>
      <c r="E568" s="15"/>
      <c r="F568" s="13"/>
      <c r="BX568" s="16"/>
    </row>
    <row r="569" spans="1:76">
      <c r="A569" s="15"/>
      <c r="B569" s="15"/>
      <c r="C569" s="11"/>
      <c r="D569" s="11"/>
      <c r="E569" s="15"/>
      <c r="F569" s="13"/>
      <c r="BX569" s="16"/>
    </row>
    <row r="570" spans="1:76">
      <c r="A570" s="15"/>
      <c r="B570" s="15"/>
      <c r="C570" s="11"/>
      <c r="D570" s="11"/>
      <c r="E570" s="15"/>
      <c r="F570" s="13"/>
      <c r="BX570" s="16"/>
    </row>
    <row r="571" spans="1:76">
      <c r="A571" s="15"/>
      <c r="B571" s="15"/>
      <c r="C571" s="11"/>
      <c r="D571" s="11"/>
      <c r="E571" s="15"/>
      <c r="F571" s="13"/>
      <c r="BX571" s="16"/>
    </row>
    <row r="572" spans="1:76">
      <c r="A572" s="15"/>
      <c r="B572" s="15"/>
      <c r="C572" s="11"/>
      <c r="D572" s="11"/>
      <c r="E572" s="15"/>
      <c r="F572" s="13"/>
      <c r="BX572" s="16"/>
    </row>
    <row r="573" spans="1:76">
      <c r="A573" s="15"/>
      <c r="B573" s="15"/>
      <c r="C573" s="11"/>
      <c r="D573" s="11"/>
      <c r="E573" s="15"/>
      <c r="F573" s="13"/>
      <c r="BX573" s="16"/>
    </row>
    <row r="574" spans="1:76">
      <c r="A574" s="15"/>
      <c r="B574" s="15"/>
      <c r="C574" s="11"/>
      <c r="D574" s="11"/>
      <c r="E574" s="15"/>
      <c r="F574" s="13"/>
      <c r="BX574" s="16"/>
    </row>
    <row r="575" spans="1:76">
      <c r="A575" s="15"/>
      <c r="B575" s="15"/>
      <c r="C575" s="11"/>
      <c r="D575" s="11"/>
      <c r="E575" s="15"/>
      <c r="F575" s="13"/>
      <c r="BX575" s="16"/>
    </row>
    <row r="576" spans="1:76">
      <c r="A576" s="15"/>
      <c r="B576" s="15"/>
      <c r="C576" s="11"/>
      <c r="D576" s="11"/>
      <c r="E576" s="15"/>
      <c r="F576" s="13"/>
      <c r="BX576" s="16"/>
    </row>
    <row r="577" spans="1:76">
      <c r="A577" s="15"/>
      <c r="B577" s="15"/>
      <c r="C577" s="11"/>
      <c r="D577" s="11"/>
      <c r="E577" s="15"/>
      <c r="F577" s="13"/>
      <c r="BX577" s="16"/>
    </row>
    <row r="578" spans="1:76">
      <c r="A578" s="15"/>
      <c r="B578" s="15"/>
      <c r="C578" s="11"/>
      <c r="D578" s="11"/>
      <c r="E578" s="15"/>
      <c r="F578" s="13"/>
      <c r="BX578" s="16"/>
    </row>
    <row r="579" spans="1:76">
      <c r="A579" s="15"/>
      <c r="B579" s="15"/>
      <c r="C579" s="11"/>
      <c r="D579" s="11"/>
      <c r="E579" s="15"/>
      <c r="F579" s="13"/>
      <c r="BX579" s="16"/>
    </row>
    <row r="580" spans="1:76">
      <c r="A580" s="15"/>
      <c r="B580" s="15"/>
      <c r="C580" s="11"/>
      <c r="D580" s="11"/>
      <c r="E580" s="15"/>
      <c r="F580" s="13"/>
      <c r="BX580" s="16"/>
    </row>
    <row r="581" spans="1:76">
      <c r="A581" s="15"/>
      <c r="B581" s="15"/>
      <c r="C581" s="11"/>
      <c r="D581" s="11"/>
      <c r="E581" s="15"/>
      <c r="F581" s="13"/>
      <c r="BX581" s="16"/>
    </row>
    <row r="582" spans="1:76">
      <c r="A582" s="15"/>
      <c r="B582" s="15"/>
      <c r="C582" s="11"/>
      <c r="D582" s="11"/>
      <c r="E582" s="15"/>
      <c r="F582" s="13"/>
      <c r="BX582" s="16"/>
    </row>
    <row r="583" spans="1:76">
      <c r="A583" s="15"/>
      <c r="B583" s="15"/>
      <c r="C583" s="11"/>
      <c r="D583" s="11"/>
      <c r="E583" s="15"/>
      <c r="F583" s="13"/>
      <c r="BX583" s="16"/>
    </row>
    <row r="584" spans="1:76">
      <c r="A584" s="15"/>
      <c r="B584" s="15"/>
      <c r="C584" s="11"/>
      <c r="D584" s="11"/>
      <c r="E584" s="15"/>
      <c r="F584" s="13"/>
      <c r="BX584" s="16"/>
    </row>
    <row r="585" spans="1:76">
      <c r="A585" s="15"/>
      <c r="B585" s="15"/>
      <c r="C585" s="11"/>
      <c r="D585" s="11"/>
      <c r="E585" s="15"/>
      <c r="F585" s="13"/>
      <c r="BX585" s="16"/>
    </row>
    <row r="586" spans="1:76">
      <c r="A586" s="15"/>
      <c r="B586" s="15"/>
      <c r="C586" s="11"/>
      <c r="D586" s="11"/>
      <c r="E586" s="15"/>
      <c r="F586" s="13"/>
      <c r="BX586" s="16"/>
    </row>
    <row r="587" spans="1:76">
      <c r="A587" s="15"/>
      <c r="B587" s="15"/>
      <c r="C587" s="11"/>
      <c r="D587" s="11"/>
      <c r="E587" s="15"/>
      <c r="F587" s="13"/>
      <c r="BX587" s="16"/>
    </row>
    <row r="588" spans="1:76">
      <c r="A588" s="15"/>
      <c r="B588" s="15"/>
      <c r="C588" s="11"/>
      <c r="D588" s="11"/>
      <c r="E588" s="15"/>
      <c r="F588" s="13"/>
      <c r="BX588" s="16"/>
    </row>
    <row r="589" spans="1:76">
      <c r="A589" s="15"/>
      <c r="B589" s="15"/>
      <c r="C589" s="11"/>
      <c r="D589" s="11"/>
      <c r="E589" s="15"/>
      <c r="F589" s="13"/>
      <c r="BX589" s="16"/>
    </row>
    <row r="590" spans="1:76">
      <c r="A590" s="15"/>
      <c r="B590" s="15"/>
      <c r="C590" s="11"/>
      <c r="D590" s="11"/>
      <c r="E590" s="15"/>
      <c r="F590" s="13"/>
      <c r="BX590" s="16"/>
    </row>
    <row r="591" spans="1:76">
      <c r="A591" s="15"/>
      <c r="B591" s="15"/>
      <c r="C591" s="11"/>
      <c r="D591" s="11"/>
      <c r="E591" s="15"/>
      <c r="F591" s="13"/>
      <c r="BX591" s="16"/>
    </row>
    <row r="592" spans="1:76">
      <c r="A592" s="15"/>
      <c r="B592" s="15"/>
      <c r="C592" s="11"/>
      <c r="D592" s="11"/>
      <c r="E592" s="15"/>
      <c r="F592" s="13"/>
      <c r="BX592" s="16"/>
    </row>
    <row r="593" spans="1:76">
      <c r="A593" s="15"/>
      <c r="B593" s="15"/>
      <c r="C593" s="11"/>
      <c r="D593" s="11"/>
      <c r="E593" s="15"/>
      <c r="F593" s="13"/>
      <c r="BX593" s="16"/>
    </row>
    <row r="594" spans="1:76">
      <c r="A594" s="15"/>
      <c r="B594" s="15"/>
      <c r="C594" s="11"/>
      <c r="D594" s="11"/>
      <c r="E594" s="15"/>
      <c r="F594" s="13"/>
      <c r="BX594" s="16"/>
    </row>
    <row r="595" spans="1:76">
      <c r="A595" s="15"/>
      <c r="B595" s="15"/>
      <c r="C595" s="11"/>
      <c r="D595" s="11"/>
      <c r="E595" s="15"/>
      <c r="F595" s="13"/>
      <c r="BX595" s="16"/>
    </row>
    <row r="596" spans="1:76">
      <c r="A596" s="15"/>
      <c r="B596" s="15"/>
      <c r="C596" s="11"/>
      <c r="D596" s="11"/>
      <c r="E596" s="15"/>
      <c r="F596" s="13"/>
      <c r="BX596" s="16"/>
    </row>
    <row r="597" spans="1:76">
      <c r="A597" s="15"/>
      <c r="B597" s="15"/>
      <c r="C597" s="11"/>
      <c r="D597" s="11"/>
      <c r="E597" s="15"/>
      <c r="F597" s="13"/>
      <c r="BX597" s="16"/>
    </row>
    <row r="598" spans="1:76">
      <c r="A598" s="15"/>
      <c r="B598" s="15"/>
      <c r="C598" s="11"/>
      <c r="D598" s="11"/>
      <c r="E598" s="15"/>
      <c r="F598" s="13"/>
      <c r="BX598" s="16"/>
    </row>
    <row r="599" spans="1:76">
      <c r="A599" s="15"/>
      <c r="B599" s="15"/>
      <c r="C599" s="11"/>
      <c r="D599" s="11"/>
      <c r="E599" s="15"/>
      <c r="F599" s="13"/>
      <c r="BX599" s="16"/>
    </row>
    <row r="600" spans="1:76">
      <c r="A600" s="15"/>
      <c r="B600" s="15"/>
      <c r="C600" s="11"/>
      <c r="D600" s="11"/>
      <c r="E600" s="15"/>
      <c r="F600" s="13"/>
      <c r="BX600" s="16"/>
    </row>
    <row r="601" spans="1:76">
      <c r="A601" s="15"/>
      <c r="B601" s="15"/>
      <c r="C601" s="11"/>
      <c r="D601" s="11"/>
      <c r="E601" s="15"/>
      <c r="F601" s="13"/>
      <c r="BX601" s="16"/>
    </row>
    <row r="602" spans="1:76">
      <c r="A602" s="15"/>
      <c r="B602" s="15"/>
      <c r="C602" s="11"/>
      <c r="D602" s="11"/>
      <c r="E602" s="15"/>
      <c r="F602" s="13"/>
      <c r="BX602" s="16"/>
    </row>
    <row r="603" spans="1:76">
      <c r="A603" s="15"/>
      <c r="B603" s="15"/>
      <c r="C603" s="11"/>
      <c r="D603" s="11"/>
      <c r="E603" s="15"/>
      <c r="F603" s="13"/>
      <c r="BX603" s="16"/>
    </row>
    <row r="604" spans="1:76">
      <c r="A604" s="15"/>
      <c r="B604" s="15"/>
      <c r="C604" s="11"/>
      <c r="D604" s="11"/>
      <c r="E604" s="15"/>
      <c r="F604" s="13"/>
      <c r="BX604" s="16"/>
    </row>
    <row r="605" spans="1:76">
      <c r="A605" s="15"/>
      <c r="B605" s="15"/>
      <c r="C605" s="11"/>
      <c r="D605" s="11"/>
      <c r="E605" s="15"/>
      <c r="F605" s="13"/>
      <c r="BX605" s="16"/>
    </row>
    <row r="606" spans="1:76">
      <c r="A606" s="15"/>
      <c r="B606" s="15"/>
      <c r="C606" s="11"/>
      <c r="D606" s="11"/>
      <c r="E606" s="15"/>
      <c r="F606" s="13"/>
      <c r="BX606" s="16"/>
    </row>
    <row r="607" spans="1:76">
      <c r="A607" s="15"/>
      <c r="B607" s="15"/>
      <c r="C607" s="11"/>
      <c r="D607" s="11"/>
      <c r="E607" s="15"/>
      <c r="F607" s="13"/>
      <c r="BX607" s="16"/>
    </row>
    <row r="608" spans="1:76">
      <c r="A608" s="15"/>
      <c r="B608" s="15"/>
      <c r="C608" s="11"/>
      <c r="D608" s="11"/>
      <c r="E608" s="15"/>
      <c r="F608" s="13"/>
      <c r="BX608" s="16"/>
    </row>
    <row r="609" spans="1:76">
      <c r="A609" s="15"/>
      <c r="B609" s="15"/>
      <c r="C609" s="11"/>
      <c r="D609" s="11"/>
      <c r="E609" s="15"/>
      <c r="F609" s="13"/>
      <c r="BX609" s="16"/>
    </row>
    <row r="610" spans="1:76">
      <c r="A610" s="15"/>
      <c r="B610" s="15"/>
      <c r="C610" s="11"/>
      <c r="D610" s="11"/>
      <c r="E610" s="15"/>
      <c r="F610" s="13"/>
      <c r="BX610" s="16"/>
    </row>
    <row r="611" spans="1:76">
      <c r="A611" s="15"/>
      <c r="B611" s="15"/>
      <c r="C611" s="11"/>
      <c r="D611" s="11"/>
      <c r="E611" s="15"/>
      <c r="F611" s="13"/>
      <c r="BX611" s="16"/>
    </row>
    <row r="612" spans="1:76">
      <c r="A612" s="15"/>
      <c r="B612" s="15"/>
      <c r="C612" s="11"/>
      <c r="D612" s="11"/>
      <c r="E612" s="15"/>
      <c r="F612" s="13"/>
      <c r="BX612" s="16"/>
    </row>
    <row r="613" spans="1:76">
      <c r="A613" s="15"/>
      <c r="B613" s="15"/>
      <c r="C613" s="11"/>
      <c r="D613" s="11"/>
      <c r="E613" s="15"/>
      <c r="F613" s="13"/>
      <c r="BX613" s="16"/>
    </row>
    <row r="614" spans="1:76">
      <c r="A614" s="15"/>
      <c r="B614" s="15"/>
      <c r="C614" s="11"/>
      <c r="D614" s="11"/>
      <c r="E614" s="15"/>
      <c r="F614" s="13"/>
      <c r="BX614" s="16"/>
    </row>
    <row r="615" spans="1:76">
      <c r="A615" s="15"/>
      <c r="B615" s="15"/>
      <c r="C615" s="11"/>
      <c r="D615" s="11"/>
      <c r="E615" s="15"/>
      <c r="F615" s="13"/>
      <c r="BX615" s="16"/>
    </row>
    <row r="616" spans="1:76">
      <c r="A616" s="15"/>
      <c r="B616" s="15"/>
      <c r="C616" s="11"/>
      <c r="D616" s="11"/>
      <c r="E616" s="15"/>
      <c r="F616" s="13"/>
      <c r="BX616" s="16"/>
    </row>
    <row r="617" spans="1:76">
      <c r="A617" s="15"/>
      <c r="B617" s="15"/>
      <c r="C617" s="11"/>
      <c r="D617" s="11"/>
      <c r="E617" s="15"/>
      <c r="F617" s="13"/>
      <c r="BX617" s="16"/>
    </row>
    <row r="618" spans="1:76">
      <c r="A618" s="15"/>
      <c r="B618" s="15"/>
      <c r="C618" s="11"/>
      <c r="D618" s="11"/>
      <c r="E618" s="15"/>
      <c r="F618" s="13"/>
      <c r="BX618" s="16"/>
    </row>
    <row r="619" spans="1:76">
      <c r="A619" s="15"/>
      <c r="B619" s="15"/>
      <c r="C619" s="11"/>
      <c r="D619" s="11"/>
      <c r="E619" s="15"/>
      <c r="F619" s="13"/>
      <c r="BX619" s="16"/>
    </row>
    <row r="620" spans="1:76">
      <c r="A620" s="15"/>
      <c r="B620" s="15"/>
      <c r="C620" s="11"/>
      <c r="D620" s="11"/>
      <c r="E620" s="15"/>
      <c r="F620" s="13"/>
      <c r="BX620" s="16"/>
    </row>
    <row r="621" spans="1:76">
      <c r="A621" s="15"/>
      <c r="B621" s="15"/>
      <c r="C621" s="11"/>
      <c r="D621" s="11"/>
      <c r="E621" s="15"/>
      <c r="F621" s="13"/>
      <c r="BX621" s="16"/>
    </row>
    <row r="622" spans="1:76">
      <c r="A622" s="15"/>
      <c r="B622" s="15"/>
      <c r="C622" s="11"/>
      <c r="D622" s="11"/>
      <c r="E622" s="15"/>
      <c r="F622" s="13"/>
      <c r="BX622" s="16"/>
    </row>
    <row r="623" spans="1:76">
      <c r="A623" s="15"/>
      <c r="B623" s="15"/>
      <c r="C623" s="11"/>
      <c r="D623" s="11"/>
      <c r="E623" s="15"/>
      <c r="F623" s="13"/>
      <c r="BX623" s="16"/>
    </row>
    <row r="624" spans="1:76">
      <c r="A624" s="15"/>
      <c r="B624" s="15"/>
      <c r="C624" s="11"/>
      <c r="D624" s="11"/>
      <c r="E624" s="15"/>
      <c r="F624" s="13"/>
      <c r="BX624" s="16"/>
    </row>
    <row r="625" spans="1:76">
      <c r="A625" s="15"/>
      <c r="B625" s="15"/>
      <c r="C625" s="11"/>
      <c r="D625" s="11"/>
      <c r="E625" s="15"/>
      <c r="F625" s="13"/>
      <c r="BX625" s="16"/>
    </row>
    <row r="626" spans="1:76">
      <c r="A626" s="15"/>
      <c r="B626" s="15"/>
      <c r="C626" s="11"/>
      <c r="D626" s="11"/>
      <c r="E626" s="15"/>
      <c r="F626" s="13"/>
      <c r="BX626" s="16"/>
    </row>
    <row r="627" spans="1:76">
      <c r="A627" s="15"/>
      <c r="B627" s="15"/>
      <c r="C627" s="11"/>
      <c r="D627" s="11"/>
      <c r="E627" s="15"/>
      <c r="F627" s="13"/>
      <c r="BX627" s="16"/>
    </row>
    <row r="628" spans="1:76">
      <c r="A628" s="15"/>
      <c r="B628" s="15"/>
      <c r="C628" s="11"/>
      <c r="D628" s="11"/>
      <c r="E628" s="15"/>
      <c r="F628" s="13"/>
      <c r="BX628" s="16"/>
    </row>
    <row r="629" spans="1:76">
      <c r="A629" s="15"/>
      <c r="B629" s="15"/>
      <c r="C629" s="11"/>
      <c r="D629" s="11"/>
      <c r="E629" s="15"/>
      <c r="F629" s="13"/>
      <c r="BX629" s="16"/>
    </row>
    <row r="630" spans="1:76">
      <c r="A630" s="15"/>
      <c r="B630" s="15"/>
      <c r="C630" s="11"/>
      <c r="D630" s="11"/>
      <c r="E630" s="15"/>
      <c r="F630" s="13"/>
      <c r="BX630" s="16"/>
    </row>
    <row r="631" spans="1:76">
      <c r="A631" s="15"/>
      <c r="B631" s="15"/>
      <c r="C631" s="11"/>
      <c r="D631" s="11"/>
      <c r="E631" s="15"/>
      <c r="F631" s="13"/>
      <c r="BX631" s="16"/>
    </row>
    <row r="632" spans="1:76">
      <c r="A632" s="15"/>
      <c r="B632" s="15"/>
      <c r="C632" s="11"/>
      <c r="D632" s="11"/>
      <c r="E632" s="15"/>
      <c r="F632" s="13"/>
      <c r="BX632" s="16"/>
    </row>
    <row r="633" spans="1:76">
      <c r="A633" s="15"/>
      <c r="B633" s="15"/>
      <c r="C633" s="11"/>
      <c r="D633" s="11"/>
      <c r="E633" s="15"/>
      <c r="F633" s="13"/>
      <c r="BX633" s="16"/>
    </row>
    <row r="634" spans="1:76">
      <c r="A634" s="15"/>
      <c r="B634" s="15"/>
      <c r="C634" s="11"/>
      <c r="D634" s="11"/>
      <c r="E634" s="15"/>
      <c r="F634" s="13"/>
      <c r="BX634" s="16"/>
    </row>
    <row r="635" spans="1:76">
      <c r="A635" s="15"/>
      <c r="B635" s="15"/>
      <c r="C635" s="11"/>
      <c r="D635" s="11"/>
      <c r="E635" s="15"/>
      <c r="F635" s="13"/>
      <c r="BX635" s="16"/>
    </row>
    <row r="636" spans="1:76">
      <c r="A636" s="15"/>
      <c r="B636" s="15"/>
      <c r="C636" s="11"/>
      <c r="D636" s="11"/>
      <c r="E636" s="15"/>
      <c r="F636" s="13"/>
      <c r="BX636" s="16"/>
    </row>
    <row r="637" spans="1:76">
      <c r="A637" s="15"/>
      <c r="B637" s="15"/>
      <c r="C637" s="11"/>
      <c r="D637" s="11"/>
      <c r="E637" s="15"/>
      <c r="F637" s="13"/>
      <c r="BX637" s="16"/>
    </row>
    <row r="638" spans="1:76">
      <c r="A638" s="15"/>
      <c r="B638" s="15"/>
      <c r="C638" s="11"/>
      <c r="D638" s="11"/>
      <c r="E638" s="15"/>
      <c r="F638" s="13"/>
      <c r="BX638" s="16"/>
    </row>
    <row r="639" spans="1:76">
      <c r="A639" s="15"/>
      <c r="B639" s="15"/>
      <c r="C639" s="11"/>
      <c r="D639" s="11"/>
      <c r="E639" s="15"/>
      <c r="F639" s="13"/>
      <c r="BX639" s="16"/>
    </row>
    <row r="640" spans="1:76">
      <c r="A640" s="15"/>
      <c r="B640" s="15"/>
      <c r="C640" s="11"/>
      <c r="D640" s="11"/>
      <c r="E640" s="15"/>
      <c r="F640" s="13"/>
      <c r="BX640" s="16"/>
    </row>
    <row r="641" spans="1:76">
      <c r="A641" s="15"/>
      <c r="B641" s="15"/>
      <c r="C641" s="11"/>
      <c r="D641" s="11"/>
      <c r="E641" s="15"/>
      <c r="F641" s="13"/>
      <c r="BX641" s="16"/>
    </row>
    <row r="642" spans="1:76">
      <c r="A642" s="15"/>
      <c r="B642" s="15"/>
      <c r="C642" s="11"/>
      <c r="D642" s="11"/>
      <c r="E642" s="15"/>
      <c r="F642" s="13"/>
      <c r="BX642" s="16"/>
    </row>
    <row r="643" spans="1:76">
      <c r="A643" s="15"/>
      <c r="B643" s="15"/>
      <c r="C643" s="11"/>
      <c r="D643" s="11"/>
      <c r="E643" s="15"/>
      <c r="F643" s="13"/>
      <c r="BX643" s="16"/>
    </row>
    <row r="644" spans="1:76">
      <c r="A644" s="15"/>
      <c r="B644" s="15"/>
      <c r="C644" s="11"/>
      <c r="D644" s="11"/>
      <c r="E644" s="15"/>
      <c r="F644" s="13"/>
      <c r="BX644" s="16"/>
    </row>
    <row r="645" spans="1:76">
      <c r="A645" s="15"/>
      <c r="B645" s="15"/>
      <c r="C645" s="11"/>
      <c r="D645" s="11"/>
      <c r="E645" s="15"/>
      <c r="F645" s="13"/>
      <c r="BX645" s="16"/>
    </row>
    <row r="646" spans="1:76">
      <c r="A646" s="15"/>
      <c r="B646" s="15"/>
      <c r="C646" s="11"/>
      <c r="D646" s="11"/>
      <c r="E646" s="15"/>
      <c r="F646" s="13"/>
      <c r="BX646" s="16"/>
    </row>
    <row r="647" spans="1:76">
      <c r="A647" s="15"/>
      <c r="B647" s="15"/>
      <c r="C647" s="11"/>
      <c r="D647" s="11"/>
      <c r="E647" s="15"/>
      <c r="F647" s="13"/>
      <c r="BX647" s="16"/>
    </row>
    <row r="648" spans="1:76">
      <c r="A648" s="15"/>
      <c r="B648" s="15"/>
      <c r="C648" s="11"/>
      <c r="D648" s="11"/>
      <c r="E648" s="15"/>
      <c r="F648" s="13"/>
      <c r="BX648" s="16"/>
    </row>
    <row r="649" spans="1:76">
      <c r="A649" s="15"/>
      <c r="B649" s="15"/>
      <c r="C649" s="11"/>
      <c r="D649" s="11"/>
      <c r="E649" s="15"/>
      <c r="F649" s="13"/>
      <c r="BX649" s="16"/>
    </row>
    <row r="650" spans="1:76">
      <c r="A650" s="15"/>
      <c r="B650" s="15"/>
      <c r="C650" s="11"/>
      <c r="D650" s="11"/>
      <c r="E650" s="15"/>
      <c r="F650" s="13"/>
      <c r="BX650" s="16"/>
    </row>
    <row r="651" spans="1:76">
      <c r="A651" s="15"/>
      <c r="B651" s="15"/>
      <c r="C651" s="11"/>
      <c r="D651" s="11"/>
      <c r="E651" s="15"/>
      <c r="F651" s="13"/>
      <c r="BX651" s="16"/>
    </row>
    <row r="652" spans="1:76">
      <c r="A652" s="15"/>
      <c r="B652" s="15"/>
      <c r="C652" s="11"/>
      <c r="D652" s="11"/>
      <c r="E652" s="15"/>
      <c r="F652" s="13"/>
      <c r="BX652" s="16"/>
    </row>
    <row r="653" spans="1:76">
      <c r="A653" s="15"/>
      <c r="B653" s="15"/>
      <c r="C653" s="11"/>
      <c r="D653" s="11"/>
      <c r="E653" s="15"/>
      <c r="F653" s="13"/>
      <c r="BX653" s="16"/>
    </row>
    <row r="654" spans="1:76">
      <c r="A654" s="15"/>
      <c r="B654" s="15"/>
      <c r="C654" s="11"/>
      <c r="D654" s="11"/>
      <c r="E654" s="15"/>
      <c r="F654" s="13"/>
      <c r="BX654" s="16"/>
    </row>
    <row r="655" spans="1:76">
      <c r="A655" s="15"/>
      <c r="B655" s="15"/>
      <c r="C655" s="11"/>
      <c r="D655" s="11"/>
      <c r="E655" s="15"/>
      <c r="F655" s="13"/>
      <c r="BX655" s="16"/>
    </row>
    <row r="656" spans="1:76">
      <c r="A656" s="15"/>
      <c r="B656" s="15"/>
      <c r="C656" s="11"/>
      <c r="D656" s="11"/>
      <c r="E656" s="15"/>
      <c r="F656" s="13"/>
      <c r="BX656" s="16"/>
    </row>
    <row r="657" spans="1:76">
      <c r="A657" s="15"/>
      <c r="B657" s="15"/>
      <c r="C657" s="11"/>
      <c r="D657" s="11"/>
      <c r="E657" s="15"/>
      <c r="F657" s="13"/>
      <c r="BX657" s="16"/>
    </row>
    <row r="658" spans="1:76">
      <c r="A658" s="15"/>
      <c r="B658" s="15"/>
      <c r="C658" s="11"/>
      <c r="D658" s="11"/>
      <c r="E658" s="15"/>
      <c r="F658" s="13"/>
      <c r="BX658" s="16"/>
    </row>
    <row r="659" spans="1:76">
      <c r="A659" s="15"/>
      <c r="B659" s="15"/>
      <c r="C659" s="11"/>
      <c r="D659" s="11"/>
      <c r="E659" s="15"/>
      <c r="F659" s="13"/>
      <c r="BX659" s="16"/>
    </row>
    <row r="660" spans="1:76">
      <c r="A660" s="15"/>
      <c r="B660" s="15"/>
      <c r="C660" s="11"/>
      <c r="D660" s="11"/>
      <c r="E660" s="15"/>
      <c r="F660" s="13"/>
      <c r="BX660" s="16"/>
    </row>
    <row r="661" spans="1:76">
      <c r="A661" s="15"/>
      <c r="B661" s="15"/>
      <c r="C661" s="11"/>
      <c r="D661" s="11"/>
      <c r="E661" s="15"/>
      <c r="F661" s="13"/>
      <c r="BX661" s="16"/>
    </row>
    <row r="662" spans="1:76">
      <c r="A662" s="15"/>
      <c r="B662" s="15"/>
      <c r="C662" s="11"/>
      <c r="D662" s="11"/>
      <c r="E662" s="15"/>
      <c r="F662" s="13"/>
      <c r="BX662" s="16"/>
    </row>
    <row r="663" spans="1:76">
      <c r="A663" s="15"/>
      <c r="B663" s="15"/>
      <c r="C663" s="11"/>
      <c r="D663" s="11"/>
      <c r="E663" s="15"/>
      <c r="F663" s="13"/>
      <c r="BX663" s="16"/>
    </row>
    <row r="664" spans="1:76">
      <c r="A664" s="15"/>
      <c r="B664" s="15"/>
      <c r="C664" s="11"/>
      <c r="D664" s="11"/>
      <c r="E664" s="15"/>
      <c r="F664" s="13"/>
      <c r="BX664" s="16"/>
    </row>
    <row r="665" spans="1:76">
      <c r="A665" s="15"/>
      <c r="B665" s="15"/>
      <c r="C665" s="11"/>
      <c r="D665" s="11"/>
      <c r="E665" s="15"/>
      <c r="F665" s="13"/>
      <c r="BX665" s="16"/>
    </row>
    <row r="666" spans="1:76">
      <c r="A666" s="15"/>
      <c r="B666" s="15"/>
      <c r="C666" s="11"/>
      <c r="D666" s="11"/>
      <c r="E666" s="15"/>
      <c r="F666" s="13"/>
      <c r="BX666" s="16"/>
    </row>
    <row r="667" spans="1:76">
      <c r="A667" s="15"/>
      <c r="B667" s="15"/>
      <c r="C667" s="11"/>
      <c r="D667" s="11"/>
      <c r="E667" s="15"/>
      <c r="F667" s="13"/>
      <c r="BX667" s="16"/>
    </row>
    <row r="668" spans="1:76">
      <c r="A668" s="15"/>
      <c r="B668" s="15"/>
      <c r="C668" s="11"/>
      <c r="D668" s="11"/>
      <c r="E668" s="15"/>
      <c r="F668" s="13"/>
      <c r="BX668" s="16"/>
    </row>
    <row r="669" spans="1:76">
      <c r="A669" s="15"/>
      <c r="B669" s="15"/>
      <c r="C669" s="11"/>
      <c r="D669" s="11"/>
      <c r="E669" s="15"/>
      <c r="F669" s="13"/>
      <c r="BX669" s="16"/>
    </row>
    <row r="670" spans="1:76">
      <c r="A670" s="15"/>
      <c r="B670" s="15"/>
      <c r="C670" s="11"/>
      <c r="D670" s="11"/>
      <c r="E670" s="15"/>
      <c r="F670" s="13"/>
      <c r="BX670" s="16"/>
    </row>
    <row r="671" spans="1:76">
      <c r="A671" s="15"/>
      <c r="B671" s="15"/>
      <c r="C671" s="11"/>
      <c r="D671" s="11"/>
      <c r="E671" s="15"/>
      <c r="F671" s="13"/>
      <c r="BX671" s="16"/>
    </row>
    <row r="672" spans="1:76">
      <c r="A672" s="15"/>
      <c r="B672" s="15"/>
      <c r="C672" s="11"/>
      <c r="D672" s="11"/>
      <c r="E672" s="15"/>
      <c r="F672" s="13"/>
      <c r="BX672" s="16"/>
    </row>
    <row r="673" spans="1:76">
      <c r="A673" s="15"/>
      <c r="B673" s="15"/>
      <c r="C673" s="11"/>
      <c r="D673" s="11"/>
      <c r="E673" s="15"/>
      <c r="F673" s="13"/>
      <c r="BX673" s="16"/>
    </row>
    <row r="674" spans="1:76">
      <c r="A674" s="15"/>
      <c r="B674" s="15"/>
      <c r="C674" s="11"/>
      <c r="D674" s="11"/>
      <c r="E674" s="15"/>
      <c r="F674" s="13"/>
      <c r="BX674" s="16"/>
    </row>
    <row r="675" spans="1:76">
      <c r="A675" s="15"/>
      <c r="B675" s="15"/>
      <c r="C675" s="11"/>
      <c r="D675" s="11"/>
      <c r="E675" s="15"/>
      <c r="F675" s="13"/>
      <c r="BX675" s="16"/>
    </row>
    <row r="676" spans="1:76">
      <c r="A676" s="15"/>
      <c r="B676" s="15"/>
      <c r="C676" s="11"/>
      <c r="D676" s="11"/>
      <c r="E676" s="15"/>
      <c r="F676" s="13"/>
      <c r="BX676" s="16"/>
    </row>
    <row r="677" spans="1:76">
      <c r="A677" s="15"/>
      <c r="B677" s="15"/>
      <c r="C677" s="11"/>
      <c r="D677" s="11"/>
      <c r="E677" s="15"/>
      <c r="F677" s="13"/>
      <c r="BX677" s="16"/>
    </row>
    <row r="678" spans="1:76">
      <c r="A678" s="15"/>
      <c r="B678" s="15"/>
      <c r="C678" s="11"/>
      <c r="D678" s="11"/>
      <c r="E678" s="15"/>
      <c r="F678" s="13"/>
      <c r="BX678" s="16"/>
    </row>
    <row r="679" spans="1:76">
      <c r="A679" s="15"/>
      <c r="B679" s="15"/>
      <c r="C679" s="11"/>
      <c r="D679" s="11"/>
      <c r="E679" s="15"/>
      <c r="F679" s="13"/>
      <c r="BX679" s="16"/>
    </row>
    <row r="680" spans="1:76">
      <c r="A680" s="15"/>
      <c r="B680" s="15"/>
      <c r="C680" s="11"/>
      <c r="D680" s="11"/>
      <c r="E680" s="15"/>
      <c r="F680" s="13"/>
      <c r="BX680" s="16"/>
    </row>
    <row r="681" spans="1:76">
      <c r="A681" s="15"/>
      <c r="B681" s="15"/>
      <c r="C681" s="11"/>
      <c r="D681" s="11"/>
      <c r="E681" s="15"/>
      <c r="F681" s="13"/>
      <c r="BX681" s="16"/>
    </row>
    <row r="682" spans="1:76">
      <c r="A682" s="15"/>
      <c r="B682" s="15"/>
      <c r="C682" s="11"/>
      <c r="D682" s="11"/>
      <c r="E682" s="15"/>
      <c r="F682" s="13"/>
      <c r="BX682" s="16"/>
    </row>
    <row r="683" spans="1:76">
      <c r="A683" s="15"/>
      <c r="B683" s="15"/>
      <c r="C683" s="11"/>
      <c r="D683" s="11"/>
      <c r="E683" s="15"/>
      <c r="F683" s="13"/>
      <c r="BX683" s="16"/>
    </row>
    <row r="684" spans="1:76">
      <c r="A684" s="15"/>
      <c r="B684" s="15"/>
      <c r="C684" s="11"/>
      <c r="D684" s="11"/>
      <c r="E684" s="15"/>
      <c r="F684" s="13"/>
      <c r="BX684" s="16"/>
    </row>
    <row r="685" spans="1:76">
      <c r="A685" s="15"/>
      <c r="B685" s="15"/>
      <c r="C685" s="11"/>
      <c r="D685" s="11"/>
      <c r="E685" s="15"/>
      <c r="F685" s="13"/>
      <c r="BX685" s="16"/>
    </row>
    <row r="686" spans="1:76">
      <c r="A686" s="15"/>
      <c r="B686" s="15"/>
      <c r="C686" s="11"/>
      <c r="D686" s="11"/>
      <c r="E686" s="15"/>
      <c r="F686" s="13"/>
      <c r="BX686" s="16"/>
    </row>
    <row r="687" spans="1:76">
      <c r="A687" s="15"/>
      <c r="B687" s="15"/>
      <c r="C687" s="11"/>
      <c r="D687" s="11"/>
      <c r="E687" s="15"/>
      <c r="F687" s="13"/>
      <c r="BX687" s="16"/>
    </row>
    <row r="688" spans="1:76">
      <c r="A688" s="15"/>
      <c r="B688" s="15"/>
      <c r="C688" s="11"/>
      <c r="D688" s="11"/>
      <c r="E688" s="15"/>
      <c r="F688" s="13"/>
      <c r="BX688" s="16"/>
    </row>
    <row r="689" spans="1:76">
      <c r="A689" s="15"/>
      <c r="B689" s="15"/>
      <c r="C689" s="11"/>
      <c r="D689" s="11"/>
      <c r="E689" s="15"/>
      <c r="F689" s="13"/>
      <c r="BX689" s="16"/>
    </row>
    <row r="690" spans="1:76">
      <c r="A690" s="15"/>
      <c r="B690" s="15"/>
      <c r="C690" s="11"/>
      <c r="D690" s="11"/>
      <c r="E690" s="15"/>
      <c r="F690" s="13"/>
      <c r="BX690" s="16"/>
    </row>
    <row r="691" spans="1:76">
      <c r="A691" s="15"/>
      <c r="B691" s="15"/>
      <c r="C691" s="11"/>
      <c r="D691" s="11"/>
      <c r="E691" s="15"/>
      <c r="F691" s="13"/>
      <c r="BX691" s="16"/>
    </row>
    <row r="692" spans="1:76">
      <c r="A692" s="15"/>
      <c r="B692" s="15"/>
      <c r="C692" s="11"/>
      <c r="D692" s="11"/>
      <c r="E692" s="15"/>
      <c r="F692" s="13"/>
      <c r="BX692" s="16"/>
    </row>
    <row r="693" spans="1:76">
      <c r="A693" s="15"/>
      <c r="B693" s="15"/>
      <c r="C693" s="11"/>
      <c r="D693" s="11"/>
      <c r="E693" s="15"/>
      <c r="F693" s="13"/>
      <c r="BX693" s="16"/>
    </row>
    <row r="694" spans="1:76">
      <c r="A694" s="15"/>
      <c r="B694" s="15"/>
      <c r="C694" s="11"/>
      <c r="D694" s="11"/>
      <c r="E694" s="15"/>
      <c r="F694" s="13"/>
      <c r="BX694" s="16"/>
    </row>
    <row r="695" spans="1:76">
      <c r="A695" s="15"/>
      <c r="B695" s="15"/>
      <c r="C695" s="11"/>
      <c r="D695" s="11"/>
      <c r="E695" s="15"/>
      <c r="F695" s="13"/>
      <c r="BX695" s="16"/>
    </row>
    <row r="696" spans="1:76">
      <c r="A696" s="15"/>
      <c r="B696" s="15"/>
      <c r="C696" s="11"/>
      <c r="D696" s="11"/>
      <c r="E696" s="15"/>
      <c r="F696" s="13"/>
      <c r="BX696" s="16"/>
    </row>
    <row r="697" spans="1:76">
      <c r="A697" s="15"/>
      <c r="B697" s="15"/>
      <c r="C697" s="11"/>
      <c r="D697" s="11"/>
      <c r="E697" s="15"/>
      <c r="F697" s="13"/>
      <c r="BX697" s="16"/>
    </row>
    <row r="698" spans="1:76">
      <c r="A698" s="15"/>
      <c r="B698" s="15"/>
      <c r="C698" s="11"/>
      <c r="D698" s="11"/>
      <c r="E698" s="15"/>
      <c r="F698" s="13"/>
      <c r="BX698" s="16"/>
    </row>
    <row r="699" spans="1:76">
      <c r="A699" s="15"/>
      <c r="B699" s="15"/>
      <c r="C699" s="11"/>
      <c r="D699" s="11"/>
      <c r="E699" s="15"/>
      <c r="F699" s="13"/>
      <c r="BX699" s="16"/>
    </row>
    <row r="700" spans="1:76">
      <c r="A700" s="15"/>
      <c r="B700" s="15"/>
      <c r="C700" s="11"/>
      <c r="D700" s="11"/>
      <c r="E700" s="15"/>
      <c r="F700" s="13"/>
      <c r="BX700" s="16"/>
    </row>
    <row r="701" spans="1:76">
      <c r="A701" s="15"/>
      <c r="B701" s="15"/>
      <c r="C701" s="11"/>
      <c r="D701" s="11"/>
      <c r="E701" s="15"/>
      <c r="F701" s="13"/>
      <c r="BX701" s="16"/>
    </row>
    <row r="702" spans="1:76">
      <c r="A702" s="15"/>
      <c r="B702" s="15"/>
      <c r="C702" s="11"/>
      <c r="D702" s="11"/>
      <c r="E702" s="15"/>
      <c r="F702" s="13"/>
      <c r="BX702" s="16"/>
    </row>
    <row r="703" spans="1:76">
      <c r="A703" s="15"/>
      <c r="B703" s="15"/>
      <c r="C703" s="11"/>
      <c r="D703" s="11"/>
      <c r="E703" s="15"/>
      <c r="F703" s="13"/>
      <c r="BX703" s="16"/>
    </row>
    <row r="704" spans="1:76">
      <c r="A704" s="15"/>
      <c r="B704" s="15"/>
      <c r="C704" s="11"/>
      <c r="D704" s="11"/>
      <c r="E704" s="15"/>
      <c r="F704" s="13"/>
      <c r="BX704" s="16"/>
    </row>
    <row r="705" spans="1:76">
      <c r="A705" s="15"/>
      <c r="B705" s="15"/>
      <c r="C705" s="11"/>
      <c r="D705" s="11"/>
      <c r="E705" s="15"/>
      <c r="F705" s="13"/>
      <c r="BX705" s="16"/>
    </row>
    <row r="706" spans="1:76">
      <c r="A706" s="15"/>
      <c r="B706" s="15"/>
      <c r="C706" s="11"/>
      <c r="D706" s="11"/>
      <c r="E706" s="15"/>
      <c r="F706" s="13"/>
      <c r="BX706" s="16"/>
    </row>
    <row r="707" spans="1:76">
      <c r="A707" s="15"/>
      <c r="B707" s="15"/>
      <c r="C707" s="11"/>
      <c r="D707" s="11"/>
      <c r="E707" s="15"/>
      <c r="F707" s="13"/>
      <c r="BX707" s="16"/>
    </row>
    <row r="708" spans="1:76">
      <c r="A708" s="15"/>
      <c r="B708" s="15"/>
      <c r="C708" s="11"/>
      <c r="D708" s="11"/>
      <c r="E708" s="15"/>
      <c r="F708" s="13"/>
      <c r="BX708" s="16"/>
    </row>
    <row r="709" spans="1:76">
      <c r="A709" s="15"/>
      <c r="B709" s="15"/>
      <c r="C709" s="11"/>
      <c r="D709" s="11"/>
      <c r="E709" s="15"/>
      <c r="F709" s="13"/>
      <c r="BX709" s="16"/>
    </row>
    <row r="710" spans="1:76">
      <c r="A710" s="15"/>
      <c r="B710" s="15"/>
      <c r="C710" s="11"/>
      <c r="D710" s="11"/>
      <c r="E710" s="15"/>
      <c r="F710" s="13"/>
      <c r="BX710" s="16"/>
    </row>
    <row r="711" spans="1:76">
      <c r="A711" s="15"/>
      <c r="B711" s="15"/>
      <c r="C711" s="11"/>
      <c r="D711" s="11"/>
      <c r="E711" s="15"/>
      <c r="F711" s="13"/>
      <c r="BX711" s="16"/>
    </row>
    <row r="712" spans="1:76">
      <c r="A712" s="15"/>
      <c r="B712" s="15"/>
      <c r="C712" s="11"/>
      <c r="D712" s="11"/>
      <c r="E712" s="15"/>
      <c r="F712" s="13"/>
      <c r="BX712" s="16"/>
    </row>
    <row r="713" spans="1:76">
      <c r="A713" s="15"/>
      <c r="B713" s="15"/>
      <c r="C713" s="11"/>
      <c r="D713" s="11"/>
      <c r="E713" s="15"/>
      <c r="F713" s="13"/>
      <c r="BX713" s="16"/>
    </row>
    <row r="714" spans="1:76">
      <c r="A714" s="15"/>
      <c r="B714" s="15"/>
      <c r="C714" s="11"/>
      <c r="D714" s="11"/>
      <c r="E714" s="15"/>
      <c r="F714" s="13"/>
      <c r="BX714" s="16"/>
    </row>
    <row r="715" spans="1:76">
      <c r="A715" s="15"/>
      <c r="B715" s="15"/>
      <c r="C715" s="11"/>
      <c r="D715" s="11"/>
      <c r="E715" s="15"/>
      <c r="F715" s="13"/>
      <c r="BX715" s="16"/>
    </row>
    <row r="716" spans="1:76">
      <c r="A716" s="15"/>
      <c r="B716" s="15"/>
      <c r="C716" s="11"/>
      <c r="D716" s="11"/>
      <c r="E716" s="15"/>
      <c r="F716" s="13"/>
      <c r="BX716" s="16"/>
    </row>
    <row r="717" spans="1:76">
      <c r="A717" s="15"/>
      <c r="B717" s="15"/>
      <c r="C717" s="11"/>
      <c r="D717" s="11"/>
      <c r="E717" s="15"/>
      <c r="F717" s="13"/>
      <c r="BX717" s="16"/>
    </row>
    <row r="718" spans="1:76">
      <c r="A718" s="15"/>
      <c r="B718" s="15"/>
      <c r="C718" s="11"/>
      <c r="D718" s="11"/>
      <c r="E718" s="15"/>
      <c r="F718" s="13"/>
      <c r="BX718" s="16"/>
    </row>
    <row r="719" spans="1:76">
      <c r="A719" s="15"/>
      <c r="B719" s="15"/>
      <c r="C719" s="11"/>
      <c r="D719" s="11"/>
      <c r="E719" s="15"/>
      <c r="F719" s="13"/>
      <c r="BX719" s="16"/>
    </row>
    <row r="720" spans="1:76">
      <c r="A720" s="15"/>
      <c r="B720" s="15"/>
      <c r="C720" s="11"/>
      <c r="D720" s="11"/>
      <c r="E720" s="15"/>
      <c r="F720" s="13"/>
      <c r="BX720" s="16"/>
    </row>
    <row r="721" spans="1:76">
      <c r="A721" s="15"/>
      <c r="B721" s="15"/>
      <c r="C721" s="11"/>
      <c r="D721" s="11"/>
      <c r="E721" s="15"/>
      <c r="F721" s="13"/>
      <c r="BX721" s="16"/>
    </row>
    <row r="722" spans="1:76">
      <c r="A722" s="15"/>
      <c r="B722" s="15"/>
      <c r="C722" s="11"/>
      <c r="D722" s="11"/>
      <c r="E722" s="15"/>
      <c r="F722" s="13"/>
      <c r="BX722" s="16"/>
    </row>
    <row r="723" spans="1:76">
      <c r="A723" s="15"/>
      <c r="B723" s="15"/>
      <c r="C723" s="11"/>
      <c r="D723" s="11"/>
      <c r="E723" s="15"/>
      <c r="F723" s="13"/>
      <c r="BX723" s="16"/>
    </row>
    <row r="724" spans="1:76">
      <c r="A724" s="15"/>
      <c r="B724" s="15"/>
      <c r="C724" s="11"/>
      <c r="D724" s="11"/>
      <c r="E724" s="15"/>
      <c r="F724" s="13"/>
      <c r="BX724" s="16"/>
    </row>
    <row r="725" spans="1:76">
      <c r="A725" s="15"/>
      <c r="B725" s="15"/>
      <c r="C725" s="11"/>
      <c r="D725" s="11"/>
      <c r="E725" s="15"/>
      <c r="F725" s="13"/>
      <c r="BX725" s="16"/>
    </row>
    <row r="726" spans="1:76">
      <c r="A726" s="15"/>
      <c r="B726" s="15"/>
      <c r="C726" s="11"/>
      <c r="D726" s="11"/>
      <c r="E726" s="15"/>
      <c r="F726" s="13"/>
      <c r="BX726" s="16"/>
    </row>
    <row r="727" spans="1:76">
      <c r="A727" s="15"/>
      <c r="B727" s="15"/>
      <c r="C727" s="11"/>
      <c r="D727" s="11"/>
      <c r="E727" s="15"/>
      <c r="F727" s="13"/>
      <c r="BX727" s="16"/>
    </row>
    <row r="728" spans="1:76">
      <c r="A728" s="15"/>
      <c r="B728" s="15"/>
      <c r="C728" s="11"/>
      <c r="D728" s="11"/>
      <c r="E728" s="15"/>
      <c r="F728" s="13"/>
      <c r="BX728" s="16"/>
    </row>
    <row r="729" spans="1:76">
      <c r="A729" s="15"/>
      <c r="B729" s="15"/>
      <c r="C729" s="11"/>
      <c r="D729" s="11"/>
      <c r="E729" s="15"/>
      <c r="F729" s="13"/>
      <c r="BX729" s="16"/>
    </row>
    <row r="730" spans="1:76">
      <c r="A730" s="15"/>
      <c r="B730" s="15"/>
      <c r="C730" s="11"/>
      <c r="D730" s="11"/>
      <c r="E730" s="15"/>
      <c r="F730" s="13"/>
      <c r="BX730" s="16"/>
    </row>
    <row r="731" spans="1:76">
      <c r="A731" s="15"/>
      <c r="B731" s="15"/>
      <c r="C731" s="11"/>
      <c r="D731" s="11"/>
      <c r="E731" s="15"/>
      <c r="F731" s="13"/>
      <c r="BX731" s="16"/>
    </row>
    <row r="732" spans="1:76">
      <c r="A732" s="15"/>
      <c r="B732" s="15"/>
      <c r="C732" s="11"/>
      <c r="D732" s="11"/>
      <c r="E732" s="15"/>
      <c r="F732" s="13"/>
      <c r="BX732" s="16"/>
    </row>
    <row r="733" spans="1:76">
      <c r="A733" s="15"/>
      <c r="B733" s="15"/>
      <c r="C733" s="11"/>
      <c r="D733" s="11"/>
      <c r="E733" s="15"/>
      <c r="F733" s="13"/>
      <c r="BX733" s="16"/>
    </row>
    <row r="734" spans="1:76">
      <c r="A734" s="15"/>
      <c r="B734" s="15"/>
      <c r="C734" s="11"/>
      <c r="D734" s="11"/>
      <c r="E734" s="15"/>
      <c r="F734" s="13"/>
      <c r="BX734" s="16"/>
    </row>
    <row r="735" spans="1:76">
      <c r="A735" s="15"/>
      <c r="B735" s="15"/>
      <c r="C735" s="11"/>
      <c r="D735" s="11"/>
      <c r="E735" s="15"/>
      <c r="F735" s="13"/>
      <c r="BX735" s="16"/>
    </row>
    <row r="736" spans="1:76">
      <c r="A736" s="15"/>
      <c r="B736" s="15"/>
      <c r="C736" s="11"/>
      <c r="D736" s="11"/>
      <c r="E736" s="15"/>
      <c r="F736" s="13"/>
      <c r="BX736" s="16"/>
    </row>
    <row r="737" spans="1:76">
      <c r="A737" s="15"/>
      <c r="B737" s="15"/>
      <c r="C737" s="11"/>
      <c r="D737" s="11"/>
      <c r="E737" s="15"/>
      <c r="F737" s="13"/>
      <c r="BX737" s="16"/>
    </row>
    <row r="738" spans="1:76">
      <c r="A738" s="15"/>
      <c r="B738" s="15"/>
      <c r="C738" s="11"/>
      <c r="D738" s="11"/>
      <c r="E738" s="15"/>
      <c r="F738" s="13"/>
      <c r="BX738" s="16"/>
    </row>
    <row r="739" spans="1:76">
      <c r="A739" s="15"/>
      <c r="B739" s="15"/>
      <c r="C739" s="11"/>
      <c r="D739" s="11"/>
      <c r="E739" s="15"/>
      <c r="F739" s="13"/>
      <c r="BX739" s="16"/>
    </row>
    <row r="740" spans="1:76">
      <c r="A740" s="15"/>
      <c r="B740" s="15"/>
      <c r="C740" s="11"/>
      <c r="D740" s="11"/>
      <c r="E740" s="15"/>
      <c r="F740" s="13"/>
      <c r="BX740" s="16"/>
    </row>
    <row r="741" spans="1:76">
      <c r="A741" s="15"/>
      <c r="B741" s="15"/>
      <c r="C741" s="11"/>
      <c r="D741" s="11"/>
      <c r="E741" s="15"/>
      <c r="F741" s="13"/>
      <c r="BX741" s="16"/>
    </row>
    <row r="742" spans="1:76">
      <c r="A742" s="15"/>
      <c r="B742" s="15"/>
      <c r="C742" s="11"/>
      <c r="D742" s="11"/>
      <c r="E742" s="15"/>
      <c r="F742" s="13"/>
      <c r="BX742" s="16"/>
    </row>
    <row r="743" spans="1:76">
      <c r="A743" s="15"/>
      <c r="B743" s="15"/>
      <c r="C743" s="11"/>
      <c r="D743" s="11"/>
      <c r="E743" s="15"/>
      <c r="F743" s="13"/>
      <c r="BX743" s="16"/>
    </row>
    <row r="744" spans="1:76">
      <c r="A744" s="15"/>
      <c r="B744" s="15"/>
      <c r="C744" s="11"/>
      <c r="D744" s="11"/>
      <c r="E744" s="15"/>
      <c r="F744" s="13"/>
      <c r="BX744" s="16"/>
    </row>
    <row r="745" spans="1:76">
      <c r="A745" s="15"/>
      <c r="B745" s="15"/>
      <c r="C745" s="11"/>
      <c r="D745" s="11"/>
      <c r="E745" s="15"/>
      <c r="F745" s="13"/>
      <c r="BX745" s="16"/>
    </row>
    <row r="746" spans="1:76">
      <c r="A746" s="15"/>
      <c r="B746" s="15"/>
      <c r="C746" s="11"/>
      <c r="D746" s="11"/>
      <c r="E746" s="15"/>
      <c r="F746" s="13"/>
      <c r="BX746" s="16"/>
    </row>
    <row r="747" spans="1:76">
      <c r="A747" s="15"/>
      <c r="B747" s="15"/>
      <c r="C747" s="11"/>
      <c r="D747" s="11"/>
      <c r="E747" s="15"/>
      <c r="F747" s="13"/>
      <c r="BX747" s="16"/>
    </row>
    <row r="748" spans="1:76">
      <c r="A748" s="15"/>
      <c r="B748" s="15"/>
      <c r="C748" s="11"/>
      <c r="D748" s="11"/>
      <c r="E748" s="15"/>
      <c r="F748" s="13"/>
      <c r="BX748" s="16"/>
    </row>
    <row r="749" spans="1:76">
      <c r="A749" s="15"/>
      <c r="B749" s="15"/>
      <c r="C749" s="11"/>
      <c r="D749" s="11"/>
      <c r="E749" s="15"/>
      <c r="F749" s="13"/>
      <c r="BX749" s="16"/>
    </row>
    <row r="750" spans="1:76">
      <c r="A750" s="15"/>
      <c r="B750" s="15"/>
      <c r="C750" s="11"/>
      <c r="D750" s="11"/>
      <c r="E750" s="15"/>
      <c r="F750" s="13"/>
      <c r="BX750" s="16"/>
    </row>
    <row r="751" spans="1:76">
      <c r="A751" s="15"/>
      <c r="B751" s="15"/>
      <c r="C751" s="11"/>
      <c r="D751" s="11"/>
      <c r="E751" s="15"/>
      <c r="F751" s="13"/>
      <c r="BX751" s="16"/>
    </row>
    <row r="752" spans="1:76">
      <c r="A752" s="15"/>
      <c r="B752" s="15"/>
      <c r="C752" s="11"/>
      <c r="D752" s="11"/>
      <c r="E752" s="15"/>
      <c r="F752" s="13"/>
      <c r="BX752" s="16"/>
    </row>
    <row r="753" spans="1:76">
      <c r="A753" s="15"/>
      <c r="B753" s="15"/>
      <c r="C753" s="11"/>
      <c r="D753" s="11"/>
      <c r="E753" s="15"/>
      <c r="F753" s="13"/>
      <c r="BX753" s="16"/>
    </row>
    <row r="754" spans="1:76">
      <c r="A754" s="15"/>
      <c r="B754" s="15"/>
      <c r="C754" s="11"/>
      <c r="D754" s="11"/>
      <c r="E754" s="15"/>
      <c r="F754" s="13"/>
      <c r="BX754" s="16"/>
    </row>
    <row r="755" spans="1:76">
      <c r="A755" s="15"/>
      <c r="B755" s="15"/>
      <c r="C755" s="11"/>
      <c r="D755" s="11"/>
      <c r="E755" s="15"/>
      <c r="F755" s="13"/>
      <c r="BX755" s="16"/>
    </row>
    <row r="756" spans="1:76">
      <c r="A756" s="15"/>
      <c r="B756" s="15"/>
      <c r="C756" s="11"/>
      <c r="D756" s="11"/>
      <c r="E756" s="15"/>
      <c r="F756" s="13"/>
      <c r="BX756" s="16"/>
    </row>
    <row r="757" spans="1:76">
      <c r="A757" s="15"/>
      <c r="B757" s="15"/>
      <c r="C757" s="11"/>
      <c r="D757" s="11"/>
      <c r="E757" s="15"/>
      <c r="F757" s="13"/>
      <c r="BX757" s="16"/>
    </row>
    <row r="758" spans="1:76">
      <c r="A758" s="15"/>
      <c r="B758" s="15"/>
      <c r="C758" s="11"/>
      <c r="D758" s="11"/>
      <c r="E758" s="15"/>
      <c r="F758" s="13"/>
      <c r="BX758" s="16"/>
    </row>
    <row r="759" spans="1:76">
      <c r="A759" s="15"/>
      <c r="B759" s="15"/>
      <c r="C759" s="11"/>
      <c r="D759" s="11"/>
      <c r="E759" s="15"/>
      <c r="F759" s="13"/>
      <c r="BX759" s="16"/>
    </row>
    <row r="760" spans="1:76">
      <c r="A760" s="15"/>
      <c r="B760" s="15"/>
      <c r="C760" s="11"/>
      <c r="D760" s="11"/>
      <c r="E760" s="15"/>
      <c r="F760" s="13"/>
      <c r="BX760" s="16"/>
    </row>
    <row r="761" spans="1:76">
      <c r="A761" s="15"/>
      <c r="B761" s="15"/>
      <c r="C761" s="11"/>
      <c r="D761" s="11"/>
      <c r="E761" s="15"/>
      <c r="F761" s="13"/>
      <c r="BX761" s="16"/>
    </row>
    <row r="762" spans="1:76">
      <c r="A762" s="15"/>
      <c r="B762" s="15"/>
      <c r="C762" s="11"/>
      <c r="D762" s="11"/>
      <c r="E762" s="15"/>
      <c r="F762" s="13"/>
      <c r="BX762" s="16"/>
    </row>
    <row r="763" spans="1:76">
      <c r="A763" s="15"/>
      <c r="B763" s="15"/>
      <c r="C763" s="11"/>
      <c r="D763" s="11"/>
      <c r="E763" s="15"/>
      <c r="F763" s="13"/>
      <c r="BX763" s="16"/>
    </row>
    <row r="764" spans="1:76">
      <c r="A764" s="15"/>
      <c r="B764" s="15"/>
      <c r="C764" s="11"/>
      <c r="D764" s="11"/>
      <c r="E764" s="15"/>
      <c r="F764" s="13"/>
      <c r="BX764" s="16"/>
    </row>
    <row r="765" spans="1:76">
      <c r="A765" s="15"/>
      <c r="B765" s="15"/>
      <c r="C765" s="11"/>
      <c r="D765" s="11"/>
      <c r="E765" s="15"/>
      <c r="F765" s="13"/>
      <c r="BX765" s="16"/>
    </row>
    <row r="766" spans="1:76">
      <c r="A766" s="15"/>
      <c r="B766" s="15"/>
      <c r="C766" s="11"/>
      <c r="D766" s="11"/>
      <c r="E766" s="15"/>
      <c r="F766" s="13"/>
      <c r="BX766" s="16"/>
    </row>
    <row r="767" spans="1:76">
      <c r="A767" s="15"/>
      <c r="B767" s="15"/>
      <c r="C767" s="11"/>
      <c r="D767" s="11"/>
      <c r="E767" s="15"/>
      <c r="F767" s="13"/>
      <c r="BX767" s="16"/>
    </row>
    <row r="768" spans="1:76">
      <c r="A768" s="15"/>
      <c r="B768" s="15"/>
      <c r="C768" s="11"/>
      <c r="D768" s="11"/>
      <c r="E768" s="15"/>
      <c r="F768" s="13"/>
      <c r="BX768" s="16"/>
    </row>
    <row r="769" spans="1:76">
      <c r="A769" s="15"/>
      <c r="B769" s="15"/>
      <c r="C769" s="11"/>
      <c r="D769" s="11"/>
      <c r="E769" s="15"/>
      <c r="F769" s="13"/>
      <c r="BX769" s="16"/>
    </row>
    <row r="770" spans="1:76">
      <c r="A770" s="15"/>
      <c r="B770" s="15"/>
      <c r="C770" s="11"/>
      <c r="D770" s="11"/>
      <c r="E770" s="15"/>
      <c r="F770" s="13"/>
      <c r="BX770" s="16"/>
    </row>
    <row r="771" spans="1:76">
      <c r="A771" s="15"/>
      <c r="B771" s="15"/>
      <c r="C771" s="11"/>
      <c r="D771" s="11"/>
      <c r="E771" s="15"/>
      <c r="F771" s="13"/>
      <c r="BX771" s="16"/>
    </row>
    <row r="772" spans="1:76">
      <c r="A772" s="15"/>
      <c r="B772" s="15"/>
      <c r="C772" s="11"/>
      <c r="D772" s="11"/>
      <c r="E772" s="15"/>
      <c r="F772" s="13"/>
      <c r="BX772" s="16"/>
    </row>
    <row r="773" spans="1:76">
      <c r="A773" s="15"/>
      <c r="B773" s="15"/>
      <c r="C773" s="11"/>
      <c r="D773" s="11"/>
      <c r="E773" s="15"/>
      <c r="F773" s="13"/>
      <c r="BX773" s="16"/>
    </row>
    <row r="774" spans="1:76">
      <c r="A774" s="15"/>
      <c r="B774" s="15"/>
      <c r="C774" s="11"/>
      <c r="D774" s="11"/>
      <c r="E774" s="15"/>
      <c r="F774" s="13"/>
      <c r="BX774" s="16"/>
    </row>
    <row r="775" spans="1:76">
      <c r="A775" s="15"/>
      <c r="B775" s="15"/>
      <c r="C775" s="11"/>
      <c r="D775" s="11"/>
      <c r="E775" s="15"/>
      <c r="F775" s="13"/>
      <c r="BX775" s="16"/>
    </row>
    <row r="776" spans="1:76">
      <c r="A776" s="15"/>
      <c r="B776" s="15"/>
      <c r="C776" s="11"/>
      <c r="D776" s="11"/>
      <c r="E776" s="15"/>
      <c r="F776" s="13"/>
      <c r="BX776" s="16"/>
    </row>
    <row r="777" spans="1:76">
      <c r="A777" s="15"/>
      <c r="B777" s="15"/>
      <c r="C777" s="11"/>
      <c r="D777" s="11"/>
      <c r="E777" s="15"/>
      <c r="F777" s="13"/>
      <c r="BX777" s="16"/>
    </row>
    <row r="778" spans="1:76">
      <c r="A778" s="15"/>
      <c r="B778" s="15"/>
      <c r="C778" s="11"/>
      <c r="D778" s="11"/>
      <c r="E778" s="15"/>
      <c r="F778" s="13"/>
      <c r="BX778" s="16"/>
    </row>
    <row r="779" spans="1:76">
      <c r="A779" s="15"/>
      <c r="B779" s="15"/>
      <c r="C779" s="11"/>
      <c r="D779" s="11"/>
      <c r="E779" s="15"/>
      <c r="F779" s="13"/>
      <c r="BX779" s="16"/>
    </row>
    <row r="780" spans="1:76">
      <c r="A780" s="15"/>
      <c r="B780" s="15"/>
      <c r="C780" s="11"/>
      <c r="D780" s="11"/>
      <c r="E780" s="15"/>
      <c r="F780" s="13"/>
      <c r="BX780" s="16"/>
    </row>
    <row r="781" spans="1:76">
      <c r="A781" s="15"/>
      <c r="B781" s="15"/>
      <c r="C781" s="11"/>
      <c r="D781" s="11"/>
      <c r="E781" s="15"/>
      <c r="F781" s="13"/>
      <c r="BX781" s="16"/>
    </row>
    <row r="782" spans="1:76">
      <c r="A782" s="15"/>
      <c r="B782" s="15"/>
      <c r="C782" s="11"/>
      <c r="D782" s="11"/>
      <c r="E782" s="15"/>
      <c r="F782" s="13"/>
      <c r="BX782" s="16"/>
    </row>
    <row r="783" spans="1:76">
      <c r="A783" s="15"/>
      <c r="B783" s="15"/>
      <c r="C783" s="11"/>
      <c r="D783" s="11"/>
      <c r="E783" s="15"/>
      <c r="F783" s="13"/>
      <c r="BX783" s="16"/>
    </row>
    <row r="784" spans="1:76">
      <c r="A784" s="15"/>
      <c r="B784" s="15"/>
      <c r="C784" s="11"/>
      <c r="D784" s="11"/>
      <c r="E784" s="15"/>
      <c r="F784" s="13"/>
      <c r="BX784" s="16"/>
    </row>
    <row r="785" spans="1:76">
      <c r="A785" s="15"/>
      <c r="B785" s="15"/>
      <c r="C785" s="11"/>
      <c r="D785" s="11"/>
      <c r="E785" s="15"/>
      <c r="F785" s="13"/>
      <c r="BX785" s="16"/>
    </row>
    <row r="786" spans="1:76">
      <c r="A786" s="15"/>
      <c r="B786" s="15"/>
      <c r="C786" s="11"/>
      <c r="D786" s="11"/>
      <c r="E786" s="15"/>
      <c r="F786" s="13"/>
      <c r="BX786" s="16"/>
    </row>
    <row r="787" spans="1:76">
      <c r="A787" s="15"/>
      <c r="B787" s="15"/>
      <c r="C787" s="11"/>
      <c r="D787" s="11"/>
      <c r="E787" s="15"/>
      <c r="F787" s="13"/>
      <c r="BX787" s="16"/>
    </row>
    <row r="788" spans="1:76">
      <c r="A788" s="15"/>
      <c r="B788" s="15"/>
      <c r="C788" s="11"/>
      <c r="D788" s="11"/>
      <c r="E788" s="15"/>
      <c r="F788" s="13"/>
      <c r="BX788" s="16"/>
    </row>
    <row r="789" spans="1:76">
      <c r="A789" s="15"/>
      <c r="B789" s="15"/>
      <c r="C789" s="11"/>
      <c r="D789" s="11"/>
      <c r="E789" s="15"/>
      <c r="F789" s="13"/>
      <c r="BX789" s="16"/>
    </row>
    <row r="790" spans="1:76">
      <c r="A790" s="15"/>
      <c r="B790" s="15"/>
      <c r="C790" s="11"/>
      <c r="D790" s="11"/>
      <c r="E790" s="15"/>
      <c r="F790" s="13"/>
      <c r="BX790" s="16"/>
    </row>
    <row r="791" spans="1:76">
      <c r="A791" s="15"/>
      <c r="B791" s="15"/>
      <c r="C791" s="11"/>
      <c r="D791" s="11"/>
      <c r="E791" s="15"/>
      <c r="F791" s="13"/>
      <c r="BX791" s="16"/>
    </row>
    <row r="792" spans="1:76">
      <c r="A792" s="15"/>
      <c r="B792" s="15"/>
      <c r="C792" s="11"/>
      <c r="D792" s="11"/>
      <c r="E792" s="15"/>
      <c r="F792" s="13"/>
      <c r="BX792" s="16"/>
    </row>
    <row r="793" spans="1:76">
      <c r="A793" s="15"/>
      <c r="B793" s="15"/>
      <c r="C793" s="11"/>
      <c r="D793" s="11"/>
      <c r="E793" s="15"/>
      <c r="F793" s="13"/>
      <c r="BX793" s="16"/>
    </row>
    <row r="794" spans="1:76">
      <c r="A794" s="15"/>
      <c r="B794" s="15"/>
      <c r="C794" s="11"/>
      <c r="D794" s="11"/>
      <c r="E794" s="15"/>
      <c r="F794" s="13"/>
      <c r="BX794" s="16"/>
    </row>
    <row r="795" spans="1:76">
      <c r="A795" s="15"/>
      <c r="B795" s="15"/>
      <c r="C795" s="11"/>
      <c r="D795" s="11"/>
      <c r="E795" s="15"/>
      <c r="F795" s="13"/>
      <c r="BX795" s="16"/>
    </row>
    <row r="796" spans="1:76">
      <c r="A796" s="15"/>
      <c r="B796" s="15"/>
      <c r="C796" s="11"/>
      <c r="D796" s="11"/>
      <c r="E796" s="15"/>
      <c r="F796" s="13"/>
      <c r="BX796" s="16"/>
    </row>
    <row r="797" spans="1:76">
      <c r="A797" s="15"/>
      <c r="B797" s="15"/>
      <c r="C797" s="11"/>
      <c r="D797" s="11"/>
      <c r="E797" s="15"/>
      <c r="F797" s="13"/>
      <c r="BX797" s="16"/>
    </row>
    <row r="798" spans="1:76">
      <c r="A798" s="15"/>
      <c r="B798" s="15"/>
      <c r="C798" s="11"/>
      <c r="D798" s="11"/>
      <c r="E798" s="15"/>
      <c r="F798" s="13"/>
      <c r="BX798" s="16"/>
    </row>
    <row r="799" spans="1:76">
      <c r="A799" s="15"/>
      <c r="B799" s="15"/>
      <c r="C799" s="11"/>
      <c r="D799" s="11"/>
      <c r="E799" s="15"/>
      <c r="F799" s="13"/>
      <c r="BX799" s="16"/>
    </row>
    <row r="800" spans="1:76">
      <c r="A800" s="15"/>
      <c r="B800" s="15"/>
      <c r="C800" s="11"/>
      <c r="D800" s="11"/>
      <c r="E800" s="15"/>
      <c r="F800" s="13"/>
      <c r="BX800" s="16"/>
    </row>
    <row r="801" spans="1:76">
      <c r="A801" s="15"/>
      <c r="B801" s="15"/>
      <c r="C801" s="11"/>
      <c r="D801" s="11"/>
      <c r="E801" s="15"/>
      <c r="F801" s="13"/>
      <c r="BX801" s="16"/>
    </row>
    <row r="802" spans="1:76">
      <c r="A802" s="15"/>
      <c r="B802" s="15"/>
      <c r="C802" s="11"/>
      <c r="D802" s="11"/>
      <c r="E802" s="15"/>
      <c r="F802" s="13"/>
      <c r="BX802" s="16"/>
    </row>
    <row r="803" spans="1:76">
      <c r="A803" s="15"/>
      <c r="B803" s="15"/>
      <c r="C803" s="11"/>
      <c r="D803" s="11"/>
      <c r="E803" s="15"/>
      <c r="F803" s="13"/>
      <c r="BX803" s="16"/>
    </row>
    <row r="804" spans="1:76">
      <c r="A804" s="15"/>
      <c r="B804" s="15"/>
      <c r="C804" s="11"/>
      <c r="D804" s="11"/>
      <c r="E804" s="15"/>
      <c r="F804" s="13"/>
      <c r="BX804" s="16"/>
    </row>
    <row r="805" spans="1:76">
      <c r="A805" s="15"/>
      <c r="B805" s="15"/>
      <c r="C805" s="11"/>
      <c r="D805" s="11"/>
      <c r="E805" s="15"/>
      <c r="F805" s="13"/>
      <c r="BX805" s="16"/>
    </row>
    <row r="806" spans="1:76">
      <c r="A806" s="15"/>
      <c r="B806" s="15"/>
      <c r="C806" s="11"/>
      <c r="D806" s="11"/>
      <c r="E806" s="15"/>
      <c r="F806" s="13"/>
      <c r="BX806" s="16"/>
    </row>
    <row r="807" spans="1:76">
      <c r="A807" s="15"/>
      <c r="B807" s="15"/>
      <c r="C807" s="11"/>
      <c r="D807" s="11"/>
      <c r="E807" s="15"/>
      <c r="F807" s="13"/>
      <c r="BX807" s="16"/>
    </row>
    <row r="808" spans="1:76">
      <c r="A808" s="15"/>
      <c r="B808" s="15"/>
      <c r="C808" s="11"/>
      <c r="D808" s="11"/>
      <c r="E808" s="15"/>
      <c r="F808" s="13"/>
      <c r="BX808" s="16"/>
    </row>
    <row r="809" spans="1:76">
      <c r="A809" s="15"/>
      <c r="B809" s="15"/>
      <c r="C809" s="11"/>
      <c r="D809" s="11"/>
      <c r="E809" s="15"/>
      <c r="F809" s="13"/>
      <c r="BX809" s="16"/>
    </row>
    <row r="810" spans="1:76">
      <c r="A810" s="15"/>
      <c r="B810" s="15"/>
      <c r="C810" s="11"/>
      <c r="D810" s="11"/>
      <c r="E810" s="15"/>
      <c r="F810" s="13"/>
      <c r="BX810" s="16"/>
    </row>
    <row r="811" spans="1:76">
      <c r="A811" s="15"/>
      <c r="B811" s="15"/>
      <c r="C811" s="11"/>
      <c r="D811" s="11"/>
      <c r="E811" s="15"/>
      <c r="F811" s="13"/>
      <c r="BX811" s="16"/>
    </row>
    <row r="812" spans="1:76">
      <c r="A812" s="15"/>
      <c r="B812" s="15"/>
      <c r="C812" s="11"/>
      <c r="D812" s="11"/>
      <c r="E812" s="15"/>
      <c r="F812" s="13"/>
      <c r="BX812" s="16"/>
    </row>
    <row r="813" spans="1:76">
      <c r="A813" s="15"/>
      <c r="B813" s="15"/>
      <c r="C813" s="11"/>
      <c r="D813" s="11"/>
      <c r="E813" s="15"/>
      <c r="F813" s="13"/>
      <c r="BX813" s="16"/>
    </row>
    <row r="814" spans="1:76">
      <c r="A814" s="15"/>
      <c r="B814" s="15"/>
      <c r="C814" s="11"/>
      <c r="D814" s="11"/>
      <c r="E814" s="15"/>
      <c r="F814" s="13"/>
      <c r="BX814" s="16"/>
    </row>
    <row r="815" spans="1:76">
      <c r="A815" s="15"/>
      <c r="B815" s="15"/>
      <c r="C815" s="11"/>
      <c r="D815" s="11"/>
      <c r="E815" s="15"/>
      <c r="F815" s="13"/>
      <c r="BX815" s="16"/>
    </row>
    <row r="816" spans="1:76">
      <c r="A816" s="15"/>
      <c r="B816" s="15"/>
      <c r="C816" s="11"/>
      <c r="D816" s="11"/>
      <c r="E816" s="15"/>
      <c r="F816" s="13"/>
      <c r="BX816" s="16"/>
    </row>
    <row r="817" spans="1:76">
      <c r="A817" s="15"/>
      <c r="B817" s="15"/>
      <c r="C817" s="11"/>
      <c r="D817" s="11"/>
      <c r="E817" s="15"/>
      <c r="F817" s="13"/>
      <c r="BX817" s="16"/>
    </row>
    <row r="818" spans="1:76">
      <c r="A818" s="15"/>
      <c r="B818" s="15"/>
      <c r="C818" s="11"/>
      <c r="D818" s="11"/>
      <c r="E818" s="15"/>
      <c r="F818" s="13"/>
      <c r="BX818" s="16"/>
    </row>
    <row r="819" spans="1:76">
      <c r="A819" s="15"/>
      <c r="B819" s="15"/>
      <c r="C819" s="11"/>
      <c r="D819" s="11"/>
      <c r="E819" s="15"/>
      <c r="F819" s="13"/>
      <c r="BX819" s="16"/>
    </row>
    <row r="820" spans="1:76">
      <c r="A820" s="15"/>
      <c r="B820" s="15"/>
      <c r="C820" s="11"/>
      <c r="D820" s="11"/>
      <c r="E820" s="15"/>
      <c r="F820" s="13"/>
      <c r="BX820" s="16"/>
    </row>
    <row r="821" spans="1:76">
      <c r="A821" s="15"/>
      <c r="B821" s="15"/>
      <c r="C821" s="11"/>
      <c r="D821" s="11"/>
      <c r="E821" s="15"/>
      <c r="F821" s="13"/>
      <c r="BX821" s="16"/>
    </row>
    <row r="822" spans="1:76">
      <c r="A822" s="15"/>
      <c r="B822" s="15"/>
      <c r="C822" s="11"/>
      <c r="D822" s="11"/>
      <c r="E822" s="15"/>
      <c r="F822" s="13"/>
      <c r="BX822" s="16"/>
    </row>
    <row r="823" spans="1:76">
      <c r="A823" s="15"/>
      <c r="B823" s="15"/>
      <c r="C823" s="11"/>
      <c r="D823" s="11"/>
      <c r="E823" s="15"/>
      <c r="F823" s="13"/>
      <c r="BX823" s="16"/>
    </row>
    <row r="824" spans="1:76">
      <c r="A824" s="15"/>
      <c r="B824" s="15"/>
      <c r="C824" s="11"/>
      <c r="D824" s="11"/>
      <c r="E824" s="15"/>
      <c r="F824" s="13"/>
      <c r="BX824" s="16"/>
    </row>
    <row r="825" spans="1:76">
      <c r="A825" s="15"/>
      <c r="B825" s="15"/>
      <c r="C825" s="11"/>
      <c r="D825" s="11"/>
      <c r="E825" s="15"/>
      <c r="F825" s="13"/>
      <c r="BX825" s="16"/>
    </row>
    <row r="826" spans="1:76">
      <c r="A826" s="15"/>
      <c r="B826" s="15"/>
      <c r="C826" s="11"/>
      <c r="D826" s="11"/>
      <c r="E826" s="15"/>
      <c r="F826" s="13"/>
      <c r="BX826" s="16"/>
    </row>
    <row r="827" spans="1:76">
      <c r="A827" s="15"/>
      <c r="B827" s="15"/>
      <c r="C827" s="11"/>
      <c r="D827" s="11"/>
      <c r="E827" s="15"/>
      <c r="F827" s="13"/>
      <c r="BX827" s="16"/>
    </row>
    <row r="828" spans="1:76">
      <c r="A828" s="15"/>
      <c r="B828" s="15"/>
      <c r="C828" s="11"/>
      <c r="D828" s="11"/>
      <c r="E828" s="15"/>
      <c r="F828" s="13"/>
      <c r="BX828" s="16"/>
    </row>
    <row r="829" spans="1:76">
      <c r="A829" s="15"/>
      <c r="B829" s="15"/>
      <c r="C829" s="11"/>
      <c r="D829" s="11"/>
      <c r="E829" s="15"/>
      <c r="F829" s="13"/>
      <c r="BX829" s="16"/>
    </row>
    <row r="830" spans="1:76">
      <c r="A830" s="15"/>
      <c r="B830" s="15"/>
      <c r="C830" s="11"/>
      <c r="D830" s="11"/>
      <c r="E830" s="15"/>
      <c r="F830" s="13"/>
      <c r="BX830" s="16"/>
    </row>
    <row r="831" spans="1:76">
      <c r="A831" s="15"/>
      <c r="B831" s="15"/>
      <c r="C831" s="11"/>
      <c r="D831" s="11"/>
      <c r="E831" s="15"/>
      <c r="F831" s="13"/>
      <c r="BX831" s="16"/>
    </row>
    <row r="832" spans="1:76">
      <c r="A832" s="15"/>
      <c r="B832" s="15"/>
      <c r="C832" s="11"/>
      <c r="D832" s="11"/>
      <c r="E832" s="15"/>
      <c r="F832" s="13"/>
      <c r="BX832" s="16"/>
    </row>
    <row r="833" spans="1:76">
      <c r="A833" s="15"/>
      <c r="B833" s="15"/>
      <c r="C833" s="11"/>
      <c r="D833" s="11"/>
      <c r="E833" s="15"/>
      <c r="F833" s="13"/>
      <c r="BX833" s="16"/>
    </row>
    <row r="834" spans="1:76">
      <c r="A834" s="15"/>
      <c r="B834" s="15"/>
      <c r="C834" s="11"/>
      <c r="D834" s="11"/>
      <c r="E834" s="15"/>
      <c r="F834" s="13"/>
      <c r="BX834" s="16"/>
    </row>
    <row r="835" spans="1:76">
      <c r="A835" s="15"/>
      <c r="B835" s="15"/>
      <c r="C835" s="11"/>
      <c r="D835" s="11"/>
      <c r="E835" s="15"/>
      <c r="F835" s="13"/>
      <c r="BX835" s="16"/>
    </row>
    <row r="836" spans="1:76">
      <c r="A836" s="15"/>
      <c r="B836" s="15"/>
      <c r="C836" s="11"/>
      <c r="D836" s="11"/>
      <c r="E836" s="15"/>
      <c r="F836" s="13"/>
      <c r="BX836" s="16"/>
    </row>
    <row r="837" spans="1:76">
      <c r="A837" s="15"/>
      <c r="B837" s="15"/>
      <c r="C837" s="11"/>
      <c r="D837" s="11"/>
      <c r="E837" s="15"/>
      <c r="F837" s="13"/>
      <c r="BX837" s="16"/>
    </row>
    <row r="838" spans="1:76">
      <c r="A838" s="15"/>
      <c r="B838" s="15"/>
      <c r="C838" s="11"/>
      <c r="D838" s="11"/>
      <c r="E838" s="15"/>
      <c r="F838" s="13"/>
      <c r="BX838" s="16"/>
    </row>
    <row r="839" spans="1:76">
      <c r="A839" s="15"/>
      <c r="B839" s="15"/>
      <c r="C839" s="11"/>
      <c r="D839" s="11"/>
      <c r="E839" s="15"/>
      <c r="F839" s="13"/>
      <c r="BX839" s="16"/>
    </row>
    <row r="840" spans="1:76">
      <c r="A840" s="15"/>
      <c r="B840" s="15"/>
      <c r="C840" s="11"/>
      <c r="D840" s="11"/>
      <c r="E840" s="15"/>
      <c r="F840" s="13"/>
      <c r="BX840" s="16"/>
    </row>
    <row r="841" spans="1:76">
      <c r="A841" s="15"/>
      <c r="B841" s="15"/>
      <c r="C841" s="11"/>
      <c r="D841" s="11"/>
      <c r="E841" s="15"/>
      <c r="F841" s="13"/>
      <c r="BX841" s="16"/>
    </row>
    <row r="842" spans="1:76">
      <c r="A842" s="15"/>
      <c r="B842" s="15"/>
      <c r="C842" s="11"/>
      <c r="D842" s="11"/>
      <c r="E842" s="15"/>
      <c r="F842" s="13"/>
      <c r="BX842" s="16"/>
    </row>
    <row r="843" spans="1:76">
      <c r="A843" s="15"/>
      <c r="B843" s="15"/>
      <c r="C843" s="11"/>
      <c r="D843" s="11"/>
      <c r="E843" s="15"/>
      <c r="F843" s="13"/>
      <c r="BX843" s="16"/>
    </row>
    <row r="844" spans="1:76">
      <c r="A844" s="15"/>
      <c r="B844" s="15"/>
      <c r="C844" s="11"/>
      <c r="D844" s="11"/>
      <c r="E844" s="15"/>
      <c r="F844" s="13"/>
      <c r="BX844" s="16"/>
    </row>
    <row r="845" spans="1:76">
      <c r="A845" s="15"/>
      <c r="B845" s="15"/>
      <c r="C845" s="11"/>
      <c r="D845" s="11"/>
      <c r="E845" s="15"/>
      <c r="F845" s="13"/>
      <c r="BX845" s="16"/>
    </row>
    <row r="846" spans="1:76">
      <c r="A846" s="15"/>
      <c r="B846" s="15"/>
      <c r="C846" s="11"/>
      <c r="D846" s="11"/>
      <c r="E846" s="15"/>
      <c r="F846" s="13"/>
      <c r="BX846" s="16"/>
    </row>
    <row r="847" spans="1:76">
      <c r="A847" s="15"/>
      <c r="B847" s="15"/>
      <c r="C847" s="11"/>
      <c r="D847" s="11"/>
      <c r="E847" s="15"/>
      <c r="F847" s="13"/>
      <c r="BX847" s="16"/>
    </row>
    <row r="848" spans="1:76">
      <c r="A848" s="15"/>
      <c r="B848" s="15"/>
      <c r="C848" s="11"/>
      <c r="D848" s="11"/>
      <c r="E848" s="15"/>
      <c r="F848" s="13"/>
      <c r="BX848" s="16"/>
    </row>
    <row r="849" spans="1:76">
      <c r="A849" s="15"/>
      <c r="B849" s="15"/>
      <c r="C849" s="11"/>
      <c r="D849" s="11"/>
      <c r="E849" s="15"/>
      <c r="F849" s="13"/>
      <c r="BX849" s="16"/>
    </row>
    <row r="850" spans="1:76">
      <c r="A850" s="15"/>
      <c r="B850" s="15"/>
      <c r="C850" s="11"/>
      <c r="D850" s="11"/>
      <c r="E850" s="15"/>
      <c r="F850" s="13"/>
      <c r="BX850" s="16"/>
    </row>
    <row r="851" spans="1:76">
      <c r="A851" s="15"/>
      <c r="B851" s="15"/>
      <c r="C851" s="11"/>
      <c r="D851" s="11"/>
      <c r="E851" s="15"/>
      <c r="F851" s="13"/>
      <c r="BX851" s="16"/>
    </row>
    <row r="852" spans="1:76">
      <c r="A852" s="15"/>
      <c r="B852" s="15"/>
      <c r="C852" s="11"/>
      <c r="D852" s="11"/>
      <c r="E852" s="15"/>
      <c r="F852" s="13"/>
      <c r="BX852" s="16"/>
    </row>
    <row r="853" spans="1:76">
      <c r="A853" s="15"/>
      <c r="B853" s="15"/>
      <c r="C853" s="11"/>
      <c r="D853" s="11"/>
      <c r="E853" s="15"/>
      <c r="F853" s="13"/>
      <c r="BX853" s="16"/>
    </row>
    <row r="854" spans="1:76">
      <c r="A854" s="15"/>
      <c r="B854" s="15"/>
      <c r="C854" s="11"/>
      <c r="D854" s="11"/>
      <c r="E854" s="15"/>
      <c r="F854" s="13"/>
      <c r="BX854" s="16"/>
    </row>
    <row r="855" spans="1:76">
      <c r="A855" s="15"/>
      <c r="B855" s="15"/>
      <c r="C855" s="11"/>
      <c r="D855" s="11"/>
      <c r="E855" s="15"/>
      <c r="F855" s="13"/>
      <c r="BX855" s="16"/>
    </row>
    <row r="856" spans="1:76">
      <c r="A856" s="15"/>
      <c r="B856" s="15"/>
      <c r="C856" s="11"/>
      <c r="D856" s="11"/>
      <c r="E856" s="15"/>
      <c r="F856" s="13"/>
      <c r="BX856" s="16"/>
    </row>
    <row r="857" spans="1:76">
      <c r="A857" s="15"/>
      <c r="B857" s="15"/>
      <c r="C857" s="11"/>
      <c r="D857" s="11"/>
      <c r="E857" s="15"/>
      <c r="F857" s="13"/>
      <c r="BX857" s="16"/>
    </row>
    <row r="858" spans="1:76">
      <c r="A858" s="15"/>
      <c r="B858" s="15"/>
      <c r="C858" s="11"/>
      <c r="D858" s="11"/>
      <c r="E858" s="15"/>
      <c r="F858" s="13"/>
      <c r="BX858" s="16"/>
    </row>
    <row r="859" spans="1:76">
      <c r="A859" s="15"/>
      <c r="B859" s="15"/>
      <c r="C859" s="11"/>
      <c r="D859" s="11"/>
      <c r="E859" s="15"/>
      <c r="F859" s="13"/>
      <c r="BX859" s="16"/>
    </row>
    <row r="860" spans="1:76">
      <c r="A860" s="15"/>
      <c r="B860" s="15"/>
      <c r="C860" s="11"/>
      <c r="D860" s="11"/>
      <c r="E860" s="15"/>
      <c r="F860" s="13"/>
      <c r="BX860" s="16"/>
    </row>
    <row r="861" spans="1:76">
      <c r="A861" s="15"/>
      <c r="B861" s="15"/>
      <c r="C861" s="11"/>
      <c r="D861" s="11"/>
      <c r="E861" s="15"/>
      <c r="F861" s="13"/>
      <c r="BX861" s="16"/>
    </row>
    <row r="862" spans="1:76">
      <c r="A862" s="15"/>
      <c r="B862" s="15"/>
      <c r="C862" s="11"/>
      <c r="D862" s="11"/>
      <c r="E862" s="15"/>
      <c r="F862" s="13"/>
      <c r="BX862" s="16"/>
    </row>
    <row r="863" spans="1:76">
      <c r="A863" s="15"/>
      <c r="B863" s="15"/>
      <c r="C863" s="11"/>
      <c r="D863" s="11"/>
      <c r="E863" s="15"/>
      <c r="F863" s="13"/>
      <c r="BX863" s="16"/>
    </row>
    <row r="864" spans="1:76">
      <c r="A864" s="15"/>
      <c r="B864" s="15"/>
      <c r="C864" s="11"/>
      <c r="D864" s="11"/>
      <c r="E864" s="15"/>
      <c r="F864" s="13"/>
      <c r="BX864" s="16"/>
    </row>
    <row r="865" spans="1:76">
      <c r="A865" s="15"/>
      <c r="B865" s="15"/>
      <c r="C865" s="11"/>
      <c r="D865" s="11"/>
      <c r="E865" s="15"/>
      <c r="F865" s="13"/>
      <c r="BX865" s="16"/>
    </row>
    <row r="866" spans="1:76">
      <c r="A866" s="15"/>
      <c r="B866" s="15"/>
      <c r="C866" s="11"/>
      <c r="D866" s="11"/>
      <c r="E866" s="15"/>
      <c r="F866" s="13"/>
      <c r="BX866" s="16"/>
    </row>
    <row r="867" spans="1:76">
      <c r="A867" s="15"/>
      <c r="B867" s="15"/>
      <c r="C867" s="11"/>
      <c r="D867" s="11"/>
      <c r="E867" s="15"/>
      <c r="F867" s="13"/>
      <c r="BX867" s="16"/>
    </row>
    <row r="868" spans="1:76">
      <c r="A868" s="15"/>
      <c r="B868" s="15"/>
      <c r="C868" s="11"/>
      <c r="D868" s="11"/>
      <c r="E868" s="15"/>
      <c r="F868" s="13"/>
      <c r="BX868" s="16"/>
    </row>
    <row r="869" spans="1:76">
      <c r="A869" s="15"/>
      <c r="B869" s="15"/>
      <c r="C869" s="11"/>
      <c r="D869" s="11"/>
      <c r="E869" s="15"/>
      <c r="F869" s="13"/>
      <c r="BX869" s="16"/>
    </row>
    <row r="870" spans="1:76">
      <c r="A870" s="15"/>
      <c r="B870" s="15"/>
      <c r="C870" s="11"/>
      <c r="D870" s="11"/>
      <c r="E870" s="15"/>
      <c r="F870" s="13"/>
      <c r="BX870" s="16"/>
    </row>
    <row r="871" spans="1:76">
      <c r="A871" s="15"/>
      <c r="B871" s="15"/>
      <c r="C871" s="11"/>
      <c r="D871" s="11"/>
      <c r="E871" s="15"/>
      <c r="F871" s="13"/>
      <c r="BX871" s="16"/>
    </row>
    <row r="872" spans="1:76">
      <c r="A872" s="15"/>
      <c r="B872" s="15"/>
      <c r="C872" s="11"/>
      <c r="D872" s="11"/>
      <c r="E872" s="15"/>
      <c r="F872" s="13"/>
      <c r="BX872" s="16"/>
    </row>
    <row r="873" spans="1:76">
      <c r="A873" s="15"/>
      <c r="B873" s="15"/>
      <c r="C873" s="11"/>
      <c r="D873" s="11"/>
      <c r="E873" s="15"/>
      <c r="F873" s="13"/>
      <c r="BX873" s="16"/>
    </row>
    <row r="874" spans="1:76">
      <c r="A874" s="15"/>
      <c r="B874" s="15"/>
      <c r="C874" s="11"/>
      <c r="D874" s="11"/>
      <c r="E874" s="15"/>
      <c r="F874" s="13"/>
      <c r="BX874" s="16"/>
    </row>
    <row r="875" spans="1:76">
      <c r="A875" s="15"/>
      <c r="B875" s="15"/>
      <c r="C875" s="11"/>
      <c r="D875" s="11"/>
      <c r="E875" s="15"/>
      <c r="F875" s="13"/>
      <c r="BX875" s="16"/>
    </row>
    <row r="876" spans="1:76">
      <c r="A876" s="15"/>
      <c r="B876" s="15"/>
      <c r="C876" s="11"/>
      <c r="D876" s="11"/>
      <c r="E876" s="15"/>
      <c r="F876" s="13"/>
      <c r="BX876" s="16"/>
    </row>
    <row r="877" spans="1:76">
      <c r="A877" s="15"/>
      <c r="B877" s="15"/>
      <c r="C877" s="11"/>
      <c r="D877" s="11"/>
      <c r="E877" s="15"/>
      <c r="F877" s="13"/>
      <c r="BX877" s="16"/>
    </row>
    <row r="878" spans="1:76">
      <c r="A878" s="15"/>
      <c r="B878" s="15"/>
      <c r="C878" s="11"/>
      <c r="D878" s="11"/>
      <c r="E878" s="15"/>
      <c r="F878" s="13"/>
      <c r="BX878" s="16"/>
    </row>
    <row r="879" spans="1:76">
      <c r="A879" s="15"/>
      <c r="B879" s="15"/>
      <c r="C879" s="11"/>
      <c r="D879" s="11"/>
      <c r="E879" s="15"/>
      <c r="F879" s="13"/>
      <c r="BX879" s="16"/>
    </row>
    <row r="880" spans="1:76">
      <c r="A880" s="15"/>
      <c r="B880" s="15"/>
      <c r="C880" s="11"/>
      <c r="D880" s="11"/>
      <c r="E880" s="15"/>
      <c r="F880" s="13"/>
      <c r="BX880" s="16"/>
    </row>
    <row r="881" spans="1:76">
      <c r="A881" s="15"/>
      <c r="B881" s="15"/>
      <c r="C881" s="11"/>
      <c r="D881" s="11"/>
      <c r="E881" s="15"/>
      <c r="F881" s="13"/>
      <c r="BX881" s="16"/>
    </row>
    <row r="882" spans="1:76">
      <c r="A882" s="15"/>
      <c r="B882" s="15"/>
      <c r="C882" s="11"/>
      <c r="D882" s="11"/>
      <c r="E882" s="15"/>
      <c r="F882" s="13"/>
      <c r="BX882" s="16"/>
    </row>
    <row r="883" spans="1:76">
      <c r="A883" s="15"/>
      <c r="B883" s="15"/>
      <c r="C883" s="11"/>
      <c r="D883" s="11"/>
      <c r="E883" s="15"/>
      <c r="F883" s="13"/>
      <c r="BX883" s="16"/>
    </row>
    <row r="884" spans="1:76">
      <c r="A884" s="15"/>
      <c r="B884" s="15"/>
      <c r="C884" s="11"/>
      <c r="D884" s="11"/>
      <c r="E884" s="15"/>
      <c r="F884" s="13"/>
      <c r="BX884" s="16"/>
    </row>
    <row r="885" spans="1:76">
      <c r="A885" s="15"/>
      <c r="B885" s="15"/>
      <c r="C885" s="11"/>
      <c r="D885" s="11"/>
      <c r="E885" s="15"/>
      <c r="F885" s="13"/>
      <c r="BX885" s="16"/>
    </row>
    <row r="886" spans="1:76">
      <c r="A886" s="15"/>
      <c r="B886" s="15"/>
      <c r="C886" s="11"/>
      <c r="D886" s="11"/>
      <c r="E886" s="15"/>
      <c r="F886" s="13"/>
      <c r="BX886" s="16"/>
    </row>
    <row r="887" spans="1:76">
      <c r="A887" s="15"/>
      <c r="B887" s="15"/>
      <c r="C887" s="11"/>
      <c r="D887" s="11"/>
      <c r="E887" s="15"/>
      <c r="F887" s="13"/>
      <c r="BX887" s="16"/>
    </row>
    <row r="888" spans="1:76">
      <c r="A888" s="15"/>
      <c r="B888" s="15"/>
      <c r="C888" s="11"/>
      <c r="D888" s="11"/>
      <c r="E888" s="15"/>
      <c r="F888" s="13"/>
      <c r="BX888" s="16"/>
    </row>
    <row r="889" spans="1:76">
      <c r="A889" s="15"/>
      <c r="B889" s="15"/>
      <c r="C889" s="11"/>
      <c r="D889" s="11"/>
      <c r="E889" s="15"/>
      <c r="F889" s="13"/>
      <c r="BX889" s="16"/>
    </row>
    <row r="890" spans="1:76">
      <c r="A890" s="15"/>
      <c r="B890" s="15"/>
      <c r="C890" s="11"/>
      <c r="D890" s="11"/>
      <c r="E890" s="15"/>
      <c r="F890" s="13"/>
      <c r="BX890" s="16"/>
    </row>
    <row r="891" spans="1:76">
      <c r="A891" s="15"/>
      <c r="B891" s="15"/>
      <c r="C891" s="11"/>
      <c r="D891" s="11"/>
      <c r="E891" s="15"/>
      <c r="F891" s="13"/>
      <c r="BX891" s="16"/>
    </row>
    <row r="892" spans="1:76">
      <c r="A892" s="15"/>
      <c r="B892" s="15"/>
      <c r="C892" s="11"/>
      <c r="D892" s="11"/>
      <c r="E892" s="15"/>
      <c r="F892" s="13"/>
      <c r="BX892" s="16"/>
    </row>
    <row r="893" spans="1:76">
      <c r="A893" s="15"/>
      <c r="B893" s="15"/>
      <c r="C893" s="11"/>
      <c r="D893" s="11"/>
      <c r="E893" s="15"/>
      <c r="F893" s="13"/>
      <c r="BX893" s="16"/>
    </row>
    <row r="894" spans="1:76">
      <c r="A894" s="15"/>
      <c r="B894" s="15"/>
      <c r="C894" s="11"/>
      <c r="D894" s="11"/>
      <c r="E894" s="15"/>
      <c r="F894" s="13"/>
      <c r="BX894" s="16"/>
    </row>
    <row r="895" spans="1:76">
      <c r="A895" s="15"/>
      <c r="B895" s="15"/>
      <c r="C895" s="11"/>
      <c r="D895" s="11"/>
      <c r="E895" s="15"/>
      <c r="F895" s="13"/>
      <c r="BX895" s="16"/>
    </row>
    <row r="896" spans="1:76">
      <c r="A896" s="15"/>
      <c r="B896" s="15"/>
      <c r="C896" s="11"/>
      <c r="D896" s="11"/>
      <c r="E896" s="15"/>
      <c r="F896" s="13"/>
      <c r="BX896" s="16"/>
    </row>
    <row r="897" spans="1:76">
      <c r="A897" s="15"/>
      <c r="B897" s="15"/>
      <c r="C897" s="11"/>
      <c r="D897" s="11"/>
      <c r="E897" s="15"/>
      <c r="F897" s="13"/>
      <c r="BX897" s="16"/>
    </row>
    <row r="898" spans="1:76">
      <c r="A898" s="15"/>
      <c r="B898" s="15"/>
      <c r="C898" s="11"/>
      <c r="D898" s="11"/>
      <c r="E898" s="15"/>
      <c r="F898" s="13"/>
      <c r="BX898" s="16"/>
    </row>
    <row r="899" spans="1:76">
      <c r="A899" s="15"/>
      <c r="B899" s="15"/>
      <c r="C899" s="11"/>
      <c r="D899" s="11"/>
      <c r="E899" s="15"/>
      <c r="F899" s="13"/>
      <c r="BX899" s="16"/>
    </row>
    <row r="900" spans="1:76">
      <c r="A900" s="15"/>
      <c r="B900" s="15"/>
      <c r="C900" s="11"/>
      <c r="D900" s="11"/>
      <c r="E900" s="15"/>
      <c r="F900" s="13"/>
      <c r="BX900" s="16"/>
    </row>
    <row r="901" spans="1:76">
      <c r="A901" s="15"/>
      <c r="B901" s="15"/>
      <c r="C901" s="11"/>
      <c r="D901" s="11"/>
      <c r="E901" s="15"/>
      <c r="F901" s="13"/>
      <c r="BX901" s="16"/>
    </row>
    <row r="902" spans="1:76">
      <c r="A902" s="15"/>
      <c r="B902" s="15"/>
      <c r="C902" s="11"/>
      <c r="D902" s="11"/>
      <c r="E902" s="15"/>
      <c r="F902" s="13"/>
      <c r="BX902" s="16"/>
    </row>
    <row r="903" spans="1:76">
      <c r="A903" s="15"/>
      <c r="B903" s="15"/>
      <c r="C903" s="11"/>
      <c r="D903" s="11"/>
      <c r="E903" s="15"/>
      <c r="F903" s="13"/>
      <c r="BX903" s="16"/>
    </row>
    <row r="904" spans="1:76">
      <c r="A904" s="15"/>
      <c r="B904" s="15"/>
      <c r="C904" s="11"/>
      <c r="D904" s="11"/>
      <c r="E904" s="15"/>
      <c r="F904" s="13"/>
      <c r="BX904" s="16"/>
    </row>
    <row r="905" spans="1:76">
      <c r="A905" s="15"/>
      <c r="B905" s="15"/>
      <c r="C905" s="11"/>
      <c r="D905" s="11"/>
      <c r="E905" s="15"/>
      <c r="F905" s="13"/>
      <c r="BX905" s="16"/>
    </row>
    <row r="906" spans="1:76">
      <c r="A906" s="15"/>
      <c r="B906" s="15"/>
      <c r="C906" s="11"/>
      <c r="D906" s="11"/>
      <c r="E906" s="15"/>
      <c r="F906" s="13"/>
      <c r="BX906" s="16"/>
    </row>
    <row r="907" spans="1:76">
      <c r="A907" s="15"/>
      <c r="B907" s="15"/>
      <c r="C907" s="11"/>
      <c r="D907" s="11"/>
      <c r="E907" s="15"/>
      <c r="F907" s="13"/>
      <c r="BX907" s="16"/>
    </row>
    <row r="908" spans="1:76">
      <c r="A908" s="15"/>
      <c r="B908" s="15"/>
      <c r="C908" s="11"/>
      <c r="D908" s="11"/>
      <c r="E908" s="15"/>
      <c r="F908" s="13"/>
      <c r="BX908" s="16"/>
    </row>
    <row r="909" spans="1:76">
      <c r="A909" s="15"/>
      <c r="B909" s="15"/>
      <c r="C909" s="11"/>
      <c r="D909" s="11"/>
      <c r="E909" s="15"/>
      <c r="F909" s="13"/>
      <c r="BX909" s="16"/>
    </row>
    <row r="910" spans="1:76">
      <c r="A910" s="15"/>
      <c r="B910" s="15"/>
      <c r="C910" s="11"/>
      <c r="D910" s="11"/>
      <c r="E910" s="15"/>
      <c r="F910" s="13"/>
      <c r="BX910" s="16"/>
    </row>
    <row r="911" spans="1:76">
      <c r="A911" s="15"/>
      <c r="B911" s="15"/>
      <c r="C911" s="11"/>
      <c r="D911" s="11"/>
      <c r="E911" s="15"/>
      <c r="F911" s="13"/>
      <c r="BX911" s="16"/>
    </row>
    <row r="912" spans="1:76">
      <c r="A912" s="15"/>
      <c r="B912" s="15"/>
      <c r="C912" s="11"/>
      <c r="D912" s="11"/>
      <c r="E912" s="15"/>
      <c r="F912" s="13"/>
      <c r="BX912" s="16"/>
    </row>
    <row r="913" spans="1:76">
      <c r="A913" s="15"/>
      <c r="B913" s="15"/>
      <c r="C913" s="11"/>
      <c r="D913" s="11"/>
      <c r="E913" s="15"/>
      <c r="F913" s="13"/>
      <c r="BX913" s="16"/>
    </row>
    <row r="914" spans="1:76">
      <c r="A914" s="15"/>
      <c r="B914" s="15"/>
      <c r="C914" s="11"/>
      <c r="D914" s="11"/>
      <c r="E914" s="15"/>
      <c r="F914" s="13"/>
      <c r="BX914" s="16"/>
    </row>
    <row r="915" spans="1:76">
      <c r="A915" s="15"/>
      <c r="B915" s="15"/>
      <c r="C915" s="11"/>
      <c r="D915" s="11"/>
      <c r="E915" s="15"/>
      <c r="F915" s="13"/>
      <c r="BX915" s="16"/>
    </row>
    <row r="916" spans="1:76">
      <c r="A916" s="15"/>
      <c r="B916" s="15"/>
      <c r="C916" s="11"/>
      <c r="D916" s="11"/>
      <c r="E916" s="15"/>
      <c r="F916" s="13"/>
      <c r="BX916" s="16"/>
    </row>
    <row r="917" spans="1:76">
      <c r="A917" s="15"/>
      <c r="B917" s="15"/>
      <c r="C917" s="11"/>
      <c r="D917" s="11"/>
      <c r="E917" s="15"/>
      <c r="F917" s="13"/>
      <c r="BX917" s="16"/>
    </row>
    <row r="918" spans="1:76">
      <c r="A918" s="15"/>
      <c r="B918" s="15"/>
      <c r="C918" s="11"/>
      <c r="D918" s="11"/>
      <c r="E918" s="15"/>
      <c r="F918" s="13"/>
      <c r="BX918" s="16"/>
    </row>
    <row r="919" spans="1:76">
      <c r="A919" s="15"/>
      <c r="B919" s="15"/>
      <c r="C919" s="11"/>
      <c r="D919" s="11"/>
      <c r="E919" s="15"/>
      <c r="F919" s="13"/>
      <c r="BX919" s="16"/>
    </row>
    <row r="920" spans="1:76">
      <c r="A920" s="15"/>
      <c r="B920" s="15"/>
      <c r="C920" s="11"/>
      <c r="D920" s="11"/>
      <c r="E920" s="15"/>
      <c r="F920" s="13"/>
      <c r="BX920" s="16"/>
    </row>
    <row r="921" spans="1:76">
      <c r="A921" s="15"/>
      <c r="B921" s="15"/>
      <c r="C921" s="11"/>
      <c r="D921" s="11"/>
      <c r="E921" s="15"/>
      <c r="F921" s="13"/>
      <c r="BX921" s="16"/>
    </row>
    <row r="922" spans="1:76">
      <c r="A922" s="15"/>
      <c r="B922" s="15"/>
      <c r="C922" s="11"/>
      <c r="D922" s="11"/>
      <c r="E922" s="15"/>
      <c r="F922" s="13"/>
      <c r="BX922" s="16"/>
    </row>
    <row r="923" spans="1:76">
      <c r="A923" s="15"/>
      <c r="B923" s="15"/>
      <c r="C923" s="11"/>
      <c r="D923" s="11"/>
      <c r="E923" s="15"/>
      <c r="F923" s="13"/>
      <c r="BX923" s="16"/>
    </row>
    <row r="924" spans="1:76">
      <c r="A924" s="15"/>
      <c r="B924" s="15"/>
      <c r="C924" s="11"/>
      <c r="D924" s="11"/>
      <c r="E924" s="15"/>
      <c r="F924" s="13"/>
      <c r="BX924" s="16"/>
    </row>
    <row r="925" spans="1:76">
      <c r="A925" s="15"/>
      <c r="B925" s="15"/>
      <c r="C925" s="11"/>
      <c r="D925" s="11"/>
      <c r="E925" s="15"/>
      <c r="F925" s="13"/>
      <c r="BX925" s="16"/>
    </row>
    <row r="926" spans="1:76">
      <c r="A926" s="15"/>
      <c r="B926" s="15"/>
      <c r="C926" s="11"/>
      <c r="D926" s="11"/>
      <c r="E926" s="15"/>
      <c r="F926" s="13"/>
      <c r="BX926" s="16"/>
    </row>
    <row r="927" spans="1:76">
      <c r="A927" s="15"/>
      <c r="B927" s="15"/>
      <c r="C927" s="11"/>
      <c r="D927" s="11"/>
      <c r="E927" s="15"/>
      <c r="F927" s="13"/>
      <c r="BX927" s="16"/>
    </row>
    <row r="928" spans="1:76">
      <c r="A928" s="15"/>
      <c r="B928" s="15"/>
      <c r="C928" s="11"/>
      <c r="D928" s="11"/>
      <c r="E928" s="15"/>
      <c r="F928" s="13"/>
      <c r="BX928" s="16"/>
    </row>
    <row r="929" spans="1:76">
      <c r="A929" s="15"/>
      <c r="B929" s="15"/>
      <c r="C929" s="11"/>
      <c r="D929" s="11"/>
      <c r="E929" s="15"/>
      <c r="F929" s="13"/>
      <c r="BX929" s="16"/>
    </row>
    <row r="930" spans="1:76">
      <c r="A930" s="15"/>
      <c r="B930" s="15"/>
      <c r="C930" s="11"/>
      <c r="D930" s="11"/>
      <c r="E930" s="15"/>
      <c r="F930" s="13"/>
      <c r="BX930" s="16"/>
    </row>
    <row r="931" spans="1:76">
      <c r="A931" s="15"/>
      <c r="B931" s="15"/>
      <c r="C931" s="11"/>
      <c r="D931" s="11"/>
      <c r="E931" s="15"/>
      <c r="F931" s="13"/>
      <c r="BX931" s="16"/>
    </row>
    <row r="932" spans="1:76">
      <c r="A932" s="15"/>
      <c r="B932" s="15"/>
      <c r="C932" s="11"/>
      <c r="D932" s="11"/>
      <c r="E932" s="15"/>
      <c r="F932" s="13"/>
      <c r="BX932" s="16"/>
    </row>
    <row r="933" spans="1:76">
      <c r="A933" s="15"/>
      <c r="B933" s="15"/>
      <c r="C933" s="11"/>
      <c r="D933" s="11"/>
      <c r="E933" s="15"/>
      <c r="F933" s="13"/>
      <c r="BX933" s="16"/>
    </row>
    <row r="934" spans="1:76">
      <c r="A934" s="15"/>
      <c r="B934" s="15"/>
      <c r="C934" s="11"/>
      <c r="D934" s="11"/>
      <c r="E934" s="15"/>
      <c r="F934" s="13"/>
      <c r="BX934" s="16"/>
    </row>
    <row r="935" spans="1:76">
      <c r="A935" s="15"/>
      <c r="B935" s="15"/>
      <c r="C935" s="11"/>
      <c r="D935" s="11"/>
      <c r="E935" s="15"/>
      <c r="F935" s="13"/>
      <c r="BX935" s="16"/>
    </row>
    <row r="936" spans="1:76">
      <c r="A936" s="15"/>
      <c r="B936" s="15"/>
      <c r="C936" s="11"/>
      <c r="D936" s="11"/>
      <c r="E936" s="15"/>
      <c r="F936" s="13"/>
      <c r="BX936" s="16"/>
    </row>
    <row r="937" spans="1:76">
      <c r="A937" s="15"/>
      <c r="B937" s="15"/>
      <c r="C937" s="11"/>
      <c r="D937" s="11"/>
      <c r="E937" s="15"/>
      <c r="F937" s="13"/>
      <c r="BX937" s="16"/>
    </row>
    <row r="938" spans="1:76">
      <c r="A938" s="15"/>
      <c r="B938" s="15"/>
      <c r="C938" s="11"/>
      <c r="D938" s="11"/>
      <c r="E938" s="15"/>
      <c r="F938" s="13"/>
      <c r="BX938" s="16"/>
    </row>
    <row r="939" spans="1:76">
      <c r="A939" s="15"/>
      <c r="B939" s="15"/>
      <c r="C939" s="11"/>
      <c r="D939" s="11"/>
      <c r="E939" s="15"/>
      <c r="F939" s="13"/>
      <c r="BX939" s="16"/>
    </row>
    <row r="940" spans="1:76">
      <c r="A940" s="15"/>
      <c r="B940" s="15"/>
      <c r="C940" s="11"/>
      <c r="D940" s="11"/>
      <c r="E940" s="15"/>
      <c r="F940" s="13"/>
      <c r="BX940" s="16"/>
    </row>
    <row r="941" spans="1:76">
      <c r="A941" s="15"/>
      <c r="B941" s="15"/>
      <c r="C941" s="11"/>
      <c r="D941" s="11"/>
      <c r="E941" s="15"/>
      <c r="F941" s="13"/>
      <c r="BX941" s="16"/>
    </row>
    <row r="942" spans="1:76">
      <c r="A942" s="15"/>
      <c r="B942" s="15"/>
      <c r="C942" s="11"/>
      <c r="D942" s="11"/>
      <c r="E942" s="15"/>
      <c r="F942" s="13"/>
      <c r="BX942" s="16"/>
    </row>
    <row r="943" spans="1:76">
      <c r="A943" s="15"/>
      <c r="B943" s="15"/>
      <c r="C943" s="11"/>
      <c r="D943" s="11"/>
      <c r="E943" s="15"/>
      <c r="F943" s="13"/>
      <c r="BX943" s="16"/>
    </row>
    <row r="944" spans="1:76">
      <c r="A944" s="15"/>
      <c r="B944" s="15"/>
      <c r="C944" s="11"/>
      <c r="D944" s="11"/>
      <c r="E944" s="15"/>
      <c r="F944" s="13"/>
      <c r="BX944" s="16"/>
    </row>
    <row r="945" spans="1:76">
      <c r="A945" s="15"/>
      <c r="B945" s="15"/>
      <c r="C945" s="11"/>
      <c r="D945" s="11"/>
      <c r="E945" s="15"/>
      <c r="F945" s="13"/>
      <c r="BX945" s="16"/>
    </row>
    <row r="946" spans="1:76">
      <c r="A946" s="15"/>
      <c r="B946" s="15"/>
      <c r="C946" s="11"/>
      <c r="D946" s="11"/>
      <c r="E946" s="15"/>
      <c r="F946" s="13"/>
      <c r="BX946" s="16"/>
    </row>
    <row r="947" spans="1:76">
      <c r="A947" s="15"/>
      <c r="B947" s="15"/>
      <c r="C947" s="11"/>
      <c r="D947" s="11"/>
      <c r="E947" s="15"/>
      <c r="F947" s="13"/>
      <c r="BX947" s="16"/>
    </row>
    <row r="948" spans="1:76">
      <c r="A948" s="15"/>
      <c r="B948" s="15"/>
      <c r="C948" s="11"/>
      <c r="D948" s="11"/>
      <c r="E948" s="15"/>
      <c r="F948" s="13"/>
      <c r="BX948" s="16"/>
    </row>
    <row r="949" spans="1:76">
      <c r="A949" s="15"/>
      <c r="B949" s="15"/>
      <c r="C949" s="11"/>
      <c r="D949" s="11"/>
      <c r="E949" s="15"/>
      <c r="F949" s="13"/>
      <c r="BX949" s="16"/>
    </row>
    <row r="950" spans="1:76">
      <c r="A950" s="15"/>
      <c r="B950" s="15"/>
      <c r="C950" s="11"/>
      <c r="D950" s="11"/>
      <c r="E950" s="15"/>
      <c r="F950" s="13"/>
      <c r="BX950" s="16"/>
    </row>
    <row r="951" spans="1:76">
      <c r="A951" s="15"/>
      <c r="B951" s="15"/>
      <c r="C951" s="11"/>
      <c r="D951" s="11"/>
      <c r="E951" s="15"/>
      <c r="F951" s="13"/>
      <c r="BX951" s="16"/>
    </row>
    <row r="952" spans="1:76">
      <c r="A952" s="15"/>
      <c r="B952" s="15"/>
      <c r="C952" s="11"/>
      <c r="D952" s="11"/>
      <c r="E952" s="15"/>
      <c r="F952" s="13"/>
      <c r="BX952" s="16"/>
    </row>
    <row r="953" spans="1:76">
      <c r="A953" s="15"/>
      <c r="B953" s="15"/>
      <c r="C953" s="11"/>
      <c r="D953" s="11"/>
      <c r="E953" s="15"/>
      <c r="F953" s="13"/>
      <c r="BX953" s="16"/>
    </row>
    <row r="954" spans="1:76">
      <c r="A954" s="15"/>
      <c r="B954" s="15"/>
      <c r="C954" s="11"/>
      <c r="D954" s="11"/>
      <c r="E954" s="15"/>
      <c r="F954" s="13"/>
      <c r="BX954" s="16"/>
    </row>
    <row r="955" spans="1:76">
      <c r="A955" s="15"/>
      <c r="B955" s="15"/>
      <c r="C955" s="11"/>
      <c r="D955" s="11"/>
      <c r="E955" s="15"/>
      <c r="F955" s="13"/>
      <c r="BX955" s="16"/>
    </row>
    <row r="956" spans="1:76">
      <c r="A956" s="15"/>
      <c r="B956" s="15"/>
      <c r="C956" s="11"/>
      <c r="D956" s="11"/>
      <c r="E956" s="15"/>
      <c r="F956" s="13"/>
      <c r="BX956" s="16"/>
    </row>
    <row r="957" spans="1:76">
      <c r="A957" s="15"/>
      <c r="B957" s="15"/>
      <c r="C957" s="11"/>
      <c r="D957" s="11"/>
      <c r="E957" s="15"/>
      <c r="F957" s="13"/>
      <c r="BX957" s="16"/>
    </row>
    <row r="958" spans="1:76">
      <c r="A958" s="15"/>
      <c r="B958" s="15"/>
      <c r="C958" s="11"/>
      <c r="D958" s="11"/>
      <c r="E958" s="15"/>
      <c r="F958" s="13"/>
      <c r="BX958" s="16"/>
    </row>
    <row r="959" spans="1:76">
      <c r="A959" s="15"/>
      <c r="B959" s="15"/>
      <c r="C959" s="11"/>
      <c r="D959" s="11"/>
      <c r="E959" s="15"/>
      <c r="F959" s="13"/>
      <c r="BX959" s="16"/>
    </row>
    <row r="960" spans="1:76">
      <c r="A960" s="15"/>
      <c r="B960" s="15"/>
      <c r="C960" s="11"/>
      <c r="D960" s="11"/>
      <c r="E960" s="15"/>
      <c r="F960" s="13"/>
      <c r="BX960" s="16"/>
    </row>
    <row r="961" spans="1:76">
      <c r="A961" s="15"/>
      <c r="B961" s="15"/>
      <c r="C961" s="11"/>
      <c r="D961" s="11"/>
      <c r="E961" s="15"/>
      <c r="F961" s="13"/>
      <c r="BX961" s="16"/>
    </row>
    <row r="962" spans="1:76">
      <c r="A962" s="15"/>
      <c r="B962" s="15"/>
      <c r="C962" s="11"/>
      <c r="D962" s="11"/>
      <c r="E962" s="15"/>
      <c r="F962" s="13"/>
      <c r="BX962" s="16"/>
    </row>
    <row r="963" spans="1:76">
      <c r="A963" s="15"/>
      <c r="B963" s="15"/>
      <c r="C963" s="11"/>
      <c r="D963" s="11"/>
      <c r="E963" s="15"/>
      <c r="F963" s="13"/>
      <c r="BX963" s="16"/>
    </row>
    <row r="964" spans="1:76">
      <c r="A964" s="15"/>
      <c r="B964" s="15"/>
      <c r="C964" s="11"/>
      <c r="D964" s="11"/>
      <c r="E964" s="15"/>
      <c r="F964" s="13"/>
      <c r="BX964" s="16"/>
    </row>
    <row r="965" spans="1:76">
      <c r="A965" s="15"/>
      <c r="B965" s="15"/>
      <c r="C965" s="11"/>
      <c r="D965" s="11"/>
      <c r="E965" s="15"/>
      <c r="F965" s="13"/>
      <c r="BX965" s="16"/>
    </row>
    <row r="966" spans="1:76">
      <c r="A966" s="15"/>
      <c r="B966" s="15"/>
      <c r="C966" s="11"/>
      <c r="D966" s="11"/>
      <c r="E966" s="15"/>
      <c r="F966" s="13"/>
      <c r="BX966" s="16"/>
    </row>
    <row r="967" spans="1:76">
      <c r="A967" s="15"/>
      <c r="B967" s="15"/>
      <c r="C967" s="11"/>
      <c r="D967" s="11"/>
      <c r="E967" s="15"/>
      <c r="F967" s="13"/>
      <c r="BX967" s="16"/>
    </row>
    <row r="968" spans="1:76">
      <c r="A968" s="15"/>
      <c r="B968" s="15"/>
      <c r="C968" s="11"/>
      <c r="D968" s="11"/>
      <c r="E968" s="15"/>
      <c r="F968" s="13"/>
      <c r="BX968" s="16"/>
    </row>
    <row r="969" spans="1:76">
      <c r="A969" s="15"/>
      <c r="B969" s="15"/>
      <c r="C969" s="11"/>
      <c r="D969" s="11"/>
      <c r="E969" s="15"/>
      <c r="F969" s="13"/>
      <c r="BX969" s="16"/>
    </row>
    <row r="970" spans="1:76">
      <c r="A970" s="15"/>
      <c r="B970" s="15"/>
      <c r="C970" s="11"/>
      <c r="D970" s="11"/>
      <c r="E970" s="15"/>
      <c r="F970" s="13"/>
      <c r="BX970" s="16"/>
    </row>
    <row r="971" spans="1:76">
      <c r="A971" s="15"/>
      <c r="B971" s="15"/>
      <c r="C971" s="11"/>
      <c r="D971" s="11"/>
      <c r="E971" s="15"/>
      <c r="F971" s="13"/>
      <c r="BX971" s="16"/>
    </row>
    <row r="972" spans="1:76">
      <c r="A972" s="15"/>
      <c r="B972" s="15"/>
      <c r="C972" s="11"/>
      <c r="D972" s="11"/>
      <c r="E972" s="15"/>
      <c r="F972" s="13"/>
      <c r="BX972" s="16"/>
    </row>
    <row r="973" spans="1:76">
      <c r="A973" s="15"/>
      <c r="B973" s="15"/>
      <c r="C973" s="11"/>
      <c r="D973" s="11"/>
      <c r="E973" s="15"/>
      <c r="F973" s="13"/>
      <c r="BX973" s="16"/>
    </row>
    <row r="974" spans="1:76">
      <c r="A974" s="15"/>
      <c r="B974" s="15"/>
      <c r="C974" s="11"/>
      <c r="D974" s="11"/>
      <c r="E974" s="15"/>
      <c r="F974" s="13"/>
      <c r="BX974" s="16"/>
    </row>
    <row r="975" spans="1:76">
      <c r="A975" s="15"/>
      <c r="B975" s="15"/>
      <c r="C975" s="11"/>
      <c r="D975" s="11"/>
      <c r="E975" s="15"/>
      <c r="F975" s="13"/>
      <c r="BX975" s="16"/>
    </row>
    <row r="976" spans="1:76">
      <c r="A976" s="15"/>
      <c r="B976" s="15"/>
      <c r="C976" s="11"/>
      <c r="D976" s="11"/>
      <c r="E976" s="15"/>
      <c r="F976" s="13"/>
      <c r="BX976" s="16"/>
    </row>
    <row r="977" spans="1:76">
      <c r="A977" s="15"/>
      <c r="B977" s="15"/>
      <c r="C977" s="11"/>
      <c r="D977" s="11"/>
      <c r="E977" s="15"/>
      <c r="F977" s="13"/>
      <c r="BX977" s="16"/>
    </row>
    <row r="978" spans="1:76">
      <c r="A978" s="15"/>
      <c r="B978" s="15"/>
      <c r="C978" s="11"/>
      <c r="D978" s="11"/>
      <c r="E978" s="15"/>
      <c r="F978" s="13"/>
      <c r="BX978" s="16"/>
    </row>
    <row r="979" spans="1:76">
      <c r="A979" s="15"/>
      <c r="B979" s="15"/>
      <c r="C979" s="11"/>
      <c r="D979" s="11"/>
      <c r="E979" s="15"/>
      <c r="F979" s="13"/>
      <c r="BX979" s="16"/>
    </row>
    <row r="980" spans="1:76">
      <c r="A980" s="15"/>
      <c r="B980" s="15"/>
      <c r="C980" s="11"/>
      <c r="D980" s="11"/>
      <c r="E980" s="15"/>
      <c r="F980" s="13"/>
      <c r="BX980" s="16"/>
    </row>
    <row r="981" spans="1:76">
      <c r="A981" s="15"/>
      <c r="B981" s="15"/>
      <c r="C981" s="11"/>
      <c r="D981" s="11"/>
      <c r="E981" s="15"/>
      <c r="F981" s="13"/>
      <c r="BX981" s="16"/>
    </row>
    <row r="982" spans="1:76">
      <c r="A982" s="15"/>
      <c r="B982" s="15"/>
      <c r="C982" s="11"/>
      <c r="D982" s="11"/>
      <c r="E982" s="15"/>
      <c r="F982" s="13"/>
      <c r="BX982" s="16"/>
    </row>
    <row r="983" spans="1:76">
      <c r="A983" s="15"/>
      <c r="B983" s="15"/>
      <c r="C983" s="11"/>
      <c r="D983" s="11"/>
      <c r="E983" s="15"/>
      <c r="F983" s="13"/>
      <c r="BX983" s="16"/>
    </row>
    <row r="984" spans="1:76">
      <c r="A984" s="15"/>
      <c r="B984" s="15"/>
      <c r="C984" s="11"/>
      <c r="D984" s="11"/>
      <c r="E984" s="15"/>
      <c r="F984" s="13"/>
      <c r="BX984" s="16"/>
    </row>
    <row r="985" spans="1:76">
      <c r="A985" s="15"/>
      <c r="B985" s="15"/>
      <c r="C985" s="11"/>
      <c r="D985" s="11"/>
      <c r="E985" s="15"/>
      <c r="F985" s="13"/>
      <c r="BX985" s="16"/>
    </row>
    <row r="986" spans="1:76">
      <c r="A986" s="15"/>
      <c r="B986" s="15"/>
      <c r="C986" s="11"/>
      <c r="D986" s="11"/>
      <c r="E986" s="15"/>
      <c r="F986" s="13"/>
      <c r="BX986" s="16"/>
    </row>
    <row r="987" spans="1:76">
      <c r="A987" s="15"/>
      <c r="B987" s="15"/>
      <c r="C987" s="11"/>
      <c r="D987" s="11"/>
      <c r="E987" s="15"/>
      <c r="F987" s="13"/>
      <c r="BX987" s="16"/>
    </row>
    <row r="988" spans="1:76">
      <c r="A988" s="15"/>
      <c r="B988" s="15"/>
      <c r="C988" s="11"/>
      <c r="D988" s="11"/>
      <c r="E988" s="15"/>
      <c r="F988" s="13"/>
      <c r="BX988" s="16"/>
    </row>
    <row r="989" spans="1:76">
      <c r="A989" s="15"/>
      <c r="B989" s="15"/>
      <c r="C989" s="11"/>
      <c r="D989" s="11"/>
      <c r="E989" s="15"/>
      <c r="F989" s="13"/>
      <c r="BX989" s="16"/>
    </row>
    <row r="990" spans="1:76">
      <c r="A990" s="15"/>
      <c r="B990" s="15"/>
      <c r="C990" s="11"/>
      <c r="D990" s="11"/>
      <c r="E990" s="15"/>
      <c r="F990" s="13"/>
      <c r="BX990" s="16"/>
    </row>
    <row r="991" spans="1:76">
      <c r="A991" s="15"/>
      <c r="B991" s="15"/>
      <c r="C991" s="11"/>
      <c r="D991" s="11"/>
      <c r="E991" s="15"/>
      <c r="F991" s="13"/>
      <c r="BX991" s="16"/>
    </row>
    <row r="992" spans="1:76">
      <c r="A992" s="15"/>
      <c r="B992" s="15"/>
      <c r="C992" s="11"/>
      <c r="D992" s="11"/>
      <c r="E992" s="15"/>
      <c r="F992" s="13"/>
      <c r="BX992" s="16"/>
    </row>
    <row r="993" spans="1:76">
      <c r="A993" s="15"/>
      <c r="B993" s="15"/>
      <c r="C993" s="11"/>
      <c r="D993" s="11"/>
      <c r="E993" s="15"/>
      <c r="F993" s="13"/>
      <c r="BX993" s="16"/>
    </row>
    <row r="994" spans="1:76">
      <c r="A994" s="15"/>
      <c r="B994" s="15"/>
      <c r="C994" s="11"/>
      <c r="D994" s="11"/>
      <c r="E994" s="15"/>
      <c r="F994" s="13"/>
      <c r="BX994" s="16"/>
    </row>
    <row r="995" spans="1:76">
      <c r="A995" s="15"/>
      <c r="B995" s="15"/>
      <c r="C995" s="11"/>
      <c r="D995" s="11"/>
      <c r="E995" s="15"/>
      <c r="F995" s="13"/>
      <c r="BX995" s="16"/>
    </row>
    <row r="996" spans="1:76">
      <c r="A996" s="15"/>
      <c r="B996" s="15"/>
      <c r="C996" s="11"/>
      <c r="D996" s="11"/>
      <c r="E996" s="15"/>
      <c r="F996" s="13"/>
      <c r="BX996" s="16"/>
    </row>
    <row r="997" spans="1:76">
      <c r="A997" s="15"/>
      <c r="B997" s="15"/>
      <c r="C997" s="11"/>
      <c r="D997" s="11"/>
      <c r="E997" s="15"/>
      <c r="F997" s="13"/>
      <c r="BX997" s="16"/>
    </row>
    <row r="998" spans="1:76">
      <c r="A998" s="15"/>
      <c r="B998" s="15"/>
      <c r="C998" s="11"/>
      <c r="D998" s="11"/>
      <c r="E998" s="15"/>
      <c r="F998" s="13"/>
      <c r="BX998" s="16"/>
    </row>
    <row r="999" spans="1:76">
      <c r="A999" s="15"/>
      <c r="B999" s="15"/>
      <c r="C999" s="11"/>
      <c r="D999" s="11"/>
      <c r="E999" s="15"/>
      <c r="F999" s="13"/>
      <c r="BX999" s="16"/>
    </row>
    <row r="1000" spans="1:76">
      <c r="A1000" s="15"/>
      <c r="B1000" s="15"/>
      <c r="C1000" s="11"/>
      <c r="D1000" s="11"/>
      <c r="E1000" s="15"/>
      <c r="F1000" s="13"/>
      <c r="BX1000" s="16"/>
    </row>
    <row r="1001" spans="1:76">
      <c r="A1001" s="15"/>
      <c r="B1001" s="15"/>
      <c r="C1001" s="11"/>
      <c r="D1001" s="11"/>
      <c r="E1001" s="15"/>
      <c r="F1001" s="13"/>
      <c r="BX1001" s="16"/>
    </row>
    <row r="1002" spans="1:76">
      <c r="A1002" s="15"/>
      <c r="B1002" s="15"/>
      <c r="C1002" s="11"/>
      <c r="D1002" s="11"/>
      <c r="E1002" s="15"/>
      <c r="F1002" s="13"/>
      <c r="BX1002" s="16"/>
    </row>
    <row r="1003" spans="1:76">
      <c r="A1003" s="15"/>
      <c r="B1003" s="15"/>
      <c r="C1003" s="11"/>
      <c r="D1003" s="11"/>
      <c r="E1003" s="15"/>
      <c r="F1003" s="13"/>
      <c r="BX1003" s="16"/>
    </row>
    <row r="1004" spans="1:76">
      <c r="A1004" s="15"/>
      <c r="B1004" s="15"/>
      <c r="C1004" s="11"/>
      <c r="D1004" s="11"/>
      <c r="E1004" s="15"/>
      <c r="F1004" s="13"/>
      <c r="BX1004" s="16"/>
    </row>
    <row r="1005" spans="1:76">
      <c r="A1005" s="15"/>
      <c r="B1005" s="15"/>
      <c r="C1005" s="11"/>
      <c r="D1005" s="11"/>
      <c r="E1005" s="15"/>
      <c r="F1005" s="13"/>
      <c r="BX1005" s="16"/>
    </row>
    <row r="1006" spans="1:76">
      <c r="A1006" s="15"/>
      <c r="B1006" s="15"/>
      <c r="C1006" s="11"/>
      <c r="D1006" s="11"/>
      <c r="E1006" s="15"/>
      <c r="F1006" s="13"/>
      <c r="BX1006" s="16"/>
    </row>
    <row r="1007" spans="1:76">
      <c r="A1007" s="15"/>
      <c r="B1007" s="15"/>
      <c r="C1007" s="11"/>
      <c r="D1007" s="11"/>
      <c r="E1007" s="15"/>
      <c r="F1007" s="13"/>
      <c r="BX1007" s="16"/>
    </row>
    <row r="1008" spans="1:76">
      <c r="A1008" s="15"/>
      <c r="B1008" s="15"/>
      <c r="C1008" s="11"/>
      <c r="D1008" s="11"/>
      <c r="E1008" s="15"/>
      <c r="F1008" s="13"/>
      <c r="BX1008" s="16"/>
    </row>
    <row r="1009" spans="1:76">
      <c r="A1009" s="15"/>
      <c r="B1009" s="15"/>
      <c r="C1009" s="11"/>
      <c r="D1009" s="11"/>
      <c r="E1009" s="15"/>
      <c r="F1009" s="13"/>
      <c r="BX1009" s="16"/>
    </row>
    <row r="1010" spans="1:76">
      <c r="A1010" s="15"/>
      <c r="B1010" s="15"/>
      <c r="C1010" s="11"/>
      <c r="D1010" s="11"/>
      <c r="E1010" s="15"/>
      <c r="F1010" s="13"/>
      <c r="BX1010" s="16"/>
    </row>
    <row r="1011" spans="1:76">
      <c r="A1011" s="15"/>
      <c r="B1011" s="15"/>
      <c r="C1011" s="11"/>
      <c r="D1011" s="11"/>
      <c r="E1011" s="15"/>
      <c r="F1011" s="13"/>
      <c r="BX1011" s="16"/>
    </row>
    <row r="1012" spans="1:76">
      <c r="A1012" s="15"/>
      <c r="B1012" s="15"/>
      <c r="C1012" s="11"/>
      <c r="D1012" s="11"/>
      <c r="E1012" s="15"/>
      <c r="F1012" s="13"/>
      <c r="BX1012" s="16"/>
    </row>
    <row r="1013" spans="1:76">
      <c r="A1013" s="15"/>
      <c r="B1013" s="15"/>
      <c r="C1013" s="11"/>
      <c r="D1013" s="11"/>
      <c r="E1013" s="15"/>
      <c r="F1013" s="13"/>
      <c r="BX1013" s="16"/>
    </row>
    <row r="1014" spans="1:76">
      <c r="A1014" s="15"/>
      <c r="B1014" s="15"/>
      <c r="C1014" s="11"/>
      <c r="D1014" s="11"/>
      <c r="E1014" s="15"/>
      <c r="F1014" s="13"/>
      <c r="BX1014" s="16"/>
    </row>
    <row r="1015" spans="1:76">
      <c r="A1015" s="15"/>
      <c r="B1015" s="15"/>
      <c r="C1015" s="11"/>
      <c r="D1015" s="11"/>
      <c r="E1015" s="15"/>
      <c r="F1015" s="13"/>
      <c r="BX1015" s="16"/>
    </row>
    <row r="1016" spans="1:76">
      <c r="A1016" s="15"/>
      <c r="B1016" s="15"/>
      <c r="C1016" s="11"/>
      <c r="D1016" s="11"/>
      <c r="E1016" s="15"/>
      <c r="F1016" s="13"/>
      <c r="BX1016" s="16"/>
    </row>
    <row r="1017" spans="1:76">
      <c r="A1017" s="15"/>
      <c r="B1017" s="15"/>
      <c r="C1017" s="11"/>
      <c r="D1017" s="11"/>
      <c r="E1017" s="15"/>
      <c r="F1017" s="13"/>
      <c r="BX1017" s="16"/>
    </row>
    <row r="1018" spans="1:76">
      <c r="A1018" s="15"/>
      <c r="B1018" s="15"/>
      <c r="C1018" s="11"/>
      <c r="D1018" s="11"/>
      <c r="E1018" s="15"/>
      <c r="F1018" s="13"/>
      <c r="BX1018" s="16"/>
    </row>
    <row r="1019" spans="1:76">
      <c r="A1019" s="15"/>
      <c r="B1019" s="15"/>
      <c r="C1019" s="11"/>
      <c r="D1019" s="11"/>
      <c r="E1019" s="15"/>
      <c r="F1019" s="13"/>
      <c r="BX1019" s="16"/>
    </row>
    <row r="1020" spans="1:76">
      <c r="A1020" s="15"/>
      <c r="B1020" s="15"/>
      <c r="C1020" s="11"/>
      <c r="D1020" s="11"/>
      <c r="E1020" s="15"/>
      <c r="F1020" s="13"/>
      <c r="BX1020" s="16"/>
    </row>
    <row r="1021" spans="1:76">
      <c r="A1021" s="15"/>
      <c r="B1021" s="15"/>
      <c r="C1021" s="11"/>
      <c r="D1021" s="11"/>
      <c r="E1021" s="15"/>
      <c r="F1021" s="13"/>
      <c r="BX1021" s="16"/>
    </row>
    <row r="1022" spans="1:76">
      <c r="A1022" s="15"/>
      <c r="B1022" s="15"/>
      <c r="C1022" s="11"/>
      <c r="D1022" s="11"/>
      <c r="E1022" s="15"/>
      <c r="F1022" s="13"/>
      <c r="BX1022" s="16"/>
    </row>
    <row r="1023" spans="1:76">
      <c r="A1023" s="15"/>
      <c r="B1023" s="15"/>
      <c r="C1023" s="11"/>
      <c r="D1023" s="11"/>
      <c r="E1023" s="15"/>
      <c r="F1023" s="13"/>
      <c r="BX1023" s="16"/>
    </row>
    <row r="1024" spans="1:76">
      <c r="A1024" s="15"/>
      <c r="B1024" s="15"/>
      <c r="C1024" s="11"/>
      <c r="D1024" s="11"/>
      <c r="E1024" s="15"/>
      <c r="F1024" s="13"/>
      <c r="BX1024" s="16"/>
    </row>
    <row r="1025" spans="1:76">
      <c r="A1025" s="15"/>
      <c r="B1025" s="15"/>
      <c r="C1025" s="11"/>
      <c r="D1025" s="11"/>
      <c r="E1025" s="15"/>
      <c r="F1025" s="13"/>
      <c r="BX1025" s="16"/>
    </row>
    <row r="1026" spans="1:76">
      <c r="A1026" s="15"/>
      <c r="B1026" s="15"/>
      <c r="C1026" s="11"/>
      <c r="D1026" s="11"/>
      <c r="E1026" s="15"/>
      <c r="F1026" s="13"/>
      <c r="BX1026" s="16"/>
    </row>
    <row r="1027" spans="1:76">
      <c r="A1027" s="15"/>
      <c r="B1027" s="15"/>
      <c r="C1027" s="11"/>
      <c r="D1027" s="11"/>
      <c r="E1027" s="15"/>
      <c r="F1027" s="13"/>
      <c r="BX1027" s="16"/>
    </row>
    <row r="1028" spans="1:76">
      <c r="A1028" s="15"/>
      <c r="B1028" s="15"/>
      <c r="C1028" s="11"/>
      <c r="D1028" s="11"/>
      <c r="E1028" s="15"/>
      <c r="F1028" s="13"/>
      <c r="BX1028" s="16"/>
    </row>
    <row r="1029" spans="1:76">
      <c r="A1029" s="15"/>
      <c r="B1029" s="15"/>
      <c r="C1029" s="11"/>
      <c r="D1029" s="11"/>
      <c r="E1029" s="15"/>
      <c r="F1029" s="13"/>
      <c r="BX1029" s="16"/>
    </row>
    <row r="1030" spans="1:76">
      <c r="A1030" s="15"/>
      <c r="B1030" s="15"/>
      <c r="C1030" s="11"/>
      <c r="D1030" s="11"/>
      <c r="E1030" s="15"/>
      <c r="F1030" s="13"/>
      <c r="BX1030" s="16"/>
    </row>
    <row r="1031" spans="1:76">
      <c r="A1031" s="15"/>
      <c r="B1031" s="15"/>
      <c r="C1031" s="11"/>
      <c r="D1031" s="11"/>
      <c r="E1031" s="15"/>
      <c r="F1031" s="13"/>
      <c r="BX1031" s="16"/>
    </row>
    <row r="1032" spans="1:76">
      <c r="A1032" s="15"/>
      <c r="B1032" s="15"/>
      <c r="C1032" s="11"/>
      <c r="D1032" s="11"/>
      <c r="E1032" s="15"/>
      <c r="F1032" s="13"/>
      <c r="BX1032" s="16"/>
    </row>
    <row r="1033" spans="1:76">
      <c r="A1033" s="15"/>
      <c r="B1033" s="15"/>
      <c r="C1033" s="11"/>
      <c r="D1033" s="11"/>
      <c r="E1033" s="15"/>
      <c r="F1033" s="13"/>
      <c r="BX1033" s="16"/>
    </row>
    <row r="1034" spans="1:76">
      <c r="A1034" s="15"/>
      <c r="B1034" s="15"/>
      <c r="C1034" s="11"/>
      <c r="D1034" s="11"/>
      <c r="E1034" s="15"/>
      <c r="F1034" s="13"/>
      <c r="BX1034" s="16"/>
    </row>
    <row r="1035" spans="1:76">
      <c r="A1035" s="15"/>
      <c r="B1035" s="15"/>
      <c r="C1035" s="11"/>
      <c r="D1035" s="11"/>
      <c r="E1035" s="15"/>
      <c r="F1035" s="13"/>
      <c r="BX1035" s="16"/>
    </row>
    <row r="1036" spans="1:76">
      <c r="A1036" s="15"/>
      <c r="B1036" s="15"/>
      <c r="C1036" s="11"/>
      <c r="D1036" s="11"/>
      <c r="E1036" s="15"/>
      <c r="F1036" s="13"/>
      <c r="BX1036" s="16"/>
    </row>
    <row r="1037" spans="1:76">
      <c r="A1037" s="15"/>
      <c r="B1037" s="15"/>
      <c r="C1037" s="11"/>
      <c r="D1037" s="11"/>
      <c r="E1037" s="15"/>
      <c r="F1037" s="13"/>
      <c r="BX1037" s="16"/>
    </row>
    <row r="1038" spans="1:76">
      <c r="A1038" s="15"/>
      <c r="B1038" s="15"/>
      <c r="C1038" s="11"/>
      <c r="D1038" s="11"/>
      <c r="E1038" s="15"/>
      <c r="F1038" s="13"/>
      <c r="BX1038" s="16"/>
    </row>
    <row r="1039" spans="1:76">
      <c r="A1039" s="15"/>
      <c r="B1039" s="15"/>
      <c r="C1039" s="11"/>
      <c r="D1039" s="11"/>
      <c r="E1039" s="15"/>
      <c r="F1039" s="13"/>
      <c r="BX1039" s="16"/>
    </row>
    <row r="1040" spans="1:76">
      <c r="A1040" s="15"/>
      <c r="B1040" s="15"/>
      <c r="C1040" s="11"/>
      <c r="D1040" s="11"/>
      <c r="E1040" s="15"/>
      <c r="F1040" s="13"/>
      <c r="BX1040" s="16"/>
    </row>
    <row r="1041" spans="1:76">
      <c r="A1041" s="15"/>
      <c r="B1041" s="15"/>
      <c r="C1041" s="11"/>
      <c r="D1041" s="11"/>
      <c r="E1041" s="15"/>
      <c r="F1041" s="13"/>
      <c r="BX1041" s="16"/>
    </row>
    <row r="1042" spans="1:76">
      <c r="A1042" s="15"/>
      <c r="B1042" s="15"/>
      <c r="C1042" s="11"/>
      <c r="D1042" s="11"/>
      <c r="E1042" s="15"/>
      <c r="F1042" s="13"/>
      <c r="BX1042" s="16"/>
    </row>
    <row r="1043" spans="1:76">
      <c r="A1043" s="15"/>
      <c r="B1043" s="15"/>
      <c r="C1043" s="11"/>
      <c r="D1043" s="11"/>
      <c r="E1043" s="15"/>
      <c r="F1043" s="13"/>
      <c r="BX1043" s="16"/>
    </row>
    <row r="1044" spans="1:76">
      <c r="A1044" s="15"/>
      <c r="B1044" s="15"/>
      <c r="C1044" s="11"/>
      <c r="D1044" s="11"/>
      <c r="E1044" s="15"/>
      <c r="F1044" s="13"/>
      <c r="BX1044" s="16"/>
    </row>
    <row r="1045" spans="1:76">
      <c r="A1045" s="15"/>
      <c r="B1045" s="15"/>
      <c r="C1045" s="11"/>
      <c r="D1045" s="11"/>
      <c r="E1045" s="15"/>
      <c r="F1045" s="13"/>
      <c r="BX1045" s="16"/>
    </row>
    <row r="1046" spans="1:76">
      <c r="A1046" s="15"/>
      <c r="B1046" s="15"/>
      <c r="C1046" s="11"/>
      <c r="D1046" s="11"/>
      <c r="E1046" s="15"/>
      <c r="F1046" s="13"/>
      <c r="BX1046" s="16"/>
    </row>
    <row r="1047" spans="1:76">
      <c r="A1047" s="15"/>
      <c r="B1047" s="15"/>
      <c r="C1047" s="11"/>
      <c r="D1047" s="11"/>
      <c r="E1047" s="15"/>
      <c r="F1047" s="13"/>
      <c r="BX1047" s="16"/>
    </row>
    <row r="1048" spans="1:76">
      <c r="A1048" s="15"/>
      <c r="B1048" s="15"/>
      <c r="C1048" s="11"/>
      <c r="D1048" s="11"/>
      <c r="E1048" s="15"/>
      <c r="F1048" s="13"/>
      <c r="BX1048" s="16"/>
    </row>
    <row r="1049" spans="1:76">
      <c r="A1049" s="15"/>
      <c r="B1049" s="15"/>
      <c r="C1049" s="11"/>
      <c r="D1049" s="11"/>
      <c r="E1049" s="15"/>
      <c r="F1049" s="13"/>
      <c r="BX1049" s="16"/>
    </row>
    <row r="1050" spans="1:76">
      <c r="A1050" s="15"/>
      <c r="B1050" s="15"/>
      <c r="C1050" s="11"/>
      <c r="D1050" s="11"/>
      <c r="E1050" s="15"/>
      <c r="F1050" s="13"/>
      <c r="BX1050" s="16"/>
    </row>
    <row r="1051" spans="1:76">
      <c r="A1051" s="15"/>
      <c r="B1051" s="15"/>
      <c r="C1051" s="11"/>
      <c r="D1051" s="11"/>
      <c r="E1051" s="15"/>
      <c r="F1051" s="13"/>
      <c r="BX1051" s="16"/>
    </row>
    <row r="1052" spans="1:76">
      <c r="A1052" s="15"/>
      <c r="B1052" s="15"/>
      <c r="C1052" s="11"/>
      <c r="D1052" s="11"/>
      <c r="E1052" s="15"/>
      <c r="F1052" s="13"/>
      <c r="BX1052" s="16"/>
    </row>
    <row r="1053" spans="1:76">
      <c r="A1053" s="15"/>
      <c r="B1053" s="15"/>
      <c r="C1053" s="11"/>
      <c r="D1053" s="11"/>
      <c r="E1053" s="15"/>
      <c r="F1053" s="13"/>
      <c r="BX1053" s="16"/>
    </row>
    <row r="1054" spans="1:76">
      <c r="A1054" s="15"/>
      <c r="B1054" s="15"/>
      <c r="C1054" s="11"/>
      <c r="D1054" s="11"/>
      <c r="E1054" s="15"/>
      <c r="F1054" s="13"/>
      <c r="BX1054" s="16"/>
    </row>
    <row r="1055" spans="1:76">
      <c r="A1055" s="15"/>
      <c r="B1055" s="15"/>
      <c r="C1055" s="11"/>
      <c r="D1055" s="11"/>
      <c r="E1055" s="15"/>
      <c r="F1055" s="13"/>
      <c r="BX1055" s="16"/>
    </row>
    <row r="1056" spans="1:76">
      <c r="A1056" s="15"/>
      <c r="B1056" s="15"/>
      <c r="C1056" s="11"/>
      <c r="D1056" s="11"/>
      <c r="E1056" s="15"/>
      <c r="F1056" s="13"/>
      <c r="BX1056" s="16"/>
    </row>
    <row r="1057" spans="1:76">
      <c r="A1057" s="15"/>
      <c r="B1057" s="15"/>
      <c r="C1057" s="11"/>
      <c r="D1057" s="11"/>
      <c r="E1057" s="15"/>
      <c r="F1057" s="13"/>
      <c r="BX1057" s="16"/>
    </row>
    <row r="1058" spans="1:76">
      <c r="A1058" s="15"/>
      <c r="B1058" s="15"/>
      <c r="C1058" s="11"/>
      <c r="D1058" s="11"/>
      <c r="E1058" s="15"/>
      <c r="F1058" s="13"/>
      <c r="BX1058" s="16"/>
    </row>
    <row r="1059" spans="1:76">
      <c r="A1059" s="15"/>
      <c r="B1059" s="15"/>
      <c r="C1059" s="11"/>
      <c r="D1059" s="11"/>
      <c r="E1059" s="15"/>
      <c r="F1059" s="13"/>
      <c r="BX1059" s="16"/>
    </row>
    <row r="1060" spans="1:76">
      <c r="A1060" s="15"/>
      <c r="B1060" s="15"/>
      <c r="C1060" s="11"/>
      <c r="D1060" s="11"/>
      <c r="E1060" s="15"/>
      <c r="F1060" s="13"/>
      <c r="BX1060" s="16"/>
    </row>
    <row r="1061" spans="1:76">
      <c r="A1061" s="15"/>
      <c r="B1061" s="15"/>
      <c r="C1061" s="11"/>
      <c r="D1061" s="11"/>
      <c r="E1061" s="15"/>
      <c r="F1061" s="13"/>
      <c r="BX1061" s="16"/>
    </row>
    <row r="1062" spans="1:76">
      <c r="A1062" s="15"/>
      <c r="B1062" s="15"/>
      <c r="C1062" s="11"/>
      <c r="D1062" s="11"/>
      <c r="E1062" s="15"/>
      <c r="F1062" s="13"/>
      <c r="BX1062" s="16"/>
    </row>
    <row r="1063" spans="1:76">
      <c r="A1063" s="15"/>
      <c r="B1063" s="15"/>
      <c r="C1063" s="11"/>
      <c r="D1063" s="11"/>
      <c r="E1063" s="15"/>
      <c r="F1063" s="13"/>
      <c r="BX1063" s="16"/>
    </row>
    <row r="1064" spans="1:76">
      <c r="A1064" s="15"/>
      <c r="B1064" s="15"/>
      <c r="C1064" s="11"/>
      <c r="D1064" s="11"/>
      <c r="E1064" s="15"/>
      <c r="F1064" s="13"/>
      <c r="BX1064" s="16"/>
    </row>
    <row r="1065" spans="1:76">
      <c r="A1065" s="15"/>
      <c r="B1065" s="15"/>
      <c r="C1065" s="11"/>
      <c r="D1065" s="11"/>
      <c r="E1065" s="15"/>
      <c r="F1065" s="13"/>
      <c r="BX1065" s="16"/>
    </row>
    <row r="1066" spans="1:76">
      <c r="A1066" s="15"/>
      <c r="B1066" s="15"/>
      <c r="C1066" s="11"/>
      <c r="D1066" s="11"/>
      <c r="E1066" s="15"/>
      <c r="F1066" s="13"/>
      <c r="BX1066" s="16"/>
    </row>
    <row r="1067" spans="1:76">
      <c r="A1067" s="15"/>
      <c r="B1067" s="15"/>
      <c r="C1067" s="11"/>
      <c r="D1067" s="11"/>
      <c r="E1067" s="15"/>
      <c r="F1067" s="13"/>
      <c r="BX1067" s="16"/>
    </row>
    <row r="1068" spans="1:76">
      <c r="A1068" s="15"/>
      <c r="B1068" s="15"/>
      <c r="C1068" s="11"/>
      <c r="D1068" s="11"/>
      <c r="E1068" s="15"/>
      <c r="F1068" s="13"/>
      <c r="BX1068" s="16"/>
    </row>
    <row r="1069" spans="1:76">
      <c r="A1069" s="15"/>
      <c r="B1069" s="15"/>
      <c r="C1069" s="11"/>
      <c r="D1069" s="11"/>
      <c r="E1069" s="15"/>
      <c r="F1069" s="13"/>
      <c r="BX1069" s="16"/>
    </row>
    <row r="1070" spans="1:76">
      <c r="A1070" s="15"/>
      <c r="B1070" s="15"/>
      <c r="C1070" s="11"/>
      <c r="D1070" s="11"/>
      <c r="E1070" s="15"/>
      <c r="F1070" s="13"/>
      <c r="BX1070" s="16"/>
    </row>
    <row r="1071" spans="1:76">
      <c r="A1071" s="15"/>
      <c r="B1071" s="15"/>
      <c r="C1071" s="11"/>
      <c r="D1071" s="11"/>
      <c r="E1071" s="15"/>
      <c r="F1071" s="13"/>
      <c r="BX1071" s="16"/>
    </row>
    <row r="1072" spans="1:76">
      <c r="A1072" s="15"/>
      <c r="B1072" s="15"/>
      <c r="C1072" s="11"/>
      <c r="D1072" s="11"/>
      <c r="E1072" s="15"/>
      <c r="F1072" s="13"/>
      <c r="BX1072" s="16"/>
    </row>
    <row r="1073" spans="1:76">
      <c r="A1073" s="15"/>
      <c r="B1073" s="15"/>
      <c r="C1073" s="11"/>
      <c r="D1073" s="11"/>
      <c r="E1073" s="15"/>
      <c r="F1073" s="13"/>
      <c r="BX1073" s="16"/>
    </row>
    <row r="1074" spans="1:76">
      <c r="A1074" s="15"/>
      <c r="B1074" s="15"/>
      <c r="C1074" s="11"/>
      <c r="D1074" s="11"/>
      <c r="E1074" s="15"/>
      <c r="F1074" s="13"/>
      <c r="BX1074" s="16"/>
    </row>
    <row r="1075" spans="1:76">
      <c r="A1075" s="15"/>
      <c r="B1075" s="15"/>
      <c r="C1075" s="11"/>
      <c r="D1075" s="11"/>
      <c r="E1075" s="15"/>
      <c r="F1075" s="13"/>
      <c r="BX1075" s="16"/>
    </row>
    <row r="1076" spans="1:76">
      <c r="A1076" s="15"/>
      <c r="B1076" s="15"/>
      <c r="C1076" s="11"/>
      <c r="D1076" s="11"/>
      <c r="E1076" s="15"/>
      <c r="F1076" s="13"/>
      <c r="BX1076" s="16"/>
    </row>
    <row r="1077" spans="1:76">
      <c r="A1077" s="15"/>
      <c r="B1077" s="15"/>
      <c r="C1077" s="11"/>
      <c r="D1077" s="11"/>
      <c r="E1077" s="15"/>
      <c r="F1077" s="13"/>
      <c r="BX1077" s="16"/>
    </row>
    <row r="1078" spans="1:76">
      <c r="A1078" s="15"/>
      <c r="B1078" s="15"/>
      <c r="C1078" s="11"/>
      <c r="D1078" s="11"/>
      <c r="E1078" s="15"/>
      <c r="F1078" s="13"/>
      <c r="BX1078" s="16"/>
    </row>
    <row r="1079" spans="1:76">
      <c r="A1079" s="15"/>
      <c r="B1079" s="15"/>
      <c r="C1079" s="11"/>
      <c r="D1079" s="11"/>
      <c r="E1079" s="15"/>
      <c r="F1079" s="13"/>
      <c r="BX1079" s="16"/>
    </row>
    <row r="1080" spans="1:76">
      <c r="A1080" s="15"/>
      <c r="B1080" s="15"/>
      <c r="C1080" s="11"/>
      <c r="D1080" s="11"/>
      <c r="E1080" s="15"/>
      <c r="F1080" s="13"/>
      <c r="BX1080" s="16"/>
    </row>
    <row r="1081" spans="1:76">
      <c r="A1081" s="15"/>
      <c r="B1081" s="15"/>
      <c r="C1081" s="11"/>
      <c r="D1081" s="11"/>
      <c r="E1081" s="15"/>
      <c r="F1081" s="13"/>
      <c r="BX1081" s="16"/>
    </row>
    <row r="1082" spans="1:76">
      <c r="A1082" s="15"/>
      <c r="B1082" s="15"/>
      <c r="C1082" s="11"/>
      <c r="D1082" s="11"/>
      <c r="E1082" s="15"/>
      <c r="F1082" s="13"/>
      <c r="BX1082" s="16"/>
    </row>
    <row r="1083" spans="1:76">
      <c r="A1083" s="15"/>
      <c r="B1083" s="15"/>
      <c r="C1083" s="11"/>
      <c r="D1083" s="11"/>
      <c r="E1083" s="15"/>
      <c r="F1083" s="13"/>
      <c r="BX1083" s="16"/>
    </row>
    <row r="1084" spans="1:76">
      <c r="A1084" s="15"/>
      <c r="B1084" s="15"/>
      <c r="C1084" s="11"/>
      <c r="D1084" s="11"/>
      <c r="E1084" s="15"/>
      <c r="F1084" s="13"/>
      <c r="BX1084" s="16"/>
    </row>
    <row r="1085" spans="1:76">
      <c r="A1085" s="15"/>
      <c r="B1085" s="15"/>
      <c r="C1085" s="11"/>
      <c r="D1085" s="11"/>
      <c r="E1085" s="15"/>
      <c r="F1085" s="13"/>
      <c r="BX1085" s="16"/>
    </row>
    <row r="1086" spans="1:76">
      <c r="A1086" s="15"/>
      <c r="B1086" s="15"/>
      <c r="C1086" s="11"/>
      <c r="D1086" s="11"/>
      <c r="E1086" s="15"/>
      <c r="F1086" s="13"/>
      <c r="BX1086" s="16"/>
    </row>
    <row r="1087" spans="1:76">
      <c r="A1087" s="15"/>
      <c r="B1087" s="15"/>
      <c r="C1087" s="11"/>
      <c r="D1087" s="11"/>
      <c r="E1087" s="15"/>
      <c r="F1087" s="13"/>
      <c r="BX1087" s="16"/>
    </row>
    <row r="1088" spans="1:76">
      <c r="A1088" s="15"/>
      <c r="B1088" s="15"/>
      <c r="C1088" s="11"/>
      <c r="D1088" s="11"/>
      <c r="E1088" s="15"/>
      <c r="F1088" s="13"/>
      <c r="BX1088" s="16"/>
    </row>
    <row r="1089" spans="1:76">
      <c r="A1089" s="15"/>
      <c r="B1089" s="15"/>
      <c r="C1089" s="11"/>
      <c r="D1089" s="11"/>
      <c r="E1089" s="15"/>
      <c r="F1089" s="13"/>
      <c r="BX1089" s="16"/>
    </row>
    <row r="1090" spans="1:76">
      <c r="A1090" s="15"/>
      <c r="B1090" s="15"/>
      <c r="C1090" s="11"/>
      <c r="D1090" s="11"/>
      <c r="E1090" s="15"/>
      <c r="F1090" s="13"/>
      <c r="BX1090" s="16"/>
    </row>
    <row r="1091" spans="1:76">
      <c r="A1091" s="15"/>
      <c r="B1091" s="15"/>
      <c r="C1091" s="11"/>
      <c r="D1091" s="11"/>
      <c r="E1091" s="15"/>
      <c r="F1091" s="13"/>
      <c r="BX1091" s="16"/>
    </row>
    <row r="1092" spans="1:76">
      <c r="A1092" s="15"/>
      <c r="B1092" s="15"/>
      <c r="C1092" s="11"/>
      <c r="D1092" s="11"/>
      <c r="E1092" s="15"/>
      <c r="F1092" s="13"/>
      <c r="BX1092" s="16"/>
    </row>
    <row r="1093" spans="1:76">
      <c r="A1093" s="15"/>
      <c r="B1093" s="15"/>
      <c r="C1093" s="11"/>
      <c r="D1093" s="11"/>
      <c r="E1093" s="15"/>
      <c r="F1093" s="13"/>
      <c r="BX1093" s="16"/>
    </row>
    <row r="1094" spans="1:76">
      <c r="A1094" s="15"/>
      <c r="B1094" s="15"/>
      <c r="C1094" s="11"/>
      <c r="D1094" s="11"/>
      <c r="E1094" s="15"/>
      <c r="F1094" s="13"/>
      <c r="BX1094" s="16"/>
    </row>
    <row r="1095" spans="1:76">
      <c r="A1095" s="15"/>
      <c r="B1095" s="15"/>
      <c r="C1095" s="11"/>
      <c r="D1095" s="11"/>
      <c r="E1095" s="15"/>
      <c r="F1095" s="13"/>
      <c r="BX1095" s="16"/>
    </row>
    <row r="1096" spans="1:76">
      <c r="A1096" s="15"/>
      <c r="B1096" s="15"/>
      <c r="C1096" s="11"/>
      <c r="D1096" s="11"/>
      <c r="E1096" s="15"/>
      <c r="F1096" s="13"/>
      <c r="BX1096" s="16"/>
    </row>
    <row r="1097" spans="1:76">
      <c r="A1097" s="15"/>
      <c r="B1097" s="15"/>
      <c r="C1097" s="11"/>
      <c r="D1097" s="11"/>
      <c r="E1097" s="15"/>
      <c r="F1097" s="13"/>
      <c r="BX1097" s="16"/>
    </row>
    <row r="1098" spans="1:76">
      <c r="A1098" s="15"/>
      <c r="B1098" s="15"/>
      <c r="C1098" s="11"/>
      <c r="D1098" s="11"/>
      <c r="E1098" s="15"/>
      <c r="F1098" s="13"/>
      <c r="BX1098" s="16"/>
    </row>
    <row r="1099" spans="1:76">
      <c r="A1099" s="15"/>
      <c r="B1099" s="15"/>
      <c r="C1099" s="11"/>
      <c r="D1099" s="11"/>
      <c r="E1099" s="15"/>
      <c r="F1099" s="13"/>
      <c r="BX1099" s="16"/>
    </row>
    <row r="1100" spans="1:76">
      <c r="A1100" s="15"/>
      <c r="B1100" s="15"/>
      <c r="C1100" s="11"/>
      <c r="D1100" s="11"/>
      <c r="E1100" s="15"/>
      <c r="F1100" s="13"/>
      <c r="BX1100" s="16"/>
    </row>
    <row r="1101" spans="1:76">
      <c r="A1101" s="15"/>
      <c r="B1101" s="15"/>
      <c r="C1101" s="11"/>
      <c r="D1101" s="11"/>
      <c r="E1101" s="15"/>
      <c r="F1101" s="13"/>
      <c r="BX1101" s="16"/>
    </row>
    <row r="1102" spans="1:76">
      <c r="A1102" s="15"/>
      <c r="B1102" s="15"/>
      <c r="C1102" s="11"/>
      <c r="D1102" s="11"/>
      <c r="E1102" s="15"/>
      <c r="F1102" s="13"/>
      <c r="BX1102" s="16"/>
    </row>
    <row r="1103" spans="1:76">
      <c r="A1103" s="15"/>
      <c r="B1103" s="15"/>
      <c r="C1103" s="11"/>
      <c r="D1103" s="11"/>
      <c r="E1103" s="15"/>
      <c r="F1103" s="13"/>
      <c r="BX1103" s="16"/>
    </row>
    <row r="1104" spans="1:76">
      <c r="A1104" s="15"/>
      <c r="B1104" s="15"/>
      <c r="C1104" s="11"/>
      <c r="D1104" s="11"/>
      <c r="E1104" s="15"/>
      <c r="F1104" s="13"/>
      <c r="BX1104" s="16"/>
    </row>
    <row r="1105" spans="1:76">
      <c r="A1105" s="15"/>
      <c r="B1105" s="15"/>
      <c r="C1105" s="11"/>
      <c r="D1105" s="11"/>
      <c r="E1105" s="15"/>
      <c r="F1105" s="13"/>
      <c r="BX1105" s="16"/>
    </row>
    <row r="1106" spans="1:76">
      <c r="A1106" s="15"/>
      <c r="B1106" s="15"/>
      <c r="C1106" s="11"/>
      <c r="D1106" s="11"/>
      <c r="E1106" s="15"/>
      <c r="F1106" s="13"/>
      <c r="BX1106" s="16"/>
    </row>
    <row r="1107" spans="1:76">
      <c r="A1107" s="15"/>
      <c r="B1107" s="15"/>
      <c r="C1107" s="11"/>
      <c r="D1107" s="11"/>
      <c r="E1107" s="15"/>
      <c r="F1107" s="13"/>
      <c r="BX1107" s="16"/>
    </row>
    <row r="1108" spans="1:76">
      <c r="A1108" s="15"/>
      <c r="B1108" s="15"/>
      <c r="C1108" s="11"/>
      <c r="D1108" s="11"/>
      <c r="E1108" s="15"/>
      <c r="F1108" s="13"/>
      <c r="BX1108" s="16"/>
    </row>
    <row r="1109" spans="1:76">
      <c r="A1109" s="15"/>
      <c r="B1109" s="15"/>
      <c r="C1109" s="11"/>
      <c r="D1109" s="11"/>
      <c r="E1109" s="15"/>
      <c r="F1109" s="13"/>
      <c r="BX1109" s="16"/>
    </row>
    <row r="1110" spans="1:76">
      <c r="A1110" s="15"/>
      <c r="B1110" s="15"/>
      <c r="C1110" s="11"/>
      <c r="D1110" s="11"/>
      <c r="E1110" s="15"/>
      <c r="F1110" s="13"/>
      <c r="BX1110" s="16"/>
    </row>
    <row r="1111" spans="1:76">
      <c r="A1111" s="15"/>
      <c r="B1111" s="15"/>
      <c r="C1111" s="11"/>
      <c r="D1111" s="11"/>
      <c r="E1111" s="15"/>
      <c r="F1111" s="13"/>
      <c r="BX1111" s="16"/>
    </row>
    <row r="1112" spans="1:76">
      <c r="A1112" s="15"/>
      <c r="B1112" s="15"/>
      <c r="C1112" s="11"/>
      <c r="D1112" s="11"/>
      <c r="E1112" s="15"/>
      <c r="F1112" s="13"/>
      <c r="BX1112" s="16"/>
    </row>
    <row r="1113" spans="1:76">
      <c r="A1113" s="15"/>
      <c r="B1113" s="15"/>
      <c r="C1113" s="11"/>
      <c r="D1113" s="11"/>
      <c r="E1113" s="15"/>
      <c r="F1113" s="13"/>
      <c r="BX1113" s="16"/>
    </row>
    <row r="1114" spans="1:76">
      <c r="A1114" s="15"/>
      <c r="B1114" s="15"/>
      <c r="C1114" s="11"/>
      <c r="D1114" s="11"/>
      <c r="E1114" s="15"/>
      <c r="F1114" s="13"/>
      <c r="BX1114" s="16"/>
    </row>
    <row r="1115" spans="1:76">
      <c r="A1115" s="15"/>
      <c r="B1115" s="15"/>
      <c r="C1115" s="11"/>
      <c r="D1115" s="11"/>
      <c r="E1115" s="15"/>
      <c r="F1115" s="13"/>
      <c r="BX1115" s="16"/>
    </row>
    <row r="1116" spans="1:76">
      <c r="A1116" s="15"/>
      <c r="B1116" s="15"/>
      <c r="C1116" s="11"/>
      <c r="D1116" s="11"/>
      <c r="E1116" s="15"/>
      <c r="F1116" s="13"/>
      <c r="BX1116" s="16"/>
    </row>
    <row r="1117" spans="1:76">
      <c r="A1117" s="15"/>
      <c r="B1117" s="15"/>
      <c r="C1117" s="11"/>
      <c r="D1117" s="11"/>
      <c r="E1117" s="15"/>
      <c r="F1117" s="13"/>
      <c r="BX1117" s="16"/>
    </row>
    <row r="1118" spans="1:76">
      <c r="A1118" s="15"/>
      <c r="B1118" s="15"/>
      <c r="C1118" s="11"/>
      <c r="D1118" s="11"/>
      <c r="E1118" s="15"/>
      <c r="F1118" s="13"/>
      <c r="BX1118" s="16"/>
    </row>
    <row r="1119" spans="1:76">
      <c r="A1119" s="15"/>
      <c r="B1119" s="15"/>
      <c r="C1119" s="11"/>
      <c r="D1119" s="11"/>
      <c r="E1119" s="15"/>
      <c r="F1119" s="13"/>
      <c r="BX1119" s="16"/>
    </row>
    <row r="1120" spans="1:76">
      <c r="A1120" s="15"/>
      <c r="B1120" s="15"/>
      <c r="C1120" s="11"/>
      <c r="D1120" s="11"/>
      <c r="E1120" s="15"/>
      <c r="F1120" s="13"/>
      <c r="BX1120" s="16"/>
    </row>
    <row r="1121" spans="1:76">
      <c r="A1121" s="15"/>
      <c r="B1121" s="15"/>
      <c r="C1121" s="11"/>
      <c r="D1121" s="11"/>
      <c r="E1121" s="15"/>
      <c r="F1121" s="13"/>
      <c r="BX1121" s="16"/>
    </row>
    <row r="1122" spans="1:76">
      <c r="A1122" s="15"/>
      <c r="B1122" s="15"/>
      <c r="C1122" s="11"/>
      <c r="D1122" s="11"/>
      <c r="E1122" s="15"/>
      <c r="F1122" s="13"/>
      <c r="BX1122" s="16"/>
    </row>
    <row r="1123" spans="1:76">
      <c r="A1123" s="15"/>
      <c r="B1123" s="15"/>
      <c r="C1123" s="11"/>
      <c r="D1123" s="11"/>
      <c r="E1123" s="15"/>
      <c r="F1123" s="13"/>
      <c r="BX1123" s="16"/>
    </row>
    <row r="1124" spans="1:76">
      <c r="A1124" s="15"/>
      <c r="B1124" s="15"/>
      <c r="C1124" s="11"/>
      <c r="D1124" s="11"/>
      <c r="E1124" s="15"/>
      <c r="F1124" s="13"/>
      <c r="BX1124" s="16"/>
    </row>
    <row r="1125" spans="1:76">
      <c r="A1125" s="15"/>
      <c r="B1125" s="15"/>
      <c r="C1125" s="11"/>
      <c r="D1125" s="11"/>
      <c r="E1125" s="15"/>
      <c r="F1125" s="13"/>
      <c r="BX1125" s="16"/>
    </row>
    <row r="1126" spans="1:76">
      <c r="A1126" s="15"/>
      <c r="B1126" s="15"/>
      <c r="C1126" s="11"/>
      <c r="D1126" s="11"/>
      <c r="E1126" s="15"/>
      <c r="F1126" s="13"/>
      <c r="BX1126" s="16"/>
    </row>
    <row r="1127" spans="1:76">
      <c r="A1127" s="15"/>
      <c r="B1127" s="15"/>
      <c r="C1127" s="11"/>
      <c r="D1127" s="11"/>
      <c r="E1127" s="15"/>
      <c r="F1127" s="13"/>
      <c r="BX1127" s="16"/>
    </row>
    <row r="1128" spans="1:76">
      <c r="A1128" s="15"/>
      <c r="B1128" s="15"/>
      <c r="C1128" s="11"/>
      <c r="D1128" s="11"/>
      <c r="E1128" s="15"/>
      <c r="F1128" s="13"/>
      <c r="BX1128" s="16"/>
    </row>
    <row r="1129" spans="1:76">
      <c r="A1129" s="15"/>
      <c r="B1129" s="15"/>
      <c r="C1129" s="11"/>
      <c r="D1129" s="11"/>
      <c r="E1129" s="15"/>
      <c r="F1129" s="13"/>
      <c r="BX1129" s="16"/>
    </row>
    <row r="1130" spans="1:76">
      <c r="A1130" s="15"/>
      <c r="B1130" s="15"/>
      <c r="C1130" s="11"/>
      <c r="D1130" s="11"/>
      <c r="E1130" s="15"/>
      <c r="F1130" s="13"/>
      <c r="BX1130" s="16"/>
    </row>
    <row r="1131" spans="1:76">
      <c r="A1131" s="15"/>
      <c r="B1131" s="15"/>
      <c r="C1131" s="11"/>
      <c r="D1131" s="11"/>
      <c r="E1131" s="15"/>
      <c r="F1131" s="13"/>
      <c r="BX1131" s="16"/>
    </row>
    <row r="1132" spans="1:76">
      <c r="A1132" s="15"/>
      <c r="B1132" s="15"/>
      <c r="C1132" s="11"/>
      <c r="D1132" s="11"/>
      <c r="E1132" s="15"/>
      <c r="F1132" s="13"/>
      <c r="BX1132" s="16"/>
    </row>
    <row r="1133" spans="1:76">
      <c r="A1133" s="15"/>
      <c r="B1133" s="15"/>
      <c r="C1133" s="11"/>
      <c r="D1133" s="11"/>
      <c r="E1133" s="15"/>
      <c r="F1133" s="13"/>
      <c r="BX1133" s="16"/>
    </row>
    <row r="1134" spans="1:76">
      <c r="A1134" s="15"/>
      <c r="B1134" s="15"/>
      <c r="C1134" s="11"/>
      <c r="D1134" s="11"/>
      <c r="E1134" s="15"/>
      <c r="F1134" s="13"/>
      <c r="BX1134" s="16"/>
    </row>
    <row r="1135" spans="1:76">
      <c r="A1135" s="15"/>
      <c r="B1135" s="15"/>
      <c r="C1135" s="11"/>
      <c r="D1135" s="11"/>
      <c r="E1135" s="15"/>
      <c r="F1135" s="13"/>
      <c r="BX1135" s="16"/>
    </row>
    <row r="1136" spans="1:76">
      <c r="A1136" s="15"/>
      <c r="B1136" s="15"/>
      <c r="C1136" s="11"/>
      <c r="D1136" s="11"/>
      <c r="E1136" s="15"/>
      <c r="F1136" s="13"/>
      <c r="BX1136" s="16"/>
    </row>
    <row r="1137" spans="1:76">
      <c r="A1137" s="15"/>
      <c r="B1137" s="15"/>
      <c r="C1137" s="11"/>
      <c r="D1137" s="11"/>
      <c r="E1137" s="15"/>
      <c r="F1137" s="13"/>
      <c r="BX1137" s="16"/>
    </row>
    <row r="1138" spans="1:76">
      <c r="A1138" s="15"/>
      <c r="B1138" s="15"/>
      <c r="C1138" s="11"/>
      <c r="D1138" s="11"/>
      <c r="E1138" s="15"/>
      <c r="F1138" s="13"/>
      <c r="BX1138" s="16"/>
    </row>
    <row r="1139" spans="1:76">
      <c r="A1139" s="15"/>
      <c r="B1139" s="15"/>
      <c r="C1139" s="11"/>
      <c r="D1139" s="11"/>
      <c r="E1139" s="15"/>
      <c r="F1139" s="13"/>
      <c r="BX1139" s="16"/>
    </row>
    <row r="1140" spans="1:76">
      <c r="A1140" s="15"/>
      <c r="B1140" s="15"/>
      <c r="C1140" s="11"/>
      <c r="D1140" s="11"/>
      <c r="E1140" s="15"/>
      <c r="F1140" s="13"/>
      <c r="BX1140" s="16"/>
    </row>
    <row r="1141" spans="1:76">
      <c r="A1141" s="15"/>
      <c r="B1141" s="15"/>
      <c r="C1141" s="11"/>
      <c r="D1141" s="11"/>
      <c r="E1141" s="15"/>
      <c r="F1141" s="13"/>
      <c r="BX1141" s="16"/>
    </row>
    <row r="1142" spans="1:76">
      <c r="A1142" s="15"/>
      <c r="B1142" s="15"/>
      <c r="C1142" s="11"/>
      <c r="D1142" s="11"/>
      <c r="E1142" s="15"/>
      <c r="F1142" s="13"/>
      <c r="BX1142" s="16"/>
    </row>
    <row r="1143" spans="1:76">
      <c r="A1143" s="15"/>
      <c r="B1143" s="15"/>
      <c r="C1143" s="11"/>
      <c r="D1143" s="11"/>
      <c r="E1143" s="15"/>
      <c r="F1143" s="13"/>
      <c r="BX1143" s="16"/>
    </row>
    <row r="1144" spans="1:76">
      <c r="A1144" s="15"/>
      <c r="B1144" s="15"/>
      <c r="C1144" s="11"/>
      <c r="D1144" s="11"/>
      <c r="E1144" s="15"/>
      <c r="F1144" s="13"/>
      <c r="BX1144" s="16"/>
    </row>
    <row r="1145" spans="1:76">
      <c r="A1145" s="15"/>
      <c r="B1145" s="15"/>
      <c r="C1145" s="11"/>
      <c r="D1145" s="11"/>
      <c r="E1145" s="15"/>
      <c r="F1145" s="13"/>
      <c r="BX1145" s="16"/>
    </row>
    <row r="1146" spans="1:76">
      <c r="A1146" s="15"/>
      <c r="B1146" s="15"/>
      <c r="C1146" s="11"/>
      <c r="D1146" s="11"/>
      <c r="E1146" s="15"/>
      <c r="F1146" s="13"/>
      <c r="BX1146" s="16"/>
    </row>
    <row r="1147" spans="1:76">
      <c r="A1147" s="15"/>
      <c r="B1147" s="15"/>
      <c r="C1147" s="11"/>
      <c r="D1147" s="11"/>
      <c r="E1147" s="15"/>
      <c r="F1147" s="13"/>
      <c r="BX1147" s="16"/>
    </row>
    <row r="1148" spans="1:76">
      <c r="A1148" s="15"/>
      <c r="B1148" s="15"/>
      <c r="C1148" s="11"/>
      <c r="D1148" s="11"/>
      <c r="E1148" s="15"/>
      <c r="F1148" s="13"/>
      <c r="BX1148" s="16"/>
    </row>
    <row r="1149" spans="1:76">
      <c r="A1149" s="15"/>
      <c r="B1149" s="15"/>
      <c r="C1149" s="11"/>
      <c r="D1149" s="11"/>
      <c r="E1149" s="15"/>
      <c r="F1149" s="13"/>
      <c r="BX1149" s="16"/>
    </row>
    <row r="1150" spans="1:76">
      <c r="A1150" s="15"/>
      <c r="B1150" s="15"/>
      <c r="C1150" s="11"/>
      <c r="D1150" s="11"/>
      <c r="E1150" s="15"/>
      <c r="F1150" s="13"/>
      <c r="BX1150" s="16"/>
    </row>
    <row r="1151" spans="1:76">
      <c r="A1151" s="15"/>
      <c r="B1151" s="15"/>
      <c r="C1151" s="11"/>
      <c r="D1151" s="11"/>
      <c r="E1151" s="15"/>
      <c r="F1151" s="13"/>
      <c r="BX1151" s="16"/>
    </row>
    <row r="1152" spans="1:76">
      <c r="A1152" s="15"/>
      <c r="B1152" s="15"/>
      <c r="C1152" s="11"/>
      <c r="D1152" s="11"/>
      <c r="E1152" s="15"/>
      <c r="F1152" s="13"/>
      <c r="BX1152" s="16"/>
    </row>
    <row r="1153" spans="1:76">
      <c r="A1153" s="15"/>
      <c r="B1153" s="15"/>
      <c r="C1153" s="11"/>
      <c r="D1153" s="11"/>
      <c r="E1153" s="15"/>
      <c r="F1153" s="13"/>
      <c r="BX1153" s="16"/>
    </row>
    <row r="1154" spans="1:76">
      <c r="A1154" s="15"/>
      <c r="B1154" s="15"/>
      <c r="C1154" s="11"/>
      <c r="D1154" s="11"/>
      <c r="E1154" s="15"/>
      <c r="F1154" s="13"/>
      <c r="BX1154" s="16"/>
    </row>
    <row r="1155" spans="1:76">
      <c r="A1155" s="15"/>
      <c r="B1155" s="15"/>
      <c r="C1155" s="11"/>
      <c r="D1155" s="11"/>
      <c r="E1155" s="15"/>
      <c r="F1155" s="13"/>
      <c r="BX1155" s="16"/>
    </row>
    <row r="1156" spans="1:76">
      <c r="A1156" s="15"/>
      <c r="B1156" s="15"/>
      <c r="C1156" s="11"/>
      <c r="D1156" s="11"/>
      <c r="E1156" s="15"/>
      <c r="F1156" s="13"/>
      <c r="BX1156" s="16"/>
    </row>
    <row r="1157" spans="1:76">
      <c r="A1157" s="15"/>
      <c r="B1157" s="15"/>
      <c r="C1157" s="11"/>
      <c r="D1157" s="11"/>
      <c r="E1157" s="15"/>
      <c r="F1157" s="13"/>
      <c r="BX1157" s="16"/>
    </row>
    <row r="1158" spans="1:76">
      <c r="A1158" s="15"/>
      <c r="B1158" s="15"/>
      <c r="C1158" s="11"/>
      <c r="D1158" s="11"/>
      <c r="E1158" s="15"/>
      <c r="F1158" s="13"/>
      <c r="BX1158" s="16"/>
    </row>
    <row r="1159" spans="1:76">
      <c r="A1159" s="15"/>
      <c r="B1159" s="15"/>
      <c r="C1159" s="11"/>
      <c r="D1159" s="11"/>
      <c r="E1159" s="15"/>
      <c r="F1159" s="13"/>
      <c r="BX1159" s="16"/>
    </row>
    <row r="1160" spans="1:76">
      <c r="A1160" s="15"/>
      <c r="B1160" s="15"/>
      <c r="C1160" s="11"/>
      <c r="D1160" s="11"/>
      <c r="E1160" s="15"/>
      <c r="F1160" s="13"/>
      <c r="BX1160" s="16"/>
    </row>
    <row r="1161" spans="1:76">
      <c r="A1161" s="15"/>
      <c r="B1161" s="15"/>
      <c r="C1161" s="11"/>
      <c r="D1161" s="11"/>
      <c r="E1161" s="15"/>
      <c r="F1161" s="13"/>
      <c r="BX1161" s="16"/>
    </row>
    <row r="1162" spans="1:76">
      <c r="A1162" s="15"/>
      <c r="B1162" s="15"/>
      <c r="C1162" s="11"/>
      <c r="D1162" s="11"/>
      <c r="E1162" s="15"/>
      <c r="F1162" s="13"/>
      <c r="BX1162" s="16"/>
    </row>
    <row r="1163" spans="1:76">
      <c r="A1163" s="15"/>
      <c r="B1163" s="15"/>
      <c r="C1163" s="11"/>
      <c r="D1163" s="11"/>
      <c r="E1163" s="15"/>
      <c r="F1163" s="13"/>
      <c r="BX1163" s="16"/>
    </row>
    <row r="1164" spans="1:76">
      <c r="A1164" s="15"/>
      <c r="B1164" s="15"/>
      <c r="C1164" s="11"/>
      <c r="D1164" s="11"/>
      <c r="E1164" s="15"/>
      <c r="F1164" s="13"/>
      <c r="BX1164" s="16"/>
    </row>
    <row r="1165" spans="1:76">
      <c r="A1165" s="15"/>
      <c r="B1165" s="15"/>
      <c r="C1165" s="11"/>
      <c r="D1165" s="11"/>
      <c r="E1165" s="15"/>
      <c r="F1165" s="13"/>
      <c r="BX1165" s="16"/>
    </row>
    <row r="1166" spans="1:76">
      <c r="A1166" s="15"/>
      <c r="B1166" s="15"/>
      <c r="C1166" s="11"/>
      <c r="D1166" s="11"/>
      <c r="E1166" s="15"/>
      <c r="F1166" s="13"/>
      <c r="BX1166" s="16"/>
    </row>
    <row r="1167" spans="1:76">
      <c r="A1167" s="15"/>
      <c r="B1167" s="15"/>
      <c r="C1167" s="11"/>
      <c r="D1167" s="11"/>
      <c r="E1167" s="15"/>
      <c r="F1167" s="13"/>
      <c r="BX1167" s="16"/>
    </row>
    <row r="1168" spans="1:76">
      <c r="A1168" s="15"/>
      <c r="B1168" s="15"/>
      <c r="C1168" s="11"/>
      <c r="D1168" s="11"/>
      <c r="E1168" s="15"/>
      <c r="F1168" s="13"/>
      <c r="BX1168" s="16"/>
    </row>
    <row r="1169" spans="1:76">
      <c r="A1169" s="15"/>
      <c r="B1169" s="15"/>
      <c r="C1169" s="11"/>
      <c r="D1169" s="11"/>
      <c r="E1169" s="15"/>
      <c r="F1169" s="13"/>
      <c r="BX1169" s="16"/>
    </row>
    <row r="1170" spans="1:76">
      <c r="A1170" s="15"/>
      <c r="B1170" s="15"/>
      <c r="C1170" s="11"/>
      <c r="D1170" s="11"/>
      <c r="E1170" s="15"/>
      <c r="F1170" s="13"/>
      <c r="BX1170" s="16"/>
    </row>
    <row r="1171" spans="1:76">
      <c r="A1171" s="15"/>
      <c r="B1171" s="15"/>
      <c r="C1171" s="11"/>
      <c r="D1171" s="11"/>
      <c r="E1171" s="15"/>
      <c r="F1171" s="13"/>
      <c r="BX1171" s="16"/>
    </row>
    <row r="1172" spans="1:76">
      <c r="A1172" s="15"/>
      <c r="B1172" s="15"/>
      <c r="C1172" s="11"/>
      <c r="D1172" s="11"/>
      <c r="E1172" s="15"/>
      <c r="F1172" s="13"/>
      <c r="BX1172" s="16"/>
    </row>
    <row r="1173" spans="1:76">
      <c r="A1173" s="15"/>
      <c r="B1173" s="15"/>
      <c r="C1173" s="11"/>
      <c r="D1173" s="11"/>
      <c r="E1173" s="15"/>
      <c r="F1173" s="13"/>
      <c r="BX1173" s="16"/>
    </row>
    <row r="1174" spans="1:76">
      <c r="A1174" s="15"/>
      <c r="B1174" s="15"/>
      <c r="C1174" s="11"/>
      <c r="D1174" s="11"/>
      <c r="E1174" s="15"/>
      <c r="F1174" s="13"/>
      <c r="BX1174" s="16"/>
    </row>
    <row r="1175" spans="1:76">
      <c r="A1175" s="15"/>
      <c r="B1175" s="15"/>
      <c r="C1175" s="11"/>
      <c r="D1175" s="11"/>
      <c r="E1175" s="15"/>
      <c r="F1175" s="13"/>
      <c r="BX1175" s="16"/>
    </row>
    <row r="1176" spans="1:76">
      <c r="A1176" s="15"/>
      <c r="B1176" s="15"/>
      <c r="C1176" s="11"/>
      <c r="D1176" s="11"/>
      <c r="E1176" s="15"/>
      <c r="F1176" s="13"/>
      <c r="BX1176" s="16"/>
    </row>
    <row r="1177" spans="1:76">
      <c r="A1177" s="15"/>
      <c r="B1177" s="15"/>
      <c r="C1177" s="11"/>
      <c r="D1177" s="11"/>
      <c r="E1177" s="15"/>
      <c r="F1177" s="13"/>
      <c r="BX1177" s="16"/>
    </row>
    <row r="1178" spans="1:76">
      <c r="A1178" s="15"/>
      <c r="B1178" s="15"/>
      <c r="C1178" s="11"/>
      <c r="D1178" s="11"/>
      <c r="E1178" s="15"/>
      <c r="F1178" s="13"/>
      <c r="BX1178" s="16"/>
    </row>
    <row r="1179" spans="1:76">
      <c r="A1179" s="15"/>
      <c r="B1179" s="15"/>
      <c r="C1179" s="11"/>
      <c r="D1179" s="11"/>
      <c r="E1179" s="15"/>
      <c r="F1179" s="13"/>
      <c r="BX1179" s="16"/>
    </row>
    <row r="1180" spans="1:76">
      <c r="A1180" s="15"/>
      <c r="B1180" s="15"/>
      <c r="C1180" s="11"/>
      <c r="D1180" s="11"/>
      <c r="E1180" s="15"/>
      <c r="F1180" s="13"/>
      <c r="BX1180" s="16"/>
    </row>
    <row r="1181" spans="1:76">
      <c r="A1181" s="15"/>
      <c r="B1181" s="15"/>
      <c r="C1181" s="11"/>
      <c r="D1181" s="11"/>
      <c r="E1181" s="15"/>
      <c r="F1181" s="13"/>
      <c r="BX1181" s="16"/>
    </row>
    <row r="1182" spans="1:76">
      <c r="A1182" s="15"/>
      <c r="B1182" s="15"/>
      <c r="C1182" s="11"/>
      <c r="D1182" s="11"/>
      <c r="E1182" s="15"/>
      <c r="F1182" s="13"/>
      <c r="BX1182" s="16"/>
    </row>
    <row r="1183" spans="1:76">
      <c r="A1183" s="15"/>
      <c r="B1183" s="15"/>
      <c r="C1183" s="11"/>
      <c r="D1183" s="11"/>
      <c r="E1183" s="15"/>
      <c r="F1183" s="13"/>
      <c r="BX1183" s="16"/>
    </row>
    <row r="1184" spans="1:76">
      <c r="A1184" s="15"/>
      <c r="B1184" s="15"/>
      <c r="C1184" s="11"/>
      <c r="D1184" s="11"/>
      <c r="E1184" s="15"/>
      <c r="F1184" s="13"/>
      <c r="BX1184" s="16"/>
    </row>
    <row r="1185" spans="1:76">
      <c r="A1185" s="15"/>
      <c r="B1185" s="15"/>
      <c r="C1185" s="11"/>
      <c r="D1185" s="11"/>
      <c r="E1185" s="15"/>
      <c r="F1185" s="13"/>
      <c r="BX1185" s="16"/>
    </row>
    <row r="1186" spans="1:76">
      <c r="A1186" s="15"/>
      <c r="B1186" s="15"/>
      <c r="C1186" s="11"/>
      <c r="D1186" s="11"/>
      <c r="E1186" s="15"/>
      <c r="F1186" s="13"/>
      <c r="BX1186" s="16"/>
    </row>
    <row r="1187" spans="1:76">
      <c r="A1187" s="15"/>
      <c r="B1187" s="15"/>
      <c r="C1187" s="11"/>
      <c r="D1187" s="11"/>
      <c r="E1187" s="15"/>
      <c r="F1187" s="13"/>
      <c r="BX1187" s="16"/>
    </row>
    <row r="1188" spans="1:76">
      <c r="A1188" s="15"/>
      <c r="B1188" s="15"/>
      <c r="C1188" s="11"/>
      <c r="D1188" s="11"/>
      <c r="E1188" s="15"/>
      <c r="F1188" s="13"/>
      <c r="BX1188" s="16"/>
    </row>
    <row r="1189" spans="1:76">
      <c r="A1189" s="15"/>
      <c r="B1189" s="15"/>
      <c r="C1189" s="11"/>
      <c r="D1189" s="11"/>
      <c r="E1189" s="15"/>
      <c r="F1189" s="13"/>
      <c r="BX1189" s="16"/>
    </row>
    <row r="1190" spans="1:76">
      <c r="A1190" s="15"/>
      <c r="B1190" s="15"/>
      <c r="C1190" s="11"/>
      <c r="D1190" s="11"/>
      <c r="E1190" s="15"/>
      <c r="F1190" s="13"/>
      <c r="BX1190" s="16"/>
    </row>
    <row r="1191" spans="1:76">
      <c r="A1191" s="15"/>
      <c r="B1191" s="15"/>
      <c r="C1191" s="11"/>
      <c r="D1191" s="11"/>
      <c r="E1191" s="15"/>
      <c r="F1191" s="13"/>
      <c r="BX1191" s="16"/>
    </row>
    <row r="1192" spans="1:76">
      <c r="A1192" s="15"/>
      <c r="B1192" s="15"/>
      <c r="C1192" s="11"/>
      <c r="D1192" s="11"/>
      <c r="E1192" s="15"/>
      <c r="F1192" s="13"/>
      <c r="BX1192" s="16"/>
    </row>
    <row r="1193" spans="1:76">
      <c r="A1193" s="15"/>
      <c r="B1193" s="15"/>
      <c r="C1193" s="11"/>
      <c r="D1193" s="11"/>
      <c r="E1193" s="15"/>
      <c r="F1193" s="13"/>
      <c r="BX1193" s="16"/>
    </row>
    <row r="1194" spans="1:76">
      <c r="A1194" s="15"/>
      <c r="B1194" s="15"/>
      <c r="C1194" s="11"/>
      <c r="D1194" s="11"/>
      <c r="E1194" s="15"/>
      <c r="F1194" s="13"/>
      <c r="BX1194" s="16"/>
    </row>
    <row r="1195" spans="1:76">
      <c r="A1195" s="15"/>
      <c r="B1195" s="15"/>
      <c r="C1195" s="11"/>
      <c r="D1195" s="11"/>
      <c r="E1195" s="15"/>
      <c r="F1195" s="13"/>
      <c r="BX1195" s="16"/>
    </row>
    <row r="1196" spans="1:76">
      <c r="A1196" s="15"/>
      <c r="B1196" s="15"/>
      <c r="C1196" s="11"/>
      <c r="D1196" s="11"/>
      <c r="E1196" s="15"/>
      <c r="F1196" s="13"/>
      <c r="BX1196" s="16"/>
    </row>
    <row r="1197" spans="1:76">
      <c r="A1197" s="15"/>
      <c r="B1197" s="15"/>
      <c r="C1197" s="11"/>
      <c r="D1197" s="11"/>
      <c r="E1197" s="15"/>
      <c r="F1197" s="13"/>
      <c r="BX1197" s="16"/>
    </row>
    <row r="1198" spans="1:76">
      <c r="A1198" s="15"/>
      <c r="B1198" s="15"/>
      <c r="C1198" s="11"/>
      <c r="D1198" s="11"/>
      <c r="E1198" s="15"/>
      <c r="F1198" s="13"/>
      <c r="BX1198" s="16"/>
    </row>
    <row r="1199" spans="1:76">
      <c r="A1199" s="15"/>
      <c r="B1199" s="15"/>
      <c r="C1199" s="11"/>
      <c r="D1199" s="11"/>
      <c r="E1199" s="15"/>
      <c r="F1199" s="13"/>
      <c r="BX1199" s="16"/>
    </row>
    <row r="1200" spans="1:76">
      <c r="A1200" s="15"/>
      <c r="B1200" s="15"/>
      <c r="C1200" s="11"/>
      <c r="D1200" s="11"/>
      <c r="E1200" s="15"/>
      <c r="F1200" s="13"/>
      <c r="BX1200" s="16"/>
    </row>
    <row r="1201" spans="1:76">
      <c r="A1201" s="15"/>
      <c r="B1201" s="15"/>
      <c r="C1201" s="11"/>
      <c r="D1201" s="11"/>
      <c r="E1201" s="15"/>
      <c r="F1201" s="13"/>
      <c r="BX1201" s="16"/>
    </row>
    <row r="1202" spans="1:76">
      <c r="A1202" s="15"/>
      <c r="B1202" s="15"/>
      <c r="C1202" s="11"/>
      <c r="D1202" s="11"/>
      <c r="E1202" s="15"/>
      <c r="F1202" s="13"/>
      <c r="BX1202" s="16"/>
    </row>
    <row r="1203" spans="1:76">
      <c r="A1203" s="15"/>
      <c r="B1203" s="15"/>
      <c r="C1203" s="11"/>
      <c r="D1203" s="11"/>
      <c r="E1203" s="15"/>
      <c r="F1203" s="13"/>
      <c r="BX1203" s="16"/>
    </row>
    <row r="1204" spans="1:76">
      <c r="A1204" s="15"/>
      <c r="B1204" s="15"/>
      <c r="C1204" s="11"/>
      <c r="D1204" s="11"/>
      <c r="E1204" s="15"/>
      <c r="F1204" s="13"/>
      <c r="BX1204" s="16"/>
    </row>
    <row r="1205" spans="1:76">
      <c r="A1205" s="15"/>
      <c r="B1205" s="15"/>
      <c r="C1205" s="11"/>
      <c r="D1205" s="11"/>
      <c r="E1205" s="15"/>
      <c r="F1205" s="13"/>
      <c r="BX1205" s="16"/>
    </row>
    <row r="1206" spans="1:76">
      <c r="A1206" s="15"/>
      <c r="B1206" s="15"/>
      <c r="C1206" s="11"/>
      <c r="D1206" s="11"/>
      <c r="E1206" s="15"/>
      <c r="F1206" s="13"/>
      <c r="BX1206" s="16"/>
    </row>
    <row r="1207" spans="1:76">
      <c r="A1207" s="15"/>
      <c r="B1207" s="15"/>
      <c r="C1207" s="11"/>
      <c r="D1207" s="11"/>
      <c r="E1207" s="15"/>
      <c r="F1207" s="13"/>
      <c r="BX1207" s="16"/>
    </row>
    <row r="1208" spans="1:76">
      <c r="A1208" s="15"/>
      <c r="B1208" s="15"/>
      <c r="C1208" s="11"/>
      <c r="D1208" s="11"/>
      <c r="E1208" s="15"/>
      <c r="F1208" s="13"/>
      <c r="BX1208" s="16"/>
    </row>
    <row r="1209" spans="1:76">
      <c r="A1209" s="15"/>
      <c r="B1209" s="15"/>
      <c r="C1209" s="11"/>
      <c r="D1209" s="11"/>
      <c r="E1209" s="15"/>
      <c r="F1209" s="13"/>
      <c r="BX1209" s="16"/>
    </row>
    <row r="1210" spans="1:76">
      <c r="A1210" s="15"/>
      <c r="B1210" s="15"/>
      <c r="C1210" s="11"/>
      <c r="D1210" s="11"/>
      <c r="E1210" s="15"/>
      <c r="F1210" s="13"/>
      <c r="BX1210" s="16"/>
    </row>
    <row r="1211" spans="1:76">
      <c r="A1211" s="15"/>
      <c r="B1211" s="15"/>
      <c r="C1211" s="11"/>
      <c r="D1211" s="11"/>
      <c r="E1211" s="15"/>
      <c r="F1211" s="13"/>
      <c r="BX1211" s="16"/>
    </row>
    <row r="1212" spans="1:76">
      <c r="A1212" s="15"/>
      <c r="B1212" s="15"/>
      <c r="C1212" s="11"/>
      <c r="D1212" s="11"/>
      <c r="E1212" s="15"/>
      <c r="F1212" s="13"/>
      <c r="BX1212" s="16"/>
    </row>
    <row r="1213" spans="1:76">
      <c r="A1213" s="15"/>
      <c r="B1213" s="15"/>
      <c r="C1213" s="11"/>
      <c r="D1213" s="11"/>
      <c r="E1213" s="15"/>
      <c r="F1213" s="13"/>
      <c r="BX1213" s="16"/>
    </row>
    <row r="1214" spans="1:76">
      <c r="A1214" s="15"/>
      <c r="B1214" s="15"/>
      <c r="C1214" s="11"/>
      <c r="D1214" s="11"/>
      <c r="E1214" s="15"/>
      <c r="F1214" s="13"/>
      <c r="BX1214" s="16"/>
    </row>
    <row r="1215" spans="1:76">
      <c r="A1215" s="15"/>
      <c r="B1215" s="15"/>
      <c r="C1215" s="11"/>
      <c r="D1215" s="11"/>
      <c r="E1215" s="15"/>
      <c r="F1215" s="13"/>
      <c r="BX1215" s="16"/>
    </row>
    <row r="1216" spans="1:76">
      <c r="A1216" s="15"/>
      <c r="B1216" s="15"/>
      <c r="C1216" s="11"/>
      <c r="D1216" s="11"/>
      <c r="E1216" s="15"/>
      <c r="F1216" s="13"/>
      <c r="BX1216" s="16"/>
    </row>
    <row r="1217" spans="1:76">
      <c r="A1217" s="15"/>
      <c r="B1217" s="15"/>
      <c r="C1217" s="11"/>
      <c r="D1217" s="11"/>
      <c r="E1217" s="15"/>
      <c r="F1217" s="13"/>
      <c r="BX1217" s="16"/>
    </row>
    <row r="1218" spans="1:76">
      <c r="A1218" s="15"/>
      <c r="B1218" s="15"/>
      <c r="C1218" s="11"/>
      <c r="D1218" s="11"/>
      <c r="E1218" s="15"/>
      <c r="F1218" s="13"/>
      <c r="BX1218" s="16"/>
    </row>
    <row r="1219" spans="1:76">
      <c r="A1219" s="15"/>
      <c r="B1219" s="15"/>
      <c r="C1219" s="11"/>
      <c r="D1219" s="11"/>
      <c r="E1219" s="15"/>
      <c r="F1219" s="13"/>
      <c r="BX1219" s="16"/>
    </row>
    <row r="1220" spans="1:76">
      <c r="A1220" s="15"/>
      <c r="B1220" s="15"/>
      <c r="C1220" s="11"/>
      <c r="D1220" s="11"/>
      <c r="E1220" s="15"/>
      <c r="F1220" s="13"/>
      <c r="BX1220" s="16"/>
    </row>
    <row r="1221" spans="1:76">
      <c r="A1221" s="15"/>
      <c r="B1221" s="15"/>
      <c r="C1221" s="11"/>
      <c r="D1221" s="11"/>
      <c r="E1221" s="15"/>
      <c r="F1221" s="13"/>
      <c r="BX1221" s="16"/>
    </row>
    <row r="1222" spans="1:76">
      <c r="A1222" s="15"/>
      <c r="B1222" s="15"/>
      <c r="C1222" s="11"/>
      <c r="D1222" s="11"/>
      <c r="E1222" s="15"/>
      <c r="F1222" s="13"/>
      <c r="BX1222" s="16"/>
    </row>
    <row r="1223" spans="1:76">
      <c r="A1223" s="15"/>
      <c r="B1223" s="15"/>
      <c r="C1223" s="11"/>
      <c r="D1223" s="11"/>
      <c r="E1223" s="15"/>
      <c r="F1223" s="13"/>
      <c r="BX1223" s="16"/>
    </row>
    <row r="1224" spans="1:76">
      <c r="A1224" s="15"/>
      <c r="B1224" s="15"/>
      <c r="C1224" s="11"/>
      <c r="D1224" s="11"/>
      <c r="E1224" s="15"/>
      <c r="F1224" s="13"/>
      <c r="BX1224" s="16"/>
    </row>
    <row r="1225" spans="1:76">
      <c r="A1225" s="15"/>
      <c r="B1225" s="15"/>
      <c r="C1225" s="11"/>
      <c r="D1225" s="11"/>
      <c r="E1225" s="15"/>
      <c r="F1225" s="13"/>
      <c r="BX1225" s="16"/>
    </row>
    <row r="1226" spans="1:76">
      <c r="A1226" s="15"/>
      <c r="B1226" s="15"/>
      <c r="C1226" s="11"/>
      <c r="D1226" s="11"/>
      <c r="E1226" s="15"/>
      <c r="F1226" s="13"/>
      <c r="BX1226" s="16"/>
    </row>
    <row r="1227" spans="1:76">
      <c r="A1227" s="15"/>
      <c r="B1227" s="15"/>
      <c r="C1227" s="11"/>
      <c r="D1227" s="11"/>
      <c r="E1227" s="15"/>
      <c r="F1227" s="13"/>
      <c r="BX1227" s="16"/>
    </row>
    <row r="1228" spans="1:76">
      <c r="A1228" s="15"/>
      <c r="B1228" s="15"/>
      <c r="C1228" s="11"/>
      <c r="D1228" s="11"/>
      <c r="E1228" s="15"/>
      <c r="F1228" s="13"/>
      <c r="BX1228" s="16"/>
    </row>
    <row r="1229" spans="1:76">
      <c r="A1229" s="15"/>
      <c r="B1229" s="15"/>
      <c r="C1229" s="11"/>
      <c r="D1229" s="11"/>
      <c r="E1229" s="15"/>
      <c r="F1229" s="13"/>
      <c r="BX1229" s="16"/>
    </row>
    <row r="1230" spans="1:76">
      <c r="A1230" s="15"/>
      <c r="B1230" s="15"/>
      <c r="C1230" s="11"/>
      <c r="D1230" s="11"/>
      <c r="E1230" s="15"/>
      <c r="F1230" s="13"/>
      <c r="BX1230" s="16"/>
    </row>
    <row r="1231" spans="1:76">
      <c r="A1231" s="15"/>
      <c r="B1231" s="15"/>
      <c r="C1231" s="11"/>
      <c r="D1231" s="11"/>
      <c r="E1231" s="15"/>
      <c r="F1231" s="13"/>
      <c r="BX1231" s="16"/>
    </row>
    <row r="1232" spans="1:76">
      <c r="A1232" s="15"/>
      <c r="B1232" s="15"/>
      <c r="C1232" s="11"/>
      <c r="D1232" s="11"/>
      <c r="E1232" s="15"/>
      <c r="F1232" s="13"/>
      <c r="BX1232" s="16"/>
    </row>
    <row r="1233" spans="1:76">
      <c r="A1233" s="15"/>
      <c r="B1233" s="15"/>
      <c r="C1233" s="11"/>
      <c r="D1233" s="11"/>
      <c r="E1233" s="15"/>
      <c r="F1233" s="13"/>
      <c r="BX1233" s="16"/>
    </row>
    <row r="1234" spans="1:76">
      <c r="A1234" s="15"/>
      <c r="B1234" s="15"/>
      <c r="C1234" s="11"/>
      <c r="D1234" s="11"/>
      <c r="E1234" s="15"/>
      <c r="F1234" s="13"/>
      <c r="BX1234" s="16"/>
    </row>
    <row r="1235" spans="1:76">
      <c r="A1235" s="15"/>
      <c r="B1235" s="15"/>
      <c r="C1235" s="11"/>
      <c r="D1235" s="11"/>
      <c r="E1235" s="15"/>
      <c r="F1235" s="13"/>
      <c r="BX1235" s="16"/>
    </row>
    <row r="1236" spans="1:76">
      <c r="A1236" s="15"/>
      <c r="B1236" s="15"/>
      <c r="C1236" s="11"/>
      <c r="D1236" s="11"/>
      <c r="E1236" s="15"/>
      <c r="F1236" s="13"/>
      <c r="BX1236" s="16"/>
    </row>
    <row r="1237" spans="1:76">
      <c r="A1237" s="15"/>
      <c r="B1237" s="15"/>
      <c r="C1237" s="11"/>
      <c r="D1237" s="11"/>
      <c r="E1237" s="15"/>
      <c r="F1237" s="13"/>
      <c r="BX1237" s="16"/>
    </row>
    <row r="1238" spans="1:76">
      <c r="A1238" s="15"/>
      <c r="B1238" s="15"/>
      <c r="C1238" s="11"/>
      <c r="D1238" s="11"/>
      <c r="E1238" s="15"/>
      <c r="F1238" s="13"/>
      <c r="BX1238" s="16"/>
    </row>
    <row r="1239" spans="1:76">
      <c r="A1239" s="15"/>
      <c r="B1239" s="15"/>
      <c r="C1239" s="11"/>
      <c r="D1239" s="11"/>
      <c r="E1239" s="15"/>
      <c r="F1239" s="13"/>
      <c r="BX1239" s="16"/>
    </row>
    <row r="1240" spans="1:76">
      <c r="A1240" s="15"/>
      <c r="B1240" s="15"/>
      <c r="C1240" s="11"/>
      <c r="D1240" s="11"/>
      <c r="E1240" s="15"/>
      <c r="F1240" s="13"/>
      <c r="BX1240" s="16"/>
    </row>
    <row r="1241" spans="1:76">
      <c r="A1241" s="15"/>
      <c r="B1241" s="15"/>
      <c r="C1241" s="11"/>
      <c r="D1241" s="11"/>
      <c r="E1241" s="15"/>
      <c r="F1241" s="13"/>
      <c r="BX1241" s="16"/>
    </row>
    <row r="1242" spans="1:76">
      <c r="A1242" s="15"/>
      <c r="B1242" s="15"/>
      <c r="C1242" s="11"/>
      <c r="D1242" s="11"/>
      <c r="E1242" s="15"/>
      <c r="F1242" s="13"/>
      <c r="BX1242" s="16"/>
    </row>
    <row r="1243" spans="1:76">
      <c r="A1243" s="15"/>
      <c r="B1243" s="15"/>
      <c r="C1243" s="11"/>
      <c r="D1243" s="11"/>
      <c r="E1243" s="15"/>
      <c r="F1243" s="13"/>
      <c r="BX1243" s="16"/>
    </row>
    <row r="1244" spans="1:76">
      <c r="A1244" s="15"/>
      <c r="B1244" s="15"/>
      <c r="C1244" s="11"/>
      <c r="D1244" s="11"/>
      <c r="E1244" s="15"/>
      <c r="F1244" s="13"/>
      <c r="BX1244" s="16"/>
    </row>
    <row r="1245" spans="1:76">
      <c r="A1245" s="15"/>
      <c r="B1245" s="15"/>
      <c r="C1245" s="11"/>
      <c r="D1245" s="11"/>
      <c r="E1245" s="15"/>
      <c r="F1245" s="13"/>
      <c r="BX1245" s="16"/>
    </row>
    <row r="1246" spans="1:76">
      <c r="A1246" s="15"/>
      <c r="B1246" s="15"/>
      <c r="C1246" s="11"/>
      <c r="D1246" s="11"/>
      <c r="E1246" s="15"/>
      <c r="F1246" s="13"/>
      <c r="BX1246" s="16"/>
    </row>
    <row r="1247" spans="1:76">
      <c r="A1247" s="15"/>
      <c r="B1247" s="15"/>
      <c r="C1247" s="11"/>
      <c r="D1247" s="11"/>
      <c r="E1247" s="15"/>
      <c r="F1247" s="13"/>
      <c r="BX1247" s="16"/>
    </row>
    <row r="1248" spans="1:76">
      <c r="A1248" s="15"/>
      <c r="B1248" s="15"/>
      <c r="C1248" s="11"/>
      <c r="D1248" s="11"/>
      <c r="E1248" s="15"/>
      <c r="F1248" s="13"/>
      <c r="BX1248" s="16"/>
    </row>
    <row r="1249" spans="1:76">
      <c r="A1249" s="15"/>
      <c r="B1249" s="15"/>
      <c r="C1249" s="11"/>
      <c r="D1249" s="11"/>
      <c r="E1249" s="15"/>
      <c r="F1249" s="13"/>
      <c r="BX1249" s="16"/>
    </row>
    <row r="1250" spans="1:76">
      <c r="A1250" s="15"/>
      <c r="B1250" s="15"/>
      <c r="C1250" s="11"/>
      <c r="D1250" s="11"/>
      <c r="E1250" s="15"/>
      <c r="F1250" s="13"/>
      <c r="BX1250" s="16"/>
    </row>
    <row r="1251" spans="1:76">
      <c r="A1251" s="15"/>
      <c r="B1251" s="15"/>
      <c r="C1251" s="11"/>
      <c r="D1251" s="11"/>
      <c r="E1251" s="15"/>
      <c r="F1251" s="13"/>
      <c r="BX1251" s="16"/>
    </row>
    <row r="1252" spans="1:76">
      <c r="A1252" s="15"/>
      <c r="B1252" s="15"/>
      <c r="C1252" s="11"/>
      <c r="D1252" s="11"/>
      <c r="E1252" s="15"/>
      <c r="F1252" s="13"/>
      <c r="BX1252" s="16"/>
    </row>
    <row r="1253" spans="1:76">
      <c r="A1253" s="15"/>
      <c r="B1253" s="15"/>
      <c r="C1253" s="11"/>
      <c r="D1253" s="11"/>
      <c r="E1253" s="15"/>
      <c r="F1253" s="13"/>
      <c r="BX1253" s="16"/>
    </row>
    <row r="1254" spans="1:76">
      <c r="A1254" s="15"/>
      <c r="B1254" s="15"/>
      <c r="C1254" s="11"/>
      <c r="D1254" s="11"/>
      <c r="E1254" s="15"/>
      <c r="F1254" s="13"/>
      <c r="BX1254" s="16"/>
    </row>
    <row r="1255" spans="1:76">
      <c r="A1255" s="15"/>
      <c r="B1255" s="15"/>
      <c r="C1255" s="11"/>
      <c r="D1255" s="11"/>
      <c r="E1255" s="15"/>
      <c r="F1255" s="13"/>
      <c r="BX1255" s="16"/>
    </row>
    <row r="1256" spans="1:76">
      <c r="A1256" s="15"/>
      <c r="B1256" s="15"/>
      <c r="C1256" s="11"/>
      <c r="D1256" s="11"/>
      <c r="E1256" s="15"/>
      <c r="F1256" s="13"/>
      <c r="BX1256" s="16"/>
    </row>
    <row r="1257" spans="1:76">
      <c r="A1257" s="15"/>
      <c r="B1257" s="15"/>
      <c r="C1257" s="11"/>
      <c r="D1257" s="11"/>
      <c r="E1257" s="15"/>
      <c r="F1257" s="13"/>
      <c r="BX1257" s="16"/>
    </row>
    <row r="1258" spans="1:76">
      <c r="A1258" s="15"/>
      <c r="B1258" s="15"/>
      <c r="C1258" s="11"/>
      <c r="D1258" s="11"/>
      <c r="E1258" s="15"/>
      <c r="F1258" s="13"/>
      <c r="BX1258" s="16"/>
    </row>
    <row r="1259" spans="1:76">
      <c r="A1259" s="15"/>
      <c r="B1259" s="15"/>
      <c r="C1259" s="11"/>
      <c r="D1259" s="11"/>
      <c r="E1259" s="15"/>
      <c r="F1259" s="13"/>
      <c r="BX1259" s="16"/>
    </row>
    <row r="1260" spans="1:76">
      <c r="A1260" s="15"/>
      <c r="B1260" s="15"/>
      <c r="C1260" s="11"/>
      <c r="D1260" s="11"/>
      <c r="E1260" s="15"/>
      <c r="F1260" s="13"/>
      <c r="BX1260" s="16"/>
    </row>
    <row r="1261" spans="1:76">
      <c r="A1261" s="15"/>
      <c r="B1261" s="15"/>
      <c r="C1261" s="11"/>
      <c r="D1261" s="11"/>
      <c r="E1261" s="15"/>
      <c r="F1261" s="13"/>
      <c r="BX1261" s="16"/>
    </row>
    <row r="1262" spans="1:76">
      <c r="A1262" s="15"/>
      <c r="B1262" s="15"/>
      <c r="C1262" s="11"/>
      <c r="D1262" s="11"/>
      <c r="E1262" s="15"/>
      <c r="F1262" s="13"/>
      <c r="BX1262" s="16"/>
    </row>
    <row r="1263" spans="1:76">
      <c r="A1263" s="15"/>
      <c r="B1263" s="15"/>
      <c r="C1263" s="11"/>
      <c r="D1263" s="11"/>
      <c r="E1263" s="15"/>
      <c r="F1263" s="13"/>
      <c r="BX1263" s="16"/>
    </row>
    <row r="1264" spans="1:76">
      <c r="A1264" s="15"/>
      <c r="B1264" s="15"/>
      <c r="C1264" s="11"/>
      <c r="D1264" s="11"/>
      <c r="E1264" s="15"/>
      <c r="F1264" s="13"/>
      <c r="BX1264" s="16"/>
    </row>
    <row r="1265" spans="1:76">
      <c r="A1265" s="15"/>
      <c r="B1265" s="15"/>
      <c r="C1265" s="11"/>
      <c r="D1265" s="11"/>
      <c r="E1265" s="15"/>
      <c r="F1265" s="13"/>
      <c r="BX1265" s="16"/>
    </row>
    <row r="1266" spans="1:76">
      <c r="A1266" s="15"/>
      <c r="B1266" s="15"/>
      <c r="C1266" s="11"/>
      <c r="D1266" s="11"/>
      <c r="E1266" s="15"/>
      <c r="F1266" s="13"/>
      <c r="BX1266" s="16"/>
    </row>
    <row r="1267" spans="1:76">
      <c r="A1267" s="15"/>
      <c r="B1267" s="15"/>
      <c r="C1267" s="11"/>
      <c r="D1267" s="11"/>
      <c r="E1267" s="15"/>
      <c r="F1267" s="13"/>
      <c r="BX1267" s="16"/>
    </row>
    <row r="1268" spans="1:76">
      <c r="A1268" s="15"/>
      <c r="B1268" s="15"/>
      <c r="C1268" s="11"/>
      <c r="D1268" s="11"/>
      <c r="E1268" s="15"/>
      <c r="F1268" s="13"/>
      <c r="BX1268" s="16"/>
    </row>
    <row r="1269" spans="1:76">
      <c r="A1269" s="15"/>
      <c r="B1269" s="15"/>
      <c r="C1269" s="11"/>
      <c r="D1269" s="11"/>
      <c r="E1269" s="15"/>
      <c r="F1269" s="13"/>
      <c r="BX1269" s="16"/>
    </row>
    <row r="1270" spans="1:76">
      <c r="A1270" s="15"/>
      <c r="B1270" s="15"/>
      <c r="C1270" s="11"/>
      <c r="D1270" s="11"/>
      <c r="E1270" s="15"/>
      <c r="F1270" s="13"/>
      <c r="BX1270" s="16"/>
    </row>
    <row r="1271" spans="1:76">
      <c r="A1271" s="15"/>
      <c r="B1271" s="15"/>
      <c r="C1271" s="11"/>
      <c r="D1271" s="11"/>
      <c r="E1271" s="15"/>
      <c r="F1271" s="13"/>
      <c r="BX1271" s="16"/>
    </row>
    <row r="1272" spans="1:76">
      <c r="A1272" s="15"/>
      <c r="B1272" s="15"/>
      <c r="C1272" s="11"/>
      <c r="D1272" s="11"/>
      <c r="E1272" s="15"/>
      <c r="F1272" s="13"/>
      <c r="BX1272" s="16"/>
    </row>
    <row r="1273" spans="1:76">
      <c r="A1273" s="15"/>
      <c r="B1273" s="15"/>
      <c r="C1273" s="11"/>
      <c r="D1273" s="11"/>
      <c r="E1273" s="15"/>
      <c r="F1273" s="13"/>
      <c r="BX1273" s="16"/>
    </row>
    <row r="1274" spans="1:76">
      <c r="A1274" s="15"/>
      <c r="B1274" s="15"/>
      <c r="C1274" s="11"/>
      <c r="D1274" s="11"/>
      <c r="E1274" s="15"/>
      <c r="F1274" s="13"/>
      <c r="BX1274" s="16"/>
    </row>
    <row r="1275" spans="1:76">
      <c r="A1275" s="15"/>
      <c r="B1275" s="15"/>
      <c r="C1275" s="11"/>
      <c r="D1275" s="11"/>
      <c r="E1275" s="15"/>
      <c r="F1275" s="13"/>
      <c r="BX1275" s="16"/>
    </row>
    <row r="1276" spans="1:76">
      <c r="A1276" s="15"/>
      <c r="B1276" s="15"/>
      <c r="C1276" s="11"/>
      <c r="D1276" s="11"/>
      <c r="E1276" s="15"/>
      <c r="F1276" s="13"/>
      <c r="BX1276" s="16"/>
    </row>
    <row r="1277" spans="1:76">
      <c r="A1277" s="15"/>
      <c r="B1277" s="15"/>
      <c r="C1277" s="11"/>
      <c r="D1277" s="11"/>
      <c r="E1277" s="15"/>
      <c r="F1277" s="13"/>
      <c r="BX1277" s="16"/>
    </row>
    <row r="1278" spans="1:76">
      <c r="A1278" s="15"/>
      <c r="B1278" s="15"/>
      <c r="C1278" s="11"/>
      <c r="D1278" s="11"/>
      <c r="E1278" s="15"/>
      <c r="F1278" s="13"/>
      <c r="BX1278" s="16"/>
    </row>
    <row r="1279" spans="1:76">
      <c r="A1279" s="15"/>
      <c r="B1279" s="15"/>
      <c r="C1279" s="11"/>
      <c r="D1279" s="11"/>
      <c r="E1279" s="15"/>
      <c r="F1279" s="13"/>
      <c r="BX1279" s="16"/>
    </row>
    <row r="1280" spans="1:76">
      <c r="A1280" s="15"/>
      <c r="B1280" s="15"/>
      <c r="C1280" s="11"/>
      <c r="D1280" s="11"/>
      <c r="E1280" s="15"/>
      <c r="F1280" s="13"/>
      <c r="BX1280" s="16"/>
    </row>
    <row r="1281" spans="1:76">
      <c r="A1281" s="15"/>
      <c r="B1281" s="15"/>
      <c r="C1281" s="11"/>
      <c r="D1281" s="11"/>
      <c r="E1281" s="15"/>
      <c r="F1281" s="13"/>
      <c r="BX1281" s="16"/>
    </row>
    <row r="1282" spans="1:76">
      <c r="A1282" s="15"/>
      <c r="B1282" s="15"/>
      <c r="C1282" s="11"/>
      <c r="D1282" s="11"/>
      <c r="E1282" s="15"/>
      <c r="F1282" s="13"/>
      <c r="BX1282" s="16"/>
    </row>
    <row r="1283" spans="1:76">
      <c r="A1283" s="15"/>
      <c r="B1283" s="15"/>
      <c r="C1283" s="11"/>
      <c r="D1283" s="11"/>
      <c r="E1283" s="15"/>
      <c r="F1283" s="13"/>
      <c r="BX1283" s="16"/>
    </row>
    <row r="1284" spans="1:76">
      <c r="A1284" s="15"/>
      <c r="B1284" s="15"/>
      <c r="C1284" s="11"/>
      <c r="D1284" s="11"/>
      <c r="E1284" s="15"/>
      <c r="F1284" s="13"/>
      <c r="BX1284" s="16"/>
    </row>
    <row r="1285" spans="1:76">
      <c r="A1285" s="15"/>
      <c r="B1285" s="15"/>
      <c r="C1285" s="11"/>
      <c r="D1285" s="11"/>
      <c r="E1285" s="15"/>
      <c r="F1285" s="13"/>
      <c r="BX1285" s="16"/>
    </row>
    <row r="1286" spans="1:76">
      <c r="A1286" s="15"/>
      <c r="B1286" s="15"/>
      <c r="C1286" s="11"/>
      <c r="D1286" s="11"/>
      <c r="E1286" s="15"/>
      <c r="F1286" s="13"/>
      <c r="BX1286" s="16"/>
    </row>
    <row r="1287" spans="1:76">
      <c r="A1287" s="15"/>
      <c r="B1287" s="15"/>
      <c r="C1287" s="11"/>
      <c r="D1287" s="11"/>
      <c r="E1287" s="15"/>
      <c r="F1287" s="13"/>
      <c r="BX1287" s="16"/>
    </row>
    <row r="1288" spans="1:76">
      <c r="A1288" s="15"/>
      <c r="B1288" s="15"/>
      <c r="C1288" s="11"/>
      <c r="D1288" s="11"/>
      <c r="E1288" s="15"/>
      <c r="F1288" s="13"/>
      <c r="BX1288" s="16"/>
    </row>
    <row r="1289" spans="1:76">
      <c r="A1289" s="15"/>
      <c r="B1289" s="15"/>
      <c r="C1289" s="11"/>
      <c r="D1289" s="11"/>
      <c r="E1289" s="15"/>
      <c r="F1289" s="13"/>
      <c r="BX1289" s="16"/>
    </row>
    <row r="1290" spans="1:76">
      <c r="A1290" s="15"/>
      <c r="B1290" s="15"/>
      <c r="C1290" s="11"/>
      <c r="D1290" s="11"/>
      <c r="E1290" s="15"/>
      <c r="F1290" s="13"/>
      <c r="BX1290" s="16"/>
    </row>
    <row r="1291" spans="1:76">
      <c r="A1291" s="15"/>
      <c r="B1291" s="15"/>
      <c r="C1291" s="11"/>
      <c r="D1291" s="11"/>
      <c r="E1291" s="15"/>
      <c r="F1291" s="13"/>
      <c r="BX1291" s="16"/>
    </row>
    <row r="1292" spans="1:76">
      <c r="A1292" s="15"/>
      <c r="B1292" s="15"/>
      <c r="C1292" s="11"/>
      <c r="D1292" s="11"/>
      <c r="E1292" s="15"/>
      <c r="F1292" s="13"/>
      <c r="BX1292" s="16"/>
    </row>
    <row r="1293" spans="1:76">
      <c r="A1293" s="15"/>
      <c r="B1293" s="15"/>
      <c r="C1293" s="11"/>
      <c r="D1293" s="11"/>
      <c r="E1293" s="15"/>
      <c r="F1293" s="13"/>
      <c r="BX1293" s="16"/>
    </row>
    <row r="1294" spans="1:76">
      <c r="A1294" s="15"/>
      <c r="B1294" s="15"/>
      <c r="C1294" s="11"/>
      <c r="D1294" s="11"/>
      <c r="E1294" s="15"/>
      <c r="F1294" s="13"/>
      <c r="BX1294" s="16"/>
    </row>
    <row r="1295" spans="1:76">
      <c r="A1295" s="15"/>
      <c r="B1295" s="15"/>
      <c r="C1295" s="11"/>
      <c r="D1295" s="11"/>
      <c r="E1295" s="15"/>
      <c r="F1295" s="13"/>
      <c r="BX1295" s="16"/>
    </row>
    <row r="1296" spans="1:76">
      <c r="A1296" s="15"/>
      <c r="B1296" s="15"/>
      <c r="C1296" s="11"/>
      <c r="D1296" s="11"/>
      <c r="E1296" s="15"/>
      <c r="F1296" s="13"/>
      <c r="BX1296" s="16"/>
    </row>
    <row r="1297" spans="1:76">
      <c r="A1297" s="15"/>
      <c r="B1297" s="15"/>
      <c r="C1297" s="11"/>
      <c r="D1297" s="11"/>
      <c r="E1297" s="15"/>
      <c r="F1297" s="13"/>
      <c r="BX1297" s="16"/>
    </row>
    <row r="1298" spans="1:76">
      <c r="A1298" s="15"/>
      <c r="B1298" s="15"/>
      <c r="C1298" s="11"/>
      <c r="D1298" s="11"/>
      <c r="E1298" s="15"/>
      <c r="F1298" s="13"/>
      <c r="BX1298" s="16"/>
    </row>
    <row r="1299" spans="1:76">
      <c r="A1299" s="15"/>
      <c r="B1299" s="15"/>
      <c r="C1299" s="11"/>
      <c r="D1299" s="11"/>
      <c r="E1299" s="15"/>
      <c r="F1299" s="13"/>
      <c r="BX1299" s="16"/>
    </row>
    <row r="1300" spans="1:76">
      <c r="A1300" s="15"/>
      <c r="B1300" s="15"/>
      <c r="C1300" s="11"/>
      <c r="D1300" s="11"/>
      <c r="E1300" s="15"/>
      <c r="F1300" s="13"/>
      <c r="BX1300" s="16"/>
    </row>
    <row r="1301" spans="1:76">
      <c r="A1301" s="15"/>
      <c r="B1301" s="15"/>
      <c r="C1301" s="11"/>
      <c r="D1301" s="11"/>
      <c r="E1301" s="15"/>
      <c r="F1301" s="13"/>
      <c r="BX1301" s="16"/>
    </row>
    <row r="1302" spans="1:76">
      <c r="A1302" s="15"/>
      <c r="B1302" s="15"/>
      <c r="C1302" s="11"/>
      <c r="D1302" s="11"/>
      <c r="E1302" s="15"/>
      <c r="F1302" s="13"/>
      <c r="BX1302" s="16"/>
    </row>
    <row r="1303" spans="1:76">
      <c r="A1303" s="15"/>
      <c r="B1303" s="15"/>
      <c r="C1303" s="11"/>
      <c r="D1303" s="11"/>
      <c r="E1303" s="15"/>
      <c r="F1303" s="13"/>
      <c r="BX1303" s="16"/>
    </row>
    <row r="1304" spans="1:76">
      <c r="A1304" s="15"/>
      <c r="B1304" s="15"/>
      <c r="C1304" s="11"/>
      <c r="D1304" s="11"/>
      <c r="E1304" s="15"/>
      <c r="F1304" s="13"/>
      <c r="BX1304" s="16"/>
    </row>
    <row r="1305" spans="1:76">
      <c r="A1305" s="15"/>
      <c r="B1305" s="15"/>
      <c r="C1305" s="11"/>
      <c r="D1305" s="11"/>
      <c r="E1305" s="15"/>
      <c r="F1305" s="13"/>
      <c r="BX1305" s="16"/>
    </row>
    <row r="1306" spans="1:76">
      <c r="A1306" s="15"/>
      <c r="B1306" s="15"/>
      <c r="C1306" s="11"/>
      <c r="D1306" s="11"/>
      <c r="E1306" s="15"/>
      <c r="F1306" s="13"/>
      <c r="BX1306" s="16"/>
    </row>
    <row r="1307" spans="1:76">
      <c r="A1307" s="15"/>
      <c r="B1307" s="15"/>
      <c r="C1307" s="11"/>
      <c r="D1307" s="11"/>
      <c r="E1307" s="15"/>
      <c r="F1307" s="13"/>
      <c r="BX1307" s="16"/>
    </row>
    <row r="1308" spans="1:76">
      <c r="A1308" s="15"/>
      <c r="B1308" s="15"/>
      <c r="C1308" s="11"/>
      <c r="D1308" s="11"/>
      <c r="E1308" s="15"/>
      <c r="F1308" s="13"/>
      <c r="BX1308" s="16"/>
    </row>
    <row r="1309" spans="1:76">
      <c r="A1309" s="15"/>
      <c r="B1309" s="15"/>
      <c r="C1309" s="11"/>
      <c r="D1309" s="11"/>
      <c r="E1309" s="15"/>
      <c r="F1309" s="13"/>
      <c r="BX1309" s="16"/>
    </row>
    <row r="1310" spans="1:76">
      <c r="A1310" s="15"/>
      <c r="B1310" s="15"/>
      <c r="C1310" s="11"/>
      <c r="D1310" s="11"/>
      <c r="E1310" s="15"/>
      <c r="F1310" s="13"/>
      <c r="BX1310" s="16"/>
    </row>
    <row r="1311" spans="1:76">
      <c r="A1311" s="15"/>
      <c r="B1311" s="15"/>
      <c r="C1311" s="11"/>
      <c r="D1311" s="11"/>
      <c r="E1311" s="15"/>
      <c r="F1311" s="13"/>
      <c r="BX1311" s="16"/>
    </row>
    <row r="1312" spans="1:76">
      <c r="A1312" s="15"/>
      <c r="B1312" s="15"/>
      <c r="C1312" s="11"/>
      <c r="D1312" s="11"/>
      <c r="E1312" s="15"/>
      <c r="F1312" s="13"/>
      <c r="BX1312" s="16"/>
    </row>
    <row r="1313" spans="1:76">
      <c r="A1313" s="15"/>
      <c r="B1313" s="15"/>
      <c r="C1313" s="11"/>
      <c r="D1313" s="11"/>
      <c r="E1313" s="15"/>
      <c r="F1313" s="13"/>
      <c r="BX1313" s="16"/>
    </row>
    <row r="1314" spans="1:76">
      <c r="A1314" s="15"/>
      <c r="B1314" s="15"/>
      <c r="C1314" s="11"/>
      <c r="D1314" s="11"/>
      <c r="E1314" s="15"/>
      <c r="F1314" s="13"/>
      <c r="BX1314" s="16"/>
    </row>
    <row r="1315" spans="1:76">
      <c r="A1315" s="15"/>
      <c r="B1315" s="15"/>
      <c r="C1315" s="11"/>
      <c r="D1315" s="11"/>
      <c r="E1315" s="15"/>
      <c r="F1315" s="13"/>
      <c r="BX1315" s="16"/>
    </row>
    <row r="1316" spans="1:76">
      <c r="A1316" s="15"/>
      <c r="B1316" s="15"/>
      <c r="C1316" s="11"/>
      <c r="D1316" s="11"/>
      <c r="E1316" s="15"/>
      <c r="F1316" s="13"/>
      <c r="BX1316" s="16"/>
    </row>
    <row r="1317" spans="1:76">
      <c r="A1317" s="15"/>
      <c r="B1317" s="15"/>
      <c r="C1317" s="11"/>
      <c r="D1317" s="11"/>
      <c r="E1317" s="15"/>
      <c r="F1317" s="13"/>
      <c r="BX1317" s="16"/>
    </row>
    <row r="1318" spans="1:76">
      <c r="A1318" s="15"/>
      <c r="B1318" s="15"/>
      <c r="C1318" s="11"/>
      <c r="D1318" s="11"/>
      <c r="E1318" s="15"/>
      <c r="F1318" s="13"/>
      <c r="BX1318" s="16"/>
    </row>
    <row r="1319" spans="1:76">
      <c r="A1319" s="15"/>
      <c r="B1319" s="15"/>
      <c r="C1319" s="11"/>
      <c r="D1319" s="11"/>
      <c r="E1319" s="15"/>
      <c r="F1319" s="13"/>
      <c r="BX1319" s="16"/>
    </row>
    <row r="1320" spans="1:76">
      <c r="A1320" s="15"/>
      <c r="B1320" s="15"/>
      <c r="C1320" s="11"/>
      <c r="D1320" s="11"/>
      <c r="E1320" s="15"/>
      <c r="F1320" s="13"/>
      <c r="BX1320" s="16"/>
    </row>
    <row r="1321" spans="1:76">
      <c r="A1321" s="15"/>
      <c r="B1321" s="15"/>
      <c r="C1321" s="11"/>
      <c r="D1321" s="11"/>
      <c r="E1321" s="15"/>
      <c r="F1321" s="13"/>
      <c r="BX1321" s="16"/>
    </row>
    <row r="1322" spans="1:76">
      <c r="A1322" s="15"/>
      <c r="B1322" s="15"/>
      <c r="C1322" s="11"/>
      <c r="D1322" s="11"/>
      <c r="E1322" s="15"/>
      <c r="F1322" s="13"/>
      <c r="BX1322" s="16"/>
    </row>
    <row r="1323" spans="1:76">
      <c r="A1323" s="15"/>
      <c r="B1323" s="15"/>
      <c r="C1323" s="11"/>
      <c r="D1323" s="11"/>
      <c r="E1323" s="15"/>
      <c r="F1323" s="13"/>
      <c r="BX1323" s="16"/>
    </row>
    <row r="1324" spans="1:76">
      <c r="A1324" s="15"/>
      <c r="B1324" s="15"/>
      <c r="C1324" s="11"/>
      <c r="D1324" s="11"/>
      <c r="E1324" s="15"/>
      <c r="F1324" s="13"/>
      <c r="BX1324" s="16"/>
    </row>
    <row r="1325" spans="1:76">
      <c r="A1325" s="15"/>
      <c r="B1325" s="15"/>
      <c r="C1325" s="11"/>
      <c r="D1325" s="11"/>
      <c r="E1325" s="15"/>
      <c r="F1325" s="13"/>
      <c r="BX1325" s="16"/>
    </row>
    <row r="1326" spans="1:76">
      <c r="A1326" s="15"/>
      <c r="B1326" s="15"/>
      <c r="C1326" s="11"/>
      <c r="D1326" s="11"/>
      <c r="E1326" s="15"/>
      <c r="F1326" s="13"/>
      <c r="BX1326" s="16"/>
    </row>
    <row r="1327" spans="1:76">
      <c r="A1327" s="15"/>
      <c r="B1327" s="15"/>
      <c r="C1327" s="11"/>
      <c r="D1327" s="11"/>
      <c r="E1327" s="15"/>
      <c r="F1327" s="13"/>
      <c r="BX1327" s="16"/>
    </row>
    <row r="1328" spans="1:76">
      <c r="A1328" s="15"/>
      <c r="B1328" s="15"/>
      <c r="C1328" s="11"/>
      <c r="D1328" s="11"/>
      <c r="E1328" s="15"/>
      <c r="F1328" s="13"/>
      <c r="BX1328" s="16"/>
    </row>
    <row r="1329" spans="1:76">
      <c r="A1329" s="15"/>
      <c r="B1329" s="15"/>
      <c r="C1329" s="11"/>
      <c r="D1329" s="11"/>
      <c r="E1329" s="15"/>
      <c r="F1329" s="13"/>
      <c r="BX1329" s="16"/>
    </row>
    <row r="1330" spans="1:76">
      <c r="A1330" s="15"/>
      <c r="B1330" s="15"/>
      <c r="C1330" s="11"/>
      <c r="D1330" s="11"/>
      <c r="E1330" s="15"/>
      <c r="F1330" s="13"/>
      <c r="BX1330" s="16"/>
    </row>
    <row r="1331" spans="1:76">
      <c r="A1331" s="15"/>
      <c r="B1331" s="15"/>
      <c r="C1331" s="11"/>
      <c r="D1331" s="11"/>
      <c r="E1331" s="15"/>
      <c r="F1331" s="13"/>
      <c r="BX1331" s="16"/>
    </row>
    <row r="1332" spans="1:76">
      <c r="A1332" s="15"/>
      <c r="B1332" s="15"/>
      <c r="C1332" s="11"/>
      <c r="D1332" s="11"/>
      <c r="E1332" s="15"/>
      <c r="F1332" s="13"/>
      <c r="BX1332" s="16"/>
    </row>
    <row r="1333" spans="1:76">
      <c r="A1333" s="15"/>
      <c r="B1333" s="15"/>
      <c r="C1333" s="11"/>
      <c r="D1333" s="11"/>
      <c r="E1333" s="15"/>
      <c r="F1333" s="13"/>
      <c r="BX1333" s="16"/>
    </row>
    <row r="1334" spans="1:76">
      <c r="A1334" s="15"/>
      <c r="B1334" s="15"/>
      <c r="C1334" s="11"/>
      <c r="D1334" s="11"/>
      <c r="E1334" s="15"/>
      <c r="F1334" s="13"/>
      <c r="BX1334" s="16"/>
    </row>
    <row r="1335" spans="1:76">
      <c r="A1335" s="15"/>
      <c r="B1335" s="15"/>
      <c r="C1335" s="11"/>
      <c r="D1335" s="11"/>
      <c r="E1335" s="15"/>
      <c r="F1335" s="13"/>
      <c r="BX1335" s="16"/>
    </row>
    <row r="1336" spans="1:76">
      <c r="A1336" s="15"/>
      <c r="B1336" s="15"/>
      <c r="C1336" s="11"/>
      <c r="D1336" s="11"/>
      <c r="E1336" s="15"/>
      <c r="F1336" s="13"/>
      <c r="BX1336" s="16"/>
    </row>
    <row r="1337" spans="1:76">
      <c r="A1337" s="15"/>
      <c r="B1337" s="15"/>
      <c r="C1337" s="11"/>
      <c r="D1337" s="11"/>
      <c r="E1337" s="15"/>
      <c r="F1337" s="13"/>
      <c r="BX1337" s="16"/>
    </row>
    <row r="1338" spans="1:76">
      <c r="A1338" s="15"/>
      <c r="B1338" s="15"/>
      <c r="C1338" s="11"/>
      <c r="D1338" s="11"/>
      <c r="E1338" s="15"/>
      <c r="F1338" s="13"/>
      <c r="BX1338" s="16"/>
    </row>
    <row r="1339" spans="1:76">
      <c r="A1339" s="15"/>
      <c r="B1339" s="15"/>
      <c r="C1339" s="11"/>
      <c r="D1339" s="11"/>
      <c r="E1339" s="15"/>
      <c r="F1339" s="13"/>
      <c r="BX1339" s="16"/>
    </row>
    <row r="1340" spans="1:76">
      <c r="A1340" s="15"/>
      <c r="B1340" s="15"/>
      <c r="C1340" s="11"/>
      <c r="D1340" s="11"/>
      <c r="E1340" s="15"/>
      <c r="F1340" s="13"/>
      <c r="BX1340" s="16"/>
    </row>
    <row r="1341" spans="1:76">
      <c r="A1341" s="15"/>
      <c r="B1341" s="15"/>
      <c r="C1341" s="11"/>
      <c r="D1341" s="11"/>
      <c r="E1341" s="15"/>
      <c r="F1341" s="13"/>
      <c r="BX1341" s="16"/>
    </row>
    <row r="1342" spans="1:76">
      <c r="A1342" s="15"/>
      <c r="B1342" s="15"/>
      <c r="C1342" s="11"/>
      <c r="D1342" s="11"/>
      <c r="E1342" s="15"/>
      <c r="F1342" s="13"/>
      <c r="BX1342" s="16"/>
    </row>
    <row r="1343" spans="1:76">
      <c r="A1343" s="15"/>
      <c r="B1343" s="15"/>
      <c r="C1343" s="11"/>
      <c r="D1343" s="11"/>
      <c r="E1343" s="15"/>
      <c r="F1343" s="13"/>
      <c r="BX1343" s="16"/>
    </row>
    <row r="1344" spans="1:76">
      <c r="A1344" s="15"/>
      <c r="B1344" s="15"/>
      <c r="C1344" s="11"/>
      <c r="D1344" s="11"/>
      <c r="E1344" s="15"/>
      <c r="F1344" s="13"/>
      <c r="BX1344" s="16"/>
    </row>
    <row r="1345" spans="1:76">
      <c r="A1345" s="15"/>
      <c r="B1345" s="15"/>
      <c r="C1345" s="11"/>
      <c r="D1345" s="11"/>
      <c r="E1345" s="15"/>
      <c r="F1345" s="13"/>
      <c r="BX1345" s="16"/>
    </row>
    <row r="1346" spans="1:76">
      <c r="A1346" s="15"/>
      <c r="B1346" s="15"/>
      <c r="C1346" s="11"/>
      <c r="D1346" s="11"/>
      <c r="E1346" s="15"/>
      <c r="F1346" s="13"/>
      <c r="BX1346" s="16"/>
    </row>
    <row r="1347" spans="1:76">
      <c r="A1347" s="15"/>
      <c r="B1347" s="15"/>
      <c r="C1347" s="11"/>
      <c r="D1347" s="11"/>
      <c r="E1347" s="15"/>
      <c r="F1347" s="13"/>
      <c r="BX1347" s="16"/>
    </row>
    <row r="1348" spans="1:76">
      <c r="A1348" s="15"/>
      <c r="B1348" s="15"/>
      <c r="C1348" s="11"/>
      <c r="D1348" s="11"/>
      <c r="E1348" s="15"/>
      <c r="F1348" s="13"/>
      <c r="BX1348" s="16"/>
    </row>
    <row r="1349" spans="1:76">
      <c r="A1349" s="15"/>
      <c r="B1349" s="15"/>
      <c r="C1349" s="11"/>
      <c r="D1349" s="11"/>
      <c r="E1349" s="15"/>
      <c r="F1349" s="13"/>
      <c r="BX1349" s="16"/>
    </row>
    <row r="1350" spans="1:76">
      <c r="A1350" s="15"/>
      <c r="B1350" s="15"/>
      <c r="C1350" s="11"/>
      <c r="D1350" s="11"/>
      <c r="E1350" s="15"/>
      <c r="F1350" s="13"/>
      <c r="BX1350" s="16"/>
    </row>
    <row r="1351" spans="1:76">
      <c r="A1351" s="15"/>
      <c r="B1351" s="15"/>
      <c r="C1351" s="11"/>
      <c r="D1351" s="11"/>
      <c r="E1351" s="15"/>
      <c r="F1351" s="13"/>
      <c r="BX1351" s="16"/>
    </row>
    <row r="1352" spans="1:76">
      <c r="A1352" s="15"/>
      <c r="B1352" s="15"/>
      <c r="C1352" s="11"/>
      <c r="D1352" s="11"/>
      <c r="E1352" s="15"/>
      <c r="F1352" s="13"/>
      <c r="BX1352" s="16"/>
    </row>
    <row r="1353" spans="1:76">
      <c r="A1353" s="15"/>
      <c r="B1353" s="15"/>
      <c r="C1353" s="11"/>
      <c r="D1353" s="11"/>
      <c r="E1353" s="15"/>
      <c r="F1353" s="13"/>
      <c r="BX1353" s="16"/>
    </row>
    <row r="1354" spans="1:76">
      <c r="A1354" s="15"/>
      <c r="B1354" s="15"/>
      <c r="C1354" s="11"/>
      <c r="D1354" s="11"/>
      <c r="E1354" s="15"/>
      <c r="F1354" s="13"/>
      <c r="BX1354" s="16"/>
    </row>
    <row r="1355" spans="1:76">
      <c r="A1355" s="15"/>
      <c r="B1355" s="15"/>
      <c r="C1355" s="11"/>
      <c r="D1355" s="11"/>
      <c r="E1355" s="15"/>
      <c r="F1355" s="13"/>
      <c r="BX1355" s="16"/>
    </row>
    <row r="1356" spans="1:76">
      <c r="A1356" s="15"/>
      <c r="B1356" s="15"/>
      <c r="C1356" s="11"/>
      <c r="D1356" s="11"/>
      <c r="E1356" s="15"/>
      <c r="F1356" s="13"/>
      <c r="BX1356" s="16"/>
    </row>
    <row r="1357" spans="1:76">
      <c r="A1357" s="15"/>
      <c r="B1357" s="15"/>
      <c r="C1357" s="11"/>
      <c r="D1357" s="11"/>
      <c r="E1357" s="15"/>
      <c r="F1357" s="13"/>
      <c r="BX1357" s="16"/>
    </row>
    <row r="1358" spans="1:76">
      <c r="A1358" s="15"/>
      <c r="B1358" s="15"/>
      <c r="C1358" s="11"/>
      <c r="D1358" s="11"/>
      <c r="E1358" s="15"/>
      <c r="F1358" s="13"/>
      <c r="BX1358" s="16"/>
    </row>
    <row r="1359" spans="1:76">
      <c r="A1359" s="15"/>
      <c r="B1359" s="15"/>
      <c r="C1359" s="11"/>
      <c r="D1359" s="11"/>
      <c r="E1359" s="15"/>
      <c r="F1359" s="13"/>
      <c r="BX1359" s="16"/>
    </row>
    <row r="1360" spans="1:76">
      <c r="A1360" s="15"/>
      <c r="B1360" s="15"/>
      <c r="C1360" s="11"/>
      <c r="D1360" s="11"/>
      <c r="E1360" s="15"/>
      <c r="F1360" s="13"/>
      <c r="BX1360" s="16"/>
    </row>
    <row r="1361" spans="1:76">
      <c r="A1361" s="15"/>
      <c r="B1361" s="15"/>
      <c r="C1361" s="11"/>
      <c r="D1361" s="11"/>
      <c r="E1361" s="15"/>
      <c r="F1361" s="13"/>
      <c r="BX1361" s="16"/>
    </row>
    <row r="1362" spans="1:76">
      <c r="A1362" s="15"/>
      <c r="B1362" s="15"/>
      <c r="C1362" s="11"/>
      <c r="D1362" s="11"/>
      <c r="E1362" s="15"/>
      <c r="F1362" s="13"/>
      <c r="BX1362" s="16"/>
    </row>
    <row r="1363" spans="1:76">
      <c r="A1363" s="15"/>
      <c r="B1363" s="15"/>
      <c r="C1363" s="11"/>
      <c r="D1363" s="11"/>
      <c r="E1363" s="15"/>
      <c r="F1363" s="13"/>
      <c r="BX1363" s="16"/>
    </row>
    <row r="1364" spans="1:76">
      <c r="A1364" s="15"/>
      <c r="B1364" s="15"/>
      <c r="C1364" s="11"/>
      <c r="D1364" s="11"/>
      <c r="E1364" s="15"/>
      <c r="F1364" s="13"/>
      <c r="BX1364" s="16"/>
    </row>
    <row r="1365" spans="1:76">
      <c r="A1365" s="15"/>
      <c r="B1365" s="15"/>
      <c r="C1365" s="11"/>
      <c r="D1365" s="11"/>
      <c r="E1365" s="15"/>
      <c r="F1365" s="13"/>
      <c r="BX1365" s="16"/>
    </row>
    <row r="1366" spans="1:76">
      <c r="A1366" s="15"/>
      <c r="B1366" s="15"/>
      <c r="C1366" s="11"/>
      <c r="D1366" s="11"/>
      <c r="E1366" s="15"/>
      <c r="F1366" s="13"/>
      <c r="BX1366" s="16"/>
    </row>
    <row r="1367" spans="1:76">
      <c r="A1367" s="15"/>
      <c r="B1367" s="15"/>
      <c r="C1367" s="11"/>
      <c r="D1367" s="11"/>
      <c r="E1367" s="15"/>
      <c r="F1367" s="13"/>
      <c r="BX1367" s="16"/>
    </row>
    <row r="1368" spans="1:76">
      <c r="A1368" s="15"/>
      <c r="B1368" s="15"/>
      <c r="C1368" s="11"/>
      <c r="D1368" s="11"/>
      <c r="E1368" s="15"/>
      <c r="F1368" s="13"/>
      <c r="BX1368" s="16"/>
    </row>
    <row r="1369" spans="1:76">
      <c r="A1369" s="15"/>
      <c r="B1369" s="15"/>
      <c r="C1369" s="11"/>
      <c r="D1369" s="11"/>
      <c r="E1369" s="15"/>
      <c r="F1369" s="13"/>
      <c r="BX1369" s="16"/>
    </row>
    <row r="1370" spans="1:76">
      <c r="A1370" s="15"/>
      <c r="B1370" s="15"/>
      <c r="C1370" s="11"/>
      <c r="D1370" s="11"/>
      <c r="E1370" s="15"/>
      <c r="F1370" s="13"/>
      <c r="BX1370" s="16"/>
    </row>
    <row r="1371" spans="1:76">
      <c r="A1371" s="15"/>
      <c r="B1371" s="15"/>
      <c r="C1371" s="11"/>
      <c r="D1371" s="11"/>
      <c r="E1371" s="15"/>
      <c r="F1371" s="13"/>
      <c r="BX1371" s="16"/>
    </row>
    <row r="1372" spans="1:76">
      <c r="A1372" s="15"/>
      <c r="B1372" s="15"/>
      <c r="C1372" s="11"/>
      <c r="D1372" s="11"/>
      <c r="E1372" s="15"/>
      <c r="F1372" s="13"/>
      <c r="BX1372" s="16"/>
    </row>
    <row r="1373" spans="1:76">
      <c r="A1373" s="15"/>
      <c r="B1373" s="15"/>
      <c r="C1373" s="11"/>
      <c r="D1373" s="11"/>
      <c r="E1373" s="15"/>
      <c r="F1373" s="13"/>
      <c r="BX1373" s="16"/>
    </row>
    <row r="1374" spans="1:76">
      <c r="A1374" s="15"/>
      <c r="B1374" s="15"/>
      <c r="C1374" s="11"/>
      <c r="D1374" s="11"/>
      <c r="E1374" s="15"/>
      <c r="F1374" s="13"/>
      <c r="BX1374" s="16"/>
    </row>
    <row r="1375" spans="1:76">
      <c r="A1375" s="15"/>
      <c r="B1375" s="15"/>
      <c r="C1375" s="11"/>
      <c r="D1375" s="11"/>
      <c r="E1375" s="15"/>
      <c r="F1375" s="13"/>
      <c r="BX1375" s="16"/>
    </row>
    <row r="1376" spans="1:76">
      <c r="A1376" s="15"/>
      <c r="B1376" s="15"/>
      <c r="C1376" s="11"/>
      <c r="D1376" s="11"/>
      <c r="E1376" s="15"/>
      <c r="F1376" s="13"/>
      <c r="BX1376" s="16"/>
    </row>
    <row r="1377" spans="1:76">
      <c r="A1377" s="15"/>
      <c r="B1377" s="15"/>
      <c r="C1377" s="11"/>
      <c r="D1377" s="11"/>
      <c r="E1377" s="15"/>
      <c r="F1377" s="13"/>
      <c r="BX1377" s="16"/>
    </row>
    <row r="1378" spans="1:76">
      <c r="A1378" s="15"/>
      <c r="B1378" s="15"/>
      <c r="C1378" s="11"/>
      <c r="D1378" s="11"/>
      <c r="E1378" s="15"/>
      <c r="F1378" s="13"/>
      <c r="BX1378" s="16"/>
    </row>
    <row r="1379" spans="1:76">
      <c r="A1379" s="15"/>
      <c r="B1379" s="15"/>
      <c r="C1379" s="11"/>
      <c r="D1379" s="11"/>
      <c r="E1379" s="15"/>
      <c r="F1379" s="13"/>
      <c r="BX1379" s="16"/>
    </row>
    <row r="1380" spans="1:76">
      <c r="A1380" s="15"/>
      <c r="B1380" s="15"/>
      <c r="C1380" s="11"/>
      <c r="D1380" s="11"/>
      <c r="E1380" s="15"/>
      <c r="F1380" s="13"/>
      <c r="BX1380" s="16"/>
    </row>
    <row r="1381" spans="1:76">
      <c r="A1381" s="15"/>
      <c r="B1381" s="15"/>
      <c r="C1381" s="11"/>
      <c r="D1381" s="11"/>
      <c r="E1381" s="15"/>
      <c r="F1381" s="13"/>
      <c r="BX1381" s="16"/>
    </row>
    <row r="1382" spans="1:76">
      <c r="A1382" s="15"/>
      <c r="B1382" s="15"/>
      <c r="C1382" s="11"/>
      <c r="D1382" s="11"/>
      <c r="E1382" s="15"/>
      <c r="F1382" s="13"/>
      <c r="BX1382" s="16"/>
    </row>
    <row r="1383" spans="1:76">
      <c r="A1383" s="15"/>
      <c r="B1383" s="15"/>
      <c r="C1383" s="11"/>
      <c r="D1383" s="11"/>
      <c r="E1383" s="15"/>
      <c r="F1383" s="13"/>
      <c r="BX1383" s="16"/>
    </row>
    <row r="1384" spans="1:76">
      <c r="A1384" s="15"/>
      <c r="B1384" s="15"/>
      <c r="C1384" s="11"/>
      <c r="D1384" s="11"/>
      <c r="E1384" s="15"/>
      <c r="F1384" s="13"/>
      <c r="BX1384" s="16"/>
    </row>
    <row r="1385" spans="1:76">
      <c r="A1385" s="15"/>
      <c r="B1385" s="15"/>
      <c r="C1385" s="11"/>
      <c r="D1385" s="11"/>
      <c r="E1385" s="15"/>
      <c r="F1385" s="13"/>
      <c r="BX1385" s="16"/>
    </row>
    <row r="1386" spans="1:76">
      <c r="A1386" s="15"/>
      <c r="B1386" s="15"/>
      <c r="C1386" s="11"/>
      <c r="D1386" s="11"/>
      <c r="E1386" s="15"/>
      <c r="F1386" s="13"/>
      <c r="BX1386" s="16"/>
    </row>
    <row r="1387" spans="1:76">
      <c r="A1387" s="15"/>
      <c r="B1387" s="15"/>
      <c r="C1387" s="11"/>
      <c r="D1387" s="11"/>
      <c r="E1387" s="15"/>
      <c r="F1387" s="13"/>
      <c r="BX1387" s="16"/>
    </row>
    <row r="1388" spans="1:76">
      <c r="A1388" s="15"/>
      <c r="B1388" s="15"/>
      <c r="C1388" s="11"/>
      <c r="D1388" s="11"/>
      <c r="E1388" s="15"/>
      <c r="F1388" s="13"/>
      <c r="BX1388" s="16"/>
    </row>
    <row r="1389" spans="1:76">
      <c r="A1389" s="15"/>
      <c r="B1389" s="15"/>
      <c r="C1389" s="11"/>
      <c r="D1389" s="11"/>
      <c r="E1389" s="15"/>
      <c r="F1389" s="13"/>
      <c r="BX1389" s="16"/>
    </row>
    <row r="1390" spans="1:76">
      <c r="A1390" s="15"/>
      <c r="B1390" s="15"/>
      <c r="C1390" s="11"/>
      <c r="D1390" s="11"/>
      <c r="E1390" s="15"/>
      <c r="F1390" s="13"/>
      <c r="BX1390" s="16"/>
    </row>
    <row r="1391" spans="1:76">
      <c r="A1391" s="15"/>
      <c r="B1391" s="15"/>
      <c r="C1391" s="11"/>
      <c r="D1391" s="11"/>
      <c r="E1391" s="15"/>
      <c r="F1391" s="13"/>
      <c r="BX1391" s="16"/>
    </row>
    <row r="1392" spans="1:76">
      <c r="A1392" s="15"/>
      <c r="B1392" s="15"/>
      <c r="C1392" s="11"/>
      <c r="D1392" s="11"/>
      <c r="E1392" s="15"/>
      <c r="F1392" s="13"/>
      <c r="BX1392" s="16"/>
    </row>
    <row r="1393" spans="1:76">
      <c r="A1393" s="15"/>
      <c r="B1393" s="15"/>
      <c r="C1393" s="11"/>
      <c r="D1393" s="11"/>
      <c r="E1393" s="15"/>
      <c r="F1393" s="13"/>
      <c r="BX1393" s="16"/>
    </row>
    <row r="1394" spans="1:76">
      <c r="A1394" s="15"/>
      <c r="B1394" s="15"/>
      <c r="C1394" s="11"/>
      <c r="D1394" s="11"/>
      <c r="E1394" s="15"/>
      <c r="F1394" s="13"/>
      <c r="BX1394" s="16"/>
    </row>
    <row r="1395" spans="1:76">
      <c r="A1395" s="15"/>
      <c r="B1395" s="15"/>
      <c r="C1395" s="11"/>
      <c r="D1395" s="11"/>
      <c r="E1395" s="15"/>
      <c r="F1395" s="13"/>
      <c r="BX1395" s="16"/>
    </row>
    <row r="1396" spans="1:76">
      <c r="A1396" s="15"/>
      <c r="B1396" s="15"/>
      <c r="C1396" s="11"/>
      <c r="D1396" s="11"/>
      <c r="E1396" s="15"/>
      <c r="F1396" s="13"/>
      <c r="BX1396" s="16"/>
    </row>
    <row r="1397" spans="1:76">
      <c r="A1397" s="15"/>
      <c r="B1397" s="15"/>
      <c r="C1397" s="11"/>
      <c r="D1397" s="11"/>
      <c r="E1397" s="15"/>
      <c r="F1397" s="13"/>
      <c r="BX1397" s="16"/>
    </row>
    <row r="1398" spans="1:76">
      <c r="A1398" s="15"/>
      <c r="B1398" s="15"/>
      <c r="C1398" s="11"/>
      <c r="D1398" s="11"/>
      <c r="E1398" s="15"/>
      <c r="F1398" s="13"/>
      <c r="BX1398" s="16"/>
    </row>
    <row r="1399" spans="1:76">
      <c r="A1399" s="15"/>
      <c r="B1399" s="15"/>
      <c r="C1399" s="11"/>
      <c r="D1399" s="11"/>
      <c r="E1399" s="15"/>
      <c r="F1399" s="13"/>
      <c r="BX1399" s="16"/>
    </row>
    <row r="1400" spans="1:76">
      <c r="A1400" s="15"/>
      <c r="B1400" s="15"/>
      <c r="C1400" s="11"/>
      <c r="D1400" s="11"/>
      <c r="E1400" s="15"/>
      <c r="F1400" s="13"/>
      <c r="BX1400" s="16"/>
    </row>
    <row r="1401" spans="1:76">
      <c r="A1401" s="15"/>
      <c r="B1401" s="15"/>
      <c r="C1401" s="11"/>
      <c r="D1401" s="11"/>
      <c r="E1401" s="15"/>
      <c r="F1401" s="13"/>
      <c r="BX1401" s="16"/>
    </row>
    <row r="1402" spans="1:76">
      <c r="A1402" s="15"/>
      <c r="B1402" s="15"/>
      <c r="C1402" s="11"/>
      <c r="D1402" s="11"/>
      <c r="E1402" s="15"/>
      <c r="F1402" s="13"/>
      <c r="BX1402" s="16"/>
    </row>
    <row r="1403" spans="1:76">
      <c r="A1403" s="15"/>
      <c r="B1403" s="15"/>
      <c r="C1403" s="11"/>
      <c r="D1403" s="11"/>
      <c r="E1403" s="15"/>
      <c r="F1403" s="13"/>
      <c r="BX1403" s="16"/>
    </row>
    <row r="1404" spans="1:76">
      <c r="A1404" s="15"/>
      <c r="B1404" s="15"/>
      <c r="C1404" s="11"/>
      <c r="D1404" s="11"/>
      <c r="E1404" s="15"/>
      <c r="F1404" s="13"/>
      <c r="BX1404" s="16"/>
    </row>
    <row r="1405" spans="1:76">
      <c r="A1405" s="15"/>
      <c r="B1405" s="15"/>
      <c r="C1405" s="11"/>
      <c r="D1405" s="11"/>
      <c r="E1405" s="15"/>
      <c r="F1405" s="13"/>
      <c r="BX1405" s="16"/>
    </row>
    <row r="1406" spans="1:76">
      <c r="A1406" s="15"/>
      <c r="B1406" s="15"/>
      <c r="C1406" s="11"/>
      <c r="D1406" s="11"/>
      <c r="E1406" s="15"/>
      <c r="F1406" s="13"/>
      <c r="BX1406" s="16"/>
    </row>
    <row r="1407" spans="1:76">
      <c r="A1407" s="15"/>
      <c r="B1407" s="15"/>
      <c r="C1407" s="11"/>
      <c r="D1407" s="11"/>
      <c r="E1407" s="15"/>
      <c r="F1407" s="13"/>
      <c r="BX1407" s="16"/>
    </row>
    <row r="1408" spans="1:76">
      <c r="A1408" s="15"/>
      <c r="B1408" s="15"/>
      <c r="C1408" s="11"/>
      <c r="D1408" s="11"/>
      <c r="E1408" s="15"/>
      <c r="F1408" s="13"/>
      <c r="BX1408" s="16"/>
    </row>
    <row r="1409" spans="1:76">
      <c r="A1409" s="15"/>
      <c r="B1409" s="15"/>
      <c r="C1409" s="11"/>
      <c r="D1409" s="11"/>
      <c r="E1409" s="15"/>
      <c r="F1409" s="13"/>
      <c r="BX1409" s="16"/>
    </row>
    <row r="1410" spans="1:76">
      <c r="A1410" s="15"/>
      <c r="B1410" s="15"/>
      <c r="C1410" s="11"/>
      <c r="D1410" s="11"/>
      <c r="E1410" s="15"/>
      <c r="F1410" s="13"/>
      <c r="BX1410" s="16"/>
    </row>
    <row r="1411" spans="1:76">
      <c r="A1411" s="15"/>
      <c r="B1411" s="15"/>
      <c r="C1411" s="11"/>
      <c r="D1411" s="11"/>
      <c r="E1411" s="15"/>
      <c r="F1411" s="13"/>
      <c r="BX1411" s="16"/>
    </row>
    <row r="1412" spans="1:76">
      <c r="A1412" s="15"/>
      <c r="B1412" s="15"/>
      <c r="C1412" s="11"/>
      <c r="D1412" s="11"/>
      <c r="E1412" s="15"/>
      <c r="F1412" s="13"/>
      <c r="BX1412" s="16"/>
    </row>
    <row r="1413" spans="1:76">
      <c r="A1413" s="15"/>
      <c r="B1413" s="15"/>
      <c r="C1413" s="11"/>
      <c r="D1413" s="11"/>
      <c r="E1413" s="15"/>
      <c r="F1413" s="13"/>
      <c r="BX1413" s="16"/>
    </row>
    <row r="1414" spans="1:76">
      <c r="A1414" s="15"/>
      <c r="B1414" s="15"/>
      <c r="C1414" s="11"/>
      <c r="D1414" s="11"/>
      <c r="E1414" s="15"/>
      <c r="F1414" s="13"/>
      <c r="BX1414" s="16"/>
    </row>
    <row r="1415" spans="1:76">
      <c r="A1415" s="15"/>
      <c r="B1415" s="15"/>
      <c r="C1415" s="11"/>
      <c r="D1415" s="11"/>
      <c r="E1415" s="15"/>
      <c r="F1415" s="13"/>
      <c r="BX1415" s="16"/>
    </row>
    <row r="1416" spans="1:76">
      <c r="A1416" s="15"/>
      <c r="B1416" s="15"/>
      <c r="C1416" s="11"/>
      <c r="D1416" s="11"/>
      <c r="E1416" s="15"/>
      <c r="F1416" s="13"/>
      <c r="BX1416" s="16"/>
    </row>
    <row r="1417" spans="1:76">
      <c r="A1417" s="15"/>
      <c r="B1417" s="15"/>
      <c r="C1417" s="11"/>
      <c r="D1417" s="11"/>
      <c r="E1417" s="15"/>
      <c r="F1417" s="13"/>
      <c r="BX1417" s="16"/>
    </row>
    <row r="1418" spans="1:76">
      <c r="A1418" s="15"/>
      <c r="B1418" s="15"/>
      <c r="C1418" s="11"/>
      <c r="D1418" s="11"/>
      <c r="E1418" s="15"/>
      <c r="F1418" s="13"/>
      <c r="BX1418" s="16"/>
    </row>
    <row r="1419" spans="1:76">
      <c r="A1419" s="15"/>
      <c r="B1419" s="15"/>
      <c r="C1419" s="11"/>
      <c r="D1419" s="11"/>
      <c r="E1419" s="15"/>
      <c r="F1419" s="13"/>
      <c r="BX1419" s="16"/>
    </row>
    <row r="1420" spans="1:76">
      <c r="A1420" s="15"/>
      <c r="B1420" s="15"/>
      <c r="C1420" s="11"/>
      <c r="D1420" s="11"/>
      <c r="E1420" s="15"/>
      <c r="F1420" s="13"/>
      <c r="BX1420" s="16"/>
    </row>
    <row r="1421" spans="1:76">
      <c r="A1421" s="15"/>
      <c r="B1421" s="15"/>
      <c r="C1421" s="11"/>
      <c r="D1421" s="11"/>
      <c r="E1421" s="15"/>
      <c r="F1421" s="13"/>
      <c r="BX1421" s="16"/>
    </row>
    <row r="1422" spans="1:76">
      <c r="A1422" s="15"/>
      <c r="B1422" s="15"/>
      <c r="C1422" s="11"/>
      <c r="D1422" s="11"/>
      <c r="E1422" s="15"/>
      <c r="F1422" s="13"/>
      <c r="BX1422" s="16"/>
    </row>
    <row r="1423" spans="1:76">
      <c r="A1423" s="15"/>
      <c r="B1423" s="15"/>
      <c r="C1423" s="11"/>
      <c r="D1423" s="11"/>
      <c r="E1423" s="15"/>
      <c r="F1423" s="13"/>
      <c r="BX1423" s="16"/>
    </row>
    <row r="1424" spans="1:76">
      <c r="A1424" s="15"/>
      <c r="B1424" s="15"/>
      <c r="C1424" s="11"/>
      <c r="D1424" s="11"/>
      <c r="E1424" s="15"/>
      <c r="F1424" s="13"/>
      <c r="BX1424" s="16"/>
    </row>
    <row r="1425" spans="1:76">
      <c r="A1425" s="15"/>
      <c r="B1425" s="15"/>
      <c r="C1425" s="11"/>
      <c r="D1425" s="11"/>
      <c r="E1425" s="15"/>
      <c r="F1425" s="13"/>
      <c r="BX1425" s="16"/>
    </row>
    <row r="1426" spans="1:76">
      <c r="A1426" s="15"/>
      <c r="B1426" s="15"/>
      <c r="C1426" s="11"/>
      <c r="D1426" s="11"/>
      <c r="E1426" s="15"/>
      <c r="F1426" s="13"/>
      <c r="BX1426" s="16"/>
    </row>
    <row r="1427" spans="1:76">
      <c r="A1427" s="15"/>
      <c r="B1427" s="15"/>
      <c r="C1427" s="11"/>
      <c r="D1427" s="11"/>
      <c r="E1427" s="15"/>
      <c r="F1427" s="13"/>
      <c r="BX1427" s="16"/>
    </row>
    <row r="1428" spans="1:76">
      <c r="A1428" s="15"/>
      <c r="B1428" s="15"/>
      <c r="C1428" s="11"/>
      <c r="D1428" s="11"/>
      <c r="E1428" s="15"/>
      <c r="F1428" s="13"/>
      <c r="BX1428" s="16"/>
    </row>
    <row r="1429" spans="1:76">
      <c r="A1429" s="15"/>
      <c r="B1429" s="15"/>
      <c r="C1429" s="11"/>
      <c r="D1429" s="11"/>
      <c r="E1429" s="15"/>
      <c r="F1429" s="13"/>
      <c r="BX1429" s="16"/>
    </row>
    <row r="1430" spans="1:76">
      <c r="A1430" s="15"/>
      <c r="B1430" s="15"/>
      <c r="C1430" s="11"/>
      <c r="D1430" s="11"/>
      <c r="E1430" s="15"/>
      <c r="F1430" s="13"/>
      <c r="BX1430" s="16"/>
    </row>
    <row r="1431" spans="1:76">
      <c r="A1431" s="15"/>
      <c r="B1431" s="15"/>
      <c r="C1431" s="11"/>
      <c r="D1431" s="11"/>
      <c r="E1431" s="15"/>
      <c r="F1431" s="13"/>
      <c r="BX1431" s="16"/>
    </row>
    <row r="1432" spans="1:76">
      <c r="A1432" s="15"/>
      <c r="B1432" s="15"/>
      <c r="C1432" s="11"/>
      <c r="D1432" s="11"/>
      <c r="E1432" s="15"/>
      <c r="F1432" s="13"/>
      <c r="BX1432" s="16"/>
    </row>
    <row r="1433" spans="1:76">
      <c r="A1433" s="15"/>
      <c r="B1433" s="15"/>
      <c r="C1433" s="11"/>
      <c r="D1433" s="11"/>
      <c r="E1433" s="15"/>
      <c r="F1433" s="13"/>
      <c r="BX1433" s="16"/>
    </row>
    <row r="1434" spans="1:76">
      <c r="A1434" s="15"/>
      <c r="B1434" s="15"/>
      <c r="C1434" s="11"/>
      <c r="D1434" s="11"/>
      <c r="E1434" s="15"/>
      <c r="F1434" s="13"/>
      <c r="BX1434" s="16"/>
    </row>
    <row r="1435" spans="1:76">
      <c r="A1435" s="15"/>
      <c r="B1435" s="15"/>
      <c r="C1435" s="11"/>
      <c r="D1435" s="11"/>
      <c r="E1435" s="15"/>
      <c r="F1435" s="13"/>
      <c r="BX1435" s="16"/>
    </row>
    <row r="1436" spans="1:76">
      <c r="A1436" s="15"/>
      <c r="B1436" s="15"/>
      <c r="C1436" s="11"/>
      <c r="D1436" s="11"/>
      <c r="E1436" s="15"/>
      <c r="F1436" s="13"/>
      <c r="BX1436" s="16"/>
    </row>
    <row r="1437" spans="1:76">
      <c r="A1437" s="15"/>
      <c r="B1437" s="15"/>
      <c r="C1437" s="11"/>
      <c r="D1437" s="11"/>
      <c r="E1437" s="15"/>
      <c r="F1437" s="13"/>
      <c r="BX1437" s="16"/>
    </row>
    <row r="1438" spans="1:76">
      <c r="A1438" s="15"/>
      <c r="B1438" s="15"/>
      <c r="C1438" s="11"/>
      <c r="D1438" s="11"/>
      <c r="E1438" s="15"/>
      <c r="F1438" s="13"/>
      <c r="BX1438" s="16"/>
    </row>
    <row r="1439" spans="1:76">
      <c r="A1439" s="15"/>
      <c r="B1439" s="15"/>
      <c r="C1439" s="11"/>
      <c r="D1439" s="11"/>
      <c r="E1439" s="15"/>
      <c r="F1439" s="13"/>
      <c r="BX1439" s="16"/>
    </row>
    <row r="1440" spans="1:76">
      <c r="A1440" s="15"/>
      <c r="B1440" s="15"/>
      <c r="C1440" s="11"/>
      <c r="D1440" s="11"/>
      <c r="E1440" s="15"/>
      <c r="F1440" s="13"/>
      <c r="BX1440" s="16"/>
    </row>
    <row r="1441" spans="1:76">
      <c r="A1441" s="15"/>
      <c r="B1441" s="15"/>
      <c r="C1441" s="11"/>
      <c r="D1441" s="11"/>
      <c r="E1441" s="15"/>
      <c r="F1441" s="13"/>
      <c r="BX1441" s="16"/>
    </row>
    <row r="1442" spans="1:76">
      <c r="A1442" s="15"/>
      <c r="B1442" s="15"/>
      <c r="C1442" s="11"/>
      <c r="D1442" s="11"/>
      <c r="E1442" s="15"/>
      <c r="F1442" s="13"/>
      <c r="BX1442" s="16"/>
    </row>
    <row r="1443" spans="1:76">
      <c r="A1443" s="15"/>
      <c r="B1443" s="15"/>
      <c r="C1443" s="11"/>
      <c r="D1443" s="11"/>
      <c r="E1443" s="15"/>
      <c r="F1443" s="13"/>
      <c r="BX1443" s="16"/>
    </row>
    <row r="1444" spans="1:76">
      <c r="A1444" s="15"/>
      <c r="B1444" s="15"/>
      <c r="C1444" s="11"/>
      <c r="D1444" s="11"/>
      <c r="E1444" s="15"/>
      <c r="F1444" s="13"/>
      <c r="BX1444" s="16"/>
    </row>
    <row r="1445" spans="1:76">
      <c r="A1445" s="15"/>
      <c r="B1445" s="15"/>
      <c r="C1445" s="11"/>
      <c r="D1445" s="11"/>
      <c r="E1445" s="15"/>
      <c r="F1445" s="13"/>
      <c r="BX1445" s="16"/>
    </row>
    <row r="1446" spans="1:76">
      <c r="A1446" s="15"/>
      <c r="B1446" s="15"/>
      <c r="C1446" s="11"/>
      <c r="D1446" s="11"/>
      <c r="E1446" s="15"/>
      <c r="F1446" s="13"/>
      <c r="BX1446" s="16"/>
    </row>
    <row r="1447" spans="1:76">
      <c r="A1447" s="15"/>
      <c r="B1447" s="15"/>
      <c r="C1447" s="11"/>
      <c r="D1447" s="11"/>
      <c r="E1447" s="15"/>
      <c r="F1447" s="13"/>
      <c r="BX1447" s="16"/>
    </row>
    <row r="1448" spans="1:76">
      <c r="A1448" s="15"/>
      <c r="B1448" s="15"/>
      <c r="C1448" s="11"/>
      <c r="D1448" s="11"/>
      <c r="E1448" s="15"/>
      <c r="F1448" s="13"/>
      <c r="BX1448" s="16"/>
    </row>
    <row r="1449" spans="1:76">
      <c r="A1449" s="15"/>
      <c r="B1449" s="15"/>
      <c r="C1449" s="11"/>
      <c r="D1449" s="11"/>
      <c r="E1449" s="15"/>
      <c r="F1449" s="13"/>
      <c r="BX1449" s="16"/>
    </row>
    <row r="1450" spans="1:76">
      <c r="A1450" s="15"/>
      <c r="B1450" s="15"/>
      <c r="C1450" s="11"/>
      <c r="D1450" s="11"/>
      <c r="E1450" s="15"/>
      <c r="F1450" s="13"/>
      <c r="BX1450" s="16"/>
    </row>
    <row r="1451" spans="1:76">
      <c r="A1451" s="15"/>
      <c r="B1451" s="15"/>
      <c r="C1451" s="11"/>
      <c r="D1451" s="11"/>
      <c r="E1451" s="15"/>
      <c r="F1451" s="13"/>
      <c r="BX1451" s="16"/>
    </row>
    <row r="1452" spans="1:76">
      <c r="A1452" s="15"/>
      <c r="B1452" s="15"/>
      <c r="C1452" s="11"/>
      <c r="D1452" s="11"/>
      <c r="E1452" s="15"/>
      <c r="F1452" s="13"/>
      <c r="BX1452" s="16"/>
    </row>
    <row r="1453" spans="1:76">
      <c r="A1453" s="15"/>
      <c r="B1453" s="15"/>
      <c r="C1453" s="11"/>
      <c r="D1453" s="11"/>
      <c r="E1453" s="15"/>
      <c r="F1453" s="13"/>
      <c r="BX1453" s="16"/>
    </row>
    <row r="1454" spans="1:76">
      <c r="A1454" s="15"/>
      <c r="B1454" s="15"/>
      <c r="C1454" s="11"/>
      <c r="D1454" s="11"/>
      <c r="E1454" s="15"/>
      <c r="F1454" s="13"/>
      <c r="BX1454" s="16"/>
    </row>
    <row r="1455" spans="1:76">
      <c r="A1455" s="15"/>
      <c r="B1455" s="15"/>
      <c r="C1455" s="11"/>
      <c r="D1455" s="11"/>
      <c r="E1455" s="15"/>
      <c r="F1455" s="13"/>
      <c r="BX1455" s="16"/>
    </row>
    <row r="1456" spans="1:76">
      <c r="A1456" s="15"/>
      <c r="B1456" s="15"/>
      <c r="C1456" s="11"/>
      <c r="D1456" s="11"/>
      <c r="E1456" s="15"/>
      <c r="F1456" s="13"/>
      <c r="BX1456" s="16"/>
    </row>
    <row r="1457" spans="1:76">
      <c r="A1457" s="15"/>
      <c r="B1457" s="15"/>
      <c r="C1457" s="11"/>
      <c r="D1457" s="11"/>
      <c r="E1457" s="15"/>
      <c r="F1457" s="13"/>
      <c r="BX1457" s="16"/>
    </row>
    <row r="1458" spans="1:76">
      <c r="A1458" s="15"/>
      <c r="B1458" s="15"/>
      <c r="C1458" s="11"/>
      <c r="D1458" s="11"/>
      <c r="E1458" s="15"/>
      <c r="F1458" s="13"/>
      <c r="BX1458" s="16"/>
    </row>
    <row r="1459" spans="1:76">
      <c r="A1459" s="15"/>
      <c r="B1459" s="15"/>
      <c r="C1459" s="11"/>
      <c r="D1459" s="11"/>
      <c r="E1459" s="15"/>
      <c r="F1459" s="13"/>
      <c r="BX1459" s="16"/>
    </row>
    <row r="1460" spans="1:76">
      <c r="A1460" s="15"/>
      <c r="B1460" s="15"/>
      <c r="C1460" s="11"/>
      <c r="D1460" s="11"/>
      <c r="E1460" s="15"/>
      <c r="F1460" s="13"/>
      <c r="BX1460" s="16"/>
    </row>
    <row r="1461" spans="1:76">
      <c r="A1461" s="15"/>
      <c r="B1461" s="15"/>
      <c r="C1461" s="11"/>
      <c r="D1461" s="11"/>
      <c r="E1461" s="15"/>
      <c r="F1461" s="13"/>
      <c r="BX1461" s="16"/>
    </row>
    <row r="1462" spans="1:76">
      <c r="A1462" s="15"/>
      <c r="B1462" s="15"/>
      <c r="C1462" s="11"/>
      <c r="D1462" s="11"/>
      <c r="E1462" s="15"/>
      <c r="F1462" s="13"/>
      <c r="BX1462" s="16"/>
    </row>
    <row r="1463" spans="1:76">
      <c r="A1463" s="15"/>
      <c r="B1463" s="15"/>
      <c r="C1463" s="11"/>
      <c r="D1463" s="11"/>
      <c r="E1463" s="15"/>
      <c r="F1463" s="13"/>
      <c r="BX1463" s="16"/>
    </row>
    <row r="1464" spans="1:76">
      <c r="A1464" s="15"/>
      <c r="B1464" s="15"/>
      <c r="C1464" s="11"/>
      <c r="D1464" s="11"/>
      <c r="E1464" s="15"/>
      <c r="F1464" s="13"/>
      <c r="BX1464" s="16"/>
    </row>
    <row r="1465" spans="1:76">
      <c r="A1465" s="15"/>
      <c r="B1465" s="15"/>
      <c r="C1465" s="11"/>
      <c r="D1465" s="11"/>
      <c r="E1465" s="15"/>
      <c r="F1465" s="13"/>
      <c r="BX1465" s="16"/>
    </row>
    <row r="1466" spans="1:76">
      <c r="A1466" s="15"/>
      <c r="B1466" s="15"/>
      <c r="C1466" s="11"/>
      <c r="D1466" s="11"/>
      <c r="E1466" s="15"/>
      <c r="F1466" s="13"/>
      <c r="BX1466" s="16"/>
    </row>
    <row r="1467" spans="1:76">
      <c r="A1467" s="15"/>
      <c r="B1467" s="15"/>
      <c r="C1467" s="11"/>
      <c r="D1467" s="11"/>
      <c r="E1467" s="15"/>
      <c r="F1467" s="13"/>
      <c r="BX1467" s="16"/>
    </row>
    <row r="1468" spans="1:76">
      <c r="A1468" s="15"/>
      <c r="B1468" s="15"/>
      <c r="C1468" s="11"/>
      <c r="D1468" s="11"/>
      <c r="E1468" s="15"/>
      <c r="F1468" s="13"/>
      <c r="BX1468" s="16"/>
    </row>
    <row r="1469" spans="1:76">
      <c r="A1469" s="15"/>
      <c r="B1469" s="15"/>
      <c r="C1469" s="11"/>
      <c r="D1469" s="11"/>
      <c r="E1469" s="15"/>
      <c r="F1469" s="13"/>
      <c r="BX1469" s="16"/>
    </row>
    <row r="1470" spans="1:76">
      <c r="A1470" s="15"/>
      <c r="B1470" s="15"/>
      <c r="C1470" s="11"/>
      <c r="D1470" s="11"/>
      <c r="E1470" s="15"/>
      <c r="F1470" s="13"/>
      <c r="BX1470" s="16"/>
    </row>
    <row r="1471" spans="1:76">
      <c r="A1471" s="15"/>
      <c r="B1471" s="15"/>
      <c r="C1471" s="11"/>
      <c r="D1471" s="11"/>
      <c r="E1471" s="15"/>
      <c r="F1471" s="13"/>
      <c r="BX1471" s="16"/>
    </row>
    <row r="1472" spans="1:76">
      <c r="A1472" s="15"/>
      <c r="B1472" s="15"/>
      <c r="C1472" s="11"/>
      <c r="D1472" s="11"/>
      <c r="E1472" s="15"/>
      <c r="F1472" s="13"/>
      <c r="BX1472" s="16"/>
    </row>
    <row r="1473" spans="1:76">
      <c r="A1473" s="15"/>
      <c r="B1473" s="15"/>
      <c r="C1473" s="11"/>
      <c r="D1473" s="11"/>
      <c r="E1473" s="15"/>
      <c r="F1473" s="13"/>
      <c r="BX1473" s="16"/>
    </row>
    <row r="1474" spans="1:76">
      <c r="A1474" s="15"/>
      <c r="B1474" s="15"/>
      <c r="C1474" s="11"/>
      <c r="D1474" s="11"/>
      <c r="E1474" s="15"/>
      <c r="F1474" s="13"/>
      <c r="BX1474" s="16"/>
    </row>
    <row r="1475" spans="1:76">
      <c r="A1475" s="15"/>
      <c r="B1475" s="15"/>
      <c r="C1475" s="11"/>
      <c r="D1475" s="11"/>
      <c r="E1475" s="15"/>
      <c r="F1475" s="13"/>
      <c r="BX1475" s="16"/>
    </row>
    <row r="1476" spans="1:76">
      <c r="A1476" s="15"/>
      <c r="B1476" s="15"/>
      <c r="C1476" s="11"/>
      <c r="D1476" s="11"/>
      <c r="E1476" s="15"/>
      <c r="F1476" s="13"/>
      <c r="BX1476" s="16"/>
    </row>
    <row r="1477" spans="1:76">
      <c r="A1477" s="15"/>
      <c r="B1477" s="15"/>
      <c r="C1477" s="11"/>
      <c r="D1477" s="11"/>
      <c r="E1477" s="15"/>
      <c r="F1477" s="13"/>
      <c r="BX1477" s="16"/>
    </row>
    <row r="1478" spans="1:76">
      <c r="A1478" s="15"/>
      <c r="B1478" s="15"/>
      <c r="C1478" s="11"/>
      <c r="D1478" s="11"/>
      <c r="E1478" s="15"/>
      <c r="F1478" s="13"/>
      <c r="BX1478" s="16"/>
    </row>
    <row r="1479" spans="1:76">
      <c r="A1479" s="15"/>
      <c r="B1479" s="15"/>
      <c r="C1479" s="11"/>
      <c r="D1479" s="11"/>
      <c r="E1479" s="15"/>
      <c r="F1479" s="13"/>
      <c r="BX1479" s="16"/>
    </row>
    <row r="1480" spans="1:76">
      <c r="A1480" s="15"/>
      <c r="B1480" s="15"/>
      <c r="C1480" s="11"/>
      <c r="D1480" s="11"/>
      <c r="E1480" s="15"/>
      <c r="F1480" s="13"/>
      <c r="BX1480" s="16"/>
    </row>
    <row r="1481" spans="1:76">
      <c r="A1481" s="15"/>
      <c r="B1481" s="15"/>
      <c r="C1481" s="11"/>
      <c r="D1481" s="11"/>
      <c r="E1481" s="15"/>
      <c r="F1481" s="13"/>
      <c r="BX1481" s="16"/>
    </row>
    <row r="1482" spans="1:76">
      <c r="A1482" s="15"/>
      <c r="B1482" s="15"/>
      <c r="C1482" s="11"/>
      <c r="D1482" s="11"/>
      <c r="E1482" s="15"/>
      <c r="F1482" s="13"/>
      <c r="BX1482" s="16"/>
    </row>
    <row r="1483" spans="1:76">
      <c r="A1483" s="15"/>
      <c r="B1483" s="15"/>
      <c r="C1483" s="11"/>
      <c r="D1483" s="11"/>
      <c r="E1483" s="15"/>
      <c r="F1483" s="13"/>
      <c r="BX1483" s="16"/>
    </row>
    <row r="1484" spans="1:76">
      <c r="A1484" s="15"/>
      <c r="B1484" s="15"/>
      <c r="C1484" s="11"/>
      <c r="D1484" s="11"/>
      <c r="E1484" s="15"/>
      <c r="F1484" s="13"/>
      <c r="BX1484" s="16"/>
    </row>
    <row r="1485" spans="1:76">
      <c r="A1485" s="15"/>
      <c r="B1485" s="15"/>
      <c r="C1485" s="11"/>
      <c r="D1485" s="11"/>
      <c r="E1485" s="15"/>
      <c r="F1485" s="13"/>
      <c r="BX1485" s="16"/>
    </row>
    <row r="1486" spans="1:76">
      <c r="A1486" s="15"/>
      <c r="B1486" s="15"/>
      <c r="C1486" s="11"/>
      <c r="D1486" s="11"/>
      <c r="E1486" s="15"/>
      <c r="F1486" s="13"/>
      <c r="BX1486" s="16"/>
    </row>
    <row r="1487" spans="1:76">
      <c r="A1487" s="15"/>
      <c r="B1487" s="15"/>
      <c r="C1487" s="11"/>
      <c r="D1487" s="11"/>
      <c r="E1487" s="15"/>
      <c r="F1487" s="13"/>
      <c r="BX1487" s="16"/>
    </row>
    <row r="1488" spans="1:76">
      <c r="A1488" s="15"/>
      <c r="B1488" s="15"/>
      <c r="C1488" s="11"/>
      <c r="D1488" s="11"/>
      <c r="E1488" s="15"/>
      <c r="F1488" s="13"/>
      <c r="BX1488" s="16"/>
    </row>
    <row r="1489" spans="1:76">
      <c r="A1489" s="15"/>
      <c r="B1489" s="15"/>
      <c r="C1489" s="11"/>
      <c r="D1489" s="11"/>
      <c r="E1489" s="15"/>
      <c r="F1489" s="13"/>
      <c r="BX1489" s="16"/>
    </row>
    <row r="1490" spans="1:76">
      <c r="A1490" s="15"/>
      <c r="B1490" s="15"/>
      <c r="C1490" s="11"/>
      <c r="D1490" s="11"/>
      <c r="E1490" s="15"/>
      <c r="F1490" s="13"/>
      <c r="BX1490" s="16"/>
    </row>
    <row r="1491" spans="1:76">
      <c r="A1491" s="15"/>
      <c r="B1491" s="15"/>
      <c r="C1491" s="11"/>
      <c r="D1491" s="11"/>
      <c r="E1491" s="15"/>
      <c r="F1491" s="13"/>
      <c r="BX1491" s="16"/>
    </row>
    <row r="1492" spans="1:76">
      <c r="A1492" s="15"/>
      <c r="B1492" s="15"/>
      <c r="C1492" s="11"/>
      <c r="D1492" s="11"/>
      <c r="E1492" s="15"/>
      <c r="F1492" s="13"/>
      <c r="BX1492" s="16"/>
    </row>
    <row r="1493" spans="1:76">
      <c r="A1493" s="15"/>
      <c r="B1493" s="15"/>
      <c r="C1493" s="11"/>
      <c r="D1493" s="11"/>
      <c r="E1493" s="15"/>
      <c r="F1493" s="13"/>
      <c r="BX1493" s="16"/>
    </row>
    <row r="1494" spans="1:76">
      <c r="A1494" s="15"/>
      <c r="B1494" s="15"/>
      <c r="C1494" s="11"/>
      <c r="D1494" s="11"/>
      <c r="E1494" s="15"/>
      <c r="F1494" s="13"/>
      <c r="BX1494" s="16"/>
    </row>
    <row r="1495" spans="1:76">
      <c r="A1495" s="15"/>
      <c r="B1495" s="15"/>
      <c r="C1495" s="11"/>
      <c r="D1495" s="11"/>
      <c r="E1495" s="15"/>
      <c r="F1495" s="13"/>
      <c r="BX1495" s="16"/>
    </row>
    <row r="1496" spans="1:76">
      <c r="A1496" s="15"/>
      <c r="B1496" s="15"/>
      <c r="C1496" s="11"/>
      <c r="D1496" s="11"/>
      <c r="E1496" s="15"/>
      <c r="F1496" s="13"/>
      <c r="BX1496" s="16"/>
    </row>
    <row r="1497" spans="1:76">
      <c r="A1497" s="15"/>
      <c r="B1497" s="15"/>
      <c r="C1497" s="11"/>
      <c r="D1497" s="11"/>
      <c r="E1497" s="15"/>
      <c r="F1497" s="13"/>
      <c r="BX1497" s="16"/>
    </row>
    <row r="1498" spans="1:76">
      <c r="A1498" s="15"/>
      <c r="B1498" s="15"/>
      <c r="C1498" s="11"/>
      <c r="D1498" s="11"/>
      <c r="E1498" s="15"/>
      <c r="F1498" s="13"/>
      <c r="BX1498" s="16"/>
    </row>
    <row r="1499" spans="1:76">
      <c r="A1499" s="15"/>
      <c r="B1499" s="15"/>
      <c r="C1499" s="11"/>
      <c r="D1499" s="11"/>
      <c r="E1499" s="15"/>
      <c r="F1499" s="13"/>
      <c r="BX1499" s="16"/>
    </row>
    <row r="1500" spans="1:76">
      <c r="A1500" s="15"/>
      <c r="B1500" s="15"/>
      <c r="C1500" s="11"/>
      <c r="D1500" s="11"/>
      <c r="E1500" s="15"/>
      <c r="F1500" s="13"/>
      <c r="BX1500" s="16"/>
    </row>
    <row r="1501" spans="1:76">
      <c r="A1501" s="15"/>
      <c r="B1501" s="15"/>
      <c r="C1501" s="11"/>
      <c r="D1501" s="11"/>
      <c r="E1501" s="15"/>
      <c r="F1501" s="13"/>
      <c r="BX1501" s="16"/>
    </row>
    <row r="1502" spans="1:76">
      <c r="A1502" s="15"/>
      <c r="B1502" s="15"/>
      <c r="C1502" s="11"/>
      <c r="D1502" s="11"/>
      <c r="E1502" s="15"/>
      <c r="F1502" s="13"/>
      <c r="BX1502" s="16"/>
    </row>
    <row r="1503" spans="1:76">
      <c r="A1503" s="15"/>
      <c r="B1503" s="15"/>
      <c r="C1503" s="11"/>
      <c r="D1503" s="11"/>
      <c r="E1503" s="15"/>
      <c r="F1503" s="13"/>
      <c r="BX1503" s="16"/>
    </row>
    <row r="1504" spans="1:76">
      <c r="A1504" s="15"/>
      <c r="B1504" s="15"/>
      <c r="C1504" s="11"/>
      <c r="D1504" s="11"/>
      <c r="E1504" s="15"/>
      <c r="F1504" s="13"/>
      <c r="BX1504" s="16"/>
    </row>
    <row r="1505" spans="1:76">
      <c r="A1505" s="15"/>
      <c r="B1505" s="15"/>
      <c r="C1505" s="11"/>
      <c r="D1505" s="11"/>
      <c r="E1505" s="15"/>
      <c r="F1505" s="13"/>
      <c r="BX1505" s="16"/>
    </row>
    <row r="1506" spans="1:76">
      <c r="A1506" s="15"/>
      <c r="B1506" s="15"/>
      <c r="C1506" s="11"/>
      <c r="D1506" s="11"/>
      <c r="E1506" s="15"/>
      <c r="F1506" s="13"/>
      <c r="BX1506" s="16"/>
    </row>
    <row r="1507" spans="1:76">
      <c r="A1507" s="15"/>
      <c r="B1507" s="15"/>
      <c r="C1507" s="11"/>
      <c r="D1507" s="11"/>
      <c r="E1507" s="15"/>
      <c r="F1507" s="13"/>
      <c r="BX1507" s="16"/>
    </row>
    <row r="1508" spans="1:76">
      <c r="A1508" s="15"/>
      <c r="B1508" s="15"/>
      <c r="C1508" s="11"/>
      <c r="D1508" s="11"/>
      <c r="E1508" s="15"/>
      <c r="F1508" s="13"/>
      <c r="BX1508" s="16"/>
    </row>
    <row r="1509" spans="1:76">
      <c r="A1509" s="15"/>
      <c r="B1509" s="15"/>
      <c r="C1509" s="11"/>
      <c r="D1509" s="11"/>
      <c r="E1509" s="15"/>
      <c r="F1509" s="13"/>
      <c r="BX1509" s="16"/>
    </row>
    <row r="1510" spans="1:76">
      <c r="A1510" s="15"/>
      <c r="B1510" s="15"/>
      <c r="C1510" s="11"/>
      <c r="D1510" s="11"/>
      <c r="E1510" s="15"/>
      <c r="F1510" s="13"/>
      <c r="BX1510" s="16"/>
    </row>
    <row r="1511" spans="1:76">
      <c r="A1511" s="15"/>
      <c r="B1511" s="15"/>
      <c r="C1511" s="11"/>
      <c r="D1511" s="11"/>
      <c r="E1511" s="15"/>
      <c r="F1511" s="13"/>
      <c r="BX1511" s="16"/>
    </row>
    <row r="1512" spans="1:76">
      <c r="A1512" s="15"/>
      <c r="B1512" s="15"/>
      <c r="C1512" s="11"/>
      <c r="D1512" s="11"/>
      <c r="E1512" s="15"/>
      <c r="F1512" s="13"/>
      <c r="BX1512" s="16"/>
    </row>
    <row r="1513" spans="1:76">
      <c r="A1513" s="15"/>
      <c r="B1513" s="15"/>
      <c r="C1513" s="11"/>
      <c r="D1513" s="11"/>
      <c r="E1513" s="15"/>
      <c r="F1513" s="13"/>
      <c r="BX1513" s="16"/>
    </row>
    <row r="1514" spans="1:76">
      <c r="A1514" s="15"/>
      <c r="B1514" s="15"/>
      <c r="C1514" s="11"/>
      <c r="D1514" s="11"/>
      <c r="E1514" s="15"/>
      <c r="F1514" s="13"/>
      <c r="BX1514" s="16"/>
    </row>
    <row r="1515" spans="1:76">
      <c r="A1515" s="15"/>
      <c r="B1515" s="15"/>
      <c r="C1515" s="11"/>
      <c r="D1515" s="11"/>
      <c r="E1515" s="15"/>
      <c r="F1515" s="13"/>
      <c r="BX1515" s="16"/>
    </row>
    <row r="1516" spans="1:76">
      <c r="A1516" s="15"/>
      <c r="B1516" s="15"/>
      <c r="C1516" s="11"/>
      <c r="D1516" s="11"/>
      <c r="E1516" s="15"/>
      <c r="F1516" s="13"/>
      <c r="BX1516" s="16"/>
    </row>
    <row r="1517" spans="1:76">
      <c r="A1517" s="15"/>
      <c r="B1517" s="15"/>
      <c r="C1517" s="11"/>
      <c r="D1517" s="11"/>
      <c r="E1517" s="15"/>
      <c r="F1517" s="13"/>
      <c r="BX1517" s="16"/>
    </row>
    <row r="1518" spans="1:76">
      <c r="A1518" s="15"/>
      <c r="B1518" s="15"/>
      <c r="C1518" s="11"/>
      <c r="D1518" s="11"/>
      <c r="E1518" s="15"/>
      <c r="F1518" s="13"/>
      <c r="BX1518" s="16"/>
    </row>
    <row r="1519" spans="1:76">
      <c r="A1519" s="15"/>
      <c r="B1519" s="15"/>
      <c r="C1519" s="11"/>
      <c r="D1519" s="11"/>
      <c r="E1519" s="15"/>
      <c r="F1519" s="13"/>
      <c r="BX1519" s="16"/>
    </row>
    <row r="1520" spans="1:76">
      <c r="A1520" s="15"/>
      <c r="B1520" s="15"/>
      <c r="C1520" s="11"/>
      <c r="D1520" s="11"/>
      <c r="E1520" s="15"/>
      <c r="F1520" s="13"/>
      <c r="BX1520" s="16"/>
    </row>
    <row r="1521" spans="1:76">
      <c r="A1521" s="15"/>
      <c r="B1521" s="15"/>
      <c r="C1521" s="11"/>
      <c r="D1521" s="11"/>
      <c r="E1521" s="15"/>
      <c r="F1521" s="13"/>
      <c r="BX1521" s="16"/>
    </row>
    <row r="1522" spans="1:76">
      <c r="A1522" s="15"/>
      <c r="B1522" s="15"/>
      <c r="C1522" s="11"/>
      <c r="D1522" s="11"/>
      <c r="E1522" s="15"/>
      <c r="F1522" s="13"/>
      <c r="BX1522" s="16"/>
    </row>
    <row r="1523" spans="1:76">
      <c r="A1523" s="15"/>
      <c r="B1523" s="15"/>
      <c r="C1523" s="11"/>
      <c r="D1523" s="11"/>
      <c r="E1523" s="15"/>
      <c r="F1523" s="13"/>
      <c r="BX1523" s="16"/>
    </row>
    <row r="1524" spans="1:76">
      <c r="A1524" s="15"/>
      <c r="B1524" s="15"/>
      <c r="C1524" s="11"/>
      <c r="D1524" s="11"/>
      <c r="E1524" s="15"/>
      <c r="F1524" s="13"/>
      <c r="BX1524" s="16"/>
    </row>
    <row r="1525" spans="1:76">
      <c r="A1525" s="15"/>
      <c r="B1525" s="15"/>
      <c r="C1525" s="11"/>
      <c r="D1525" s="11"/>
      <c r="E1525" s="15"/>
      <c r="F1525" s="13"/>
      <c r="BX1525" s="16"/>
    </row>
    <row r="1526" spans="1:76">
      <c r="A1526" s="15"/>
      <c r="B1526" s="15"/>
      <c r="C1526" s="11"/>
      <c r="D1526" s="11"/>
      <c r="E1526" s="15"/>
      <c r="F1526" s="13"/>
      <c r="BX1526" s="16"/>
    </row>
    <row r="1527" spans="1:76">
      <c r="A1527" s="15"/>
      <c r="B1527" s="15"/>
      <c r="C1527" s="11"/>
      <c r="D1527" s="11"/>
      <c r="E1527" s="15"/>
      <c r="F1527" s="13"/>
      <c r="BX1527" s="16"/>
    </row>
    <row r="1528" spans="1:76">
      <c r="A1528" s="15"/>
      <c r="B1528" s="15"/>
      <c r="C1528" s="11"/>
      <c r="D1528" s="11"/>
      <c r="E1528" s="15"/>
      <c r="F1528" s="13"/>
      <c r="BX1528" s="16"/>
    </row>
    <row r="1529" spans="1:76">
      <c r="A1529" s="18"/>
      <c r="B1529" s="18"/>
      <c r="C1529" s="19"/>
      <c r="D1529" s="19"/>
      <c r="E1529" s="18"/>
      <c r="F1529" s="20"/>
      <c r="BX1529" s="16"/>
    </row>
    <row r="1530" spans="1:76">
      <c r="BX1530" s="16"/>
    </row>
    <row r="1531" spans="1:76">
      <c r="BX1531" s="16"/>
    </row>
    <row r="1532" spans="1:76">
      <c r="BX1532" s="16"/>
    </row>
    <row r="1533" spans="1:76">
      <c r="BX1533" s="16"/>
    </row>
    <row r="1534" spans="1:76">
      <c r="BX1534" s="16"/>
    </row>
    <row r="1535" spans="1:76">
      <c r="BX1535" s="16"/>
    </row>
    <row r="1536" spans="1:76">
      <c r="BX1536" s="16"/>
    </row>
    <row r="1537" spans="76:76">
      <c r="BX1537" s="16"/>
    </row>
    <row r="1538" spans="76:76">
      <c r="BX1538" s="16"/>
    </row>
    <row r="1539" spans="76:76">
      <c r="BX1539" s="16"/>
    </row>
    <row r="1540" spans="76:76">
      <c r="BX1540" s="16"/>
    </row>
    <row r="1541" spans="76:76">
      <c r="BX1541" s="16"/>
    </row>
    <row r="1542" spans="76:76">
      <c r="BX1542" s="16"/>
    </row>
    <row r="1543" spans="76:76">
      <c r="BX1543" s="16"/>
    </row>
    <row r="1544" spans="76:76">
      <c r="BX1544" s="16"/>
    </row>
    <row r="1545" spans="76:76">
      <c r="BX1545" s="16"/>
    </row>
    <row r="1546" spans="76:76">
      <c r="BX1546" s="16"/>
    </row>
    <row r="1547" spans="76:76">
      <c r="BX1547" s="16"/>
    </row>
    <row r="1548" spans="76:76">
      <c r="BX1548" s="16"/>
    </row>
    <row r="1549" spans="76:76">
      <c r="BX1549" s="16"/>
    </row>
    <row r="1550" spans="76:76">
      <c r="BX1550" s="16"/>
    </row>
    <row r="1551" spans="76:76">
      <c r="BX1551" s="16"/>
    </row>
    <row r="1552" spans="76:76">
      <c r="BX1552" s="16"/>
    </row>
    <row r="1553" spans="76:76">
      <c r="BX1553" s="16"/>
    </row>
    <row r="1554" spans="76:76">
      <c r="BX1554" s="16"/>
    </row>
    <row r="1555" spans="76:76">
      <c r="BX1555" s="16"/>
    </row>
    <row r="1556" spans="76:76">
      <c r="BX1556" s="16"/>
    </row>
    <row r="1557" spans="76:76">
      <c r="BX1557" s="16"/>
    </row>
    <row r="1558" spans="76:76">
      <c r="BX1558" s="16"/>
    </row>
    <row r="1559" spans="76:76">
      <c r="BX1559" s="16"/>
    </row>
    <row r="1560" spans="76:76">
      <c r="BX1560" s="16"/>
    </row>
    <row r="1561" spans="76:76">
      <c r="BX1561" s="16"/>
    </row>
    <row r="1562" spans="76:76">
      <c r="BX1562" s="16"/>
    </row>
    <row r="1563" spans="76:76">
      <c r="BX1563" s="16"/>
    </row>
    <row r="1564" spans="76:76">
      <c r="BX1564" s="16"/>
    </row>
    <row r="1565" spans="76:76">
      <c r="BX1565" s="16"/>
    </row>
    <row r="1566" spans="76:76">
      <c r="BX1566" s="16"/>
    </row>
    <row r="1567" spans="76:76">
      <c r="BX1567" s="16"/>
    </row>
    <row r="1568" spans="76:76">
      <c r="BX1568" s="16"/>
    </row>
    <row r="1569" spans="76:76">
      <c r="BX1569" s="16"/>
    </row>
    <row r="1570" spans="76:76">
      <c r="BX1570" s="16"/>
    </row>
    <row r="1571" spans="76:76">
      <c r="BX1571" s="16"/>
    </row>
    <row r="1572" spans="76:76">
      <c r="BX1572" s="16"/>
    </row>
    <row r="1573" spans="76:76">
      <c r="BX1573" s="16"/>
    </row>
    <row r="1574" spans="76:76">
      <c r="BX1574" s="16"/>
    </row>
    <row r="1575" spans="76:76">
      <c r="BX1575" s="16"/>
    </row>
    <row r="1576" spans="76:76">
      <c r="BX1576" s="16"/>
    </row>
    <row r="1577" spans="76:76">
      <c r="BX1577" s="16"/>
    </row>
    <row r="1578" spans="76:76">
      <c r="BX1578" s="16"/>
    </row>
    <row r="1579" spans="76:76">
      <c r="BX1579" s="16"/>
    </row>
    <row r="1580" spans="76:76">
      <c r="BX1580" s="16"/>
    </row>
    <row r="1581" spans="76:76">
      <c r="BX1581" s="16"/>
    </row>
    <row r="1582" spans="76:76">
      <c r="BX1582" s="16"/>
    </row>
    <row r="1583" spans="76:76">
      <c r="BX1583" s="16"/>
    </row>
    <row r="1584" spans="76:76">
      <c r="BX1584" s="16"/>
    </row>
    <row r="1585" spans="76:76">
      <c r="BX1585" s="16"/>
    </row>
    <row r="1586" spans="76:76">
      <c r="BX1586" s="16"/>
    </row>
    <row r="1587" spans="76:76">
      <c r="BX1587" s="16"/>
    </row>
    <row r="1588" spans="76:76">
      <c r="BX1588" s="16"/>
    </row>
    <row r="1589" spans="76:76">
      <c r="BX1589" s="16"/>
    </row>
    <row r="1590" spans="76:76">
      <c r="BX1590" s="16"/>
    </row>
    <row r="1591" spans="76:76">
      <c r="BX1591" s="16"/>
    </row>
    <row r="1592" spans="76:76">
      <c r="BX1592" s="16"/>
    </row>
    <row r="1593" spans="76:76">
      <c r="BX1593" s="16"/>
    </row>
    <row r="1594" spans="76:76">
      <c r="BX1594" s="16"/>
    </row>
    <row r="1595" spans="76:76">
      <c r="BX1595" s="16"/>
    </row>
    <row r="1596" spans="76:76">
      <c r="BX1596" s="16"/>
    </row>
    <row r="1597" spans="76:76">
      <c r="BX1597" s="16"/>
    </row>
    <row r="1598" spans="76:76">
      <c r="BX1598" s="16"/>
    </row>
    <row r="1599" spans="76:76">
      <c r="BX1599" s="16"/>
    </row>
    <row r="1600" spans="76:76">
      <c r="BX1600" s="16"/>
    </row>
    <row r="1601" spans="76:76">
      <c r="BX1601" s="16"/>
    </row>
    <row r="1602" spans="76:76">
      <c r="BX1602" s="16"/>
    </row>
    <row r="1603" spans="76:76">
      <c r="BX1603" s="16"/>
    </row>
    <row r="1604" spans="76:76">
      <c r="BX1604" s="16"/>
    </row>
    <row r="1605" spans="76:76">
      <c r="BX1605" s="16"/>
    </row>
    <row r="1606" spans="76:76">
      <c r="BX1606" s="16"/>
    </row>
    <row r="1607" spans="76:76">
      <c r="BX1607" s="16"/>
    </row>
    <row r="1608" spans="76:76">
      <c r="BX1608" s="16"/>
    </row>
    <row r="1609" spans="76:76">
      <c r="BX1609" s="16"/>
    </row>
    <row r="1610" spans="76:76">
      <c r="BX1610" s="16"/>
    </row>
    <row r="1611" spans="76:76">
      <c r="BX1611" s="16"/>
    </row>
    <row r="1612" spans="76:76">
      <c r="BX1612" s="16"/>
    </row>
    <row r="1613" spans="76:76">
      <c r="BX1613" s="16"/>
    </row>
    <row r="1614" spans="76:76">
      <c r="BX1614" s="16"/>
    </row>
    <row r="1615" spans="76:76">
      <c r="BX1615" s="16"/>
    </row>
    <row r="1616" spans="76:76">
      <c r="BX1616" s="16"/>
    </row>
    <row r="1617" spans="76:76">
      <c r="BX1617" s="16"/>
    </row>
    <row r="1618" spans="76:76">
      <c r="BX1618" s="16"/>
    </row>
    <row r="1619" spans="76:76">
      <c r="BX1619" s="16"/>
    </row>
    <row r="1620" spans="76:76">
      <c r="BX1620" s="16"/>
    </row>
    <row r="1621" spans="76:76">
      <c r="BX1621" s="16"/>
    </row>
    <row r="1622" spans="76:76">
      <c r="BX1622" s="16"/>
    </row>
    <row r="1623" spans="76:76">
      <c r="BX1623" s="16"/>
    </row>
    <row r="1624" spans="76:76">
      <c r="BX1624" s="16"/>
    </row>
    <row r="1625" spans="76:76">
      <c r="BX1625" s="16"/>
    </row>
    <row r="1626" spans="76:76">
      <c r="BX1626" s="16"/>
    </row>
    <row r="1627" spans="76:76">
      <c r="BX1627" s="16"/>
    </row>
    <row r="1628" spans="76:76">
      <c r="BX1628" s="16"/>
    </row>
    <row r="1629" spans="76:76">
      <c r="BX1629" s="16"/>
    </row>
    <row r="1630" spans="76:76">
      <c r="BX1630" s="16"/>
    </row>
    <row r="1631" spans="76:76">
      <c r="BX1631" s="16"/>
    </row>
    <row r="1632" spans="76:76">
      <c r="BX1632" s="16"/>
    </row>
    <row r="1633" spans="76:76">
      <c r="BX1633" s="16"/>
    </row>
    <row r="1634" spans="76:76">
      <c r="BX1634" s="16"/>
    </row>
    <row r="1635" spans="76:76">
      <c r="BX1635" s="16"/>
    </row>
    <row r="1636" spans="76:76">
      <c r="BX1636" s="16"/>
    </row>
    <row r="1637" spans="76:76">
      <c r="BX1637" s="16"/>
    </row>
    <row r="1638" spans="76:76">
      <c r="BX1638" s="16"/>
    </row>
    <row r="1639" spans="76:76">
      <c r="BX1639" s="16"/>
    </row>
    <row r="1640" spans="76:76">
      <c r="BX1640" s="16"/>
    </row>
    <row r="1641" spans="76:76">
      <c r="BX1641" s="16"/>
    </row>
    <row r="1642" spans="76:76">
      <c r="BX1642" s="16"/>
    </row>
    <row r="1643" spans="76:76">
      <c r="BX1643" s="16"/>
    </row>
    <row r="1644" spans="76:76">
      <c r="BX1644" s="16"/>
    </row>
    <row r="1645" spans="76:76">
      <c r="BX1645" s="16"/>
    </row>
    <row r="1646" spans="76:76">
      <c r="BX1646" s="16"/>
    </row>
    <row r="1647" spans="76:76">
      <c r="BX1647" s="16"/>
    </row>
    <row r="1648" spans="76:76">
      <c r="BX1648" s="16"/>
    </row>
    <row r="1649" spans="76:76">
      <c r="BX1649" s="16"/>
    </row>
    <row r="1650" spans="76:76">
      <c r="BX1650" s="16"/>
    </row>
    <row r="1651" spans="76:76">
      <c r="BX1651" s="16"/>
    </row>
    <row r="1652" spans="76:76">
      <c r="BX1652" s="16"/>
    </row>
    <row r="1653" spans="76:76">
      <c r="BX1653" s="16"/>
    </row>
    <row r="1654" spans="76:76">
      <c r="BX1654" s="16"/>
    </row>
    <row r="1655" spans="76:76">
      <c r="BX1655" s="16"/>
    </row>
    <row r="1656" spans="76:76">
      <c r="BX1656" s="16"/>
    </row>
    <row r="1657" spans="76:76">
      <c r="BX1657" s="16"/>
    </row>
    <row r="1658" spans="76:76">
      <c r="BX1658" s="16"/>
    </row>
    <row r="1659" spans="76:76">
      <c r="BX1659" s="16"/>
    </row>
    <row r="1660" spans="76:76">
      <c r="BX1660" s="16"/>
    </row>
    <row r="1661" spans="76:76">
      <c r="BX1661" s="16"/>
    </row>
    <row r="1662" spans="76:76">
      <c r="BX1662" s="16"/>
    </row>
    <row r="1663" spans="76:76">
      <c r="BX1663" s="16"/>
    </row>
    <row r="1664" spans="76:76">
      <c r="BX1664" s="16"/>
    </row>
    <row r="1665" spans="76:76">
      <c r="BX1665" s="16"/>
    </row>
    <row r="1666" spans="76:76">
      <c r="BX1666" s="16"/>
    </row>
    <row r="1667" spans="76:76">
      <c r="BX1667" s="16"/>
    </row>
    <row r="1668" spans="76:76">
      <c r="BX1668" s="16"/>
    </row>
    <row r="1669" spans="76:76">
      <c r="BX1669" s="16"/>
    </row>
    <row r="1670" spans="76:76">
      <c r="BX1670" s="16"/>
    </row>
    <row r="1671" spans="76:76">
      <c r="BX1671" s="16"/>
    </row>
    <row r="1672" spans="76:76">
      <c r="BX1672" s="16"/>
    </row>
    <row r="1673" spans="76:76">
      <c r="BX1673" s="16"/>
    </row>
    <row r="1674" spans="76:76">
      <c r="BX1674" s="16"/>
    </row>
    <row r="1675" spans="76:76">
      <c r="BX1675" s="16"/>
    </row>
    <row r="1676" spans="76:76">
      <c r="BX1676" s="16"/>
    </row>
    <row r="1677" spans="76:76">
      <c r="BX1677" s="16"/>
    </row>
    <row r="1678" spans="76:76">
      <c r="BX1678" s="16"/>
    </row>
    <row r="1679" spans="76:76">
      <c r="BX1679" s="16"/>
    </row>
    <row r="1680" spans="76:76">
      <c r="BX1680" s="16"/>
    </row>
    <row r="1681" spans="76:76">
      <c r="BX1681" s="16"/>
    </row>
    <row r="1682" spans="76:76">
      <c r="BX1682" s="16"/>
    </row>
    <row r="1683" spans="76:76">
      <c r="BX1683" s="16"/>
    </row>
    <row r="1684" spans="76:76">
      <c r="BX1684" s="16"/>
    </row>
    <row r="1685" spans="76:76">
      <c r="BX1685" s="16"/>
    </row>
    <row r="1686" spans="76:76">
      <c r="BX1686" s="16"/>
    </row>
    <row r="1687" spans="76:76">
      <c r="BX1687" s="16"/>
    </row>
    <row r="1688" spans="76:76">
      <c r="BX1688" s="16"/>
    </row>
    <row r="1689" spans="76:76">
      <c r="BX1689" s="16"/>
    </row>
    <row r="1690" spans="76:76">
      <c r="BX1690" s="16"/>
    </row>
    <row r="1691" spans="76:76">
      <c r="BX1691" s="16"/>
    </row>
    <row r="1692" spans="76:76">
      <c r="BX1692" s="16"/>
    </row>
    <row r="1693" spans="76:76">
      <c r="BX1693" s="16"/>
    </row>
    <row r="1694" spans="76:76">
      <c r="BX1694" s="16"/>
    </row>
    <row r="1695" spans="76:76">
      <c r="BX1695" s="16"/>
    </row>
    <row r="1696" spans="76:76">
      <c r="BX1696" s="16"/>
    </row>
    <row r="1697" spans="76:76">
      <c r="BX1697" s="16"/>
    </row>
    <row r="1698" spans="76:76">
      <c r="BX1698" s="16"/>
    </row>
    <row r="1699" spans="76:76">
      <c r="BX1699" s="16"/>
    </row>
    <row r="1700" spans="76:76">
      <c r="BX1700" s="16"/>
    </row>
    <row r="1701" spans="76:76">
      <c r="BX1701" s="16"/>
    </row>
    <row r="1702" spans="76:76">
      <c r="BX1702" s="16"/>
    </row>
    <row r="1703" spans="76:76">
      <c r="BX1703" s="16"/>
    </row>
    <row r="1704" spans="76:76">
      <c r="BX1704" s="16"/>
    </row>
    <row r="1705" spans="76:76">
      <c r="BX1705" s="16"/>
    </row>
    <row r="1706" spans="76:76">
      <c r="BX1706" s="16"/>
    </row>
    <row r="1707" spans="76:76">
      <c r="BX1707" s="16"/>
    </row>
    <row r="1708" spans="76:76">
      <c r="BX1708" s="16"/>
    </row>
    <row r="1709" spans="76:76">
      <c r="BX1709" s="16"/>
    </row>
    <row r="1710" spans="76:76">
      <c r="BX1710" s="16"/>
    </row>
    <row r="1711" spans="76:76">
      <c r="BX1711" s="16"/>
    </row>
    <row r="1712" spans="76:76">
      <c r="BX1712" s="16"/>
    </row>
    <row r="1713" spans="76:76">
      <c r="BX1713" s="16"/>
    </row>
    <row r="1714" spans="76:76">
      <c r="BX1714" s="16"/>
    </row>
    <row r="1715" spans="76:76">
      <c r="BX1715" s="16"/>
    </row>
    <row r="1716" spans="76:76">
      <c r="BX1716" s="16"/>
    </row>
    <row r="1717" spans="76:76">
      <c r="BX1717" s="16"/>
    </row>
    <row r="1718" spans="76:76">
      <c r="BX1718" s="16"/>
    </row>
    <row r="1719" spans="76:76">
      <c r="BX1719" s="16"/>
    </row>
    <row r="1720" spans="76:76">
      <c r="BX1720" s="16"/>
    </row>
    <row r="1721" spans="76:76">
      <c r="BX1721" s="16"/>
    </row>
    <row r="1722" spans="76:76">
      <c r="BX1722" s="16"/>
    </row>
    <row r="1723" spans="76:76">
      <c r="BX1723" s="16"/>
    </row>
    <row r="1724" spans="76:76">
      <c r="BX1724" s="16"/>
    </row>
    <row r="1725" spans="76:76">
      <c r="BX1725" s="16"/>
    </row>
    <row r="1726" spans="76:76">
      <c r="BX1726" s="16"/>
    </row>
    <row r="1727" spans="76:76">
      <c r="BX1727" s="16"/>
    </row>
    <row r="1728" spans="76:76">
      <c r="BX1728" s="16"/>
    </row>
    <row r="1729" spans="76:76">
      <c r="BX1729" s="16"/>
    </row>
    <row r="1730" spans="76:76">
      <c r="BX1730" s="16"/>
    </row>
    <row r="1731" spans="76:76">
      <c r="BX1731" s="16"/>
    </row>
    <row r="1732" spans="76:76">
      <c r="BX1732" s="16"/>
    </row>
    <row r="1733" spans="76:76">
      <c r="BX1733" s="16"/>
    </row>
    <row r="1734" spans="76:76">
      <c r="BX1734" s="16"/>
    </row>
    <row r="1735" spans="76:76">
      <c r="BX1735" s="16"/>
    </row>
    <row r="1736" spans="76:76">
      <c r="BX1736" s="16"/>
    </row>
    <row r="1737" spans="76:76">
      <c r="BX1737" s="16"/>
    </row>
    <row r="1738" spans="76:76">
      <c r="BX1738" s="16"/>
    </row>
    <row r="1739" spans="76:76">
      <c r="BX1739" s="16"/>
    </row>
    <row r="1740" spans="76:76">
      <c r="BX1740" s="16"/>
    </row>
    <row r="1741" spans="76:76">
      <c r="BX1741" s="16"/>
    </row>
    <row r="1742" spans="76:76">
      <c r="BX1742" s="16"/>
    </row>
    <row r="1743" spans="76:76">
      <c r="BX1743" s="16"/>
    </row>
    <row r="1744" spans="76:76">
      <c r="BX1744" s="16"/>
    </row>
    <row r="1745" spans="76:76">
      <c r="BX1745" s="16"/>
    </row>
    <row r="1746" spans="76:76">
      <c r="BX1746" s="16"/>
    </row>
    <row r="1747" spans="76:76">
      <c r="BX1747" s="16"/>
    </row>
    <row r="1748" spans="76:76">
      <c r="BX1748" s="16"/>
    </row>
    <row r="1749" spans="76:76">
      <c r="BX1749" s="16"/>
    </row>
    <row r="1750" spans="76:76">
      <c r="BX1750" s="16"/>
    </row>
    <row r="1751" spans="76:76">
      <c r="BX1751" s="16"/>
    </row>
    <row r="1752" spans="76:76">
      <c r="BX1752" s="16"/>
    </row>
    <row r="1753" spans="76:76">
      <c r="BX1753" s="16"/>
    </row>
    <row r="1754" spans="76:76">
      <c r="BX1754" s="16"/>
    </row>
    <row r="1755" spans="76:76">
      <c r="BX1755" s="16"/>
    </row>
    <row r="1756" spans="76:76">
      <c r="BX1756" s="16"/>
    </row>
    <row r="1757" spans="76:76">
      <c r="BX1757" s="16"/>
    </row>
    <row r="1758" spans="76:76">
      <c r="BX1758" s="16"/>
    </row>
    <row r="1759" spans="76:76">
      <c r="BX1759" s="16"/>
    </row>
    <row r="1760" spans="76:76">
      <c r="BX1760" s="16"/>
    </row>
    <row r="1761" spans="76:76">
      <c r="BX1761" s="16"/>
    </row>
    <row r="1762" spans="76:76">
      <c r="BX1762" s="16"/>
    </row>
    <row r="1763" spans="76:76">
      <c r="BX1763" s="16"/>
    </row>
    <row r="1764" spans="76:76">
      <c r="BX1764" s="16"/>
    </row>
    <row r="1765" spans="76:76">
      <c r="BX1765" s="16"/>
    </row>
    <row r="1766" spans="76:76">
      <c r="BX1766" s="16"/>
    </row>
    <row r="1767" spans="76:76">
      <c r="BX1767" s="16"/>
    </row>
    <row r="1768" spans="76:76">
      <c r="BX1768" s="16"/>
    </row>
    <row r="1769" spans="76:76">
      <c r="BX1769" s="16"/>
    </row>
    <row r="1770" spans="76:76">
      <c r="BX1770" s="16"/>
    </row>
    <row r="1771" spans="76:76">
      <c r="BX1771" s="16"/>
    </row>
    <row r="1772" spans="76:76">
      <c r="BX1772" s="16"/>
    </row>
    <row r="1773" spans="76:76">
      <c r="BX1773" s="16"/>
    </row>
    <row r="1774" spans="76:76">
      <c r="BX1774" s="16"/>
    </row>
    <row r="1775" spans="76:76">
      <c r="BX1775" s="16"/>
    </row>
    <row r="1776" spans="76:76">
      <c r="BX1776" s="16"/>
    </row>
    <row r="1777" spans="76:76">
      <c r="BX1777" s="16"/>
    </row>
    <row r="1778" spans="76:76">
      <c r="BX1778" s="16"/>
    </row>
    <row r="1779" spans="76:76">
      <c r="BX1779" s="16"/>
    </row>
    <row r="1780" spans="76:76">
      <c r="BX1780" s="16"/>
    </row>
    <row r="1781" spans="76:76">
      <c r="BX1781" s="16"/>
    </row>
    <row r="1782" spans="76:76">
      <c r="BX1782" s="16"/>
    </row>
    <row r="1783" spans="76:76">
      <c r="BX1783" s="16"/>
    </row>
    <row r="1784" spans="76:76">
      <c r="BX1784" s="16"/>
    </row>
    <row r="1785" spans="76:76">
      <c r="BX1785" s="16"/>
    </row>
    <row r="1786" spans="76:76">
      <c r="BX1786" s="16"/>
    </row>
    <row r="1787" spans="76:76">
      <c r="BX1787" s="16"/>
    </row>
    <row r="1788" spans="76:76">
      <c r="BX1788" s="16"/>
    </row>
    <row r="1789" spans="76:76">
      <c r="BX1789" s="16"/>
    </row>
    <row r="1790" spans="76:76">
      <c r="BX1790" s="16"/>
    </row>
    <row r="1791" spans="76:76">
      <c r="BX1791" s="16"/>
    </row>
    <row r="1792" spans="76:76">
      <c r="BX1792" s="16"/>
    </row>
    <row r="1793" spans="76:76">
      <c r="BX1793" s="16"/>
    </row>
    <row r="1794" spans="76:76">
      <c r="BX1794" s="16"/>
    </row>
    <row r="1795" spans="76:76">
      <c r="BX1795" s="16"/>
    </row>
    <row r="1796" spans="76:76">
      <c r="BX1796" s="16"/>
    </row>
    <row r="1797" spans="76:76">
      <c r="BX1797" s="16"/>
    </row>
    <row r="1798" spans="76:76">
      <c r="BX1798" s="16"/>
    </row>
    <row r="1799" spans="76:76">
      <c r="BX1799" s="16"/>
    </row>
    <row r="1800" spans="76:76">
      <c r="BX1800" s="16"/>
    </row>
    <row r="1801" spans="76:76">
      <c r="BX1801" s="16"/>
    </row>
    <row r="1802" spans="76:76">
      <c r="BX1802" s="16"/>
    </row>
    <row r="1803" spans="76:76">
      <c r="BX1803" s="16"/>
    </row>
    <row r="1804" spans="76:76">
      <c r="BX1804" s="16"/>
    </row>
    <row r="1805" spans="76:76">
      <c r="BX1805" s="16"/>
    </row>
    <row r="1806" spans="76:76">
      <c r="BX1806" s="16"/>
    </row>
    <row r="1807" spans="76:76">
      <c r="BX1807" s="16"/>
    </row>
    <row r="1808" spans="76:76">
      <c r="BX1808" s="16"/>
    </row>
    <row r="1809" spans="76:76">
      <c r="BX1809" s="16"/>
    </row>
    <row r="1810" spans="76:76">
      <c r="BX1810" s="16"/>
    </row>
    <row r="1811" spans="76:76">
      <c r="BX1811" s="16"/>
    </row>
    <row r="1812" spans="76:76">
      <c r="BX1812" s="16"/>
    </row>
    <row r="1813" spans="76:76">
      <c r="BX1813" s="16"/>
    </row>
    <row r="1814" spans="76:76">
      <c r="BX1814" s="16"/>
    </row>
    <row r="1815" spans="76:76">
      <c r="BX1815" s="16"/>
    </row>
    <row r="1816" spans="76:76">
      <c r="BX1816" s="16"/>
    </row>
    <row r="1817" spans="76:76">
      <c r="BX1817" s="16"/>
    </row>
    <row r="1818" spans="76:76">
      <c r="BX1818" s="16"/>
    </row>
    <row r="1819" spans="76:76">
      <c r="BX1819" s="16"/>
    </row>
    <row r="1820" spans="76:76">
      <c r="BX1820" s="16"/>
    </row>
    <row r="1821" spans="76:76">
      <c r="BX1821" s="16"/>
    </row>
    <row r="1822" spans="76:76">
      <c r="BX1822" s="16"/>
    </row>
    <row r="1823" spans="76:76">
      <c r="BX1823" s="16"/>
    </row>
    <row r="1824" spans="76:76">
      <c r="BX1824" s="16"/>
    </row>
    <row r="1825" spans="76:76">
      <c r="BX1825" s="16"/>
    </row>
    <row r="1826" spans="76:76">
      <c r="BX1826" s="16"/>
    </row>
    <row r="1827" spans="76:76">
      <c r="BX1827" s="16"/>
    </row>
    <row r="1828" spans="76:76">
      <c r="BX1828" s="16"/>
    </row>
    <row r="1829" spans="76:76">
      <c r="BX1829" s="16"/>
    </row>
    <row r="1830" spans="76:76">
      <c r="BX1830" s="16"/>
    </row>
    <row r="1831" spans="76:76">
      <c r="BX1831" s="16"/>
    </row>
    <row r="1832" spans="76:76">
      <c r="BX1832" s="16"/>
    </row>
    <row r="1833" spans="76:76">
      <c r="BX1833" s="16"/>
    </row>
    <row r="1834" spans="76:76">
      <c r="BX1834" s="16"/>
    </row>
    <row r="1835" spans="76:76">
      <c r="BX1835" s="16"/>
    </row>
    <row r="1836" spans="76:76">
      <c r="BX1836" s="16"/>
    </row>
    <row r="1837" spans="76:76">
      <c r="BX1837" s="16"/>
    </row>
    <row r="1838" spans="76:76">
      <c r="BX1838" s="16"/>
    </row>
    <row r="1839" spans="76:76">
      <c r="BX1839" s="16"/>
    </row>
    <row r="1840" spans="76:76">
      <c r="BX1840" s="16"/>
    </row>
    <row r="1841" spans="76:76">
      <c r="BX1841" s="16"/>
    </row>
    <row r="1842" spans="76:76">
      <c r="BX1842" s="16"/>
    </row>
    <row r="1843" spans="76:76">
      <c r="BX1843" s="16"/>
    </row>
    <row r="1844" spans="76:76">
      <c r="BX1844" s="16"/>
    </row>
    <row r="1845" spans="76:76">
      <c r="BX1845" s="16"/>
    </row>
    <row r="1846" spans="76:76">
      <c r="BX1846" s="16"/>
    </row>
    <row r="1847" spans="76:76">
      <c r="BX1847" s="16"/>
    </row>
    <row r="1848" spans="76:76">
      <c r="BX1848" s="16"/>
    </row>
    <row r="1849" spans="76:76">
      <c r="BX1849" s="16"/>
    </row>
    <row r="1850" spans="76:76">
      <c r="BX1850" s="16"/>
    </row>
    <row r="1851" spans="76:76">
      <c r="BX1851" s="16"/>
    </row>
    <row r="1852" spans="76:76">
      <c r="BX1852" s="16"/>
    </row>
    <row r="1853" spans="76:76">
      <c r="BX1853" s="16"/>
    </row>
    <row r="1854" spans="76:76">
      <c r="BX1854" s="16"/>
    </row>
    <row r="1855" spans="76:76">
      <c r="BX1855" s="16"/>
    </row>
    <row r="1856" spans="76:76">
      <c r="BX1856" s="16"/>
    </row>
    <row r="1857" spans="76:76">
      <c r="BX1857" s="16"/>
    </row>
    <row r="1858" spans="76:76">
      <c r="BX1858" s="16"/>
    </row>
    <row r="1859" spans="76:76">
      <c r="BX1859" s="16"/>
    </row>
    <row r="1860" spans="76:76">
      <c r="BX1860" s="16"/>
    </row>
    <row r="1861" spans="76:76">
      <c r="BX1861" s="16"/>
    </row>
    <row r="1862" spans="76:76">
      <c r="BX1862" s="16"/>
    </row>
    <row r="1863" spans="76:76">
      <c r="BX1863" s="16"/>
    </row>
    <row r="1864" spans="76:76">
      <c r="BX1864" s="16"/>
    </row>
    <row r="1865" spans="76:76">
      <c r="BX1865" s="16"/>
    </row>
    <row r="1866" spans="76:76">
      <c r="BX1866" s="16"/>
    </row>
    <row r="1867" spans="76:76">
      <c r="BX1867" s="16"/>
    </row>
    <row r="1868" spans="76:76">
      <c r="BX1868" s="16"/>
    </row>
    <row r="1869" spans="76:76">
      <c r="BX1869" s="16"/>
    </row>
    <row r="1870" spans="76:76">
      <c r="BX1870" s="16"/>
    </row>
    <row r="1871" spans="76:76">
      <c r="BX1871" s="16"/>
    </row>
    <row r="1872" spans="76:76">
      <c r="BX1872" s="16"/>
    </row>
    <row r="1873" spans="76:76">
      <c r="BX1873" s="16"/>
    </row>
    <row r="1874" spans="76:76">
      <c r="BX1874" s="16"/>
    </row>
    <row r="1875" spans="76:76">
      <c r="BX1875" s="16"/>
    </row>
    <row r="1876" spans="76:76">
      <c r="BX1876" s="16"/>
    </row>
    <row r="1877" spans="76:76">
      <c r="BX1877" s="16"/>
    </row>
    <row r="1878" spans="76:76">
      <c r="BX1878" s="16"/>
    </row>
    <row r="1879" spans="76:76">
      <c r="BX1879" s="16"/>
    </row>
    <row r="1880" spans="76:76">
      <c r="BX1880" s="16"/>
    </row>
    <row r="1881" spans="76:76">
      <c r="BX1881" s="16"/>
    </row>
    <row r="1882" spans="76:76">
      <c r="BX1882" s="16"/>
    </row>
    <row r="1883" spans="76:76">
      <c r="BX1883" s="16"/>
    </row>
    <row r="1884" spans="76:76">
      <c r="BX1884" s="16"/>
    </row>
    <row r="1885" spans="76:76">
      <c r="BX1885" s="16"/>
    </row>
    <row r="1886" spans="76:76">
      <c r="BX1886" s="16"/>
    </row>
    <row r="1887" spans="76:76">
      <c r="BX1887" s="16"/>
    </row>
    <row r="1888" spans="76:76">
      <c r="BX1888" s="16"/>
    </row>
    <row r="1889" spans="76:76">
      <c r="BX1889" s="16"/>
    </row>
    <row r="1890" spans="76:76">
      <c r="BX1890" s="16"/>
    </row>
    <row r="1891" spans="76:76">
      <c r="BX1891" s="16"/>
    </row>
    <row r="1892" spans="76:76">
      <c r="BX1892" s="16"/>
    </row>
    <row r="1893" spans="76:76">
      <c r="BX1893" s="16"/>
    </row>
    <row r="1894" spans="76:76">
      <c r="BX1894" s="16"/>
    </row>
    <row r="1895" spans="76:76">
      <c r="BX1895" s="16"/>
    </row>
    <row r="1896" spans="76:76">
      <c r="BX1896" s="16"/>
    </row>
    <row r="1897" spans="76:76">
      <c r="BX1897" s="16"/>
    </row>
    <row r="1898" spans="76:76">
      <c r="BX1898" s="16"/>
    </row>
    <row r="1899" spans="76:76">
      <c r="BX1899" s="16"/>
    </row>
    <row r="1900" spans="76:76">
      <c r="BX1900" s="16"/>
    </row>
    <row r="1901" spans="76:76">
      <c r="BX1901" s="16"/>
    </row>
    <row r="1902" spans="76:76">
      <c r="BX1902" s="16"/>
    </row>
    <row r="1903" spans="76:76">
      <c r="BX1903" s="16"/>
    </row>
    <row r="1904" spans="76:76">
      <c r="BX1904" s="16"/>
    </row>
    <row r="1905" spans="76:76">
      <c r="BX1905" s="16"/>
    </row>
    <row r="1906" spans="76:76">
      <c r="BX1906" s="16"/>
    </row>
    <row r="1907" spans="76:76">
      <c r="BX1907" s="16"/>
    </row>
    <row r="1908" spans="76:76">
      <c r="BX1908" s="16"/>
    </row>
    <row r="1909" spans="76:76">
      <c r="BX1909" s="16"/>
    </row>
    <row r="1910" spans="76:76">
      <c r="BX1910" s="16"/>
    </row>
    <row r="1911" spans="76:76">
      <c r="BX1911" s="16"/>
    </row>
    <row r="1912" spans="76:76">
      <c r="BX1912" s="16"/>
    </row>
    <row r="1913" spans="76:76">
      <c r="BX1913" s="16"/>
    </row>
    <row r="1914" spans="76:76">
      <c r="BX1914" s="16"/>
    </row>
    <row r="1915" spans="76:76">
      <c r="BX1915" s="16"/>
    </row>
    <row r="1916" spans="76:76">
      <c r="BX1916" s="16"/>
    </row>
    <row r="1917" spans="76:76">
      <c r="BX1917" s="16"/>
    </row>
    <row r="1918" spans="76:76">
      <c r="BX1918" s="16"/>
    </row>
    <row r="1919" spans="76:76">
      <c r="BX1919" s="16"/>
    </row>
    <row r="1920" spans="76:76">
      <c r="BX1920" s="16"/>
    </row>
    <row r="1921" spans="76:76">
      <c r="BX1921" s="16"/>
    </row>
    <row r="1922" spans="76:76">
      <c r="BX1922" s="16"/>
    </row>
    <row r="1923" spans="76:76">
      <c r="BX1923" s="16"/>
    </row>
    <row r="1924" spans="76:76">
      <c r="BX1924" s="16"/>
    </row>
    <row r="1925" spans="76:76">
      <c r="BX1925" s="16"/>
    </row>
    <row r="1926" spans="76:76">
      <c r="BX1926" s="16"/>
    </row>
    <row r="1927" spans="76:76">
      <c r="BX1927" s="16"/>
    </row>
    <row r="1928" spans="76:76">
      <c r="BX1928" s="16"/>
    </row>
    <row r="1929" spans="76:76">
      <c r="BX1929" s="16"/>
    </row>
    <row r="1930" spans="76:76">
      <c r="BX1930" s="16"/>
    </row>
    <row r="1931" spans="76:76">
      <c r="BX1931" s="16"/>
    </row>
    <row r="1932" spans="76:76">
      <c r="BX1932" s="16"/>
    </row>
    <row r="1933" spans="76:76">
      <c r="BX1933" s="16"/>
    </row>
    <row r="1934" spans="76:76">
      <c r="BX1934" s="16"/>
    </row>
    <row r="1935" spans="76:76">
      <c r="BX1935" s="16"/>
    </row>
    <row r="1936" spans="76:76">
      <c r="BX1936" s="16"/>
    </row>
    <row r="1937" spans="76:76">
      <c r="BX1937" s="16"/>
    </row>
    <row r="1938" spans="76:76">
      <c r="BX1938" s="16"/>
    </row>
    <row r="1939" spans="76:76">
      <c r="BX1939" s="16"/>
    </row>
    <row r="1940" spans="76:76">
      <c r="BX1940" s="16"/>
    </row>
    <row r="1941" spans="76:76">
      <c r="BX1941" s="16"/>
    </row>
    <row r="1942" spans="76:76">
      <c r="BX1942" s="16"/>
    </row>
    <row r="1943" spans="76:76">
      <c r="BX1943" s="16"/>
    </row>
    <row r="1944" spans="76:76">
      <c r="BX1944" s="16"/>
    </row>
    <row r="1945" spans="76:76">
      <c r="BX1945" s="16"/>
    </row>
    <row r="1946" spans="76:76">
      <c r="BX1946" s="16"/>
    </row>
    <row r="1947" spans="76:76">
      <c r="BX1947" s="16"/>
    </row>
    <row r="1948" spans="76:76">
      <c r="BX1948" s="16"/>
    </row>
    <row r="1949" spans="76:76">
      <c r="BX1949" s="16"/>
    </row>
    <row r="1950" spans="76:76">
      <c r="BX1950" s="16"/>
    </row>
    <row r="1951" spans="76:76">
      <c r="BX1951" s="16"/>
    </row>
    <row r="1952" spans="76:76">
      <c r="BX1952" s="16"/>
    </row>
    <row r="1953" spans="76:76">
      <c r="BX1953" s="16"/>
    </row>
    <row r="1954" spans="76:76">
      <c r="BX1954" s="16"/>
    </row>
    <row r="1955" spans="76:76">
      <c r="BX1955" s="16"/>
    </row>
    <row r="1956" spans="76:76">
      <c r="BX1956" s="16"/>
    </row>
    <row r="1957" spans="76:76">
      <c r="BX1957" s="16"/>
    </row>
    <row r="1958" spans="76:76">
      <c r="BX1958" s="16"/>
    </row>
    <row r="1959" spans="76:76">
      <c r="BX1959" s="16"/>
    </row>
    <row r="1960" spans="76:76">
      <c r="BX1960" s="16"/>
    </row>
    <row r="1961" spans="76:76">
      <c r="BX1961" s="16"/>
    </row>
    <row r="1962" spans="76:76">
      <c r="BX1962" s="16"/>
    </row>
    <row r="1963" spans="76:76">
      <c r="BX1963" s="16"/>
    </row>
    <row r="1964" spans="76:76">
      <c r="BX1964" s="16"/>
    </row>
    <row r="1965" spans="76:76">
      <c r="BX1965" s="16"/>
    </row>
    <row r="1966" spans="76:76">
      <c r="BX1966" s="16"/>
    </row>
    <row r="1967" spans="76:76">
      <c r="BX1967" s="16"/>
    </row>
    <row r="1968" spans="76:76">
      <c r="BX1968" s="16"/>
    </row>
    <row r="1969" spans="76:76">
      <c r="BX1969" s="16"/>
    </row>
    <row r="1970" spans="76:76">
      <c r="BX1970" s="16"/>
    </row>
    <row r="1971" spans="76:76">
      <c r="BX1971" s="16"/>
    </row>
    <row r="1972" spans="76:76">
      <c r="BX1972" s="16"/>
    </row>
    <row r="1973" spans="76:76">
      <c r="BX1973" s="16"/>
    </row>
    <row r="1974" spans="76:76">
      <c r="BX1974" s="16"/>
    </row>
    <row r="1975" spans="76:76">
      <c r="BX1975" s="16"/>
    </row>
    <row r="1976" spans="76:76">
      <c r="BX1976" s="16"/>
    </row>
    <row r="1977" spans="76:76">
      <c r="BX1977" s="16"/>
    </row>
    <row r="1978" spans="76:76">
      <c r="BX1978" s="16"/>
    </row>
    <row r="1979" spans="76:76">
      <c r="BX1979" s="16"/>
    </row>
    <row r="1980" spans="76:76">
      <c r="BX1980" s="16"/>
    </row>
    <row r="1981" spans="76:76">
      <c r="BX1981" s="16"/>
    </row>
    <row r="1982" spans="76:76">
      <c r="BX1982" s="16"/>
    </row>
    <row r="1983" spans="76:76">
      <c r="BX1983" s="16"/>
    </row>
    <row r="1984" spans="76:76">
      <c r="BX1984" s="16"/>
    </row>
    <row r="1985" spans="76:76">
      <c r="BX1985" s="16"/>
    </row>
    <row r="1986" spans="76:76">
      <c r="BX1986" s="16"/>
    </row>
    <row r="1987" spans="76:76">
      <c r="BX1987" s="16"/>
    </row>
    <row r="1988" spans="76:76">
      <c r="BX1988" s="16"/>
    </row>
    <row r="1989" spans="76:76">
      <c r="BX1989" s="16"/>
    </row>
    <row r="1990" spans="76:76">
      <c r="BX1990" s="16"/>
    </row>
    <row r="1991" spans="76:76">
      <c r="BX1991" s="16"/>
    </row>
    <row r="1992" spans="76:76">
      <c r="BX1992" s="16"/>
    </row>
    <row r="1993" spans="76:76">
      <c r="BX1993" s="16"/>
    </row>
    <row r="1994" spans="76:76">
      <c r="BX1994" s="16"/>
    </row>
    <row r="1995" spans="76:76">
      <c r="BX1995" s="16"/>
    </row>
    <row r="1996" spans="76:76">
      <c r="BX1996" s="16"/>
    </row>
    <row r="1997" spans="76:76">
      <c r="BX1997" s="16"/>
    </row>
    <row r="1998" spans="76:76">
      <c r="BX1998" s="16"/>
    </row>
    <row r="1999" spans="76:76">
      <c r="BX1999" s="16"/>
    </row>
    <row r="2000" spans="76:76">
      <c r="BX2000" s="16"/>
    </row>
    <row r="2001" spans="76:76">
      <c r="BX2001" s="16"/>
    </row>
    <row r="2002" spans="76:76">
      <c r="BX2002" s="16"/>
    </row>
    <row r="2003" spans="76:76">
      <c r="BX2003" s="16"/>
    </row>
    <row r="2004" spans="76:76">
      <c r="BX2004" s="16"/>
    </row>
    <row r="2005" spans="76:76">
      <c r="BX2005" s="16"/>
    </row>
    <row r="2006" spans="76:76">
      <c r="BX2006" s="16"/>
    </row>
    <row r="2007" spans="76:76">
      <c r="BX2007" s="16"/>
    </row>
    <row r="2008" spans="76:76">
      <c r="BX2008" s="16"/>
    </row>
    <row r="2009" spans="76:76">
      <c r="BX2009" s="16"/>
    </row>
    <row r="2010" spans="76:76">
      <c r="BX2010" s="16"/>
    </row>
    <row r="2011" spans="76:76">
      <c r="BX2011" s="16"/>
    </row>
    <row r="2012" spans="76:76">
      <c r="BX2012" s="16"/>
    </row>
    <row r="2013" spans="76:76">
      <c r="BX2013" s="16"/>
    </row>
    <row r="2014" spans="76:76">
      <c r="BX2014" s="16"/>
    </row>
    <row r="2015" spans="76:76">
      <c r="BX2015" s="16"/>
    </row>
    <row r="2016" spans="76:76">
      <c r="BX2016" s="16"/>
    </row>
    <row r="2017" spans="76:76">
      <c r="BX2017" s="16"/>
    </row>
    <row r="2018" spans="76:76">
      <c r="BX2018" s="16"/>
    </row>
    <row r="2019" spans="76:76">
      <c r="BX2019" s="16"/>
    </row>
    <row r="2020" spans="76:76">
      <c r="BX2020" s="16"/>
    </row>
    <row r="2021" spans="76:76">
      <c r="BX2021" s="16"/>
    </row>
    <row r="2022" spans="76:76">
      <c r="BX2022" s="16"/>
    </row>
    <row r="2023" spans="76:76">
      <c r="BX2023" s="16"/>
    </row>
    <row r="2024" spans="76:76">
      <c r="BX2024" s="16"/>
    </row>
    <row r="2025" spans="76:76">
      <c r="BX2025" s="16"/>
    </row>
    <row r="2026" spans="76:76">
      <c r="BX2026" s="16"/>
    </row>
    <row r="2027" spans="76:76">
      <c r="BX2027" s="16"/>
    </row>
    <row r="2028" spans="76:76">
      <c r="BX2028" s="16"/>
    </row>
    <row r="2029" spans="76:76">
      <c r="BX2029" s="16"/>
    </row>
    <row r="2030" spans="76:76">
      <c r="BX2030" s="16"/>
    </row>
    <row r="2031" spans="76:76">
      <c r="BX2031" s="16"/>
    </row>
    <row r="2032" spans="76:76">
      <c r="BX2032" s="16"/>
    </row>
    <row r="2033" spans="76:76">
      <c r="BX2033" s="16"/>
    </row>
    <row r="2034" spans="76:76">
      <c r="BX2034" s="16"/>
    </row>
    <row r="2035" spans="76:76">
      <c r="BX2035" s="16"/>
    </row>
    <row r="2036" spans="76:76">
      <c r="BX2036" s="16"/>
    </row>
    <row r="2037" spans="76:76">
      <c r="BX2037" s="16"/>
    </row>
    <row r="2038" spans="76:76">
      <c r="BX2038" s="16"/>
    </row>
    <row r="2039" spans="76:76">
      <c r="BX2039" s="16"/>
    </row>
    <row r="2040" spans="76:76">
      <c r="BX2040" s="16"/>
    </row>
    <row r="2041" spans="76:76">
      <c r="BX2041" s="16"/>
    </row>
    <row r="2042" spans="76:76">
      <c r="BX2042" s="16"/>
    </row>
    <row r="2043" spans="76:76">
      <c r="BX2043" s="16"/>
    </row>
    <row r="2044" spans="76:76">
      <c r="BX2044" s="16"/>
    </row>
    <row r="2045" spans="76:76">
      <c r="BX2045" s="16"/>
    </row>
    <row r="2046" spans="76:76">
      <c r="BX2046" s="16"/>
    </row>
    <row r="2047" spans="76:76">
      <c r="BX2047" s="16"/>
    </row>
    <row r="2048" spans="76:76">
      <c r="BX2048" s="16"/>
    </row>
    <row r="2049" spans="76:76">
      <c r="BX2049" s="16"/>
    </row>
    <row r="2050" spans="76:76">
      <c r="BX2050" s="16"/>
    </row>
    <row r="2051" spans="76:76">
      <c r="BX2051" s="16"/>
    </row>
    <row r="2052" spans="76:76">
      <c r="BX2052" s="16"/>
    </row>
    <row r="2053" spans="76:76">
      <c r="BX2053" s="16"/>
    </row>
    <row r="2054" spans="76:76">
      <c r="BX2054" s="16"/>
    </row>
    <row r="2055" spans="76:76">
      <c r="BX2055" s="16"/>
    </row>
    <row r="2056" spans="76:76">
      <c r="BX2056" s="16"/>
    </row>
    <row r="2057" spans="76:76">
      <c r="BX2057" s="16"/>
    </row>
    <row r="2058" spans="76:76">
      <c r="BX2058" s="16"/>
    </row>
    <row r="2059" spans="76:76">
      <c r="BX2059" s="16"/>
    </row>
    <row r="2060" spans="76:76">
      <c r="BX2060" s="16"/>
    </row>
    <row r="2061" spans="76:76">
      <c r="BX2061" s="16"/>
    </row>
    <row r="2062" spans="76:76">
      <c r="BX2062" s="16"/>
    </row>
    <row r="2063" spans="76:76">
      <c r="BX2063" s="16"/>
    </row>
    <row r="2064" spans="76:76">
      <c r="BX2064" s="16"/>
    </row>
    <row r="2065" spans="76:76">
      <c r="BX2065" s="16"/>
    </row>
    <row r="2066" spans="76:76">
      <c r="BX2066" s="16"/>
    </row>
    <row r="2067" spans="76:76">
      <c r="BX2067" s="16"/>
    </row>
    <row r="2068" spans="76:76">
      <c r="BX2068" s="16"/>
    </row>
    <row r="2069" spans="76:76">
      <c r="BX2069" s="16"/>
    </row>
    <row r="2070" spans="76:76">
      <c r="BX2070" s="16"/>
    </row>
    <row r="2071" spans="76:76">
      <c r="BX2071" s="16"/>
    </row>
    <row r="2072" spans="76:76">
      <c r="BX2072" s="16"/>
    </row>
    <row r="2073" spans="76:76">
      <c r="BX2073" s="16"/>
    </row>
    <row r="2074" spans="76:76">
      <c r="BX2074" s="16"/>
    </row>
    <row r="2075" spans="76:76">
      <c r="BX2075" s="16"/>
    </row>
    <row r="2076" spans="76:76">
      <c r="BX2076" s="16"/>
    </row>
    <row r="2077" spans="76:76">
      <c r="BX2077" s="16"/>
    </row>
    <row r="2078" spans="76:76">
      <c r="BX2078" s="16"/>
    </row>
    <row r="2079" spans="76:76">
      <c r="BX2079" s="16"/>
    </row>
    <row r="2080" spans="76:76">
      <c r="BX2080" s="16"/>
    </row>
    <row r="2081" spans="76:76">
      <c r="BX2081" s="16"/>
    </row>
    <row r="2082" spans="76:76">
      <c r="BX2082" s="16"/>
    </row>
    <row r="2083" spans="76:76">
      <c r="BX2083" s="16"/>
    </row>
    <row r="2084" spans="76:76">
      <c r="BX2084" s="16"/>
    </row>
    <row r="2085" spans="76:76">
      <c r="BX2085" s="16"/>
    </row>
    <row r="2086" spans="76:76">
      <c r="BX2086" s="16"/>
    </row>
    <row r="2087" spans="76:76">
      <c r="BX2087" s="16"/>
    </row>
    <row r="2088" spans="76:76">
      <c r="BX2088" s="16"/>
    </row>
    <row r="2089" spans="76:76">
      <c r="BX2089" s="16"/>
    </row>
    <row r="2090" spans="76:76">
      <c r="BX2090" s="16"/>
    </row>
    <row r="2091" spans="76:76">
      <c r="BX2091" s="16"/>
    </row>
    <row r="2092" spans="76:76">
      <c r="BX2092" s="16"/>
    </row>
    <row r="2093" spans="76:76">
      <c r="BX2093" s="16"/>
    </row>
    <row r="2094" spans="76:76">
      <c r="BX2094" s="16"/>
    </row>
    <row r="2095" spans="76:76">
      <c r="BX2095" s="16"/>
    </row>
    <row r="2096" spans="76:76">
      <c r="BX2096" s="16"/>
    </row>
    <row r="2097" spans="76:76">
      <c r="BX2097" s="16"/>
    </row>
    <row r="2098" spans="76:76">
      <c r="BX2098" s="16"/>
    </row>
    <row r="2099" spans="76:76">
      <c r="BX2099" s="16"/>
    </row>
    <row r="2100" spans="76:76">
      <c r="BX2100" s="16"/>
    </row>
    <row r="2101" spans="76:76">
      <c r="BX2101" s="16"/>
    </row>
    <row r="2102" spans="76:76">
      <c r="BX2102" s="16"/>
    </row>
    <row r="2103" spans="76:76">
      <c r="BX2103" s="16"/>
    </row>
    <row r="2104" spans="76:76">
      <c r="BX2104" s="16"/>
    </row>
    <row r="2105" spans="76:76">
      <c r="BX2105" s="16"/>
    </row>
    <row r="2106" spans="76:76">
      <c r="BX2106" s="16"/>
    </row>
    <row r="2107" spans="76:76">
      <c r="BX2107" s="16"/>
    </row>
    <row r="2108" spans="76:76">
      <c r="BX2108" s="16"/>
    </row>
    <row r="2109" spans="76:76">
      <c r="BX2109" s="16"/>
    </row>
    <row r="2110" spans="76:76">
      <c r="BX2110" s="16"/>
    </row>
    <row r="2111" spans="76:76">
      <c r="BX2111" s="16"/>
    </row>
    <row r="2112" spans="76:76">
      <c r="BX2112" s="16"/>
    </row>
    <row r="2113" spans="76:76">
      <c r="BX2113" s="16"/>
    </row>
    <row r="2114" spans="76:76">
      <c r="BX2114" s="16"/>
    </row>
    <row r="2115" spans="76:76">
      <c r="BX2115" s="16"/>
    </row>
    <row r="2116" spans="76:76">
      <c r="BX2116" s="16"/>
    </row>
    <row r="2117" spans="76:76">
      <c r="BX2117" s="16"/>
    </row>
    <row r="2118" spans="76:76">
      <c r="BX2118" s="16"/>
    </row>
    <row r="2119" spans="76:76">
      <c r="BX2119" s="16"/>
    </row>
    <row r="2120" spans="76:76">
      <c r="BX2120" s="16"/>
    </row>
    <row r="2121" spans="76:76">
      <c r="BX2121" s="16"/>
    </row>
    <row r="2122" spans="76:76">
      <c r="BX2122" s="16"/>
    </row>
    <row r="2123" spans="76:76">
      <c r="BX2123" s="16"/>
    </row>
    <row r="2124" spans="76:76">
      <c r="BX2124" s="16"/>
    </row>
    <row r="2125" spans="76:76">
      <c r="BX2125" s="16"/>
    </row>
    <row r="2126" spans="76:76">
      <c r="BX2126" s="16"/>
    </row>
    <row r="2127" spans="76:76">
      <c r="BX2127" s="16"/>
    </row>
    <row r="2128" spans="76:76">
      <c r="BX2128" s="16"/>
    </row>
    <row r="2129" spans="76:76">
      <c r="BX2129" s="16"/>
    </row>
    <row r="2130" spans="76:76">
      <c r="BX2130" s="16"/>
    </row>
    <row r="2131" spans="76:76">
      <c r="BX2131" s="16"/>
    </row>
    <row r="2132" spans="76:76">
      <c r="BX2132" s="16"/>
    </row>
    <row r="2133" spans="76:76">
      <c r="BX2133" s="16"/>
    </row>
    <row r="2134" spans="76:76">
      <c r="BX2134" s="16"/>
    </row>
    <row r="2135" spans="76:76">
      <c r="BX2135" s="16"/>
    </row>
    <row r="2136" spans="76:76">
      <c r="BX2136" s="16"/>
    </row>
    <row r="2137" spans="76:76">
      <c r="BX2137" s="16"/>
    </row>
    <row r="2138" spans="76:76">
      <c r="BX2138" s="16"/>
    </row>
    <row r="2139" spans="76:76">
      <c r="BX2139" s="16"/>
    </row>
    <row r="2140" spans="76:76">
      <c r="BX2140" s="16"/>
    </row>
    <row r="2141" spans="76:76">
      <c r="BX2141" s="16"/>
    </row>
    <row r="2142" spans="76:76">
      <c r="BX2142" s="16"/>
    </row>
    <row r="2143" spans="76:76">
      <c r="BX2143" s="16"/>
    </row>
    <row r="2144" spans="76:76">
      <c r="BX2144" s="16"/>
    </row>
    <row r="2145" spans="76:76">
      <c r="BX2145" s="16"/>
    </row>
    <row r="2146" spans="76:76">
      <c r="BX2146" s="16"/>
    </row>
    <row r="2147" spans="76:76">
      <c r="BX2147" s="16"/>
    </row>
    <row r="2148" spans="76:76">
      <c r="BX2148" s="16"/>
    </row>
    <row r="2149" spans="76:76">
      <c r="BX2149" s="16"/>
    </row>
    <row r="2150" spans="76:76">
      <c r="BX2150" s="16"/>
    </row>
    <row r="2151" spans="76:76">
      <c r="BX2151" s="16"/>
    </row>
    <row r="2152" spans="76:76">
      <c r="BX2152" s="16"/>
    </row>
    <row r="2153" spans="76:76">
      <c r="BX2153" s="16"/>
    </row>
    <row r="2154" spans="76:76">
      <c r="BX2154" s="16"/>
    </row>
    <row r="2155" spans="76:76">
      <c r="BX2155" s="16"/>
    </row>
    <row r="2156" spans="76:76">
      <c r="BX2156" s="16"/>
    </row>
    <row r="2157" spans="76:76">
      <c r="BX2157" s="16"/>
    </row>
    <row r="2158" spans="76:76">
      <c r="BX2158" s="16"/>
    </row>
    <row r="2159" spans="76:76">
      <c r="BX2159" s="16"/>
    </row>
    <row r="2160" spans="76:76">
      <c r="BX2160" s="16"/>
    </row>
    <row r="2161" spans="76:76">
      <c r="BX2161" s="16"/>
    </row>
    <row r="2162" spans="76:76">
      <c r="BX2162" s="16"/>
    </row>
    <row r="2163" spans="76:76">
      <c r="BX2163" s="16"/>
    </row>
    <row r="2164" spans="76:76">
      <c r="BX2164" s="16"/>
    </row>
    <row r="2165" spans="76:76">
      <c r="BX2165" s="16"/>
    </row>
    <row r="2166" spans="76:76">
      <c r="BX2166" s="16"/>
    </row>
    <row r="2167" spans="76:76">
      <c r="BX2167" s="16"/>
    </row>
    <row r="2168" spans="76:76">
      <c r="BX2168" s="16"/>
    </row>
    <row r="2169" spans="76:76">
      <c r="BX2169" s="16"/>
    </row>
    <row r="2170" spans="76:76">
      <c r="BX2170" s="16"/>
    </row>
    <row r="2171" spans="76:76">
      <c r="BX2171" s="16"/>
    </row>
    <row r="2172" spans="76:76">
      <c r="BX2172" s="16"/>
    </row>
    <row r="2173" spans="76:76">
      <c r="BX2173" s="16"/>
    </row>
    <row r="2174" spans="76:76">
      <c r="BX2174" s="16"/>
    </row>
    <row r="2175" spans="76:76">
      <c r="BX2175" s="16"/>
    </row>
    <row r="2176" spans="76:76">
      <c r="BX2176" s="16"/>
    </row>
    <row r="2177" spans="76:76">
      <c r="BX2177" s="16"/>
    </row>
    <row r="2178" spans="76:76">
      <c r="BX2178" s="16"/>
    </row>
    <row r="2179" spans="76:76">
      <c r="BX2179" s="16"/>
    </row>
    <row r="2180" spans="76:76">
      <c r="BX2180" s="16"/>
    </row>
    <row r="2181" spans="76:76">
      <c r="BX2181" s="16"/>
    </row>
    <row r="2182" spans="76:76">
      <c r="BX2182" s="16"/>
    </row>
    <row r="2183" spans="76:76">
      <c r="BX2183" s="16"/>
    </row>
    <row r="2184" spans="76:76">
      <c r="BX2184" s="16"/>
    </row>
    <row r="2185" spans="76:76">
      <c r="BX2185" s="16"/>
    </row>
    <row r="2186" spans="76:76">
      <c r="BX2186" s="16"/>
    </row>
    <row r="2187" spans="76:76">
      <c r="BX2187" s="16"/>
    </row>
    <row r="2188" spans="76:76">
      <c r="BX2188" s="16"/>
    </row>
    <row r="2189" spans="76:76">
      <c r="BX2189" s="16"/>
    </row>
    <row r="2190" spans="76:76">
      <c r="BX2190" s="16"/>
    </row>
    <row r="2191" spans="76:76">
      <c r="BX2191" s="16"/>
    </row>
    <row r="2192" spans="76:76">
      <c r="BX2192" s="16"/>
    </row>
    <row r="2193" spans="76:76">
      <c r="BX2193" s="16"/>
    </row>
    <row r="2194" spans="76:76">
      <c r="BX2194" s="16"/>
    </row>
    <row r="2195" spans="76:76">
      <c r="BX2195" s="16"/>
    </row>
    <row r="2196" spans="76:76">
      <c r="BX2196" s="16"/>
    </row>
    <row r="2197" spans="76:76">
      <c r="BX2197" s="16"/>
    </row>
    <row r="2198" spans="76:76">
      <c r="BX2198" s="16"/>
    </row>
    <row r="2199" spans="76:76">
      <c r="BX2199" s="16"/>
    </row>
    <row r="2200" spans="76:76">
      <c r="BX2200" s="16"/>
    </row>
    <row r="2201" spans="76:76">
      <c r="BX2201" s="16"/>
    </row>
    <row r="2202" spans="76:76">
      <c r="BX2202" s="16"/>
    </row>
    <row r="2203" spans="76:76">
      <c r="BX2203" s="16"/>
    </row>
    <row r="2204" spans="76:76">
      <c r="BX2204" s="16"/>
    </row>
    <row r="2205" spans="76:76">
      <c r="BX2205" s="16"/>
    </row>
    <row r="2206" spans="76:76">
      <c r="BX2206" s="16"/>
    </row>
    <row r="2207" spans="76:76">
      <c r="BX2207" s="16"/>
    </row>
    <row r="2208" spans="76:76">
      <c r="BX2208" s="16"/>
    </row>
    <row r="2209" spans="76:76">
      <c r="BX2209" s="16"/>
    </row>
    <row r="2210" spans="76:76">
      <c r="BX2210" s="16"/>
    </row>
    <row r="2211" spans="76:76">
      <c r="BX2211" s="16"/>
    </row>
    <row r="2212" spans="76:76">
      <c r="BX2212" s="16"/>
    </row>
    <row r="2213" spans="76:76">
      <c r="BX2213" s="16"/>
    </row>
    <row r="2214" spans="76:76">
      <c r="BX2214" s="16"/>
    </row>
    <row r="2215" spans="76:76">
      <c r="BX2215" s="16"/>
    </row>
    <row r="2216" spans="76:76">
      <c r="BX2216" s="16"/>
    </row>
    <row r="2217" spans="76:76">
      <c r="BX2217" s="16"/>
    </row>
    <row r="2218" spans="76:76">
      <c r="BX2218" s="16"/>
    </row>
    <row r="2219" spans="76:76">
      <c r="BX2219" s="16"/>
    </row>
    <row r="2220" spans="76:76">
      <c r="BX2220" s="16"/>
    </row>
    <row r="2221" spans="76:76">
      <c r="BX2221" s="16"/>
    </row>
    <row r="2222" spans="76:76">
      <c r="BX2222" s="16"/>
    </row>
    <row r="2223" spans="76:76">
      <c r="BX2223" s="16"/>
    </row>
    <row r="2224" spans="76:76">
      <c r="BX2224" s="16"/>
    </row>
    <row r="2225" spans="76:76">
      <c r="BX2225" s="16"/>
    </row>
    <row r="2226" spans="76:76">
      <c r="BX2226" s="16"/>
    </row>
    <row r="2227" spans="76:76">
      <c r="BX2227" s="16"/>
    </row>
    <row r="2228" spans="76:76">
      <c r="BX2228" s="16"/>
    </row>
    <row r="2229" spans="76:76">
      <c r="BX2229" s="16"/>
    </row>
    <row r="2230" spans="76:76">
      <c r="BX2230" s="16"/>
    </row>
    <row r="2231" spans="76:76">
      <c r="BX2231" s="16"/>
    </row>
    <row r="2232" spans="76:76">
      <c r="BX2232" s="16"/>
    </row>
    <row r="2233" spans="76:76">
      <c r="BX2233" s="16"/>
    </row>
    <row r="2234" spans="76:76">
      <c r="BX2234" s="16"/>
    </row>
    <row r="2235" spans="76:76">
      <c r="BX2235" s="16"/>
    </row>
    <row r="2236" spans="76:76">
      <c r="BX2236" s="16"/>
    </row>
    <row r="2237" spans="76:76">
      <c r="BX2237" s="16"/>
    </row>
    <row r="2238" spans="76:76">
      <c r="BX2238" s="16"/>
    </row>
    <row r="2239" spans="76:76">
      <c r="BX2239" s="16"/>
    </row>
    <row r="2240" spans="76:76">
      <c r="BX2240" s="16"/>
    </row>
    <row r="2241" spans="76:76">
      <c r="BX2241" s="16"/>
    </row>
    <row r="2242" spans="76:76">
      <c r="BX2242" s="16"/>
    </row>
    <row r="2243" spans="76:76">
      <c r="BX2243" s="16"/>
    </row>
    <row r="2244" spans="76:76">
      <c r="BX2244" s="16"/>
    </row>
    <row r="2245" spans="76:76">
      <c r="BX2245" s="16"/>
    </row>
    <row r="2246" spans="76:76">
      <c r="BX2246" s="16"/>
    </row>
    <row r="2247" spans="76:76">
      <c r="BX2247" s="16"/>
    </row>
    <row r="2248" spans="76:76">
      <c r="BX2248" s="16"/>
    </row>
    <row r="2249" spans="76:76">
      <c r="BX2249" s="16"/>
    </row>
    <row r="2250" spans="76:76">
      <c r="BX2250" s="16"/>
    </row>
    <row r="2251" spans="76:76">
      <c r="BX2251" s="16"/>
    </row>
    <row r="2252" spans="76:76">
      <c r="BX2252" s="16"/>
    </row>
    <row r="2253" spans="76:76">
      <c r="BX2253" s="16"/>
    </row>
    <row r="2254" spans="76:76">
      <c r="BX2254" s="16"/>
    </row>
    <row r="2255" spans="76:76">
      <c r="BX2255" s="16"/>
    </row>
    <row r="2256" spans="76:76">
      <c r="BX2256" s="16"/>
    </row>
    <row r="2257" spans="76:76">
      <c r="BX2257" s="16"/>
    </row>
    <row r="2258" spans="76:76">
      <c r="BX2258" s="16"/>
    </row>
    <row r="2259" spans="76:76">
      <c r="BX2259" s="16"/>
    </row>
    <row r="2260" spans="76:76">
      <c r="BX2260" s="16"/>
    </row>
    <row r="2261" spans="76:76">
      <c r="BX2261" s="16"/>
    </row>
    <row r="2262" spans="76:76">
      <c r="BX2262" s="16"/>
    </row>
    <row r="2263" spans="76:76">
      <c r="BX2263" s="16"/>
    </row>
    <row r="2264" spans="76:76">
      <c r="BX2264" s="16"/>
    </row>
    <row r="2265" spans="76:76">
      <c r="BX2265" s="16"/>
    </row>
    <row r="2266" spans="76:76">
      <c r="BX2266" s="16"/>
    </row>
    <row r="2267" spans="76:76">
      <c r="BX2267" s="16"/>
    </row>
    <row r="2268" spans="76:76">
      <c r="BX2268" s="16"/>
    </row>
    <row r="2269" spans="76:76">
      <c r="BX2269" s="16"/>
    </row>
    <row r="2270" spans="76:76">
      <c r="BX2270" s="16"/>
    </row>
    <row r="2271" spans="76:76">
      <c r="BX2271" s="16"/>
    </row>
    <row r="2272" spans="76:76">
      <c r="BX2272" s="16"/>
    </row>
    <row r="2273" spans="76:76">
      <c r="BX2273" s="16"/>
    </row>
    <row r="2274" spans="76:76">
      <c r="BX2274" s="16"/>
    </row>
    <row r="2275" spans="76:76">
      <c r="BX2275" s="16"/>
    </row>
    <row r="2276" spans="76:76">
      <c r="BX2276" s="16"/>
    </row>
    <row r="2277" spans="76:76">
      <c r="BX2277" s="16"/>
    </row>
    <row r="2278" spans="76:76">
      <c r="BX2278" s="16"/>
    </row>
    <row r="2279" spans="76:76">
      <c r="BX2279" s="16"/>
    </row>
    <row r="2280" spans="76:76">
      <c r="BX2280" s="16"/>
    </row>
    <row r="2281" spans="76:76">
      <c r="BX2281" s="16"/>
    </row>
    <row r="2282" spans="76:76">
      <c r="BX2282" s="16"/>
    </row>
    <row r="2283" spans="76:76">
      <c r="BX2283" s="16"/>
    </row>
    <row r="2284" spans="76:76">
      <c r="BX2284" s="16"/>
    </row>
    <row r="2285" spans="76:76">
      <c r="BX2285" s="16"/>
    </row>
    <row r="2286" spans="76:76">
      <c r="BX2286" s="16"/>
    </row>
    <row r="2287" spans="76:76">
      <c r="BX2287" s="16"/>
    </row>
    <row r="2288" spans="76:76">
      <c r="BX2288" s="16"/>
    </row>
    <row r="2289" spans="76:76">
      <c r="BX2289" s="16"/>
    </row>
    <row r="2290" spans="76:76">
      <c r="BX2290" s="16"/>
    </row>
    <row r="2291" spans="76:76">
      <c r="BX2291" s="16"/>
    </row>
    <row r="2292" spans="76:76">
      <c r="BX2292" s="16"/>
    </row>
    <row r="2293" spans="76:76">
      <c r="BX2293" s="16"/>
    </row>
    <row r="2294" spans="76:76">
      <c r="BX2294" s="16"/>
    </row>
    <row r="2295" spans="76:76">
      <c r="BX2295" s="16"/>
    </row>
    <row r="2296" spans="76:76">
      <c r="BX2296" s="16"/>
    </row>
    <row r="2297" spans="76:76">
      <c r="BX2297" s="16"/>
    </row>
    <row r="2298" spans="76:76">
      <c r="BX2298" s="16"/>
    </row>
    <row r="2299" spans="76:76">
      <c r="BX2299" s="16"/>
    </row>
    <row r="2300" spans="76:76">
      <c r="BX2300" s="16"/>
    </row>
    <row r="2301" spans="76:76">
      <c r="BX2301" s="16"/>
    </row>
    <row r="2302" spans="76:76">
      <c r="BX2302" s="16"/>
    </row>
    <row r="2303" spans="76:76">
      <c r="BX2303" s="16"/>
    </row>
    <row r="2304" spans="76:76">
      <c r="BX2304" s="16"/>
    </row>
    <row r="2305" spans="76:76">
      <c r="BX2305" s="16"/>
    </row>
    <row r="2306" spans="76:76">
      <c r="BX2306" s="16"/>
    </row>
    <row r="2307" spans="76:76">
      <c r="BX2307" s="16"/>
    </row>
    <row r="2308" spans="76:76">
      <c r="BX2308" s="16"/>
    </row>
    <row r="2309" spans="76:76">
      <c r="BX2309" s="16"/>
    </row>
    <row r="2310" spans="76:76">
      <c r="BX2310" s="16"/>
    </row>
    <row r="2311" spans="76:76">
      <c r="BX2311" s="16"/>
    </row>
    <row r="2312" spans="76:76">
      <c r="BX2312" s="16"/>
    </row>
    <row r="2313" spans="76:76">
      <c r="BX2313" s="16"/>
    </row>
    <row r="2314" spans="76:76">
      <c r="BX2314" s="16"/>
    </row>
    <row r="2315" spans="76:76">
      <c r="BX2315" s="16"/>
    </row>
    <row r="2316" spans="76:76">
      <c r="BX2316" s="16"/>
    </row>
    <row r="2317" spans="76:76">
      <c r="BX2317" s="16"/>
    </row>
    <row r="2318" spans="76:76">
      <c r="BX2318" s="16"/>
    </row>
    <row r="2319" spans="76:76">
      <c r="BX2319" s="16"/>
    </row>
    <row r="2320" spans="76:76">
      <c r="BX2320" s="16"/>
    </row>
    <row r="2321" spans="76:76">
      <c r="BX2321" s="16"/>
    </row>
    <row r="2322" spans="76:76">
      <c r="BX2322" s="16"/>
    </row>
    <row r="2323" spans="76:76">
      <c r="BX2323" s="16"/>
    </row>
    <row r="2324" spans="76:76">
      <c r="BX2324" s="16"/>
    </row>
    <row r="2325" spans="76:76">
      <c r="BX2325" s="16"/>
    </row>
    <row r="2326" spans="76:76">
      <c r="BX2326" s="16"/>
    </row>
    <row r="2327" spans="76:76">
      <c r="BX2327" s="16"/>
    </row>
    <row r="2328" spans="76:76">
      <c r="BX2328" s="16"/>
    </row>
    <row r="2329" spans="76:76">
      <c r="BX2329" s="16"/>
    </row>
    <row r="2330" spans="76:76">
      <c r="BX2330" s="16"/>
    </row>
    <row r="2331" spans="76:76">
      <c r="BX2331" s="16"/>
    </row>
    <row r="2332" spans="76:76">
      <c r="BX2332" s="16"/>
    </row>
    <row r="2333" spans="76:76">
      <c r="BX2333" s="16"/>
    </row>
    <row r="2334" spans="76:76">
      <c r="BX2334" s="16"/>
    </row>
    <row r="2335" spans="76:76">
      <c r="BX2335" s="16"/>
    </row>
    <row r="2336" spans="76:76">
      <c r="BX2336" s="16"/>
    </row>
    <row r="2337" spans="76:76">
      <c r="BX2337" s="16"/>
    </row>
    <row r="2338" spans="76:76">
      <c r="BX2338" s="16"/>
    </row>
    <row r="2339" spans="76:76">
      <c r="BX2339" s="16"/>
    </row>
    <row r="2340" spans="76:76">
      <c r="BX2340" s="16"/>
    </row>
    <row r="2341" spans="76:76">
      <c r="BX2341" s="16"/>
    </row>
    <row r="2342" spans="76:76">
      <c r="BX2342" s="16"/>
    </row>
    <row r="2343" spans="76:76">
      <c r="BX2343" s="16"/>
    </row>
    <row r="2344" spans="76:76">
      <c r="BX2344" s="16"/>
    </row>
    <row r="2345" spans="76:76">
      <c r="BX2345" s="16"/>
    </row>
    <row r="2346" spans="76:76">
      <c r="BX2346" s="16"/>
    </row>
    <row r="2347" spans="76:76">
      <c r="BX2347" s="16"/>
    </row>
    <row r="2348" spans="76:76">
      <c r="BX2348" s="16"/>
    </row>
    <row r="2349" spans="76:76">
      <c r="BX2349" s="16"/>
    </row>
    <row r="2350" spans="76:76">
      <c r="BX2350" s="16"/>
    </row>
    <row r="2351" spans="76:76">
      <c r="BX2351" s="16"/>
    </row>
    <row r="2352" spans="76:76">
      <c r="BX2352" s="16"/>
    </row>
    <row r="2353" spans="76:76">
      <c r="BX2353" s="16"/>
    </row>
    <row r="2354" spans="76:76">
      <c r="BX2354" s="16"/>
    </row>
    <row r="2355" spans="76:76">
      <c r="BX2355" s="16"/>
    </row>
    <row r="2356" spans="76:76">
      <c r="BX2356" s="16"/>
    </row>
    <row r="2357" spans="76:76">
      <c r="BX2357" s="16"/>
    </row>
    <row r="2358" spans="76:76">
      <c r="BX2358" s="16"/>
    </row>
    <row r="2359" spans="76:76">
      <c r="BX2359" s="16"/>
    </row>
    <row r="2360" spans="76:76">
      <c r="BX2360" s="16"/>
    </row>
    <row r="2361" spans="76:76">
      <c r="BX2361" s="16"/>
    </row>
    <row r="2362" spans="76:76">
      <c r="BX2362" s="16"/>
    </row>
    <row r="2363" spans="76:76">
      <c r="BX2363" s="16"/>
    </row>
    <row r="2364" spans="76:76">
      <c r="BX2364" s="16"/>
    </row>
    <row r="2365" spans="76:76">
      <c r="BX2365" s="16"/>
    </row>
    <row r="2366" spans="76:76">
      <c r="BX2366" s="16"/>
    </row>
    <row r="2367" spans="76:76">
      <c r="BX2367" s="16"/>
    </row>
    <row r="2368" spans="76:76">
      <c r="BX2368" s="16"/>
    </row>
    <row r="2369" spans="76:76">
      <c r="BX2369" s="16"/>
    </row>
    <row r="2370" spans="76:76">
      <c r="BX2370" s="16"/>
    </row>
    <row r="2371" spans="76:76">
      <c r="BX2371" s="16"/>
    </row>
    <row r="2372" spans="76:76">
      <c r="BX2372" s="16"/>
    </row>
    <row r="2373" spans="76:76">
      <c r="BX2373" s="16"/>
    </row>
    <row r="2374" spans="76:76">
      <c r="BX2374" s="16"/>
    </row>
    <row r="2375" spans="76:76">
      <c r="BX2375" s="16"/>
    </row>
    <row r="2376" spans="76:76">
      <c r="BX2376" s="16"/>
    </row>
    <row r="2377" spans="76:76">
      <c r="BX2377" s="16"/>
    </row>
    <row r="2378" spans="76:76">
      <c r="BX2378" s="16"/>
    </row>
    <row r="2379" spans="76:76">
      <c r="BX2379" s="16"/>
    </row>
    <row r="2380" spans="76:76">
      <c r="BX2380" s="16"/>
    </row>
    <row r="2381" spans="76:76">
      <c r="BX2381" s="16"/>
    </row>
    <row r="2382" spans="76:76">
      <c r="BX2382" s="16"/>
    </row>
    <row r="2383" spans="76:76">
      <c r="BX2383" s="16"/>
    </row>
    <row r="2384" spans="76:76">
      <c r="BX2384" s="16"/>
    </row>
    <row r="2385" spans="76:76">
      <c r="BX2385" s="16"/>
    </row>
    <row r="2386" spans="76:76">
      <c r="BX2386" s="16"/>
    </row>
    <row r="2387" spans="76:76">
      <c r="BX2387" s="16"/>
    </row>
    <row r="2388" spans="76:76">
      <c r="BX2388" s="16"/>
    </row>
    <row r="2389" spans="76:76">
      <c r="BX2389" s="16"/>
    </row>
    <row r="2390" spans="76:76">
      <c r="BX2390" s="16"/>
    </row>
    <row r="2391" spans="76:76">
      <c r="BX2391" s="16"/>
    </row>
    <row r="2392" spans="76:76">
      <c r="BX2392" s="16"/>
    </row>
    <row r="2393" spans="76:76">
      <c r="BX2393" s="16"/>
    </row>
    <row r="2394" spans="76:76">
      <c r="BX2394" s="16"/>
    </row>
    <row r="2395" spans="76:76">
      <c r="BX2395" s="16"/>
    </row>
    <row r="2396" spans="76:76">
      <c r="BX2396" s="16"/>
    </row>
    <row r="2397" spans="76:76">
      <c r="BX2397" s="16"/>
    </row>
    <row r="2398" spans="76:76">
      <c r="BX2398" s="16"/>
    </row>
    <row r="2399" spans="76:76">
      <c r="BX2399" s="16"/>
    </row>
    <row r="2400" spans="76:76">
      <c r="BX2400" s="16"/>
    </row>
    <row r="2401" spans="76:76">
      <c r="BX2401" s="16"/>
    </row>
    <row r="2402" spans="76:76">
      <c r="BX2402" s="16"/>
    </row>
    <row r="2403" spans="76:76">
      <c r="BX2403" s="16"/>
    </row>
    <row r="2404" spans="76:76">
      <c r="BX2404" s="16"/>
    </row>
    <row r="2405" spans="76:76">
      <c r="BX2405" s="16"/>
    </row>
    <row r="2406" spans="76:76">
      <c r="BX2406" s="16"/>
    </row>
    <row r="2407" spans="76:76">
      <c r="BX2407" s="16"/>
    </row>
    <row r="2408" spans="76:76">
      <c r="BX2408" s="16"/>
    </row>
    <row r="2409" spans="76:76">
      <c r="BX2409" s="16"/>
    </row>
    <row r="2410" spans="76:76">
      <c r="BX2410" s="16"/>
    </row>
    <row r="2411" spans="76:76">
      <c r="BX2411" s="16"/>
    </row>
    <row r="2412" spans="76:76">
      <c r="BX2412" s="16"/>
    </row>
    <row r="2413" spans="76:76">
      <c r="BX2413" s="16"/>
    </row>
    <row r="2414" spans="76:76">
      <c r="BX2414" s="16"/>
    </row>
    <row r="2415" spans="76:76">
      <c r="BX2415" s="16"/>
    </row>
    <row r="2416" spans="76:76">
      <c r="BX2416" s="16"/>
    </row>
    <row r="2417" spans="76:76">
      <c r="BX2417" s="16"/>
    </row>
    <row r="2418" spans="76:76">
      <c r="BX2418" s="16"/>
    </row>
    <row r="2419" spans="76:76">
      <c r="BX2419" s="16"/>
    </row>
    <row r="2420" spans="76:76">
      <c r="BX2420" s="16"/>
    </row>
    <row r="2421" spans="76:76">
      <c r="BX2421" s="16"/>
    </row>
    <row r="2422" spans="76:76">
      <c r="BX2422" s="16"/>
    </row>
    <row r="2423" spans="76:76">
      <c r="BX2423" s="16"/>
    </row>
    <row r="2424" spans="76:76">
      <c r="BX2424" s="16"/>
    </row>
    <row r="2425" spans="76:76">
      <c r="BX2425" s="16"/>
    </row>
    <row r="2426" spans="76:76">
      <c r="BX2426" s="16"/>
    </row>
    <row r="2427" spans="76:76">
      <c r="BX2427" s="16"/>
    </row>
    <row r="2428" spans="76:76">
      <c r="BX2428" s="16"/>
    </row>
    <row r="2429" spans="76:76">
      <c r="BX2429" s="16"/>
    </row>
    <row r="2430" spans="76:76">
      <c r="BX2430" s="16"/>
    </row>
    <row r="2431" spans="76:76">
      <c r="BX2431" s="16"/>
    </row>
    <row r="2432" spans="76:76">
      <c r="BX2432" s="16"/>
    </row>
    <row r="2433" spans="76:76">
      <c r="BX2433" s="16"/>
    </row>
    <row r="2434" spans="76:76">
      <c r="BX2434" s="16"/>
    </row>
    <row r="2435" spans="76:76">
      <c r="BX2435" s="16"/>
    </row>
    <row r="2436" spans="76:76">
      <c r="BX2436" s="16"/>
    </row>
    <row r="2437" spans="76:76">
      <c r="BX2437" s="16"/>
    </row>
    <row r="2438" spans="76:76">
      <c r="BX2438" s="16"/>
    </row>
    <row r="2439" spans="76:76">
      <c r="BX2439" s="16"/>
    </row>
    <row r="2440" spans="76:76">
      <c r="BX2440" s="16"/>
    </row>
    <row r="2441" spans="76:76">
      <c r="BX2441" s="16"/>
    </row>
    <row r="2442" spans="76:76">
      <c r="BX2442" s="16"/>
    </row>
    <row r="2443" spans="76:76">
      <c r="BX2443" s="16"/>
    </row>
    <row r="2444" spans="76:76">
      <c r="BX2444" s="16"/>
    </row>
    <row r="2445" spans="76:76">
      <c r="BX2445" s="16"/>
    </row>
    <row r="2446" spans="76:76">
      <c r="BX2446" s="16"/>
    </row>
    <row r="2447" spans="76:76">
      <c r="BX2447" s="16"/>
    </row>
    <row r="2448" spans="76:76">
      <c r="BX2448" s="16"/>
    </row>
    <row r="2449" spans="76:76">
      <c r="BX2449" s="16"/>
    </row>
    <row r="2450" spans="76:76">
      <c r="BX2450" s="16"/>
    </row>
    <row r="2451" spans="76:76">
      <c r="BX2451" s="16"/>
    </row>
    <row r="2452" spans="76:76">
      <c r="BX2452" s="16"/>
    </row>
    <row r="2453" spans="76:76">
      <c r="BX2453" s="16"/>
    </row>
    <row r="2454" spans="76:76">
      <c r="BX2454" s="16"/>
    </row>
    <row r="2455" spans="76:76">
      <c r="BX2455" s="16"/>
    </row>
    <row r="2456" spans="76:76">
      <c r="BX2456" s="16"/>
    </row>
    <row r="2457" spans="76:76">
      <c r="BX2457" s="16"/>
    </row>
    <row r="2458" spans="76:76">
      <c r="BX2458" s="16"/>
    </row>
    <row r="2459" spans="76:76">
      <c r="BX2459" s="16"/>
    </row>
    <row r="2460" spans="76:76">
      <c r="BX2460" s="16"/>
    </row>
    <row r="2461" spans="76:76">
      <c r="BX2461" s="16"/>
    </row>
    <row r="2462" spans="76:76">
      <c r="BX2462" s="16"/>
    </row>
    <row r="2463" spans="76:76">
      <c r="BX2463" s="16"/>
    </row>
    <row r="2464" spans="76:76">
      <c r="BX2464" s="16"/>
    </row>
    <row r="2465" spans="76:76">
      <c r="BX2465" s="16"/>
    </row>
    <row r="2466" spans="76:76">
      <c r="BX2466" s="16"/>
    </row>
    <row r="2467" spans="76:76">
      <c r="BX2467" s="16"/>
    </row>
    <row r="2468" spans="76:76">
      <c r="BX2468" s="16"/>
    </row>
    <row r="2469" spans="76:76">
      <c r="BX2469" s="16"/>
    </row>
    <row r="2470" spans="76:76">
      <c r="BX2470" s="16"/>
    </row>
    <row r="2471" spans="76:76">
      <c r="BX2471" s="16"/>
    </row>
    <row r="2472" spans="76:76">
      <c r="BX2472" s="16"/>
    </row>
    <row r="2473" spans="76:76">
      <c r="BX2473" s="16"/>
    </row>
    <row r="2474" spans="76:76">
      <c r="BX2474" s="16"/>
    </row>
    <row r="2475" spans="76:76">
      <c r="BX2475" s="16"/>
    </row>
    <row r="2476" spans="76:76">
      <c r="BX2476" s="16"/>
    </row>
    <row r="2477" spans="76:76">
      <c r="BX2477" s="16"/>
    </row>
    <row r="2478" spans="76:76">
      <c r="BX2478" s="16"/>
    </row>
    <row r="2479" spans="76:76">
      <c r="BX2479" s="16"/>
    </row>
    <row r="2480" spans="76:76">
      <c r="BX2480" s="16"/>
    </row>
    <row r="2481" spans="76:76">
      <c r="BX2481" s="16"/>
    </row>
    <row r="2482" spans="76:76">
      <c r="BX2482" s="16"/>
    </row>
    <row r="2483" spans="76:76">
      <c r="BX2483" s="16"/>
    </row>
    <row r="2484" spans="76:76">
      <c r="BX2484" s="16"/>
    </row>
    <row r="2485" spans="76:76">
      <c r="BX2485" s="16"/>
    </row>
    <row r="2486" spans="76:76">
      <c r="BX2486" s="16"/>
    </row>
    <row r="2487" spans="76:76">
      <c r="BX2487" s="16"/>
    </row>
    <row r="2488" spans="76:76">
      <c r="BX2488" s="16"/>
    </row>
    <row r="2489" spans="76:76">
      <c r="BX2489" s="16"/>
    </row>
    <row r="2490" spans="76:76">
      <c r="BX2490" s="16"/>
    </row>
    <row r="2491" spans="76:76">
      <c r="BX2491" s="16"/>
    </row>
    <row r="2492" spans="76:76">
      <c r="BX2492" s="16"/>
    </row>
    <row r="2493" spans="76:76">
      <c r="BX2493" s="16"/>
    </row>
    <row r="2494" spans="76:76">
      <c r="BX2494" s="16"/>
    </row>
    <row r="2495" spans="76:76">
      <c r="BX2495" s="16"/>
    </row>
    <row r="2496" spans="76:76">
      <c r="BX2496" s="16"/>
    </row>
    <row r="2497" spans="76:76">
      <c r="BX2497" s="16"/>
    </row>
    <row r="2498" spans="76:76">
      <c r="BX2498" s="16"/>
    </row>
    <row r="2499" spans="76:76">
      <c r="BX2499" s="16"/>
    </row>
    <row r="2500" spans="76:76">
      <c r="BX2500" s="16"/>
    </row>
    <row r="2501" spans="76:76">
      <c r="BX2501" s="16"/>
    </row>
    <row r="2502" spans="76:76">
      <c r="BX2502" s="16"/>
    </row>
    <row r="2503" spans="76:76">
      <c r="BX2503" s="16"/>
    </row>
    <row r="2504" spans="76:76">
      <c r="BX2504" s="16"/>
    </row>
    <row r="2505" spans="76:76">
      <c r="BX2505" s="16"/>
    </row>
    <row r="2506" spans="76:76">
      <c r="BX2506" s="16"/>
    </row>
    <row r="2507" spans="76:76">
      <c r="BX2507" s="16"/>
    </row>
    <row r="2508" spans="76:76">
      <c r="BX2508" s="16"/>
    </row>
    <row r="2509" spans="76:76">
      <c r="BX2509" s="16"/>
    </row>
    <row r="2510" spans="76:76">
      <c r="BX2510" s="16"/>
    </row>
    <row r="2511" spans="76:76">
      <c r="BX2511" s="16"/>
    </row>
    <row r="2512" spans="76:76">
      <c r="BX2512" s="16"/>
    </row>
    <row r="2513" spans="76:76">
      <c r="BX2513" s="16"/>
    </row>
    <row r="2514" spans="76:76">
      <c r="BX2514" s="16"/>
    </row>
    <row r="2515" spans="76:76">
      <c r="BX2515" s="16"/>
    </row>
    <row r="2516" spans="76:76">
      <c r="BX2516" s="16"/>
    </row>
    <row r="2517" spans="76:76">
      <c r="BX2517" s="16"/>
    </row>
    <row r="2518" spans="76:76">
      <c r="BX2518" s="16"/>
    </row>
    <row r="2519" spans="76:76">
      <c r="BX2519" s="16"/>
    </row>
    <row r="2520" spans="76:76">
      <c r="BX2520" s="16"/>
    </row>
    <row r="2521" spans="76:76">
      <c r="BX2521" s="16"/>
    </row>
    <row r="2522" spans="76:76">
      <c r="BX2522" s="16"/>
    </row>
    <row r="2523" spans="76:76">
      <c r="BX2523" s="16"/>
    </row>
    <row r="2524" spans="76:76">
      <c r="BX2524" s="16"/>
    </row>
    <row r="2525" spans="76:76">
      <c r="BX2525" s="16"/>
    </row>
    <row r="2526" spans="76:76">
      <c r="BX2526" s="16"/>
    </row>
    <row r="2527" spans="76:76">
      <c r="BX2527" s="16"/>
    </row>
    <row r="2528" spans="76:76">
      <c r="BX2528" s="16"/>
    </row>
    <row r="2529" spans="76:76">
      <c r="BX2529" s="16"/>
    </row>
    <row r="2530" spans="76:76">
      <c r="BX2530" s="16"/>
    </row>
    <row r="2531" spans="76:76">
      <c r="BX2531" s="16"/>
    </row>
    <row r="2532" spans="76:76">
      <c r="BX2532" s="16"/>
    </row>
    <row r="2533" spans="76:76">
      <c r="BX2533" s="16"/>
    </row>
    <row r="2534" spans="76:76">
      <c r="BX2534" s="16"/>
    </row>
    <row r="2535" spans="76:76">
      <c r="BX2535" s="16"/>
    </row>
    <row r="2536" spans="76:76">
      <c r="BX2536" s="16"/>
    </row>
    <row r="2537" spans="76:76">
      <c r="BX2537" s="16"/>
    </row>
    <row r="2538" spans="76:76">
      <c r="BX2538" s="16"/>
    </row>
    <row r="2539" spans="76:76">
      <c r="BX2539" s="16"/>
    </row>
    <row r="2540" spans="76:76">
      <c r="BX2540" s="16"/>
    </row>
    <row r="2541" spans="76:76">
      <c r="BX2541" s="16"/>
    </row>
    <row r="2542" spans="76:76">
      <c r="BX2542" s="16"/>
    </row>
    <row r="2543" spans="76:76">
      <c r="BX2543" s="16"/>
    </row>
    <row r="2544" spans="76:76">
      <c r="BX2544" s="16"/>
    </row>
    <row r="2545" spans="76:76">
      <c r="BX2545" s="16"/>
    </row>
    <row r="2546" spans="76:76">
      <c r="BX2546" s="16"/>
    </row>
    <row r="2547" spans="76:76">
      <c r="BX2547" s="16"/>
    </row>
    <row r="2548" spans="76:76">
      <c r="BX2548" s="16"/>
    </row>
    <row r="2549" spans="76:76">
      <c r="BX2549" s="16"/>
    </row>
    <row r="2550" spans="76:76">
      <c r="BX2550" s="16"/>
    </row>
    <row r="2551" spans="76:76">
      <c r="BX2551" s="16"/>
    </row>
    <row r="2552" spans="76:76">
      <c r="BX2552" s="16"/>
    </row>
    <row r="2553" spans="76:76">
      <c r="BX2553" s="16"/>
    </row>
    <row r="2554" spans="76:76">
      <c r="BX2554" s="16"/>
    </row>
    <row r="2555" spans="76:76">
      <c r="BX2555" s="16"/>
    </row>
    <row r="2556" spans="76:76">
      <c r="BX2556" s="16"/>
    </row>
    <row r="2557" spans="76:76">
      <c r="BX2557" s="16"/>
    </row>
    <row r="2558" spans="76:76">
      <c r="BX2558" s="16"/>
    </row>
    <row r="2559" spans="76:76">
      <c r="BX2559" s="16"/>
    </row>
    <row r="2560" spans="76:76">
      <c r="BX2560" s="16"/>
    </row>
    <row r="2561" spans="76:76">
      <c r="BX2561" s="16"/>
    </row>
    <row r="2562" spans="76:76">
      <c r="BX2562" s="16"/>
    </row>
    <row r="2563" spans="76:76">
      <c r="BX2563" s="16"/>
    </row>
    <row r="2564" spans="76:76">
      <c r="BX2564" s="16"/>
    </row>
    <row r="2565" spans="76:76">
      <c r="BX2565" s="16"/>
    </row>
    <row r="2566" spans="76:76">
      <c r="BX2566" s="16"/>
    </row>
    <row r="2567" spans="76:76">
      <c r="BX2567" s="16"/>
    </row>
    <row r="2568" spans="76:76">
      <c r="BX2568" s="16"/>
    </row>
    <row r="2569" spans="76:76">
      <c r="BX2569" s="16"/>
    </row>
    <row r="2570" spans="76:76">
      <c r="BX2570" s="16"/>
    </row>
    <row r="2571" spans="76:76">
      <c r="BX2571" s="16"/>
    </row>
    <row r="2572" spans="76:76">
      <c r="BX2572" s="16"/>
    </row>
    <row r="2573" spans="76:76">
      <c r="BX2573" s="16"/>
    </row>
    <row r="2574" spans="76:76">
      <c r="BX2574" s="16"/>
    </row>
    <row r="2575" spans="76:76">
      <c r="BX2575" s="16"/>
    </row>
    <row r="2576" spans="76:76">
      <c r="BX2576" s="16"/>
    </row>
    <row r="2577" spans="76:76">
      <c r="BX2577" s="16"/>
    </row>
    <row r="2578" spans="76:76">
      <c r="BX2578" s="16"/>
    </row>
    <row r="2579" spans="76:76">
      <c r="BX2579" s="16"/>
    </row>
    <row r="2580" spans="76:76">
      <c r="BX2580" s="16"/>
    </row>
    <row r="2581" spans="76:76">
      <c r="BX2581" s="16"/>
    </row>
    <row r="2582" spans="76:76">
      <c r="BX2582" s="16"/>
    </row>
    <row r="2583" spans="76:76">
      <c r="BX2583" s="16"/>
    </row>
    <row r="2584" spans="76:76">
      <c r="BX2584" s="16"/>
    </row>
    <row r="2585" spans="76:76">
      <c r="BX2585" s="16"/>
    </row>
    <row r="2586" spans="76:76">
      <c r="BX2586" s="16"/>
    </row>
    <row r="2587" spans="76:76">
      <c r="BX2587" s="16"/>
    </row>
    <row r="2588" spans="76:76">
      <c r="BX2588" s="16"/>
    </row>
    <row r="2589" spans="76:76">
      <c r="BX2589" s="16"/>
    </row>
    <row r="2590" spans="76:76">
      <c r="BX2590" s="16"/>
    </row>
    <row r="2591" spans="76:76">
      <c r="BX2591" s="16"/>
    </row>
    <row r="2592" spans="76:76">
      <c r="BX2592" s="16"/>
    </row>
    <row r="2593" spans="76:76">
      <c r="BX2593" s="16"/>
    </row>
    <row r="2594" spans="76:76">
      <c r="BX2594" s="16"/>
    </row>
    <row r="2595" spans="76:76">
      <c r="BX2595" s="16"/>
    </row>
    <row r="2596" spans="76:76">
      <c r="BX2596" s="16"/>
    </row>
    <row r="2597" spans="76:76">
      <c r="BX2597" s="16"/>
    </row>
    <row r="2598" spans="76:76">
      <c r="BX2598" s="16"/>
    </row>
    <row r="2599" spans="76:76">
      <c r="BX2599" s="16"/>
    </row>
    <row r="2600" spans="76:76">
      <c r="BX2600" s="16"/>
    </row>
    <row r="2601" spans="76:76">
      <c r="BX2601" s="16"/>
    </row>
    <row r="2602" spans="76:76">
      <c r="BX2602" s="16"/>
    </row>
    <row r="2603" spans="76:76">
      <c r="BX2603" s="16"/>
    </row>
    <row r="2604" spans="76:76">
      <c r="BX2604" s="16"/>
    </row>
    <row r="2605" spans="76:76">
      <c r="BX2605" s="16"/>
    </row>
    <row r="2606" spans="76:76">
      <c r="BX2606" s="16"/>
    </row>
    <row r="2607" spans="76:76">
      <c r="BX2607" s="16"/>
    </row>
    <row r="2608" spans="76:76">
      <c r="BX2608" s="16"/>
    </row>
    <row r="2609" spans="76:76">
      <c r="BX2609" s="16"/>
    </row>
    <row r="2610" spans="76:76">
      <c r="BX2610" s="16"/>
    </row>
    <row r="2611" spans="76:76">
      <c r="BX2611" s="16"/>
    </row>
    <row r="2612" spans="76:76">
      <c r="BX2612" s="16"/>
    </row>
    <row r="2613" spans="76:76">
      <c r="BX2613" s="16"/>
    </row>
    <row r="2614" spans="76:76">
      <c r="BX2614" s="16"/>
    </row>
    <row r="2615" spans="76:76">
      <c r="BX2615" s="16"/>
    </row>
    <row r="2616" spans="76:76">
      <c r="BX2616" s="16"/>
    </row>
    <row r="2617" spans="76:76">
      <c r="BX2617" s="16"/>
    </row>
    <row r="2618" spans="76:76">
      <c r="BX2618" s="16"/>
    </row>
    <row r="2619" spans="76:76">
      <c r="BX2619" s="16"/>
    </row>
    <row r="2620" spans="76:76">
      <c r="BX2620" s="16"/>
    </row>
    <row r="2621" spans="76:76">
      <c r="BX2621" s="16"/>
    </row>
    <row r="2622" spans="76:76">
      <c r="BX2622" s="16"/>
    </row>
    <row r="2623" spans="76:76">
      <c r="BX2623" s="16"/>
    </row>
    <row r="2624" spans="76:76">
      <c r="BX2624" s="16"/>
    </row>
    <row r="2625" spans="76:76">
      <c r="BX2625" s="16"/>
    </row>
    <row r="2626" spans="76:76">
      <c r="BX2626" s="16"/>
    </row>
    <row r="2627" spans="76:76">
      <c r="BX2627" s="16"/>
    </row>
    <row r="2628" spans="76:76">
      <c r="BX2628" s="16"/>
    </row>
    <row r="2629" spans="76:76">
      <c r="BX2629" s="16"/>
    </row>
    <row r="2630" spans="76:76">
      <c r="BX2630" s="16"/>
    </row>
    <row r="2631" spans="76:76">
      <c r="BX2631" s="16"/>
    </row>
    <row r="2632" spans="76:76">
      <c r="BX2632" s="16"/>
    </row>
    <row r="2633" spans="76:76">
      <c r="BX2633" s="16"/>
    </row>
    <row r="2634" spans="76:76">
      <c r="BX2634" s="16"/>
    </row>
    <row r="2635" spans="76:76">
      <c r="BX2635" s="16"/>
    </row>
    <row r="2636" spans="76:76">
      <c r="BX2636" s="16"/>
    </row>
    <row r="2637" spans="76:76">
      <c r="BX2637" s="16"/>
    </row>
    <row r="2638" spans="76:76">
      <c r="BX2638" s="16"/>
    </row>
    <row r="2639" spans="76:76">
      <c r="BX2639" s="16"/>
    </row>
    <row r="2640" spans="76:76">
      <c r="BX2640" s="16"/>
    </row>
    <row r="2641" spans="76:76">
      <c r="BX2641" s="16"/>
    </row>
    <row r="2642" spans="76:76">
      <c r="BX2642" s="16"/>
    </row>
    <row r="2643" spans="76:76">
      <c r="BX2643" s="16"/>
    </row>
    <row r="2644" spans="76:76">
      <c r="BX2644" s="16"/>
    </row>
    <row r="2645" spans="76:76">
      <c r="BX2645" s="16"/>
    </row>
    <row r="2646" spans="76:76">
      <c r="BX2646" s="16"/>
    </row>
    <row r="2647" spans="76:76">
      <c r="BX2647" s="16"/>
    </row>
    <row r="2648" spans="76:76">
      <c r="BX2648" s="16"/>
    </row>
    <row r="2649" spans="76:76">
      <c r="BX2649" s="16"/>
    </row>
    <row r="2650" spans="76:76">
      <c r="BX2650" s="16"/>
    </row>
    <row r="2651" spans="76:76">
      <c r="BX2651" s="16"/>
    </row>
    <row r="2652" spans="76:76">
      <c r="BX2652" s="16"/>
    </row>
    <row r="2653" spans="76:76">
      <c r="BX2653" s="16"/>
    </row>
    <row r="2654" spans="76:76">
      <c r="BX2654" s="16"/>
    </row>
    <row r="2655" spans="76:76">
      <c r="BX2655" s="16"/>
    </row>
    <row r="2656" spans="76:76">
      <c r="BX2656" s="16"/>
    </row>
    <row r="2657" spans="76:76">
      <c r="BX2657" s="16"/>
    </row>
    <row r="2658" spans="76:76">
      <c r="BX2658" s="16"/>
    </row>
    <row r="2659" spans="76:76">
      <c r="BX2659" s="16"/>
    </row>
    <row r="2660" spans="76:76">
      <c r="BX2660" s="16"/>
    </row>
    <row r="2661" spans="76:76">
      <c r="BX2661" s="16"/>
    </row>
    <row r="2662" spans="76:76">
      <c r="BX2662" s="16"/>
    </row>
    <row r="2663" spans="76:76">
      <c r="BX2663" s="16"/>
    </row>
    <row r="2664" spans="76:76">
      <c r="BX2664" s="16"/>
    </row>
    <row r="2665" spans="76:76">
      <c r="BX2665" s="16"/>
    </row>
    <row r="2666" spans="76:76">
      <c r="BX2666" s="16"/>
    </row>
    <row r="2667" spans="76:76">
      <c r="BX2667" s="16"/>
    </row>
    <row r="2668" spans="76:76">
      <c r="BX2668" s="16"/>
    </row>
    <row r="2669" spans="76:76">
      <c r="BX2669" s="16"/>
    </row>
    <row r="2670" spans="76:76">
      <c r="BX2670" s="16"/>
    </row>
    <row r="2671" spans="76:76">
      <c r="BX2671" s="16"/>
    </row>
    <row r="2672" spans="76:76">
      <c r="BX2672" s="16"/>
    </row>
    <row r="2673" spans="76:76">
      <c r="BX2673" s="16"/>
    </row>
    <row r="2674" spans="76:76">
      <c r="BX2674" s="16"/>
    </row>
    <row r="2675" spans="76:76">
      <c r="BX2675" s="16"/>
    </row>
    <row r="2676" spans="76:76">
      <c r="BX2676" s="16"/>
    </row>
    <row r="2677" spans="76:76">
      <c r="BX2677" s="16"/>
    </row>
    <row r="2678" spans="76:76">
      <c r="BX2678" s="16"/>
    </row>
    <row r="2679" spans="76:76">
      <c r="BX2679" s="16"/>
    </row>
    <row r="2680" spans="76:76">
      <c r="BX2680" s="16"/>
    </row>
    <row r="2681" spans="76:76">
      <c r="BX2681" s="16"/>
    </row>
    <row r="2682" spans="76:76">
      <c r="BX2682" s="16"/>
    </row>
    <row r="2683" spans="76:76">
      <c r="BX2683" s="16"/>
    </row>
    <row r="2684" spans="76:76">
      <c r="BX2684" s="16"/>
    </row>
    <row r="2685" spans="76:76">
      <c r="BX2685" s="16"/>
    </row>
    <row r="2686" spans="76:76">
      <c r="BX2686" s="16"/>
    </row>
    <row r="2687" spans="76:76">
      <c r="BX2687" s="16"/>
    </row>
    <row r="2688" spans="76:76">
      <c r="BX2688" s="16"/>
    </row>
    <row r="2689" spans="76:76">
      <c r="BX2689" s="16"/>
    </row>
    <row r="2690" spans="76:76">
      <c r="BX2690" s="16"/>
    </row>
    <row r="2691" spans="76:76">
      <c r="BX2691" s="16"/>
    </row>
    <row r="2692" spans="76:76">
      <c r="BX2692" s="16"/>
    </row>
    <row r="2693" spans="76:76">
      <c r="BX2693" s="16"/>
    </row>
    <row r="2694" spans="76:76">
      <c r="BX2694" s="16"/>
    </row>
    <row r="2695" spans="76:76">
      <c r="BX2695" s="16"/>
    </row>
    <row r="2696" spans="76:76">
      <c r="BX2696" s="16"/>
    </row>
    <row r="2697" spans="76:76">
      <c r="BX2697" s="16"/>
    </row>
    <row r="2698" spans="76:76">
      <c r="BX2698" s="16"/>
    </row>
    <row r="2699" spans="76:76">
      <c r="BX2699" s="16"/>
    </row>
    <row r="2700" spans="76:76">
      <c r="BX2700" s="16"/>
    </row>
    <row r="2701" spans="76:76">
      <c r="BX2701" s="16"/>
    </row>
    <row r="2702" spans="76:76">
      <c r="BX2702" s="16"/>
    </row>
    <row r="2703" spans="76:76">
      <c r="BX2703" s="16"/>
    </row>
    <row r="2704" spans="76:76">
      <c r="BX2704" s="16"/>
    </row>
    <row r="2705" spans="76:76">
      <c r="BX2705" s="16"/>
    </row>
    <row r="2706" spans="76:76">
      <c r="BX2706" s="16"/>
    </row>
    <row r="2707" spans="76:76">
      <c r="BX2707" s="16"/>
    </row>
    <row r="2708" spans="76:76">
      <c r="BX2708" s="16"/>
    </row>
    <row r="2709" spans="76:76">
      <c r="BX2709" s="16"/>
    </row>
    <row r="2710" spans="76:76">
      <c r="BX2710" s="16"/>
    </row>
    <row r="2711" spans="76:76">
      <c r="BX2711" s="16"/>
    </row>
    <row r="2712" spans="76:76">
      <c r="BX2712" s="16"/>
    </row>
    <row r="2713" spans="76:76">
      <c r="BX2713" s="16"/>
    </row>
    <row r="2714" spans="76:76">
      <c r="BX2714" s="16"/>
    </row>
    <row r="2715" spans="76:76">
      <c r="BX2715" s="16"/>
    </row>
    <row r="2716" spans="76:76">
      <c r="BX2716" s="16"/>
    </row>
    <row r="2717" spans="76:76">
      <c r="BX2717" s="16"/>
    </row>
    <row r="2718" spans="76:76">
      <c r="BX2718" s="16"/>
    </row>
    <row r="2719" spans="76:76">
      <c r="BX2719" s="16"/>
    </row>
    <row r="2720" spans="76:76">
      <c r="BX2720" s="16"/>
    </row>
    <row r="2721" spans="76:76">
      <c r="BX2721" s="16"/>
    </row>
    <row r="2722" spans="76:76">
      <c r="BX2722" s="16"/>
    </row>
    <row r="2723" spans="76:76">
      <c r="BX2723" s="16"/>
    </row>
    <row r="2724" spans="76:76">
      <c r="BX2724" s="16"/>
    </row>
    <row r="2725" spans="76:76">
      <c r="BX2725" s="16"/>
    </row>
    <row r="2726" spans="76:76">
      <c r="BX2726" s="16"/>
    </row>
    <row r="2727" spans="76:76">
      <c r="BX2727" s="16"/>
    </row>
    <row r="2728" spans="76:76">
      <c r="BX2728" s="16"/>
    </row>
    <row r="2729" spans="76:76">
      <c r="BX2729" s="16"/>
    </row>
    <row r="2730" spans="76:76">
      <c r="BX2730" s="16"/>
    </row>
    <row r="2731" spans="76:76">
      <c r="BX2731" s="16"/>
    </row>
    <row r="2732" spans="76:76">
      <c r="BX2732" s="16"/>
    </row>
    <row r="2733" spans="76:76">
      <c r="BX2733" s="16"/>
    </row>
    <row r="2734" spans="76:76">
      <c r="BX2734" s="16"/>
    </row>
    <row r="2735" spans="76:76">
      <c r="BX2735" s="16"/>
    </row>
    <row r="2736" spans="76:76">
      <c r="BX2736" s="16"/>
    </row>
    <row r="2737" spans="76:76">
      <c r="BX2737" s="16"/>
    </row>
    <row r="2738" spans="76:76">
      <c r="BX2738" s="16"/>
    </row>
    <row r="2739" spans="76:76">
      <c r="BX2739" s="16"/>
    </row>
    <row r="2740" spans="76:76">
      <c r="BX2740" s="16"/>
    </row>
    <row r="2741" spans="76:76">
      <c r="BX2741" s="16"/>
    </row>
    <row r="2742" spans="76:76">
      <c r="BX2742" s="16"/>
    </row>
    <row r="2743" spans="76:76">
      <c r="BX2743" s="16"/>
    </row>
    <row r="2744" spans="76:76">
      <c r="BX2744" s="16"/>
    </row>
    <row r="2745" spans="76:76">
      <c r="BX2745" s="16"/>
    </row>
    <row r="2746" spans="76:76">
      <c r="BX2746" s="16"/>
    </row>
    <row r="2747" spans="76:76">
      <c r="BX2747" s="16"/>
    </row>
    <row r="2748" spans="76:76">
      <c r="BX2748" s="16"/>
    </row>
    <row r="2749" spans="76:76">
      <c r="BX2749" s="16"/>
    </row>
    <row r="2750" spans="76:76">
      <c r="BX2750" s="16"/>
    </row>
    <row r="2751" spans="76:76">
      <c r="BX2751" s="16"/>
    </row>
    <row r="2752" spans="76:76">
      <c r="BX2752" s="16"/>
    </row>
    <row r="2753" spans="76:76">
      <c r="BX2753" s="16"/>
    </row>
    <row r="2754" spans="76:76">
      <c r="BX2754" s="16"/>
    </row>
    <row r="2755" spans="76:76">
      <c r="BX2755" s="16"/>
    </row>
    <row r="2756" spans="76:76">
      <c r="BX2756" s="16"/>
    </row>
    <row r="2757" spans="76:76">
      <c r="BX2757" s="16"/>
    </row>
    <row r="2758" spans="76:76">
      <c r="BX2758" s="16"/>
    </row>
    <row r="2759" spans="76:76">
      <c r="BX2759" s="16"/>
    </row>
    <row r="2760" spans="76:76">
      <c r="BX2760" s="16"/>
    </row>
    <row r="2761" spans="76:76">
      <c r="BX2761" s="16"/>
    </row>
    <row r="2762" spans="76:76">
      <c r="BX2762" s="16"/>
    </row>
    <row r="2763" spans="76:76">
      <c r="BX2763" s="16"/>
    </row>
    <row r="2764" spans="76:76">
      <c r="BX2764" s="16"/>
    </row>
    <row r="2765" spans="76:76">
      <c r="BX2765" s="16"/>
    </row>
    <row r="2766" spans="76:76">
      <c r="BX2766" s="16"/>
    </row>
    <row r="2767" spans="76:76">
      <c r="BX2767" s="16"/>
    </row>
    <row r="2768" spans="76:76">
      <c r="BX2768" s="16"/>
    </row>
    <row r="2769" spans="76:76">
      <c r="BX2769" s="16"/>
    </row>
    <row r="2770" spans="76:76">
      <c r="BX2770" s="16"/>
    </row>
    <row r="2771" spans="76:76">
      <c r="BX2771" s="16"/>
    </row>
    <row r="2772" spans="76:76">
      <c r="BX2772" s="16"/>
    </row>
    <row r="2773" spans="76:76">
      <c r="BX2773" s="16"/>
    </row>
    <row r="2774" spans="76:76">
      <c r="BX2774" s="16"/>
    </row>
    <row r="2775" spans="76:76">
      <c r="BX2775" s="16"/>
    </row>
    <row r="2776" spans="76:76">
      <c r="BX2776" s="16"/>
    </row>
    <row r="2777" spans="76:76">
      <c r="BX2777" s="16"/>
    </row>
    <row r="2778" spans="76:76">
      <c r="BX2778" s="16"/>
    </row>
    <row r="2779" spans="76:76">
      <c r="BX2779" s="16"/>
    </row>
    <row r="2780" spans="76:76">
      <c r="BX2780" s="16"/>
    </row>
    <row r="2781" spans="76:76">
      <c r="BX2781" s="16"/>
    </row>
    <row r="2782" spans="76:76">
      <c r="BX2782" s="16"/>
    </row>
    <row r="2783" spans="76:76">
      <c r="BX2783" s="16"/>
    </row>
    <row r="2784" spans="76:76">
      <c r="BX2784" s="16"/>
    </row>
    <row r="2785" spans="76:76">
      <c r="BX2785" s="16"/>
    </row>
    <row r="2786" spans="76:76">
      <c r="BX2786" s="16"/>
    </row>
    <row r="2787" spans="76:76">
      <c r="BX2787" s="16"/>
    </row>
    <row r="2788" spans="76:76">
      <c r="BX2788" s="16"/>
    </row>
    <row r="2789" spans="76:76">
      <c r="BX2789" s="16"/>
    </row>
    <row r="2790" spans="76:76">
      <c r="BX2790" s="16"/>
    </row>
    <row r="2791" spans="76:76">
      <c r="BX2791" s="16"/>
    </row>
    <row r="2792" spans="76:76">
      <c r="BX2792" s="16"/>
    </row>
    <row r="2793" spans="76:76">
      <c r="BX2793" s="16"/>
    </row>
    <row r="2794" spans="76:76">
      <c r="BX2794" s="16"/>
    </row>
    <row r="2795" spans="76:76">
      <c r="BX2795" s="16"/>
    </row>
    <row r="2796" spans="76:76">
      <c r="BX2796" s="16"/>
    </row>
    <row r="2797" spans="76:76">
      <c r="BX2797" s="16"/>
    </row>
    <row r="2798" spans="76:76">
      <c r="BX2798" s="16"/>
    </row>
    <row r="2799" spans="76:76">
      <c r="BX2799" s="16"/>
    </row>
    <row r="2800" spans="76:76">
      <c r="BX2800" s="16"/>
    </row>
    <row r="2801" spans="76:76">
      <c r="BX2801" s="16"/>
    </row>
    <row r="2802" spans="76:76">
      <c r="BX2802" s="16"/>
    </row>
    <row r="2803" spans="76:76">
      <c r="BX2803" s="16"/>
    </row>
    <row r="2804" spans="76:76">
      <c r="BX2804" s="16"/>
    </row>
    <row r="2805" spans="76:76">
      <c r="BX2805" s="16"/>
    </row>
    <row r="2806" spans="76:76">
      <c r="BX2806" s="16"/>
    </row>
    <row r="2807" spans="76:76">
      <c r="BX2807" s="16"/>
    </row>
    <row r="2808" spans="76:76">
      <c r="BX2808" s="16"/>
    </row>
    <row r="2809" spans="76:76">
      <c r="BX2809" s="16"/>
    </row>
    <row r="2810" spans="76:76">
      <c r="BX2810" s="16"/>
    </row>
    <row r="2811" spans="76:76">
      <c r="BX2811" s="16"/>
    </row>
    <row r="2812" spans="76:76">
      <c r="BX2812" s="16"/>
    </row>
    <row r="2813" spans="76:76">
      <c r="BX2813" s="16"/>
    </row>
    <row r="2814" spans="76:76">
      <c r="BX2814" s="16"/>
    </row>
    <row r="2815" spans="76:76">
      <c r="BX2815" s="16"/>
    </row>
    <row r="2816" spans="76:76">
      <c r="BX2816" s="16"/>
    </row>
    <row r="2817" spans="76:76">
      <c r="BX2817" s="16"/>
    </row>
    <row r="2818" spans="76:76">
      <c r="BX2818" s="16"/>
    </row>
    <row r="2819" spans="76:76">
      <c r="BX2819" s="16"/>
    </row>
    <row r="2820" spans="76:76">
      <c r="BX2820" s="16"/>
    </row>
    <row r="2821" spans="76:76">
      <c r="BX2821" s="16"/>
    </row>
    <row r="2822" spans="76:76">
      <c r="BX2822" s="16"/>
    </row>
    <row r="2823" spans="76:76">
      <c r="BX2823" s="16"/>
    </row>
    <row r="2824" spans="76:76">
      <c r="BX2824" s="16"/>
    </row>
    <row r="2825" spans="76:76">
      <c r="BX2825" s="16"/>
    </row>
    <row r="2826" spans="76:76">
      <c r="BX2826" s="16"/>
    </row>
    <row r="2827" spans="76:76">
      <c r="BX2827" s="16"/>
    </row>
    <row r="2828" spans="76:76">
      <c r="BX2828" s="16"/>
    </row>
    <row r="2829" spans="76:76">
      <c r="BX2829" s="16"/>
    </row>
    <row r="2830" spans="76:76">
      <c r="BX2830" s="16"/>
    </row>
    <row r="2831" spans="76:76">
      <c r="BX2831" s="16"/>
    </row>
    <row r="2832" spans="76:76">
      <c r="BX2832" s="16"/>
    </row>
    <row r="2833" spans="76:76">
      <c r="BX2833" s="16"/>
    </row>
    <row r="2834" spans="76:76">
      <c r="BX2834" s="16"/>
    </row>
    <row r="2835" spans="76:76">
      <c r="BX2835" s="16"/>
    </row>
    <row r="2836" spans="76:76">
      <c r="BX2836" s="16"/>
    </row>
    <row r="2837" spans="76:76">
      <c r="BX2837" s="16"/>
    </row>
    <row r="2838" spans="76:76">
      <c r="BX2838" s="16"/>
    </row>
    <row r="2839" spans="76:76">
      <c r="BX2839" s="16"/>
    </row>
    <row r="2840" spans="76:76">
      <c r="BX2840" s="16"/>
    </row>
    <row r="2841" spans="76:76">
      <c r="BX2841" s="16"/>
    </row>
    <row r="2842" spans="76:76">
      <c r="BX2842" s="16"/>
    </row>
    <row r="2843" spans="76:76">
      <c r="BX2843" s="16"/>
    </row>
    <row r="2844" spans="76:76">
      <c r="BX2844" s="16"/>
    </row>
    <row r="2845" spans="76:76">
      <c r="BX2845" s="16"/>
    </row>
    <row r="2846" spans="76:76">
      <c r="BX2846" s="16"/>
    </row>
    <row r="2847" spans="76:76">
      <c r="BX2847" s="16"/>
    </row>
    <row r="2848" spans="76:76">
      <c r="BX2848" s="16"/>
    </row>
    <row r="2849" spans="76:76">
      <c r="BX2849" s="16"/>
    </row>
    <row r="2850" spans="76:76">
      <c r="BX2850" s="16"/>
    </row>
    <row r="2851" spans="76:76">
      <c r="BX2851" s="16"/>
    </row>
    <row r="2852" spans="76:76">
      <c r="BX2852" s="16"/>
    </row>
    <row r="2853" spans="76:76">
      <c r="BX2853" s="16"/>
    </row>
    <row r="2854" spans="76:76">
      <c r="BX2854" s="16"/>
    </row>
    <row r="2855" spans="76:76">
      <c r="BX2855" s="16"/>
    </row>
    <row r="2856" spans="76:76">
      <c r="BX2856" s="16"/>
    </row>
    <row r="2857" spans="76:76">
      <c r="BX2857" s="16"/>
    </row>
    <row r="2858" spans="76:76">
      <c r="BX2858" s="16"/>
    </row>
    <row r="2859" spans="76:76">
      <c r="BX2859" s="16"/>
    </row>
    <row r="2860" spans="76:76">
      <c r="BX2860" s="16"/>
    </row>
    <row r="2861" spans="76:76">
      <c r="BX2861" s="16"/>
    </row>
    <row r="2862" spans="76:76">
      <c r="BX2862" s="16"/>
    </row>
    <row r="2863" spans="76:76">
      <c r="BX2863" s="16"/>
    </row>
    <row r="2864" spans="76:76">
      <c r="BX2864" s="16"/>
    </row>
    <row r="2865" spans="76:76">
      <c r="BX2865" s="16"/>
    </row>
    <row r="2866" spans="76:76">
      <c r="BX2866" s="16"/>
    </row>
    <row r="2867" spans="76:76">
      <c r="BX2867" s="16"/>
    </row>
    <row r="2868" spans="76:76">
      <c r="BX2868" s="16"/>
    </row>
    <row r="2869" spans="76:76">
      <c r="BX2869" s="16"/>
    </row>
    <row r="2870" spans="76:76">
      <c r="BX2870" s="16"/>
    </row>
    <row r="2871" spans="76:76">
      <c r="BX2871" s="16"/>
    </row>
    <row r="2872" spans="76:76">
      <c r="BX2872" s="16"/>
    </row>
    <row r="2873" spans="76:76">
      <c r="BX2873" s="16"/>
    </row>
    <row r="2874" spans="76:76">
      <c r="BX2874" s="16"/>
    </row>
    <row r="2875" spans="76:76">
      <c r="BX2875" s="16"/>
    </row>
    <row r="2876" spans="76:76">
      <c r="BX2876" s="16"/>
    </row>
    <row r="2877" spans="76:76">
      <c r="BX2877" s="16"/>
    </row>
    <row r="2878" spans="76:76">
      <c r="BX2878" s="16"/>
    </row>
    <row r="2879" spans="76:76">
      <c r="BX2879" s="16"/>
    </row>
    <row r="2880" spans="76:76">
      <c r="BX2880" s="16"/>
    </row>
    <row r="2881" spans="76:76">
      <c r="BX2881" s="16"/>
    </row>
    <row r="2882" spans="76:76">
      <c r="BX2882" s="16"/>
    </row>
    <row r="2883" spans="76:76">
      <c r="BX2883" s="16"/>
    </row>
    <row r="2884" spans="76:76">
      <c r="BX2884" s="16"/>
    </row>
    <row r="2885" spans="76:76">
      <c r="BX2885" s="16"/>
    </row>
    <row r="2886" spans="76:76">
      <c r="BX2886" s="16"/>
    </row>
    <row r="2887" spans="76:76">
      <c r="BX2887" s="16"/>
    </row>
    <row r="2888" spans="76:76">
      <c r="BX2888" s="16"/>
    </row>
    <row r="2889" spans="76:76">
      <c r="BX2889" s="16"/>
    </row>
    <row r="2890" spans="76:76">
      <c r="BX2890" s="16"/>
    </row>
    <row r="2891" spans="76:76">
      <c r="BX2891" s="16"/>
    </row>
    <row r="2892" spans="76:76">
      <c r="BX2892" s="16"/>
    </row>
    <row r="2893" spans="76:76">
      <c r="BX2893" s="16"/>
    </row>
    <row r="2894" spans="76:76">
      <c r="BX2894" s="16"/>
    </row>
    <row r="2895" spans="76:76">
      <c r="BX2895" s="16"/>
    </row>
    <row r="2896" spans="76:76">
      <c r="BX2896" s="16"/>
    </row>
    <row r="2897" spans="76:76">
      <c r="BX2897" s="16"/>
    </row>
    <row r="2898" spans="76:76">
      <c r="BX2898" s="16"/>
    </row>
    <row r="2899" spans="76:76">
      <c r="BX2899" s="16"/>
    </row>
    <row r="2900" spans="76:76">
      <c r="BX2900" s="16"/>
    </row>
    <row r="2901" spans="76:76">
      <c r="BX2901" s="16"/>
    </row>
    <row r="2902" spans="76:76">
      <c r="BX2902" s="16"/>
    </row>
    <row r="2903" spans="76:76">
      <c r="BX2903" s="16"/>
    </row>
    <row r="2904" spans="76:76">
      <c r="BX2904" s="16"/>
    </row>
    <row r="2905" spans="76:76">
      <c r="BX2905" s="16"/>
    </row>
    <row r="2906" spans="76:76">
      <c r="BX2906" s="16"/>
    </row>
    <row r="2907" spans="76:76">
      <c r="BX2907" s="16"/>
    </row>
    <row r="2908" spans="76:76">
      <c r="BX2908" s="16"/>
    </row>
    <row r="2909" spans="76:76">
      <c r="BX2909" s="16"/>
    </row>
    <row r="2910" spans="76:76">
      <c r="BX2910" s="16"/>
    </row>
    <row r="2911" spans="76:76">
      <c r="BX2911" s="16"/>
    </row>
    <row r="2912" spans="76:76">
      <c r="BX2912" s="16"/>
    </row>
    <row r="2913" spans="76:76">
      <c r="BX2913" s="16"/>
    </row>
    <row r="2914" spans="76:76">
      <c r="BX2914" s="16"/>
    </row>
    <row r="2915" spans="76:76">
      <c r="BX2915" s="16"/>
    </row>
    <row r="2916" spans="76:76">
      <c r="BX2916" s="16"/>
    </row>
    <row r="2917" spans="76:76">
      <c r="BX2917" s="16"/>
    </row>
    <row r="2918" spans="76:76">
      <c r="BX2918" s="16"/>
    </row>
    <row r="2919" spans="76:76">
      <c r="BX2919" s="16"/>
    </row>
    <row r="2920" spans="76:76">
      <c r="BX2920" s="16"/>
    </row>
    <row r="2921" spans="76:76">
      <c r="BX2921" s="16"/>
    </row>
    <row r="2922" spans="76:76">
      <c r="BX2922" s="16"/>
    </row>
    <row r="2923" spans="76:76">
      <c r="BX2923" s="16"/>
    </row>
    <row r="2924" spans="76:76">
      <c r="BX2924" s="16"/>
    </row>
    <row r="2925" spans="76:76">
      <c r="BX2925" s="16"/>
    </row>
    <row r="2926" spans="76:76">
      <c r="BX2926" s="16"/>
    </row>
    <row r="2927" spans="76:76">
      <c r="BX2927" s="16"/>
    </row>
    <row r="2928" spans="76:76">
      <c r="BX2928" s="16"/>
    </row>
    <row r="2929" spans="76:76">
      <c r="BX2929" s="16"/>
    </row>
    <row r="2930" spans="76:76">
      <c r="BX2930" s="16"/>
    </row>
    <row r="2931" spans="76:76">
      <c r="BX2931" s="16"/>
    </row>
    <row r="2932" spans="76:76">
      <c r="BX2932" s="16"/>
    </row>
    <row r="2933" spans="76:76">
      <c r="BX2933" s="16"/>
    </row>
    <row r="2934" spans="76:76">
      <c r="BX2934" s="16"/>
    </row>
    <row r="2935" spans="76:76">
      <c r="BX2935" s="16"/>
    </row>
    <row r="2936" spans="76:76">
      <c r="BX2936" s="16"/>
    </row>
    <row r="2937" spans="76:76">
      <c r="BX2937" s="16"/>
    </row>
    <row r="2938" spans="76:76">
      <c r="BX2938" s="16"/>
    </row>
    <row r="2939" spans="76:76">
      <c r="BX2939" s="16"/>
    </row>
    <row r="2940" spans="76:76">
      <c r="BX2940" s="16"/>
    </row>
    <row r="2941" spans="76:76">
      <c r="BX2941" s="16"/>
    </row>
    <row r="2942" spans="76:76">
      <c r="BX2942" s="16"/>
    </row>
    <row r="2943" spans="76:76">
      <c r="BX2943" s="16"/>
    </row>
    <row r="2944" spans="76:76">
      <c r="BX2944" s="16"/>
    </row>
    <row r="2945" spans="76:76">
      <c r="BX2945" s="16"/>
    </row>
    <row r="2946" spans="76:76">
      <c r="BX2946" s="16"/>
    </row>
    <row r="2947" spans="76:76">
      <c r="BX2947" s="16"/>
    </row>
    <row r="2948" spans="76:76">
      <c r="BX2948" s="16"/>
    </row>
    <row r="2949" spans="76:76">
      <c r="BX2949" s="16"/>
    </row>
    <row r="2950" spans="76:76">
      <c r="BX2950" s="16"/>
    </row>
    <row r="2951" spans="76:76">
      <c r="BX2951" s="16"/>
    </row>
    <row r="2952" spans="76:76">
      <c r="BX2952" s="16"/>
    </row>
    <row r="2953" spans="76:76">
      <c r="BX2953" s="16"/>
    </row>
    <row r="2954" spans="76:76">
      <c r="BX2954" s="16"/>
    </row>
    <row r="2955" spans="76:76">
      <c r="BX2955" s="16"/>
    </row>
    <row r="2956" spans="76:76">
      <c r="BX2956" s="16"/>
    </row>
    <row r="2957" spans="76:76">
      <c r="BX2957" s="16"/>
    </row>
    <row r="2958" spans="76:76">
      <c r="BX2958" s="16"/>
    </row>
    <row r="2959" spans="76:76">
      <c r="BX2959" s="16"/>
    </row>
    <row r="2960" spans="76:76">
      <c r="BX2960" s="16"/>
    </row>
    <row r="2961" spans="76:76">
      <c r="BX2961" s="16"/>
    </row>
    <row r="2962" spans="76:76">
      <c r="BX2962" s="16"/>
    </row>
    <row r="2963" spans="76:76">
      <c r="BX2963" s="16"/>
    </row>
    <row r="2964" spans="76:76">
      <c r="BX2964" s="16"/>
    </row>
    <row r="2965" spans="76:76">
      <c r="BX2965" s="16"/>
    </row>
    <row r="2966" spans="76:76">
      <c r="BX2966" s="16"/>
    </row>
    <row r="2967" spans="76:76">
      <c r="BX2967" s="16"/>
    </row>
    <row r="2968" spans="76:76">
      <c r="BX2968" s="16"/>
    </row>
    <row r="2969" spans="76:76">
      <c r="BX2969" s="16"/>
    </row>
    <row r="2970" spans="76:76">
      <c r="BX2970" s="16"/>
    </row>
    <row r="2971" spans="76:76">
      <c r="BX2971" s="16"/>
    </row>
    <row r="2972" spans="76:76">
      <c r="BX2972" s="16"/>
    </row>
    <row r="2973" spans="76:76">
      <c r="BX2973" s="16"/>
    </row>
    <row r="2974" spans="76:76">
      <c r="BX2974" s="16"/>
    </row>
    <row r="2975" spans="76:76">
      <c r="BX2975" s="16"/>
    </row>
    <row r="2976" spans="76:76">
      <c r="BX2976" s="16"/>
    </row>
    <row r="2977" spans="76:76">
      <c r="BX2977" s="16"/>
    </row>
    <row r="2978" spans="76:76">
      <c r="BX2978" s="16"/>
    </row>
    <row r="2979" spans="76:76">
      <c r="BX2979" s="16"/>
    </row>
    <row r="2980" spans="76:76">
      <c r="BX2980" s="16"/>
    </row>
    <row r="2981" spans="76:76">
      <c r="BX2981" s="16"/>
    </row>
    <row r="2982" spans="76:76">
      <c r="BX2982" s="16"/>
    </row>
    <row r="2983" spans="76:76">
      <c r="BX2983" s="16"/>
    </row>
    <row r="2984" spans="76:76">
      <c r="BX2984" s="16"/>
    </row>
    <row r="2985" spans="76:76">
      <c r="BX2985" s="16"/>
    </row>
    <row r="2986" spans="76:76">
      <c r="BX2986" s="16"/>
    </row>
    <row r="2987" spans="76:76">
      <c r="BX2987" s="16"/>
    </row>
    <row r="2988" spans="76:76">
      <c r="BX2988" s="16"/>
    </row>
    <row r="2989" spans="76:76">
      <c r="BX2989" s="16"/>
    </row>
    <row r="2990" spans="76:76">
      <c r="BX2990" s="16"/>
    </row>
    <row r="2991" spans="76:76">
      <c r="BX2991" s="16"/>
    </row>
    <row r="2992" spans="76:76">
      <c r="BX2992" s="16"/>
    </row>
    <row r="2993" spans="76:76">
      <c r="BX2993" s="16"/>
    </row>
    <row r="2994" spans="76:76">
      <c r="BX2994" s="16"/>
    </row>
    <row r="2995" spans="76:76">
      <c r="BX2995" s="16"/>
    </row>
    <row r="2996" spans="76:76">
      <c r="BX2996" s="16"/>
    </row>
    <row r="2997" spans="76:76">
      <c r="BX2997" s="16"/>
    </row>
    <row r="2998" spans="76:76">
      <c r="BX2998" s="16"/>
    </row>
    <row r="2999" spans="76:76">
      <c r="BX2999" s="16"/>
    </row>
    <row r="3000" spans="76:76">
      <c r="BX3000" s="16"/>
    </row>
    <row r="3001" spans="76:76">
      <c r="BX3001" s="16"/>
    </row>
    <row r="3002" spans="76:76">
      <c r="BX3002" s="16"/>
    </row>
    <row r="3003" spans="76:76">
      <c r="BX3003" s="16"/>
    </row>
    <row r="3004" spans="76:76">
      <c r="BX3004" s="16"/>
    </row>
    <row r="3005" spans="76:76">
      <c r="BX3005" s="16"/>
    </row>
    <row r="3006" spans="76:76">
      <c r="BX3006" s="16"/>
    </row>
    <row r="3007" spans="76:76">
      <c r="BX3007" s="16"/>
    </row>
    <row r="3008" spans="76:76">
      <c r="BX3008" s="16"/>
    </row>
    <row r="3009" spans="76:76">
      <c r="BX3009" s="16"/>
    </row>
    <row r="3010" spans="76:76">
      <c r="BX3010" s="16"/>
    </row>
    <row r="3011" spans="76:76">
      <c r="BX3011" s="16"/>
    </row>
    <row r="3012" spans="76:76">
      <c r="BX3012" s="16"/>
    </row>
    <row r="3013" spans="76:76">
      <c r="BX3013" s="16"/>
    </row>
    <row r="3014" spans="76:76">
      <c r="BX3014" s="16"/>
    </row>
    <row r="3015" spans="76:76">
      <c r="BX3015" s="16"/>
    </row>
    <row r="3016" spans="76:76">
      <c r="BX3016" s="16"/>
    </row>
    <row r="3017" spans="76:76">
      <c r="BX3017" s="16"/>
    </row>
    <row r="3018" spans="76:76">
      <c r="BX3018" s="16"/>
    </row>
    <row r="3019" spans="76:76">
      <c r="BX3019" s="16"/>
    </row>
    <row r="3020" spans="76:76">
      <c r="BX3020" s="16"/>
    </row>
    <row r="3021" spans="76:76">
      <c r="BX3021" s="16"/>
    </row>
    <row r="3022" spans="76:76">
      <c r="BX3022" s="16"/>
    </row>
    <row r="3023" spans="76:76">
      <c r="BX3023" s="16"/>
    </row>
    <row r="3024" spans="76:76">
      <c r="BX3024" s="16"/>
    </row>
    <row r="3025" spans="76:76">
      <c r="BX3025" s="16"/>
    </row>
    <row r="3026" spans="76:76">
      <c r="BX3026" s="16"/>
    </row>
    <row r="3027" spans="76:76">
      <c r="BX3027" s="16"/>
    </row>
    <row r="3028" spans="76:76">
      <c r="BX3028" s="16"/>
    </row>
    <row r="3029" spans="76:76">
      <c r="BX3029" s="16"/>
    </row>
    <row r="3030" spans="76:76">
      <c r="BX3030" s="16"/>
    </row>
    <row r="3031" spans="76:76">
      <c r="BX3031" s="16"/>
    </row>
    <row r="3032" spans="76:76">
      <c r="BX3032" s="16"/>
    </row>
    <row r="3033" spans="76:76">
      <c r="BX3033" s="16"/>
    </row>
    <row r="3034" spans="76:76">
      <c r="BX3034" s="16"/>
    </row>
    <row r="3035" spans="76:76">
      <c r="BX3035" s="16"/>
    </row>
    <row r="3036" spans="76:76">
      <c r="BX3036" s="16"/>
    </row>
    <row r="3037" spans="76:76">
      <c r="BX3037" s="16"/>
    </row>
    <row r="3038" spans="76:76">
      <c r="BX3038" s="16"/>
    </row>
    <row r="3039" spans="76:76">
      <c r="BX3039" s="16"/>
    </row>
    <row r="3040" spans="76:76">
      <c r="BX3040" s="16"/>
    </row>
    <row r="3041" spans="76:76">
      <c r="BX3041" s="16"/>
    </row>
    <row r="3042" spans="76:76">
      <c r="BX3042" s="16"/>
    </row>
    <row r="3043" spans="76:76">
      <c r="BX3043" s="16"/>
    </row>
    <row r="3044" spans="76:76">
      <c r="BX3044" s="16"/>
    </row>
    <row r="3045" spans="76:76">
      <c r="BX3045" s="16"/>
    </row>
    <row r="3046" spans="76:76">
      <c r="BX3046" s="16"/>
    </row>
    <row r="3047" spans="76:76">
      <c r="BX3047" s="16"/>
    </row>
    <row r="3048" spans="76:76">
      <c r="BX3048" s="16"/>
    </row>
    <row r="3049" spans="76:76">
      <c r="BX3049" s="16"/>
    </row>
    <row r="3050" spans="76:76">
      <c r="BX3050" s="16"/>
    </row>
    <row r="3051" spans="76:76">
      <c r="BX3051" s="16"/>
    </row>
    <row r="3052" spans="76:76">
      <c r="BX3052" s="16"/>
    </row>
    <row r="3053" spans="76:76">
      <c r="BX3053" s="16"/>
    </row>
    <row r="3054" spans="76:76">
      <c r="BX3054" s="16"/>
    </row>
    <row r="3055" spans="76:76">
      <c r="BX3055" s="16"/>
    </row>
    <row r="3056" spans="76:76">
      <c r="BX3056" s="16"/>
    </row>
    <row r="3057" spans="76:76">
      <c r="BX3057" s="16"/>
    </row>
    <row r="3058" spans="76:76">
      <c r="BX3058" s="16"/>
    </row>
    <row r="3059" spans="76:76">
      <c r="BX3059" s="16"/>
    </row>
    <row r="3060" spans="76:76">
      <c r="BX3060" s="16"/>
    </row>
    <row r="3061" spans="76:76">
      <c r="BX3061" s="16"/>
    </row>
    <row r="3062" spans="76:76">
      <c r="BX3062" s="16"/>
    </row>
    <row r="3063" spans="76:76">
      <c r="BX3063" s="16"/>
    </row>
    <row r="3064" spans="76:76">
      <c r="BX3064" s="16"/>
    </row>
    <row r="3065" spans="76:76">
      <c r="BX3065" s="16"/>
    </row>
    <row r="3066" spans="76:76">
      <c r="BX3066" s="16"/>
    </row>
    <row r="3067" spans="76:76">
      <c r="BX3067" s="16"/>
    </row>
    <row r="3068" spans="76:76">
      <c r="BX3068" s="16"/>
    </row>
    <row r="3069" spans="76:76">
      <c r="BX3069" s="16"/>
    </row>
    <row r="3070" spans="76:76">
      <c r="BX3070" s="16"/>
    </row>
    <row r="3071" spans="76:76">
      <c r="BX3071" s="16"/>
    </row>
    <row r="3072" spans="76:76">
      <c r="BX3072" s="16"/>
    </row>
    <row r="3073" spans="76:76">
      <c r="BX3073" s="16"/>
    </row>
    <row r="3074" spans="76:76">
      <c r="BX3074" s="16"/>
    </row>
    <row r="3075" spans="76:76">
      <c r="BX3075" s="16"/>
    </row>
    <row r="3076" spans="76:76">
      <c r="BX3076" s="16"/>
    </row>
    <row r="3077" spans="76:76">
      <c r="BX3077" s="16"/>
    </row>
    <row r="3078" spans="76:76">
      <c r="BX3078" s="16"/>
    </row>
    <row r="3079" spans="76:76">
      <c r="BX3079" s="16"/>
    </row>
    <row r="3080" spans="76:76">
      <c r="BX3080" s="16"/>
    </row>
    <row r="3081" spans="76:76">
      <c r="BX3081" s="16"/>
    </row>
    <row r="3082" spans="76:76">
      <c r="BX3082" s="16"/>
    </row>
    <row r="3083" spans="76:76">
      <c r="BX3083" s="16"/>
    </row>
    <row r="3084" spans="76:76">
      <c r="BX3084" s="16"/>
    </row>
    <row r="3085" spans="76:76">
      <c r="BX3085" s="16"/>
    </row>
    <row r="3086" spans="76:76">
      <c r="BX3086" s="16"/>
    </row>
    <row r="3087" spans="76:76">
      <c r="BX3087" s="16"/>
    </row>
    <row r="3088" spans="76:76">
      <c r="BX3088" s="16"/>
    </row>
    <row r="3089" spans="76:76">
      <c r="BX3089" s="16"/>
    </row>
    <row r="3090" spans="76:76">
      <c r="BX3090" s="16"/>
    </row>
    <row r="3091" spans="76:76">
      <c r="BX3091" s="16"/>
    </row>
    <row r="3092" spans="76:76">
      <c r="BX3092" s="16"/>
    </row>
    <row r="3093" spans="76:76">
      <c r="BX3093" s="16"/>
    </row>
    <row r="3094" spans="76:76">
      <c r="BX3094" s="16"/>
    </row>
    <row r="3095" spans="76:76">
      <c r="BX3095" s="16"/>
    </row>
    <row r="3096" spans="76:76">
      <c r="BX3096" s="16"/>
    </row>
    <row r="3097" spans="76:76">
      <c r="BX3097" s="16"/>
    </row>
    <row r="3098" spans="76:76">
      <c r="BX3098" s="16"/>
    </row>
    <row r="3099" spans="76:76">
      <c r="BX3099" s="16"/>
    </row>
    <row r="3100" spans="76:76">
      <c r="BX3100" s="16"/>
    </row>
    <row r="3101" spans="76:76">
      <c r="BX3101" s="16"/>
    </row>
    <row r="3102" spans="76:76">
      <c r="BX3102" s="16"/>
    </row>
    <row r="3103" spans="76:76">
      <c r="BX3103" s="16"/>
    </row>
    <row r="3104" spans="76:76">
      <c r="BX3104" s="16"/>
    </row>
    <row r="3105" spans="76:76">
      <c r="BX3105" s="16"/>
    </row>
    <row r="3106" spans="76:76">
      <c r="BX3106" s="16"/>
    </row>
    <row r="3107" spans="76:76">
      <c r="BX3107" s="16"/>
    </row>
    <row r="3108" spans="76:76">
      <c r="BX3108" s="16"/>
    </row>
    <row r="3109" spans="76:76">
      <c r="BX3109" s="16"/>
    </row>
    <row r="3110" spans="76:76">
      <c r="BX3110" s="16"/>
    </row>
    <row r="3111" spans="76:76">
      <c r="BX3111" s="16"/>
    </row>
    <row r="3112" spans="76:76">
      <c r="BX3112" s="16"/>
    </row>
    <row r="3113" spans="76:76">
      <c r="BX3113" s="16"/>
    </row>
    <row r="3114" spans="76:76">
      <c r="BX3114" s="16"/>
    </row>
    <row r="3115" spans="76:76">
      <c r="BX3115" s="16"/>
    </row>
    <row r="3116" spans="76:76">
      <c r="BX3116" s="16"/>
    </row>
    <row r="3117" spans="76:76">
      <c r="BX3117" s="16"/>
    </row>
    <row r="3118" spans="76:76">
      <c r="BX3118" s="16"/>
    </row>
    <row r="3119" spans="76:76">
      <c r="BX3119" s="16"/>
    </row>
    <row r="3120" spans="76:76">
      <c r="BX3120" s="16"/>
    </row>
    <row r="3121" spans="76:76">
      <c r="BX3121" s="16"/>
    </row>
    <row r="3122" spans="76:76">
      <c r="BX3122" s="16"/>
    </row>
    <row r="3123" spans="76:76">
      <c r="BX3123" s="16"/>
    </row>
    <row r="3124" spans="76:76">
      <c r="BX3124" s="16"/>
    </row>
    <row r="3125" spans="76:76">
      <c r="BX3125" s="16"/>
    </row>
    <row r="3126" spans="76:76">
      <c r="BX3126" s="16"/>
    </row>
    <row r="3127" spans="76:76">
      <c r="BX3127" s="16"/>
    </row>
    <row r="3128" spans="76:76">
      <c r="BX3128" s="16"/>
    </row>
    <row r="3129" spans="76:76">
      <c r="BX3129" s="16"/>
    </row>
    <row r="3130" spans="76:76">
      <c r="BX3130" s="16"/>
    </row>
    <row r="3131" spans="76:76">
      <c r="BX3131" s="16"/>
    </row>
    <row r="3132" spans="76:76">
      <c r="BX3132" s="16"/>
    </row>
    <row r="3133" spans="76:76">
      <c r="BX3133" s="16"/>
    </row>
    <row r="3134" spans="76:76">
      <c r="BX3134" s="16"/>
    </row>
    <row r="3135" spans="76:76">
      <c r="BX3135" s="16"/>
    </row>
    <row r="3136" spans="76:76">
      <c r="BX3136" s="16"/>
    </row>
    <row r="3137" spans="76:76">
      <c r="BX3137" s="16"/>
    </row>
    <row r="3138" spans="76:76">
      <c r="BX3138" s="16"/>
    </row>
    <row r="3139" spans="76:76">
      <c r="BX3139" s="16"/>
    </row>
    <row r="3140" spans="76:76">
      <c r="BX3140" s="16"/>
    </row>
    <row r="3141" spans="76:76">
      <c r="BX3141" s="16"/>
    </row>
    <row r="3142" spans="76:76">
      <c r="BX3142" s="16"/>
    </row>
    <row r="3143" spans="76:76">
      <c r="BX3143" s="16"/>
    </row>
    <row r="3144" spans="76:76">
      <c r="BX3144" s="16"/>
    </row>
    <row r="3145" spans="76:76">
      <c r="BX3145" s="16"/>
    </row>
    <row r="3146" spans="76:76">
      <c r="BX3146" s="16"/>
    </row>
    <row r="3147" spans="76:76">
      <c r="BX3147" s="16"/>
    </row>
    <row r="3148" spans="76:76">
      <c r="BX3148" s="16"/>
    </row>
    <row r="3149" spans="76:76">
      <c r="BX3149" s="16"/>
    </row>
    <row r="3150" spans="76:76">
      <c r="BX3150" s="16"/>
    </row>
    <row r="3151" spans="76:76">
      <c r="BX3151" s="16"/>
    </row>
    <row r="3152" spans="76:76">
      <c r="BX3152" s="16"/>
    </row>
    <row r="3153" spans="76:76">
      <c r="BX3153" s="16"/>
    </row>
    <row r="3154" spans="76:76">
      <c r="BX3154" s="16"/>
    </row>
    <row r="3155" spans="76:76">
      <c r="BX3155" s="16"/>
    </row>
    <row r="3156" spans="76:76">
      <c r="BX3156" s="16"/>
    </row>
    <row r="3157" spans="76:76">
      <c r="BX3157" s="16"/>
    </row>
    <row r="3158" spans="76:76">
      <c r="BX3158" s="16"/>
    </row>
    <row r="3159" spans="76:76">
      <c r="BX3159" s="16"/>
    </row>
    <row r="3160" spans="76:76">
      <c r="BX3160" s="16"/>
    </row>
    <row r="3161" spans="76:76">
      <c r="BX3161" s="16"/>
    </row>
    <row r="3162" spans="76:76">
      <c r="BX3162" s="16"/>
    </row>
    <row r="3163" spans="76:76">
      <c r="BX3163" s="16"/>
    </row>
    <row r="3164" spans="76:76">
      <c r="BX3164" s="16"/>
    </row>
    <row r="3165" spans="76:76">
      <c r="BX3165" s="16"/>
    </row>
    <row r="3166" spans="76:76">
      <c r="BX3166" s="16"/>
    </row>
    <row r="3167" spans="76:76">
      <c r="BX3167" s="16"/>
    </row>
    <row r="3168" spans="76:76">
      <c r="BX3168" s="16"/>
    </row>
    <row r="3169" spans="76:76">
      <c r="BX3169" s="16"/>
    </row>
    <row r="3170" spans="76:76">
      <c r="BX3170" s="16"/>
    </row>
    <row r="3171" spans="76:76">
      <c r="BX3171" s="16"/>
    </row>
    <row r="3172" spans="76:76">
      <c r="BX3172" s="16"/>
    </row>
    <row r="3173" spans="76:76">
      <c r="BX3173" s="16"/>
    </row>
    <row r="3174" spans="76:76">
      <c r="BX3174" s="16"/>
    </row>
    <row r="3175" spans="76:76">
      <c r="BX3175" s="16"/>
    </row>
    <row r="3176" spans="76:76">
      <c r="BX3176" s="16"/>
    </row>
    <row r="3177" spans="76:76">
      <c r="BX3177" s="16"/>
    </row>
    <row r="3178" spans="76:76">
      <c r="BX3178" s="16"/>
    </row>
    <row r="3179" spans="76:76">
      <c r="BX3179" s="16"/>
    </row>
    <row r="3180" spans="76:76">
      <c r="BX3180" s="16"/>
    </row>
    <row r="3181" spans="76:76">
      <c r="BX3181" s="16"/>
    </row>
    <row r="3182" spans="76:76">
      <c r="BX3182" s="16"/>
    </row>
    <row r="3183" spans="76:76">
      <c r="BX3183" s="16"/>
    </row>
    <row r="3184" spans="76:76">
      <c r="BX3184" s="16"/>
    </row>
    <row r="3185" spans="76:76">
      <c r="BX3185" s="16"/>
    </row>
    <row r="3186" spans="76:76">
      <c r="BX3186" s="16"/>
    </row>
    <row r="3187" spans="76:76">
      <c r="BX3187" s="16"/>
    </row>
    <row r="3188" spans="76:76">
      <c r="BX3188" s="16"/>
    </row>
    <row r="3189" spans="76:76">
      <c r="BX3189" s="16"/>
    </row>
    <row r="3190" spans="76:76">
      <c r="BX3190" s="16"/>
    </row>
    <row r="3191" spans="76:76">
      <c r="BX3191" s="16"/>
    </row>
    <row r="3192" spans="76:76">
      <c r="BX3192" s="16"/>
    </row>
    <row r="3193" spans="76:76">
      <c r="BX3193" s="16"/>
    </row>
    <row r="3194" spans="76:76">
      <c r="BX3194" s="16"/>
    </row>
    <row r="3195" spans="76:76">
      <c r="BX3195" s="16"/>
    </row>
    <row r="3196" spans="76:76">
      <c r="BX3196" s="16"/>
    </row>
    <row r="3197" spans="76:76">
      <c r="BX3197" s="16"/>
    </row>
    <row r="3198" spans="76:76">
      <c r="BX3198" s="16"/>
    </row>
    <row r="3199" spans="76:76">
      <c r="BX3199" s="16"/>
    </row>
    <row r="3200" spans="76:76">
      <c r="BX3200" s="16"/>
    </row>
    <row r="3201" spans="76:76">
      <c r="BX3201" s="16"/>
    </row>
    <row r="3202" spans="76:76">
      <c r="BX3202" s="16"/>
    </row>
    <row r="3203" spans="76:76">
      <c r="BX3203" s="16"/>
    </row>
    <row r="3204" spans="76:76">
      <c r="BX3204" s="16"/>
    </row>
    <row r="3205" spans="76:76">
      <c r="BX3205" s="16"/>
    </row>
    <row r="3206" spans="76:76">
      <c r="BX3206" s="16"/>
    </row>
    <row r="3207" spans="76:76">
      <c r="BX3207" s="16"/>
    </row>
    <row r="3208" spans="76:76">
      <c r="BX3208" s="16"/>
    </row>
    <row r="3209" spans="76:76">
      <c r="BX3209" s="16"/>
    </row>
    <row r="3210" spans="76:76">
      <c r="BX3210" s="16"/>
    </row>
    <row r="3211" spans="76:76">
      <c r="BX3211" s="16"/>
    </row>
    <row r="3212" spans="76:76">
      <c r="BX3212" s="16"/>
    </row>
    <row r="3213" spans="76:76">
      <c r="BX3213" s="16"/>
    </row>
    <row r="3214" spans="76:76">
      <c r="BX3214" s="16"/>
    </row>
    <row r="3215" spans="76:76">
      <c r="BX3215" s="16"/>
    </row>
    <row r="3216" spans="76:76">
      <c r="BX3216" s="16"/>
    </row>
    <row r="3217" spans="76:76">
      <c r="BX3217" s="16"/>
    </row>
    <row r="3218" spans="76:76">
      <c r="BX3218" s="16"/>
    </row>
    <row r="3219" spans="76:76">
      <c r="BX3219" s="16"/>
    </row>
    <row r="3220" spans="76:76">
      <c r="BX3220" s="16"/>
    </row>
    <row r="3221" spans="76:76">
      <c r="BX3221" s="16"/>
    </row>
    <row r="3222" spans="76:76">
      <c r="BX3222" s="16"/>
    </row>
    <row r="3223" spans="76:76">
      <c r="BX3223" s="16"/>
    </row>
    <row r="3224" spans="76:76">
      <c r="BX3224" s="16"/>
    </row>
    <row r="3225" spans="76:76">
      <c r="BX3225" s="16"/>
    </row>
    <row r="3226" spans="76:76">
      <c r="BX3226" s="16"/>
    </row>
    <row r="3227" spans="76:76">
      <c r="BX3227" s="16"/>
    </row>
    <row r="3228" spans="76:76">
      <c r="BX3228" s="16"/>
    </row>
    <row r="3229" spans="76:76">
      <c r="BX3229" s="16"/>
    </row>
    <row r="3230" spans="76:76">
      <c r="BX3230" s="16"/>
    </row>
    <row r="3231" spans="76:76">
      <c r="BX3231" s="16"/>
    </row>
    <row r="3232" spans="76:76">
      <c r="BX3232" s="16"/>
    </row>
    <row r="3233" spans="76:76">
      <c r="BX3233" s="16"/>
    </row>
    <row r="3234" spans="76:76">
      <c r="BX3234" s="16"/>
    </row>
    <row r="3235" spans="76:76">
      <c r="BX3235" s="16"/>
    </row>
    <row r="3236" spans="76:76">
      <c r="BX3236" s="16"/>
    </row>
    <row r="3237" spans="76:76">
      <c r="BX3237" s="16"/>
    </row>
    <row r="3238" spans="76:76">
      <c r="BX3238" s="16"/>
    </row>
    <row r="3239" spans="76:76">
      <c r="BX3239" s="16"/>
    </row>
    <row r="3240" spans="76:76">
      <c r="BX3240" s="16"/>
    </row>
    <row r="3241" spans="76:76">
      <c r="BX3241" s="16"/>
    </row>
    <row r="3242" spans="76:76">
      <c r="BX3242" s="16"/>
    </row>
    <row r="3243" spans="76:76">
      <c r="BX3243" s="16"/>
    </row>
    <row r="3244" spans="76:76">
      <c r="BX3244" s="16"/>
    </row>
    <row r="3245" spans="76:76">
      <c r="BX3245" s="16"/>
    </row>
    <row r="3246" spans="76:76">
      <c r="BX3246" s="16"/>
    </row>
    <row r="3247" spans="76:76">
      <c r="BX3247" s="16"/>
    </row>
    <row r="3248" spans="76:76">
      <c r="BX3248" s="16"/>
    </row>
    <row r="3249" spans="76:76">
      <c r="BX3249" s="16"/>
    </row>
    <row r="3250" spans="76:76">
      <c r="BX3250" s="16"/>
    </row>
    <row r="3251" spans="76:76">
      <c r="BX3251" s="16"/>
    </row>
    <row r="3252" spans="76:76">
      <c r="BX3252" s="16"/>
    </row>
    <row r="3253" spans="76:76">
      <c r="BX3253" s="16"/>
    </row>
    <row r="3254" spans="76:76">
      <c r="BX3254" s="16"/>
    </row>
    <row r="3255" spans="76:76">
      <c r="BX3255" s="16"/>
    </row>
    <row r="3256" spans="76:76">
      <c r="BX3256" s="16"/>
    </row>
    <row r="3257" spans="76:76">
      <c r="BX3257" s="16"/>
    </row>
    <row r="3258" spans="76:76">
      <c r="BX3258" s="16"/>
    </row>
    <row r="3259" spans="76:76">
      <c r="BX3259" s="16"/>
    </row>
    <row r="3260" spans="76:76">
      <c r="BX3260" s="16"/>
    </row>
    <row r="3261" spans="76:76">
      <c r="BX3261" s="16"/>
    </row>
    <row r="3262" spans="76:76">
      <c r="BX3262" s="16"/>
    </row>
    <row r="3263" spans="76:76">
      <c r="BX3263" s="16"/>
    </row>
    <row r="3264" spans="76:76">
      <c r="BX3264" s="16"/>
    </row>
    <row r="3265" spans="76:76">
      <c r="BX3265" s="16"/>
    </row>
    <row r="3266" spans="76:76">
      <c r="BX3266" s="16"/>
    </row>
    <row r="3267" spans="76:76">
      <c r="BX3267" s="16"/>
    </row>
    <row r="3268" spans="76:76">
      <c r="BX3268" s="16"/>
    </row>
    <row r="3269" spans="76:76">
      <c r="BX3269" s="16"/>
    </row>
    <row r="3270" spans="76:76">
      <c r="BX3270" s="16"/>
    </row>
    <row r="3271" spans="76:76">
      <c r="BX3271" s="16"/>
    </row>
    <row r="3272" spans="76:76">
      <c r="BX3272" s="16"/>
    </row>
    <row r="3273" spans="76:76">
      <c r="BX3273" s="16"/>
    </row>
    <row r="3274" spans="76:76">
      <c r="BX3274" s="16"/>
    </row>
    <row r="3275" spans="76:76">
      <c r="BX3275" s="16"/>
    </row>
    <row r="3276" spans="76:76">
      <c r="BX3276" s="16"/>
    </row>
    <row r="3277" spans="76:76">
      <c r="BX3277" s="16"/>
    </row>
    <row r="3278" spans="76:76">
      <c r="BX3278" s="16"/>
    </row>
    <row r="3279" spans="76:76">
      <c r="BX3279" s="16"/>
    </row>
    <row r="3280" spans="76:76">
      <c r="BX3280" s="16"/>
    </row>
    <row r="3281" spans="76:76">
      <c r="BX3281" s="16"/>
    </row>
    <row r="3282" spans="76:76">
      <c r="BX3282" s="16"/>
    </row>
    <row r="3283" spans="76:76">
      <c r="BX3283" s="16"/>
    </row>
    <row r="3284" spans="76:76">
      <c r="BX3284" s="16"/>
    </row>
    <row r="3285" spans="76:76">
      <c r="BX3285" s="16"/>
    </row>
    <row r="3286" spans="76:76">
      <c r="BX3286" s="16"/>
    </row>
    <row r="3287" spans="76:76">
      <c r="BX3287" s="16"/>
    </row>
    <row r="3288" spans="76:76">
      <c r="BX3288" s="16"/>
    </row>
    <row r="3289" spans="76:76">
      <c r="BX3289" s="16"/>
    </row>
    <row r="3290" spans="76:76">
      <c r="BX3290" s="16"/>
    </row>
    <row r="3291" spans="76:76">
      <c r="BX3291" s="16"/>
    </row>
    <row r="3292" spans="76:76">
      <c r="BX3292" s="16"/>
    </row>
    <row r="3293" spans="76:76">
      <c r="BX3293" s="16"/>
    </row>
    <row r="3294" spans="76:76">
      <c r="BX3294" s="16"/>
    </row>
    <row r="3295" spans="76:76">
      <c r="BX3295" s="16"/>
    </row>
    <row r="3296" spans="76:76">
      <c r="BX3296" s="16"/>
    </row>
    <row r="3297" spans="76:76">
      <c r="BX3297" s="16"/>
    </row>
    <row r="3298" spans="76:76">
      <c r="BX3298" s="16"/>
    </row>
    <row r="3299" spans="76:76">
      <c r="BX3299" s="16"/>
    </row>
    <row r="3300" spans="76:76">
      <c r="BX3300" s="16"/>
    </row>
    <row r="3301" spans="76:76">
      <c r="BX3301" s="16"/>
    </row>
    <row r="3302" spans="76:76">
      <c r="BX3302" s="16"/>
    </row>
    <row r="3303" spans="76:76">
      <c r="BX3303" s="16"/>
    </row>
    <row r="3304" spans="76:76">
      <c r="BX3304" s="16"/>
    </row>
    <row r="3305" spans="76:76">
      <c r="BX3305" s="16"/>
    </row>
    <row r="3306" spans="76:76">
      <c r="BX3306" s="16"/>
    </row>
    <row r="3307" spans="76:76">
      <c r="BX3307" s="16"/>
    </row>
    <row r="3308" spans="76:76">
      <c r="BX3308" s="16"/>
    </row>
    <row r="3309" spans="76:76">
      <c r="BX3309" s="16"/>
    </row>
    <row r="3310" spans="76:76">
      <c r="BX3310" s="16"/>
    </row>
    <row r="3311" spans="76:76">
      <c r="BX3311" s="16"/>
    </row>
    <row r="3312" spans="76:76">
      <c r="BX3312" s="16"/>
    </row>
    <row r="3313" spans="76:76">
      <c r="BX3313" s="16"/>
    </row>
    <row r="3314" spans="76:76">
      <c r="BX3314" s="16"/>
    </row>
    <row r="3315" spans="76:76">
      <c r="BX3315" s="16"/>
    </row>
    <row r="3316" spans="76:76">
      <c r="BX3316" s="16"/>
    </row>
    <row r="3317" spans="76:76">
      <c r="BX3317" s="16"/>
    </row>
    <row r="3318" spans="76:76">
      <c r="BX3318" s="16"/>
    </row>
    <row r="3319" spans="76:76">
      <c r="BX3319" s="16"/>
    </row>
    <row r="3320" spans="76:76">
      <c r="BX3320" s="16"/>
    </row>
    <row r="3321" spans="76:76">
      <c r="BX3321" s="16"/>
    </row>
    <row r="3322" spans="76:76">
      <c r="BX3322" s="16"/>
    </row>
    <row r="3323" spans="76:76">
      <c r="BX3323" s="16"/>
    </row>
    <row r="3324" spans="76:76">
      <c r="BX3324" s="16"/>
    </row>
    <row r="3325" spans="76:76">
      <c r="BX3325" s="16"/>
    </row>
    <row r="3326" spans="76:76">
      <c r="BX3326" s="16"/>
    </row>
    <row r="3327" spans="76:76">
      <c r="BX3327" s="16"/>
    </row>
    <row r="3328" spans="76:76">
      <c r="BX3328" s="16"/>
    </row>
    <row r="3329" spans="76:76">
      <c r="BX3329" s="16"/>
    </row>
    <row r="3330" spans="76:76">
      <c r="BX3330" s="16"/>
    </row>
    <row r="3331" spans="76:76">
      <c r="BX3331" s="16"/>
    </row>
    <row r="3332" spans="76:76">
      <c r="BX3332" s="16"/>
    </row>
    <row r="3333" spans="76:76">
      <c r="BX3333" s="16"/>
    </row>
    <row r="3334" spans="76:76">
      <c r="BX3334" s="16"/>
    </row>
    <row r="3335" spans="76:76">
      <c r="BX3335" s="16"/>
    </row>
    <row r="3336" spans="76:76">
      <c r="BX3336" s="16"/>
    </row>
    <row r="3337" spans="76:76">
      <c r="BX3337" s="16"/>
    </row>
    <row r="3338" spans="76:76">
      <c r="BX3338" s="16"/>
    </row>
    <row r="3339" spans="76:76">
      <c r="BX3339" s="16"/>
    </row>
    <row r="3340" spans="76:76">
      <c r="BX3340" s="16"/>
    </row>
    <row r="3341" spans="76:76">
      <c r="BX3341" s="16"/>
    </row>
    <row r="3342" spans="76:76">
      <c r="BX3342" s="16"/>
    </row>
    <row r="3343" spans="76:76">
      <c r="BX3343" s="16"/>
    </row>
    <row r="3344" spans="76:76">
      <c r="BX3344" s="16"/>
    </row>
    <row r="3345" spans="76:76">
      <c r="BX3345" s="16"/>
    </row>
    <row r="3346" spans="76:76">
      <c r="BX3346" s="16"/>
    </row>
    <row r="3347" spans="76:76">
      <c r="BX3347" s="16"/>
    </row>
    <row r="3348" spans="76:76">
      <c r="BX3348" s="16"/>
    </row>
    <row r="3349" spans="76:76">
      <c r="BX3349" s="16"/>
    </row>
    <row r="3350" spans="76:76">
      <c r="BX3350" s="16"/>
    </row>
    <row r="3351" spans="76:76">
      <c r="BX3351" s="16"/>
    </row>
    <row r="3352" spans="76:76">
      <c r="BX3352" s="16"/>
    </row>
    <row r="3353" spans="76:76">
      <c r="BX3353" s="16"/>
    </row>
    <row r="3354" spans="76:76">
      <c r="BX3354" s="16"/>
    </row>
    <row r="3355" spans="76:76">
      <c r="BX3355" s="16"/>
    </row>
    <row r="3356" spans="76:76">
      <c r="BX3356" s="16"/>
    </row>
    <row r="3357" spans="76:76">
      <c r="BX3357" s="16"/>
    </row>
    <row r="3358" spans="76:76">
      <c r="BX3358" s="16"/>
    </row>
    <row r="3359" spans="76:76">
      <c r="BX3359" s="16"/>
    </row>
    <row r="3360" spans="76:76">
      <c r="BX3360" s="16"/>
    </row>
    <row r="3361" spans="76:76">
      <c r="BX3361" s="16"/>
    </row>
    <row r="3362" spans="76:76">
      <c r="BX3362" s="16"/>
    </row>
    <row r="3363" spans="76:76">
      <c r="BX3363" s="16"/>
    </row>
    <row r="3364" spans="76:76">
      <c r="BX3364" s="16"/>
    </row>
    <row r="3365" spans="76:76">
      <c r="BX3365" s="16"/>
    </row>
    <row r="3366" spans="76:76">
      <c r="BX3366" s="16"/>
    </row>
    <row r="3367" spans="76:76">
      <c r="BX3367" s="16"/>
    </row>
    <row r="3368" spans="76:76">
      <c r="BX3368" s="16"/>
    </row>
    <row r="3369" spans="76:76">
      <c r="BX3369" s="16"/>
    </row>
    <row r="3370" spans="76:76">
      <c r="BX3370" s="16"/>
    </row>
    <row r="3371" spans="76:76">
      <c r="BX3371" s="16"/>
    </row>
    <row r="3372" spans="76:76">
      <c r="BX3372" s="16"/>
    </row>
    <row r="3373" spans="76:76">
      <c r="BX3373" s="16"/>
    </row>
    <row r="3374" spans="76:76">
      <c r="BX3374" s="16"/>
    </row>
    <row r="3375" spans="76:76">
      <c r="BX3375" s="16"/>
    </row>
    <row r="3376" spans="76:76">
      <c r="BX3376" s="16"/>
    </row>
    <row r="3377" spans="76:76">
      <c r="BX3377" s="16"/>
    </row>
    <row r="3378" spans="76:76">
      <c r="BX3378" s="16"/>
    </row>
    <row r="3379" spans="76:76">
      <c r="BX3379" s="16"/>
    </row>
    <row r="3380" spans="76:76">
      <c r="BX3380" s="16"/>
    </row>
    <row r="3381" spans="76:76">
      <c r="BX3381" s="16"/>
    </row>
    <row r="3382" spans="76:76">
      <c r="BX3382" s="16"/>
    </row>
    <row r="3383" spans="76:76">
      <c r="BX3383" s="16"/>
    </row>
    <row r="3384" spans="76:76">
      <c r="BX3384" s="16"/>
    </row>
    <row r="3385" spans="76:76">
      <c r="BX3385" s="16"/>
    </row>
    <row r="3386" spans="76:76">
      <c r="BX3386" s="16"/>
    </row>
    <row r="3387" spans="76:76">
      <c r="BX3387" s="16"/>
    </row>
    <row r="3388" spans="76:76">
      <c r="BX3388" s="16"/>
    </row>
    <row r="3389" spans="76:76">
      <c r="BX3389" s="16"/>
    </row>
    <row r="3390" spans="76:76">
      <c r="BX3390" s="16"/>
    </row>
    <row r="3391" spans="76:76">
      <c r="BX3391" s="16"/>
    </row>
    <row r="3392" spans="76:76">
      <c r="BX3392" s="16"/>
    </row>
    <row r="3393" spans="76:76">
      <c r="BX3393" s="16"/>
    </row>
    <row r="3394" spans="76:76">
      <c r="BX3394" s="16"/>
    </row>
    <row r="3395" spans="76:76">
      <c r="BX3395" s="16"/>
    </row>
    <row r="3396" spans="76:76">
      <c r="BX3396" s="16"/>
    </row>
    <row r="3397" spans="76:76">
      <c r="BX3397" s="16"/>
    </row>
    <row r="3398" spans="76:76">
      <c r="BX3398" s="16"/>
    </row>
    <row r="3399" spans="76:76">
      <c r="BX3399" s="16"/>
    </row>
    <row r="3400" spans="76:76">
      <c r="BX3400" s="16"/>
    </row>
    <row r="3401" spans="76:76">
      <c r="BX3401" s="16"/>
    </row>
    <row r="3402" spans="76:76">
      <c r="BX3402" s="16"/>
    </row>
    <row r="3403" spans="76:76">
      <c r="BX3403" s="16"/>
    </row>
    <row r="3404" spans="76:76">
      <c r="BX3404" s="16"/>
    </row>
    <row r="3405" spans="76:76">
      <c r="BX3405" s="16"/>
    </row>
    <row r="3406" spans="76:76">
      <c r="BX3406" s="16"/>
    </row>
    <row r="3407" spans="76:76">
      <c r="BX3407" s="16"/>
    </row>
    <row r="3408" spans="76:76">
      <c r="BX3408" s="16"/>
    </row>
    <row r="3409" spans="76:76">
      <c r="BX3409" s="16"/>
    </row>
    <row r="3410" spans="76:76">
      <c r="BX3410" s="16"/>
    </row>
    <row r="3411" spans="76:76">
      <c r="BX3411" s="16"/>
    </row>
    <row r="3412" spans="76:76">
      <c r="BX3412" s="16"/>
    </row>
    <row r="3413" spans="76:76">
      <c r="BX3413" s="16"/>
    </row>
    <row r="3414" spans="76:76">
      <c r="BX3414" s="16"/>
    </row>
    <row r="3415" spans="76:76">
      <c r="BX3415" s="16"/>
    </row>
    <row r="3416" spans="76:76">
      <c r="BX3416" s="16"/>
    </row>
    <row r="3417" spans="76:76">
      <c r="BX3417" s="16"/>
    </row>
    <row r="3418" spans="76:76">
      <c r="BX3418" s="16"/>
    </row>
    <row r="3419" spans="76:76">
      <c r="BX3419" s="16"/>
    </row>
    <row r="3420" spans="76:76">
      <c r="BX3420" s="16"/>
    </row>
    <row r="3421" spans="76:76">
      <c r="BX3421" s="16"/>
    </row>
    <row r="3422" spans="76:76">
      <c r="BX3422" s="16"/>
    </row>
    <row r="3423" spans="76:76">
      <c r="BX3423" s="16"/>
    </row>
    <row r="3424" spans="76:76">
      <c r="BX3424" s="16"/>
    </row>
    <row r="3425" spans="76:76">
      <c r="BX3425" s="16"/>
    </row>
    <row r="3426" spans="76:76">
      <c r="BX3426" s="16"/>
    </row>
    <row r="3427" spans="76:76">
      <c r="BX3427" s="16"/>
    </row>
    <row r="3428" spans="76:76">
      <c r="BX3428" s="16"/>
    </row>
    <row r="3429" spans="76:76">
      <c r="BX3429" s="16"/>
    </row>
    <row r="3430" spans="76:76">
      <c r="BX3430" s="16"/>
    </row>
    <row r="3431" spans="76:76">
      <c r="BX3431" s="16"/>
    </row>
    <row r="3432" spans="76:76">
      <c r="BX3432" s="16"/>
    </row>
    <row r="3433" spans="76:76">
      <c r="BX3433" s="16"/>
    </row>
    <row r="3434" spans="76:76">
      <c r="BX3434" s="16"/>
    </row>
    <row r="3435" spans="76:76">
      <c r="BX3435" s="16"/>
    </row>
    <row r="3436" spans="76:76">
      <c r="BX3436" s="16"/>
    </row>
    <row r="3437" spans="76:76">
      <c r="BX3437" s="16"/>
    </row>
    <row r="3438" spans="76:76">
      <c r="BX3438" s="16"/>
    </row>
    <row r="3439" spans="76:76">
      <c r="BX3439" s="16"/>
    </row>
    <row r="3440" spans="76:76">
      <c r="BX3440" s="16"/>
    </row>
    <row r="3441" spans="76:76">
      <c r="BX3441" s="16"/>
    </row>
    <row r="3442" spans="76:76">
      <c r="BX3442" s="16"/>
    </row>
    <row r="3443" spans="76:76">
      <c r="BX3443" s="16"/>
    </row>
    <row r="3444" spans="76:76">
      <c r="BX3444" s="16"/>
    </row>
    <row r="3445" spans="76:76">
      <c r="BX3445" s="16"/>
    </row>
    <row r="3446" spans="76:76">
      <c r="BX3446" s="16"/>
    </row>
    <row r="3447" spans="76:76">
      <c r="BX3447" s="16"/>
    </row>
    <row r="3448" spans="76:76">
      <c r="BX3448" s="16"/>
    </row>
    <row r="3449" spans="76:76">
      <c r="BX3449" s="16"/>
    </row>
    <row r="3450" spans="76:76">
      <c r="BX3450" s="16"/>
    </row>
    <row r="3451" spans="76:76">
      <c r="BX3451" s="16"/>
    </row>
    <row r="3452" spans="76:76">
      <c r="BX3452" s="16"/>
    </row>
    <row r="3453" spans="76:76">
      <c r="BX3453" s="16"/>
    </row>
    <row r="3454" spans="76:76">
      <c r="BX3454" s="16"/>
    </row>
    <row r="3455" spans="76:76">
      <c r="BX3455" s="16"/>
    </row>
    <row r="3456" spans="76:76">
      <c r="BX3456" s="16"/>
    </row>
    <row r="3457" spans="76:76">
      <c r="BX3457" s="16"/>
    </row>
    <row r="3458" spans="76:76">
      <c r="BX3458" s="16"/>
    </row>
    <row r="3459" spans="76:76">
      <c r="BX3459" s="16"/>
    </row>
    <row r="3460" spans="76:76">
      <c r="BX3460" s="16"/>
    </row>
    <row r="3461" spans="76:76">
      <c r="BX3461" s="16"/>
    </row>
    <row r="3462" spans="76:76">
      <c r="BX3462" s="16"/>
    </row>
    <row r="3463" spans="76:76">
      <c r="BX3463" s="16"/>
    </row>
    <row r="3464" spans="76:76">
      <c r="BX3464" s="16"/>
    </row>
    <row r="3465" spans="76:76">
      <c r="BX3465" s="16"/>
    </row>
    <row r="3466" spans="76:76">
      <c r="BX3466" s="16"/>
    </row>
    <row r="3467" spans="76:76">
      <c r="BX3467" s="16"/>
    </row>
    <row r="3468" spans="76:76">
      <c r="BX3468" s="16"/>
    </row>
    <row r="3469" spans="76:76">
      <c r="BX3469" s="16"/>
    </row>
    <row r="3470" spans="76:76">
      <c r="BX3470" s="16"/>
    </row>
    <row r="3471" spans="76:76">
      <c r="BX3471" s="16"/>
    </row>
    <row r="3472" spans="76:76">
      <c r="BX3472" s="16"/>
    </row>
    <row r="3473" spans="76:76">
      <c r="BX3473" s="16"/>
    </row>
    <row r="3474" spans="76:76">
      <c r="BX3474" s="16"/>
    </row>
    <row r="3475" spans="76:76">
      <c r="BX3475" s="16"/>
    </row>
    <row r="3476" spans="76:76">
      <c r="BX3476" s="16"/>
    </row>
    <row r="3477" spans="76:76">
      <c r="BX3477" s="16"/>
    </row>
    <row r="3478" spans="76:76">
      <c r="BX3478" s="16"/>
    </row>
    <row r="3479" spans="76:76">
      <c r="BX3479" s="16"/>
    </row>
    <row r="3480" spans="76:76">
      <c r="BX3480" s="16"/>
    </row>
    <row r="3481" spans="76:76">
      <c r="BX3481" s="16"/>
    </row>
    <row r="3482" spans="76:76">
      <c r="BX3482" s="16"/>
    </row>
    <row r="3483" spans="76:76">
      <c r="BX3483" s="16"/>
    </row>
    <row r="3484" spans="76:76">
      <c r="BX3484" s="16"/>
    </row>
    <row r="3485" spans="76:76">
      <c r="BX3485" s="16"/>
    </row>
    <row r="3486" spans="76:76">
      <c r="BX3486" s="16"/>
    </row>
    <row r="3487" spans="76:76">
      <c r="BX3487" s="16"/>
    </row>
    <row r="3488" spans="76:76">
      <c r="BX3488" s="16"/>
    </row>
    <row r="3489" spans="76:76">
      <c r="BX3489" s="16"/>
    </row>
    <row r="3490" spans="76:76">
      <c r="BX3490" s="16"/>
    </row>
    <row r="3491" spans="76:76">
      <c r="BX3491" s="16"/>
    </row>
    <row r="3492" spans="76:76">
      <c r="BX3492" s="16"/>
    </row>
    <row r="3493" spans="76:76">
      <c r="BX3493" s="16"/>
    </row>
    <row r="3494" spans="76:76">
      <c r="BX3494" s="16"/>
    </row>
    <row r="3495" spans="76:76">
      <c r="BX3495" s="16"/>
    </row>
    <row r="3496" spans="76:76">
      <c r="BX3496" s="16"/>
    </row>
    <row r="3497" spans="76:76">
      <c r="BX3497" s="16"/>
    </row>
    <row r="3498" spans="76:76">
      <c r="BX3498" s="16"/>
    </row>
    <row r="3499" spans="76:76">
      <c r="BX3499" s="16"/>
    </row>
    <row r="3500" spans="76:76">
      <c r="BX3500" s="16"/>
    </row>
    <row r="3501" spans="76:76">
      <c r="BX3501" s="16"/>
    </row>
    <row r="3502" spans="76:76">
      <c r="BX3502" s="16"/>
    </row>
    <row r="3503" spans="76:76">
      <c r="BX3503" s="16"/>
    </row>
    <row r="3504" spans="76:76">
      <c r="BX3504" s="16"/>
    </row>
    <row r="3505" spans="76:76">
      <c r="BX3505" s="16"/>
    </row>
    <row r="3506" spans="76:76">
      <c r="BX3506" s="16"/>
    </row>
    <row r="3507" spans="76:76">
      <c r="BX3507" s="16"/>
    </row>
    <row r="3508" spans="76:76">
      <c r="BX3508" s="16"/>
    </row>
    <row r="3509" spans="76:76">
      <c r="BX3509" s="16"/>
    </row>
    <row r="3510" spans="76:76">
      <c r="BX3510" s="16"/>
    </row>
    <row r="3511" spans="76:76">
      <c r="BX3511" s="16"/>
    </row>
    <row r="3512" spans="76:76">
      <c r="BX3512" s="16"/>
    </row>
    <row r="3513" spans="76:76">
      <c r="BX3513" s="16"/>
    </row>
    <row r="3514" spans="76:76">
      <c r="BX3514" s="16"/>
    </row>
    <row r="3515" spans="76:76">
      <c r="BX3515" s="16"/>
    </row>
    <row r="3516" spans="76:76">
      <c r="BX3516" s="16"/>
    </row>
    <row r="3517" spans="76:76">
      <c r="BX3517" s="16"/>
    </row>
    <row r="3518" spans="76:76">
      <c r="BX3518" s="16"/>
    </row>
    <row r="3519" spans="76:76">
      <c r="BX3519" s="16"/>
    </row>
    <row r="3520" spans="76:76">
      <c r="BX3520" s="16"/>
    </row>
    <row r="3521" spans="76:76">
      <c r="BX3521" s="16"/>
    </row>
    <row r="3522" spans="76:76">
      <c r="BX3522" s="16"/>
    </row>
    <row r="3523" spans="76:76">
      <c r="BX3523" s="16"/>
    </row>
    <row r="3524" spans="76:76">
      <c r="BX3524" s="16"/>
    </row>
    <row r="3525" spans="76:76">
      <c r="BX3525" s="16"/>
    </row>
    <row r="3526" spans="76:76">
      <c r="BX3526" s="16"/>
    </row>
    <row r="3527" spans="76:76">
      <c r="BX3527" s="16"/>
    </row>
    <row r="3528" spans="76:76">
      <c r="BX3528" s="16"/>
    </row>
    <row r="3529" spans="76:76">
      <c r="BX3529" s="16"/>
    </row>
    <row r="3530" spans="76:76">
      <c r="BX3530" s="16"/>
    </row>
    <row r="3531" spans="76:76">
      <c r="BX3531" s="16"/>
    </row>
    <row r="3532" spans="76:76">
      <c r="BX3532" s="16"/>
    </row>
    <row r="3533" spans="76:76">
      <c r="BX3533" s="16"/>
    </row>
    <row r="3534" spans="76:76">
      <c r="BX3534" s="16"/>
    </row>
    <row r="3535" spans="76:76">
      <c r="BX3535" s="16"/>
    </row>
    <row r="3536" spans="76:76">
      <c r="BX3536" s="16"/>
    </row>
    <row r="3537" spans="76:76">
      <c r="BX3537" s="16"/>
    </row>
    <row r="3538" spans="76:76">
      <c r="BX3538" s="16"/>
    </row>
    <row r="3539" spans="76:76">
      <c r="BX3539" s="16"/>
    </row>
    <row r="3540" spans="76:76">
      <c r="BX3540" s="16"/>
    </row>
    <row r="3541" spans="76:76">
      <c r="BX3541" s="16"/>
    </row>
    <row r="3542" spans="76:76">
      <c r="BX3542" s="16"/>
    </row>
    <row r="3543" spans="76:76">
      <c r="BX3543" s="16"/>
    </row>
    <row r="3544" spans="76:76">
      <c r="BX3544" s="16"/>
    </row>
    <row r="3545" spans="76:76">
      <c r="BX3545" s="16"/>
    </row>
    <row r="3546" spans="76:76">
      <c r="BX3546" s="16"/>
    </row>
    <row r="3547" spans="76:76">
      <c r="BX3547" s="16"/>
    </row>
    <row r="3548" spans="76:76">
      <c r="BX3548" s="16"/>
    </row>
    <row r="3549" spans="76:76">
      <c r="BX3549" s="16"/>
    </row>
    <row r="3550" spans="76:76">
      <c r="BX3550" s="16"/>
    </row>
    <row r="3551" spans="76:76">
      <c r="BX3551" s="16"/>
    </row>
    <row r="3552" spans="76:76">
      <c r="BX3552" s="16"/>
    </row>
    <row r="3553" spans="76:76">
      <c r="BX3553" s="16"/>
    </row>
    <row r="3554" spans="76:76">
      <c r="BX3554" s="16"/>
    </row>
    <row r="3555" spans="76:76">
      <c r="BX3555" s="16"/>
    </row>
    <row r="3556" spans="76:76">
      <c r="BX3556" s="16"/>
    </row>
    <row r="3557" spans="76:76">
      <c r="BX3557" s="16"/>
    </row>
    <row r="3558" spans="76:76">
      <c r="BX3558" s="16"/>
    </row>
    <row r="3559" spans="76:76">
      <c r="BX3559" s="16"/>
    </row>
    <row r="3560" spans="76:76">
      <c r="BX3560" s="16"/>
    </row>
    <row r="3561" spans="76:76">
      <c r="BX3561" s="16"/>
    </row>
    <row r="3562" spans="76:76">
      <c r="BX3562" s="16"/>
    </row>
    <row r="3563" spans="76:76">
      <c r="BX3563" s="16"/>
    </row>
    <row r="3564" spans="76:76">
      <c r="BX3564" s="16"/>
    </row>
    <row r="3565" spans="76:76">
      <c r="BX3565" s="16"/>
    </row>
    <row r="3566" spans="76:76">
      <c r="BX3566" s="16"/>
    </row>
    <row r="3567" spans="76:76">
      <c r="BX3567" s="16"/>
    </row>
    <row r="3568" spans="76:76">
      <c r="BX3568" s="16"/>
    </row>
    <row r="3569" spans="76:76">
      <c r="BX3569" s="16"/>
    </row>
    <row r="3570" spans="76:76">
      <c r="BX3570" s="16"/>
    </row>
    <row r="3571" spans="76:76">
      <c r="BX3571" s="16"/>
    </row>
    <row r="3572" spans="76:76">
      <c r="BX3572" s="16"/>
    </row>
    <row r="3573" spans="76:76">
      <c r="BX3573" s="16"/>
    </row>
    <row r="3574" spans="76:76">
      <c r="BX3574" s="16"/>
    </row>
    <row r="3575" spans="76:76">
      <c r="BX3575" s="16"/>
    </row>
    <row r="3576" spans="76:76">
      <c r="BX3576" s="16"/>
    </row>
    <row r="3577" spans="76:76">
      <c r="BX3577" s="16"/>
    </row>
    <row r="3578" spans="76:76">
      <c r="BX3578" s="16"/>
    </row>
    <row r="3579" spans="76:76">
      <c r="BX3579" s="16"/>
    </row>
    <row r="3580" spans="76:76">
      <c r="BX3580" s="16"/>
    </row>
    <row r="3581" spans="76:76">
      <c r="BX3581" s="16"/>
    </row>
    <row r="3582" spans="76:76">
      <c r="BX3582" s="16"/>
    </row>
    <row r="3583" spans="76:76">
      <c r="BX3583" s="16"/>
    </row>
    <row r="3584" spans="76:76">
      <c r="BX3584" s="16"/>
    </row>
    <row r="3585" spans="76:76">
      <c r="BX3585" s="16"/>
    </row>
    <row r="3586" spans="76:76">
      <c r="BX3586" s="16"/>
    </row>
    <row r="3587" spans="76:76">
      <c r="BX3587" s="16"/>
    </row>
    <row r="3588" spans="76:76">
      <c r="BX3588" s="16"/>
    </row>
    <row r="3589" spans="76:76">
      <c r="BX3589" s="16"/>
    </row>
    <row r="3590" spans="76:76">
      <c r="BX3590" s="16"/>
    </row>
    <row r="3591" spans="76:76">
      <c r="BX3591" s="16"/>
    </row>
    <row r="3592" spans="76:76">
      <c r="BX3592" s="16"/>
    </row>
    <row r="3593" spans="76:76">
      <c r="BX3593" s="16"/>
    </row>
    <row r="3594" spans="76:76">
      <c r="BX3594" s="16"/>
    </row>
    <row r="3595" spans="76:76">
      <c r="BX3595" s="16"/>
    </row>
    <row r="3596" spans="76:76">
      <c r="BX3596" s="16"/>
    </row>
    <row r="3597" spans="76:76">
      <c r="BX3597" s="16"/>
    </row>
    <row r="3598" spans="76:76">
      <c r="BX3598" s="16"/>
    </row>
    <row r="3599" spans="76:76">
      <c r="BX3599" s="16"/>
    </row>
    <row r="3600" spans="76:76">
      <c r="BX3600" s="16"/>
    </row>
    <row r="3601" spans="76:76">
      <c r="BX3601" s="16"/>
    </row>
    <row r="3602" spans="76:76">
      <c r="BX3602" s="16"/>
    </row>
    <row r="3603" spans="76:76">
      <c r="BX3603" s="16"/>
    </row>
    <row r="3604" spans="76:76">
      <c r="BX3604" s="16"/>
    </row>
    <row r="3605" spans="76:76">
      <c r="BX3605" s="16"/>
    </row>
    <row r="3606" spans="76:76">
      <c r="BX3606" s="16"/>
    </row>
    <row r="3607" spans="76:76">
      <c r="BX3607" s="16"/>
    </row>
    <row r="3608" spans="76:76">
      <c r="BX3608" s="16"/>
    </row>
    <row r="3609" spans="76:76">
      <c r="BX3609" s="16"/>
    </row>
    <row r="3610" spans="76:76">
      <c r="BX3610" s="16"/>
    </row>
    <row r="3611" spans="76:76">
      <c r="BX3611" s="16"/>
    </row>
    <row r="3612" spans="76:76">
      <c r="BX3612" s="16"/>
    </row>
    <row r="3613" spans="76:76">
      <c r="BX3613" s="16"/>
    </row>
    <row r="3614" spans="76:76">
      <c r="BX3614" s="16"/>
    </row>
    <row r="3615" spans="76:76">
      <c r="BX3615" s="16"/>
    </row>
    <row r="3616" spans="76:76">
      <c r="BX3616" s="16"/>
    </row>
    <row r="3617" spans="76:76">
      <c r="BX3617" s="16"/>
    </row>
    <row r="3618" spans="76:76">
      <c r="BX3618" s="16"/>
    </row>
    <row r="3619" spans="76:76">
      <c r="BX3619" s="16"/>
    </row>
    <row r="3620" spans="76:76">
      <c r="BX3620" s="16"/>
    </row>
    <row r="3621" spans="76:76">
      <c r="BX3621" s="16"/>
    </row>
    <row r="3622" spans="76:76">
      <c r="BX3622" s="16"/>
    </row>
    <row r="3623" spans="76:76">
      <c r="BX3623" s="16"/>
    </row>
    <row r="3624" spans="76:76">
      <c r="BX3624" s="16"/>
    </row>
    <row r="3625" spans="76:76">
      <c r="BX3625" s="16"/>
    </row>
    <row r="3626" spans="76:76">
      <c r="BX3626" s="16"/>
    </row>
    <row r="3627" spans="76:76">
      <c r="BX3627" s="16"/>
    </row>
    <row r="3628" spans="76:76">
      <c r="BX3628" s="16"/>
    </row>
    <row r="3629" spans="76:76">
      <c r="BX3629" s="16"/>
    </row>
    <row r="3630" spans="76:76">
      <c r="BX3630" s="16"/>
    </row>
    <row r="3631" spans="76:76">
      <c r="BX3631" s="16"/>
    </row>
    <row r="3632" spans="76:76">
      <c r="BX3632" s="16"/>
    </row>
    <row r="3633" spans="76:76">
      <c r="BX3633" s="16"/>
    </row>
    <row r="3634" spans="76:76">
      <c r="BX3634" s="16"/>
    </row>
    <row r="3635" spans="76:76">
      <c r="BX3635" s="16"/>
    </row>
    <row r="3636" spans="76:76">
      <c r="BX3636" s="16"/>
    </row>
    <row r="3637" spans="76:76">
      <c r="BX3637" s="16"/>
    </row>
    <row r="3638" spans="76:76">
      <c r="BX3638" s="16"/>
    </row>
    <row r="3639" spans="76:76">
      <c r="BX3639" s="16"/>
    </row>
    <row r="3640" spans="76:76">
      <c r="BX3640" s="16"/>
    </row>
    <row r="3641" spans="76:76">
      <c r="BX3641" s="16"/>
    </row>
    <row r="3642" spans="76:76">
      <c r="BX3642" s="16"/>
    </row>
    <row r="3643" spans="76:76">
      <c r="BX3643" s="16"/>
    </row>
    <row r="3644" spans="76:76">
      <c r="BX3644" s="16"/>
    </row>
    <row r="3645" spans="76:76">
      <c r="BX3645" s="16"/>
    </row>
    <row r="3646" spans="76:76">
      <c r="BX3646" s="16"/>
    </row>
    <row r="3647" spans="76:76">
      <c r="BX3647" s="16"/>
    </row>
    <row r="3648" spans="76:76">
      <c r="BX3648" s="16"/>
    </row>
    <row r="3649" spans="76:76">
      <c r="BX3649" s="16"/>
    </row>
    <row r="3650" spans="76:76">
      <c r="BX3650" s="16"/>
    </row>
    <row r="3651" spans="76:76">
      <c r="BX3651" s="16"/>
    </row>
    <row r="3652" spans="76:76">
      <c r="BX3652" s="16"/>
    </row>
    <row r="3653" spans="76:76">
      <c r="BX3653" s="16"/>
    </row>
    <row r="3654" spans="76:76">
      <c r="BX3654" s="16"/>
    </row>
    <row r="3655" spans="76:76">
      <c r="BX3655" s="16"/>
    </row>
    <row r="3656" spans="76:76">
      <c r="BX3656" s="16"/>
    </row>
    <row r="3657" spans="76:76">
      <c r="BX3657" s="16"/>
    </row>
    <row r="3658" spans="76:76">
      <c r="BX3658" s="16"/>
    </row>
    <row r="3659" spans="76:76">
      <c r="BX3659" s="16"/>
    </row>
    <row r="3660" spans="76:76">
      <c r="BX3660" s="16"/>
    </row>
    <row r="3661" spans="76:76">
      <c r="BX3661" s="16"/>
    </row>
    <row r="3662" spans="76:76">
      <c r="BX3662" s="16"/>
    </row>
    <row r="3663" spans="76:76">
      <c r="BX3663" s="16"/>
    </row>
    <row r="3664" spans="76:76">
      <c r="BX3664" s="16"/>
    </row>
    <row r="3665" spans="76:76">
      <c r="BX3665" s="16"/>
    </row>
    <row r="3666" spans="76:76">
      <c r="BX3666" s="16"/>
    </row>
    <row r="3667" spans="76:76">
      <c r="BX3667" s="16"/>
    </row>
    <row r="3668" spans="76:76">
      <c r="BX3668" s="16"/>
    </row>
    <row r="3669" spans="76:76">
      <c r="BX3669" s="16"/>
    </row>
    <row r="3670" spans="76:76">
      <c r="BX3670" s="16"/>
    </row>
    <row r="3671" spans="76:76">
      <c r="BX3671" s="16"/>
    </row>
    <row r="3672" spans="76:76">
      <c r="BX3672" s="16"/>
    </row>
    <row r="3673" spans="76:76">
      <c r="BX3673" s="16"/>
    </row>
    <row r="3674" spans="76:76">
      <c r="BX3674" s="16"/>
    </row>
    <row r="3675" spans="76:76">
      <c r="BX3675" s="16"/>
    </row>
    <row r="3676" spans="76:76">
      <c r="BX3676" s="16"/>
    </row>
    <row r="3677" spans="76:76">
      <c r="BX3677" s="16"/>
    </row>
    <row r="3678" spans="76:76">
      <c r="BX3678" s="16"/>
    </row>
    <row r="3679" spans="76:76">
      <c r="BX3679" s="16"/>
    </row>
    <row r="3680" spans="76:76">
      <c r="BX3680" s="16"/>
    </row>
    <row r="3681" spans="76:76">
      <c r="BX3681" s="16"/>
    </row>
    <row r="3682" spans="76:76">
      <c r="BX3682" s="16"/>
    </row>
    <row r="3683" spans="76:76">
      <c r="BX3683" s="16"/>
    </row>
    <row r="3684" spans="76:76">
      <c r="BX3684" s="16"/>
    </row>
    <row r="3685" spans="76:76">
      <c r="BX3685" s="16"/>
    </row>
    <row r="3686" spans="76:76">
      <c r="BX3686" s="16"/>
    </row>
    <row r="3687" spans="76:76">
      <c r="BX3687" s="16"/>
    </row>
    <row r="3688" spans="76:76">
      <c r="BX3688" s="16"/>
    </row>
    <row r="3689" spans="76:76">
      <c r="BX3689" s="16"/>
    </row>
    <row r="3690" spans="76:76">
      <c r="BX3690" s="16"/>
    </row>
    <row r="3691" spans="76:76">
      <c r="BX3691" s="16"/>
    </row>
    <row r="3692" spans="76:76">
      <c r="BX3692" s="16"/>
    </row>
    <row r="3693" spans="76:76">
      <c r="BX3693" s="16"/>
    </row>
    <row r="3694" spans="76:76">
      <c r="BX3694" s="16"/>
    </row>
    <row r="3695" spans="76:76">
      <c r="BX3695" s="16"/>
    </row>
    <row r="3696" spans="76:76">
      <c r="BX3696" s="16"/>
    </row>
    <row r="3697" spans="76:76">
      <c r="BX3697" s="16"/>
    </row>
    <row r="3698" spans="76:76">
      <c r="BX3698" s="16"/>
    </row>
    <row r="3699" spans="76:76">
      <c r="BX3699" s="16"/>
    </row>
    <row r="3700" spans="76:76">
      <c r="BX3700" s="16"/>
    </row>
    <row r="3701" spans="76:76">
      <c r="BX3701" s="16"/>
    </row>
    <row r="3702" spans="76:76">
      <c r="BX3702" s="16"/>
    </row>
    <row r="3703" spans="76:76">
      <c r="BX3703" s="16"/>
    </row>
    <row r="3704" spans="76:76">
      <c r="BX3704" s="16"/>
    </row>
    <row r="3705" spans="76:76">
      <c r="BX3705" s="16"/>
    </row>
    <row r="3706" spans="76:76">
      <c r="BX3706" s="16"/>
    </row>
    <row r="3707" spans="76:76">
      <c r="BX3707" s="16"/>
    </row>
    <row r="3708" spans="76:76">
      <c r="BX3708" s="16"/>
    </row>
    <row r="3709" spans="76:76">
      <c r="BX3709" s="16"/>
    </row>
    <row r="3710" spans="76:76">
      <c r="BX3710" s="16"/>
    </row>
    <row r="3711" spans="76:76">
      <c r="BX3711" s="16"/>
    </row>
    <row r="3712" spans="76:76">
      <c r="BX3712" s="16"/>
    </row>
    <row r="3713" spans="76:76">
      <c r="BX3713" s="16"/>
    </row>
    <row r="3714" spans="76:76">
      <c r="BX3714" s="16"/>
    </row>
    <row r="3715" spans="76:76">
      <c r="BX3715" s="16"/>
    </row>
    <row r="3716" spans="76:76">
      <c r="BX3716" s="16"/>
    </row>
    <row r="3717" spans="76:76">
      <c r="BX3717" s="16"/>
    </row>
    <row r="3718" spans="76:76">
      <c r="BX3718" s="16"/>
    </row>
    <row r="3719" spans="76:76">
      <c r="BX3719" s="16"/>
    </row>
    <row r="3720" spans="76:76">
      <c r="BX3720" s="16"/>
    </row>
    <row r="3721" spans="76:76">
      <c r="BX3721" s="16"/>
    </row>
    <row r="3722" spans="76:76">
      <c r="BX3722" s="16"/>
    </row>
    <row r="3723" spans="76:76">
      <c r="BX3723" s="16"/>
    </row>
    <row r="3724" spans="76:76">
      <c r="BX3724" s="16"/>
    </row>
    <row r="3725" spans="76:76">
      <c r="BX3725" s="16"/>
    </row>
    <row r="3726" spans="76:76">
      <c r="BX3726" s="16"/>
    </row>
    <row r="3727" spans="76:76">
      <c r="BX3727" s="16"/>
    </row>
    <row r="3728" spans="76:76">
      <c r="BX3728" s="16"/>
    </row>
    <row r="3729" spans="76:76">
      <c r="BX3729" s="16"/>
    </row>
    <row r="3730" spans="76:76">
      <c r="BX3730" s="16"/>
    </row>
    <row r="3731" spans="76:76">
      <c r="BX3731" s="16"/>
    </row>
    <row r="3732" spans="76:76">
      <c r="BX3732" s="16"/>
    </row>
    <row r="3733" spans="76:76">
      <c r="BX3733" s="16"/>
    </row>
    <row r="3734" spans="76:76">
      <c r="BX3734" s="16"/>
    </row>
    <row r="3735" spans="76:76">
      <c r="BX3735" s="16"/>
    </row>
    <row r="3736" spans="76:76">
      <c r="BX3736" s="16"/>
    </row>
    <row r="3737" spans="76:76">
      <c r="BX3737" s="16"/>
    </row>
    <row r="3738" spans="76:76">
      <c r="BX3738" s="16"/>
    </row>
    <row r="3739" spans="76:76">
      <c r="BX3739" s="16"/>
    </row>
    <row r="3740" spans="76:76">
      <c r="BX3740" s="16"/>
    </row>
    <row r="3741" spans="76:76">
      <c r="BX3741" s="16"/>
    </row>
    <row r="3742" spans="76:76">
      <c r="BX3742" s="16"/>
    </row>
    <row r="3743" spans="76:76">
      <c r="BX3743" s="16"/>
    </row>
    <row r="3744" spans="76:76">
      <c r="BX3744" s="16"/>
    </row>
    <row r="3745" spans="76:76">
      <c r="BX3745" s="16"/>
    </row>
    <row r="3746" spans="76:76">
      <c r="BX3746" s="16"/>
    </row>
    <row r="3747" spans="76:76">
      <c r="BX3747" s="16"/>
    </row>
    <row r="3748" spans="76:76">
      <c r="BX3748" s="16"/>
    </row>
    <row r="3749" spans="76:76">
      <c r="BX3749" s="16"/>
    </row>
    <row r="3750" spans="76:76">
      <c r="BX3750" s="16"/>
    </row>
    <row r="3751" spans="76:76">
      <c r="BX3751" s="16"/>
    </row>
    <row r="3752" spans="76:76">
      <c r="BX3752" s="16"/>
    </row>
    <row r="3753" spans="76:76">
      <c r="BX3753" s="16"/>
    </row>
    <row r="3754" spans="76:76">
      <c r="BX3754" s="16"/>
    </row>
    <row r="3755" spans="76:76">
      <c r="BX3755" s="16"/>
    </row>
    <row r="3756" spans="76:76">
      <c r="BX3756" s="16"/>
    </row>
    <row r="3757" spans="76:76">
      <c r="BX3757" s="16"/>
    </row>
    <row r="3758" spans="76:76">
      <c r="BX3758" s="16"/>
    </row>
    <row r="3759" spans="76:76">
      <c r="BX3759" s="16"/>
    </row>
    <row r="3760" spans="76:76">
      <c r="BX3760" s="16"/>
    </row>
    <row r="3761" spans="76:76">
      <c r="BX3761" s="16"/>
    </row>
    <row r="3762" spans="76:76">
      <c r="BX3762" s="16"/>
    </row>
    <row r="3763" spans="76:76">
      <c r="BX3763" s="16"/>
    </row>
    <row r="3764" spans="76:76">
      <c r="BX3764" s="16"/>
    </row>
    <row r="3765" spans="76:76">
      <c r="BX3765" s="16"/>
    </row>
    <row r="3766" spans="76:76">
      <c r="BX3766" s="16"/>
    </row>
    <row r="3767" spans="76:76">
      <c r="BX3767" s="16"/>
    </row>
    <row r="3768" spans="76:76">
      <c r="BX3768" s="16"/>
    </row>
    <row r="3769" spans="76:76">
      <c r="BX3769" s="16"/>
    </row>
    <row r="3770" spans="76:76">
      <c r="BX3770" s="16"/>
    </row>
    <row r="3771" spans="76:76">
      <c r="BX3771" s="16"/>
    </row>
    <row r="3772" spans="76:76">
      <c r="BX3772" s="16"/>
    </row>
    <row r="3773" spans="76:76">
      <c r="BX3773" s="16"/>
    </row>
    <row r="3774" spans="76:76">
      <c r="BX3774" s="16"/>
    </row>
    <row r="3775" spans="76:76">
      <c r="BX3775" s="16"/>
    </row>
    <row r="3776" spans="76:76">
      <c r="BX3776" s="16"/>
    </row>
    <row r="3777" spans="76:76">
      <c r="BX3777" s="16"/>
    </row>
    <row r="3778" spans="76:76">
      <c r="BX3778" s="16"/>
    </row>
    <row r="3779" spans="76:76">
      <c r="BX3779" s="16"/>
    </row>
    <row r="3780" spans="76:76">
      <c r="BX3780" s="16"/>
    </row>
    <row r="3781" spans="76:76">
      <c r="BX3781" s="16"/>
    </row>
    <row r="3782" spans="76:76">
      <c r="BX3782" s="16"/>
    </row>
    <row r="3783" spans="76:76">
      <c r="BX3783" s="16"/>
    </row>
    <row r="3784" spans="76:76">
      <c r="BX3784" s="16"/>
    </row>
    <row r="3785" spans="76:76">
      <c r="BX3785" s="16"/>
    </row>
    <row r="3786" spans="76:76">
      <c r="BX3786" s="16"/>
    </row>
    <row r="3787" spans="76:76">
      <c r="BX3787" s="16"/>
    </row>
    <row r="3788" spans="76:76">
      <c r="BX3788" s="16"/>
    </row>
    <row r="3789" spans="76:76">
      <c r="BX3789" s="16"/>
    </row>
    <row r="3790" spans="76:76">
      <c r="BX3790" s="16"/>
    </row>
    <row r="3791" spans="76:76">
      <c r="BX3791" s="16"/>
    </row>
    <row r="3792" spans="76:76">
      <c r="BX3792" s="16"/>
    </row>
    <row r="3793" spans="76:76">
      <c r="BX3793" s="16"/>
    </row>
    <row r="3794" spans="76:76">
      <c r="BX3794" s="16"/>
    </row>
    <row r="3795" spans="76:76">
      <c r="BX3795" s="16"/>
    </row>
    <row r="3796" spans="76:76">
      <c r="BX3796" s="16"/>
    </row>
    <row r="3797" spans="76:76">
      <c r="BX3797" s="16"/>
    </row>
    <row r="3798" spans="76:76">
      <c r="BX3798" s="16"/>
    </row>
    <row r="3799" spans="76:76">
      <c r="BX3799" s="16"/>
    </row>
    <row r="3800" spans="76:76">
      <c r="BX3800" s="16"/>
    </row>
    <row r="3801" spans="76:76">
      <c r="BX3801" s="16"/>
    </row>
    <row r="3802" spans="76:76">
      <c r="BX3802" s="16"/>
    </row>
    <row r="3803" spans="76:76">
      <c r="BX3803" s="16"/>
    </row>
    <row r="3804" spans="76:76">
      <c r="BX3804" s="16"/>
    </row>
    <row r="3805" spans="76:76">
      <c r="BX3805" s="16"/>
    </row>
    <row r="3806" spans="76:76">
      <c r="BX3806" s="16"/>
    </row>
    <row r="3807" spans="76:76">
      <c r="BX3807" s="16"/>
    </row>
    <row r="3808" spans="76:76">
      <c r="BX3808" s="16"/>
    </row>
    <row r="3809" spans="76:76">
      <c r="BX3809" s="16"/>
    </row>
    <row r="3810" spans="76:76">
      <c r="BX3810" s="16"/>
    </row>
    <row r="3811" spans="76:76">
      <c r="BX3811" s="16"/>
    </row>
    <row r="3812" spans="76:76">
      <c r="BX3812" s="16"/>
    </row>
    <row r="3813" spans="76:76">
      <c r="BX3813" s="16"/>
    </row>
    <row r="3814" spans="76:76">
      <c r="BX3814" s="16"/>
    </row>
    <row r="3815" spans="76:76">
      <c r="BX3815" s="16"/>
    </row>
    <row r="3816" spans="76:76">
      <c r="BX3816" s="16"/>
    </row>
    <row r="3817" spans="76:76">
      <c r="BX3817" s="16"/>
    </row>
    <row r="3818" spans="76:76">
      <c r="BX3818" s="16"/>
    </row>
    <row r="3819" spans="76:76">
      <c r="BX3819" s="16"/>
    </row>
    <row r="3820" spans="76:76">
      <c r="BX3820" s="16"/>
    </row>
    <row r="3821" spans="76:76">
      <c r="BX3821" s="16"/>
    </row>
    <row r="3822" spans="76:76">
      <c r="BX3822" s="16"/>
    </row>
    <row r="3823" spans="76:76">
      <c r="BX3823" s="16"/>
    </row>
    <row r="3824" spans="76:76">
      <c r="BX3824" s="16"/>
    </row>
    <row r="3825" spans="76:76">
      <c r="BX3825" s="16"/>
    </row>
    <row r="3826" spans="76:76">
      <c r="BX3826" s="16"/>
    </row>
    <row r="3827" spans="76:76">
      <c r="BX3827" s="16"/>
    </row>
    <row r="3828" spans="76:76">
      <c r="BX3828" s="16"/>
    </row>
    <row r="3829" spans="76:76">
      <c r="BX3829" s="16"/>
    </row>
    <row r="3830" spans="76:76">
      <c r="BX3830" s="16"/>
    </row>
    <row r="3831" spans="76:76">
      <c r="BX3831" s="16"/>
    </row>
    <row r="3832" spans="76:76">
      <c r="BX3832" s="16"/>
    </row>
    <row r="3833" spans="76:76">
      <c r="BX3833" s="16"/>
    </row>
    <row r="3834" spans="76:76">
      <c r="BX3834" s="16"/>
    </row>
    <row r="3835" spans="76:76">
      <c r="BX3835" s="16"/>
    </row>
    <row r="3836" spans="76:76">
      <c r="BX3836" s="16"/>
    </row>
    <row r="3837" spans="76:76">
      <c r="BX3837" s="16"/>
    </row>
    <row r="3838" spans="76:76">
      <c r="BX3838" s="16"/>
    </row>
    <row r="3839" spans="76:76">
      <c r="BX3839" s="16"/>
    </row>
    <row r="3840" spans="76:76">
      <c r="BX3840" s="16"/>
    </row>
    <row r="3841" spans="76:76">
      <c r="BX3841" s="16"/>
    </row>
    <row r="3842" spans="76:76">
      <c r="BX3842" s="16"/>
    </row>
    <row r="3843" spans="76:76">
      <c r="BX3843" s="16"/>
    </row>
    <row r="3844" spans="76:76">
      <c r="BX3844" s="16"/>
    </row>
    <row r="3845" spans="76:76">
      <c r="BX3845" s="16"/>
    </row>
    <row r="3846" spans="76:76">
      <c r="BX3846" s="16"/>
    </row>
    <row r="3847" spans="76:76">
      <c r="BX3847" s="16"/>
    </row>
    <row r="3848" spans="76:76">
      <c r="BX3848" s="16"/>
    </row>
    <row r="3849" spans="76:76">
      <c r="BX3849" s="16"/>
    </row>
    <row r="3850" spans="76:76">
      <c r="BX3850" s="16"/>
    </row>
    <row r="3851" spans="76:76">
      <c r="BX3851" s="16"/>
    </row>
    <row r="3852" spans="76:76">
      <c r="BX3852" s="16"/>
    </row>
    <row r="3853" spans="76:76">
      <c r="BX3853" s="16"/>
    </row>
    <row r="3854" spans="76:76">
      <c r="BX3854" s="16"/>
    </row>
    <row r="3855" spans="76:76">
      <c r="BX3855" s="16"/>
    </row>
    <row r="3856" spans="76:76">
      <c r="BX3856" s="16"/>
    </row>
    <row r="3857" spans="76:76">
      <c r="BX3857" s="16"/>
    </row>
    <row r="3858" spans="76:76">
      <c r="BX3858" s="16"/>
    </row>
    <row r="3859" spans="76:76">
      <c r="BX3859" s="16"/>
    </row>
    <row r="3860" spans="76:76">
      <c r="BX3860" s="16"/>
    </row>
    <row r="3861" spans="76:76">
      <c r="BX3861" s="16"/>
    </row>
    <row r="3862" spans="76:76">
      <c r="BX3862" s="16"/>
    </row>
    <row r="3863" spans="76:76">
      <c r="BX3863" s="16"/>
    </row>
    <row r="3864" spans="76:76">
      <c r="BX3864" s="16"/>
    </row>
    <row r="3865" spans="76:76">
      <c r="BX3865" s="16"/>
    </row>
    <row r="3866" spans="76:76">
      <c r="BX3866" s="16"/>
    </row>
    <row r="3867" spans="76:76">
      <c r="BX3867" s="16"/>
    </row>
    <row r="3868" spans="76:76">
      <c r="BX3868" s="16"/>
    </row>
    <row r="3869" spans="76:76">
      <c r="BX3869" s="16"/>
    </row>
    <row r="3870" spans="76:76">
      <c r="BX3870" s="16"/>
    </row>
    <row r="3871" spans="76:76">
      <c r="BX3871" s="16"/>
    </row>
    <row r="3872" spans="76:76">
      <c r="BX3872" s="16"/>
    </row>
    <row r="3873" spans="76:76">
      <c r="BX3873" s="16"/>
    </row>
    <row r="3874" spans="76:76">
      <c r="BX3874" s="16"/>
    </row>
    <row r="3875" spans="76:76">
      <c r="BX3875" s="16"/>
    </row>
    <row r="3876" spans="76:76">
      <c r="BX3876" s="16"/>
    </row>
    <row r="3877" spans="76:76">
      <c r="BX3877" s="16"/>
    </row>
    <row r="3878" spans="76:76">
      <c r="BX3878" s="16"/>
    </row>
    <row r="3879" spans="76:76">
      <c r="BX3879" s="16"/>
    </row>
    <row r="3880" spans="76:76">
      <c r="BX3880" s="16"/>
    </row>
    <row r="3881" spans="76:76">
      <c r="BX3881" s="16"/>
    </row>
    <row r="3882" spans="76:76">
      <c r="BX3882" s="16"/>
    </row>
    <row r="3883" spans="76:76">
      <c r="BX3883" s="16"/>
    </row>
    <row r="3884" spans="76:76">
      <c r="BX3884" s="16"/>
    </row>
    <row r="3885" spans="76:76">
      <c r="BX3885" s="16"/>
    </row>
    <row r="3886" spans="76:76">
      <c r="BX3886" s="16"/>
    </row>
    <row r="3887" spans="76:76">
      <c r="BX3887" s="16"/>
    </row>
    <row r="3888" spans="76:76">
      <c r="BX3888" s="16"/>
    </row>
    <row r="3889" spans="76:76">
      <c r="BX3889" s="16"/>
    </row>
    <row r="3890" spans="76:76">
      <c r="BX3890" s="16"/>
    </row>
    <row r="3891" spans="76:76">
      <c r="BX3891" s="16"/>
    </row>
    <row r="3892" spans="76:76">
      <c r="BX3892" s="16"/>
    </row>
    <row r="3893" spans="76:76">
      <c r="BX3893" s="16"/>
    </row>
    <row r="3894" spans="76:76">
      <c r="BX3894" s="16"/>
    </row>
    <row r="3895" spans="76:76">
      <c r="BX3895" s="16"/>
    </row>
    <row r="3896" spans="76:76">
      <c r="BX3896" s="16"/>
    </row>
    <row r="3897" spans="76:76">
      <c r="BX3897" s="16"/>
    </row>
    <row r="3898" spans="76:76">
      <c r="BX3898" s="16"/>
    </row>
    <row r="3899" spans="76:76">
      <c r="BX3899" s="16"/>
    </row>
    <row r="3900" spans="76:76">
      <c r="BX3900" s="16"/>
    </row>
    <row r="3901" spans="76:76">
      <c r="BX3901" s="16"/>
    </row>
    <row r="3902" spans="76:76">
      <c r="BX3902" s="16"/>
    </row>
    <row r="3903" spans="76:76">
      <c r="BX3903" s="16"/>
    </row>
    <row r="3904" spans="76:76">
      <c r="BX3904" s="16"/>
    </row>
    <row r="3905" spans="76:76">
      <c r="BX3905" s="16"/>
    </row>
    <row r="3906" spans="76:76">
      <c r="BX3906" s="16"/>
    </row>
    <row r="3907" spans="76:76">
      <c r="BX3907" s="16"/>
    </row>
    <row r="3908" spans="76:76">
      <c r="BX3908" s="16"/>
    </row>
    <row r="3909" spans="76:76">
      <c r="BX3909" s="16"/>
    </row>
    <row r="3910" spans="76:76">
      <c r="BX3910" s="16"/>
    </row>
    <row r="3911" spans="76:76">
      <c r="BX3911" s="16"/>
    </row>
    <row r="3912" spans="76:76">
      <c r="BX3912" s="16"/>
    </row>
    <row r="3913" spans="76:76">
      <c r="BX3913" s="16"/>
    </row>
    <row r="3914" spans="76:76">
      <c r="BX3914" s="16"/>
    </row>
    <row r="3915" spans="76:76">
      <c r="BX3915" s="16"/>
    </row>
    <row r="3916" spans="76:76">
      <c r="BX3916" s="16"/>
    </row>
    <row r="3917" spans="76:76">
      <c r="BX3917" s="16"/>
    </row>
    <row r="3918" spans="76:76">
      <c r="BX3918" s="16"/>
    </row>
    <row r="3919" spans="76:76">
      <c r="BX3919" s="16"/>
    </row>
    <row r="3920" spans="76:76">
      <c r="BX3920" s="16"/>
    </row>
    <row r="3921" spans="76:76">
      <c r="BX3921" s="16"/>
    </row>
    <row r="3922" spans="76:76">
      <c r="BX3922" s="16"/>
    </row>
    <row r="3923" spans="76:76">
      <c r="BX3923" s="16"/>
    </row>
    <row r="3924" spans="76:76">
      <c r="BX3924" s="16"/>
    </row>
    <row r="3925" spans="76:76">
      <c r="BX3925" s="16"/>
    </row>
    <row r="3926" spans="76:76">
      <c r="BX3926" s="16"/>
    </row>
    <row r="3927" spans="76:76">
      <c r="BX3927" s="16"/>
    </row>
    <row r="3928" spans="76:76">
      <c r="BX3928" s="16"/>
    </row>
    <row r="3929" spans="76:76">
      <c r="BX3929" s="16"/>
    </row>
    <row r="3930" spans="76:76">
      <c r="BX3930" s="16"/>
    </row>
    <row r="3931" spans="76:76">
      <c r="BX3931" s="16"/>
    </row>
    <row r="3932" spans="76:76">
      <c r="BX3932" s="16"/>
    </row>
    <row r="3933" spans="76:76">
      <c r="BX3933" s="16"/>
    </row>
    <row r="3934" spans="76:76">
      <c r="BX3934" s="16"/>
    </row>
    <row r="3935" spans="76:76">
      <c r="BX3935" s="16"/>
    </row>
    <row r="3936" spans="76:76">
      <c r="BX3936" s="16"/>
    </row>
    <row r="3937" spans="76:76">
      <c r="BX3937" s="16"/>
    </row>
    <row r="3938" spans="76:76">
      <c r="BX3938" s="16"/>
    </row>
    <row r="3939" spans="76:76">
      <c r="BX3939" s="16"/>
    </row>
    <row r="3940" spans="76:76">
      <c r="BX3940" s="16"/>
    </row>
    <row r="3941" spans="76:76">
      <c r="BX3941" s="16"/>
    </row>
    <row r="3942" spans="76:76">
      <c r="BX3942" s="16"/>
    </row>
    <row r="3943" spans="76:76">
      <c r="BX3943" s="16"/>
    </row>
    <row r="3944" spans="76:76">
      <c r="BX3944" s="16"/>
    </row>
    <row r="3945" spans="76:76">
      <c r="BX3945" s="16"/>
    </row>
    <row r="3946" spans="76:76">
      <c r="BX3946" s="16"/>
    </row>
    <row r="3947" spans="76:76">
      <c r="BX3947" s="16"/>
    </row>
    <row r="3948" spans="76:76">
      <c r="BX3948" s="16"/>
    </row>
    <row r="3949" spans="76:76">
      <c r="BX3949" s="16"/>
    </row>
    <row r="3950" spans="76:76">
      <c r="BX3950" s="16"/>
    </row>
    <row r="3951" spans="76:76">
      <c r="BX3951" s="16"/>
    </row>
    <row r="3952" spans="76:76">
      <c r="BX3952" s="16"/>
    </row>
    <row r="3953" spans="76:76">
      <c r="BX3953" s="16"/>
    </row>
    <row r="3954" spans="76:76">
      <c r="BX3954" s="16"/>
    </row>
    <row r="3955" spans="76:76">
      <c r="BX3955" s="16"/>
    </row>
    <row r="3956" spans="76:76">
      <c r="BX3956" s="16"/>
    </row>
    <row r="3957" spans="76:76">
      <c r="BX3957" s="16"/>
    </row>
    <row r="3958" spans="76:76">
      <c r="BX3958" s="16"/>
    </row>
    <row r="3959" spans="76:76">
      <c r="BX3959" s="16"/>
    </row>
    <row r="3960" spans="76:76">
      <c r="BX3960" s="16"/>
    </row>
    <row r="3961" spans="76:76">
      <c r="BX3961" s="16"/>
    </row>
    <row r="3962" spans="76:76">
      <c r="BX3962" s="16"/>
    </row>
    <row r="3963" spans="76:76">
      <c r="BX3963" s="16"/>
    </row>
    <row r="3964" spans="76:76">
      <c r="BX3964" s="16"/>
    </row>
    <row r="3965" spans="76:76">
      <c r="BX3965" s="16"/>
    </row>
    <row r="3966" spans="76:76">
      <c r="BX3966" s="16"/>
    </row>
    <row r="3967" spans="76:76">
      <c r="BX3967" s="16"/>
    </row>
    <row r="3968" spans="76:76">
      <c r="BX3968" s="16"/>
    </row>
    <row r="3969" spans="76:76">
      <c r="BX3969" s="16"/>
    </row>
    <row r="3970" spans="76:76">
      <c r="BX3970" s="16"/>
    </row>
    <row r="3971" spans="76:76">
      <c r="BX3971" s="16"/>
    </row>
    <row r="3972" spans="76:76">
      <c r="BX3972" s="16"/>
    </row>
    <row r="3973" spans="76:76">
      <c r="BX3973" s="16"/>
    </row>
    <row r="3974" spans="76:76">
      <c r="BX3974" s="16"/>
    </row>
    <row r="3975" spans="76:76">
      <c r="BX3975" s="16"/>
    </row>
    <row r="3976" spans="76:76">
      <c r="BX3976" s="16"/>
    </row>
    <row r="3977" spans="76:76">
      <c r="BX3977" s="16"/>
    </row>
    <row r="3978" spans="76:76">
      <c r="BX3978" s="16"/>
    </row>
    <row r="3979" spans="76:76">
      <c r="BX3979" s="16"/>
    </row>
    <row r="3980" spans="76:76">
      <c r="BX3980" s="16"/>
    </row>
    <row r="3981" spans="76:76">
      <c r="BX3981" s="16"/>
    </row>
    <row r="3982" spans="76:76">
      <c r="BX3982" s="16"/>
    </row>
    <row r="3983" spans="76:76">
      <c r="BX3983" s="16"/>
    </row>
    <row r="3984" spans="76:76">
      <c r="BX3984" s="16"/>
    </row>
    <row r="3985" spans="76:76">
      <c r="BX3985" s="16"/>
    </row>
    <row r="3986" spans="76:76">
      <c r="BX3986" s="16"/>
    </row>
    <row r="3987" spans="76:76">
      <c r="BX3987" s="16"/>
    </row>
    <row r="3988" spans="76:76">
      <c r="BX3988" s="16"/>
    </row>
    <row r="3989" spans="76:76">
      <c r="BX3989" s="16"/>
    </row>
    <row r="3990" spans="76:76">
      <c r="BX3990" s="16"/>
    </row>
    <row r="3991" spans="76:76">
      <c r="BX3991" s="16"/>
    </row>
    <row r="3992" spans="76:76">
      <c r="BX3992" s="16"/>
    </row>
    <row r="3993" spans="76:76">
      <c r="BX3993" s="16"/>
    </row>
    <row r="3994" spans="76:76">
      <c r="BX3994" s="16"/>
    </row>
    <row r="3995" spans="76:76">
      <c r="BX3995" s="16"/>
    </row>
    <row r="3996" spans="76:76">
      <c r="BX3996" s="16"/>
    </row>
    <row r="3997" spans="76:76">
      <c r="BX3997" s="16"/>
    </row>
    <row r="3998" spans="76:76">
      <c r="BX3998" s="16"/>
    </row>
    <row r="3999" spans="76:76">
      <c r="BX3999" s="16"/>
    </row>
    <row r="4000" spans="76:76">
      <c r="BX4000" s="16"/>
    </row>
    <row r="4001" spans="76:76">
      <c r="BX4001" s="16"/>
    </row>
    <row r="4002" spans="76:76">
      <c r="BX4002" s="16"/>
    </row>
    <row r="4003" spans="76:76">
      <c r="BX4003" s="16"/>
    </row>
    <row r="4004" spans="76:76">
      <c r="BX4004" s="16"/>
    </row>
    <row r="4005" spans="76:76">
      <c r="BX4005" s="16"/>
    </row>
    <row r="4006" spans="76:76">
      <c r="BX4006" s="16"/>
    </row>
    <row r="4007" spans="76:76">
      <c r="BX4007" s="16"/>
    </row>
    <row r="4008" spans="76:76">
      <c r="BX4008" s="16"/>
    </row>
    <row r="4009" spans="76:76">
      <c r="BX4009" s="16"/>
    </row>
    <row r="4010" spans="76:76">
      <c r="BX4010" s="16"/>
    </row>
    <row r="4011" spans="76:76">
      <c r="BX4011" s="16"/>
    </row>
    <row r="4012" spans="76:76">
      <c r="BX4012" s="16"/>
    </row>
    <row r="4013" spans="76:76">
      <c r="BX4013" s="16"/>
    </row>
    <row r="4014" spans="76:76">
      <c r="BX4014" s="16"/>
    </row>
    <row r="4015" spans="76:76">
      <c r="BX4015" s="16"/>
    </row>
    <row r="4016" spans="76:76">
      <c r="BX4016" s="16"/>
    </row>
    <row r="4017" spans="76:76">
      <c r="BX4017" s="16"/>
    </row>
    <row r="4018" spans="76:76">
      <c r="BX4018" s="16"/>
    </row>
    <row r="4019" spans="76:76">
      <c r="BX4019" s="16"/>
    </row>
    <row r="4020" spans="76:76">
      <c r="BX4020" s="16"/>
    </row>
    <row r="4021" spans="76:76">
      <c r="BX4021" s="16"/>
    </row>
    <row r="4022" spans="76:76">
      <c r="BX4022" s="16"/>
    </row>
    <row r="4023" spans="76:76">
      <c r="BX4023" s="16"/>
    </row>
    <row r="4024" spans="76:76">
      <c r="BX4024" s="16"/>
    </row>
    <row r="4025" spans="76:76">
      <c r="BX4025" s="16"/>
    </row>
    <row r="4026" spans="76:76">
      <c r="BX4026" s="16"/>
    </row>
    <row r="4027" spans="76:76">
      <c r="BX4027" s="16"/>
    </row>
    <row r="4028" spans="76:76">
      <c r="BX4028" s="16"/>
    </row>
    <row r="4029" spans="76:76">
      <c r="BX4029" s="16"/>
    </row>
    <row r="4030" spans="76:76">
      <c r="BX4030" s="16"/>
    </row>
    <row r="4031" spans="76:76">
      <c r="BX4031" s="16"/>
    </row>
    <row r="4032" spans="76:76">
      <c r="BX4032" s="16"/>
    </row>
    <row r="4033" spans="76:76">
      <c r="BX4033" s="16"/>
    </row>
    <row r="4034" spans="76:76">
      <c r="BX4034" s="16"/>
    </row>
    <row r="4035" spans="76:76">
      <c r="BX4035" s="16"/>
    </row>
    <row r="4036" spans="76:76">
      <c r="BX4036" s="16"/>
    </row>
    <row r="4037" spans="76:76">
      <c r="BX4037" s="16"/>
    </row>
    <row r="4038" spans="76:76">
      <c r="BX4038" s="16"/>
    </row>
    <row r="4039" spans="76:76">
      <c r="BX4039" s="16"/>
    </row>
    <row r="4040" spans="76:76">
      <c r="BX4040" s="16"/>
    </row>
    <row r="4041" spans="76:76">
      <c r="BX4041" s="16"/>
    </row>
    <row r="4042" spans="76:76">
      <c r="BX4042" s="16"/>
    </row>
    <row r="4043" spans="76:76">
      <c r="BX4043" s="16"/>
    </row>
    <row r="4044" spans="76:76">
      <c r="BX4044" s="16"/>
    </row>
    <row r="4045" spans="76:76">
      <c r="BX4045" s="16"/>
    </row>
    <row r="4046" spans="76:76">
      <c r="BX4046" s="16"/>
    </row>
    <row r="4047" spans="76:76">
      <c r="BX4047" s="16"/>
    </row>
    <row r="4048" spans="76:76">
      <c r="BX4048" s="16"/>
    </row>
    <row r="4049" spans="76:76">
      <c r="BX4049" s="16"/>
    </row>
    <row r="4050" spans="76:76">
      <c r="BX4050" s="16"/>
    </row>
    <row r="4051" spans="76:76">
      <c r="BX4051" s="16"/>
    </row>
    <row r="4052" spans="76:76">
      <c r="BX4052" s="16"/>
    </row>
    <row r="4053" spans="76:76">
      <c r="BX4053" s="16"/>
    </row>
    <row r="4054" spans="76:76">
      <c r="BX4054" s="16"/>
    </row>
    <row r="4055" spans="76:76">
      <c r="BX4055" s="16"/>
    </row>
    <row r="4056" spans="76:76">
      <c r="BX4056" s="16"/>
    </row>
    <row r="4057" spans="76:76">
      <c r="BX4057" s="16"/>
    </row>
    <row r="4058" spans="76:76">
      <c r="BX4058" s="16"/>
    </row>
    <row r="4059" spans="76:76">
      <c r="BX4059" s="16"/>
    </row>
    <row r="4060" spans="76:76">
      <c r="BX4060" s="16"/>
    </row>
    <row r="4061" spans="76:76">
      <c r="BX4061" s="16"/>
    </row>
    <row r="4062" spans="76:76">
      <c r="BX4062" s="16"/>
    </row>
    <row r="4063" spans="76:76">
      <c r="BX4063" s="16"/>
    </row>
    <row r="4064" spans="76:76">
      <c r="BX4064" s="16"/>
    </row>
    <row r="4065" spans="76:76">
      <c r="BX4065" s="16"/>
    </row>
    <row r="4066" spans="76:76">
      <c r="BX4066" s="16"/>
    </row>
    <row r="4067" spans="76:76">
      <c r="BX4067" s="16"/>
    </row>
    <row r="4068" spans="76:76">
      <c r="BX4068" s="16"/>
    </row>
    <row r="4069" spans="76:76">
      <c r="BX4069" s="16"/>
    </row>
    <row r="4070" spans="76:76">
      <c r="BX4070" s="16"/>
    </row>
    <row r="4071" spans="76:76">
      <c r="BX4071" s="16"/>
    </row>
    <row r="4072" spans="76:76">
      <c r="BX4072" s="16"/>
    </row>
    <row r="4073" spans="76:76">
      <c r="BX4073" s="16"/>
    </row>
    <row r="4074" spans="76:76">
      <c r="BX4074" s="16"/>
    </row>
    <row r="4075" spans="76:76">
      <c r="BX4075" s="16"/>
    </row>
    <row r="4076" spans="76:76">
      <c r="BX4076" s="16"/>
    </row>
    <row r="4077" spans="76:76">
      <c r="BX4077" s="16"/>
    </row>
    <row r="4078" spans="76:76">
      <c r="BX4078" s="16"/>
    </row>
    <row r="4079" spans="76:76">
      <c r="BX4079" s="16"/>
    </row>
    <row r="4080" spans="76:76">
      <c r="BX4080" s="16"/>
    </row>
    <row r="4081" spans="76:76">
      <c r="BX4081" s="16"/>
    </row>
    <row r="4082" spans="76:76">
      <c r="BX4082" s="16"/>
    </row>
    <row r="4083" spans="76:76">
      <c r="BX4083" s="16"/>
    </row>
    <row r="4084" spans="76:76">
      <c r="BX4084" s="16"/>
    </row>
    <row r="4085" spans="76:76">
      <c r="BX4085" s="16"/>
    </row>
    <row r="4086" spans="76:76">
      <c r="BX4086" s="16"/>
    </row>
    <row r="4087" spans="76:76">
      <c r="BX4087" s="16"/>
    </row>
    <row r="4088" spans="76:76">
      <c r="BX4088" s="16"/>
    </row>
    <row r="4089" spans="76:76">
      <c r="BX4089" s="16"/>
    </row>
    <row r="4090" spans="76:76">
      <c r="BX4090" s="16"/>
    </row>
    <row r="4091" spans="76:76">
      <c r="BX4091" s="16"/>
    </row>
    <row r="4092" spans="76:76">
      <c r="BX4092" s="16"/>
    </row>
    <row r="4093" spans="76:76">
      <c r="BX4093" s="16"/>
    </row>
    <row r="4094" spans="76:76">
      <c r="BX4094" s="16"/>
    </row>
    <row r="4095" spans="76:76">
      <c r="BX4095" s="16"/>
    </row>
    <row r="4096" spans="76:76">
      <c r="BX4096" s="16"/>
    </row>
    <row r="4097" spans="76:76">
      <c r="BX4097" s="16"/>
    </row>
    <row r="4098" spans="76:76">
      <c r="BX4098" s="16"/>
    </row>
    <row r="4099" spans="76:76">
      <c r="BX4099" s="16"/>
    </row>
    <row r="4100" spans="76:76">
      <c r="BX4100" s="16"/>
    </row>
    <row r="4101" spans="76:76">
      <c r="BX4101" s="16"/>
    </row>
    <row r="4102" spans="76:76">
      <c r="BX4102" s="16"/>
    </row>
    <row r="4103" spans="76:76">
      <c r="BX4103" s="16"/>
    </row>
    <row r="4104" spans="76:76">
      <c r="BX4104" s="16"/>
    </row>
    <row r="4105" spans="76:76">
      <c r="BX4105" s="16"/>
    </row>
    <row r="4106" spans="76:76">
      <c r="BX4106" s="16"/>
    </row>
    <row r="4107" spans="76:76">
      <c r="BX4107" s="16"/>
    </row>
    <row r="4108" spans="76:76">
      <c r="BX4108" s="16"/>
    </row>
    <row r="4109" spans="76:76">
      <c r="BX4109" s="16"/>
    </row>
    <row r="4110" spans="76:76">
      <c r="BX4110" s="16"/>
    </row>
    <row r="4111" spans="76:76">
      <c r="BX4111" s="16"/>
    </row>
    <row r="4112" spans="76:76">
      <c r="BX4112" s="16"/>
    </row>
    <row r="4113" spans="76:76">
      <c r="BX4113" s="16"/>
    </row>
    <row r="4114" spans="76:76">
      <c r="BX4114" s="16"/>
    </row>
    <row r="4115" spans="76:76">
      <c r="BX4115" s="16"/>
    </row>
    <row r="4116" spans="76:76">
      <c r="BX4116" s="16"/>
    </row>
    <row r="4117" spans="76:76">
      <c r="BX4117" s="16"/>
    </row>
    <row r="4118" spans="76:76">
      <c r="BX4118" s="16"/>
    </row>
    <row r="4119" spans="76:76">
      <c r="BX4119" s="16"/>
    </row>
    <row r="4120" spans="76:76">
      <c r="BX4120" s="16"/>
    </row>
    <row r="4121" spans="76:76">
      <c r="BX4121" s="16"/>
    </row>
    <row r="4122" spans="76:76">
      <c r="BX4122" s="16"/>
    </row>
    <row r="4123" spans="76:76">
      <c r="BX4123" s="16"/>
    </row>
    <row r="4124" spans="76:76">
      <c r="BX4124" s="16"/>
    </row>
    <row r="4125" spans="76:76">
      <c r="BX4125" s="16"/>
    </row>
    <row r="4126" spans="76:76">
      <c r="BX4126" s="16"/>
    </row>
    <row r="4127" spans="76:76">
      <c r="BX4127" s="16"/>
    </row>
    <row r="4128" spans="76:76">
      <c r="BX4128" s="16"/>
    </row>
    <row r="4129" spans="76:76">
      <c r="BX4129" s="16"/>
    </row>
    <row r="4130" spans="76:76">
      <c r="BX4130" s="16"/>
    </row>
    <row r="4131" spans="76:76">
      <c r="BX4131" s="16"/>
    </row>
    <row r="4132" spans="76:76">
      <c r="BX4132" s="16"/>
    </row>
    <row r="4133" spans="76:76">
      <c r="BX4133" s="16"/>
    </row>
    <row r="4134" spans="76:76">
      <c r="BX4134" s="16"/>
    </row>
    <row r="4135" spans="76:76">
      <c r="BX4135" s="16"/>
    </row>
    <row r="4136" spans="76:76">
      <c r="BX4136" s="16"/>
    </row>
    <row r="4137" spans="76:76">
      <c r="BX4137" s="16"/>
    </row>
    <row r="4138" spans="76:76">
      <c r="BX4138" s="16"/>
    </row>
    <row r="4139" spans="76:76">
      <c r="BX4139" s="16"/>
    </row>
    <row r="4140" spans="76:76">
      <c r="BX4140" s="16"/>
    </row>
    <row r="4141" spans="76:76">
      <c r="BX4141" s="16"/>
    </row>
    <row r="4142" spans="76:76">
      <c r="BX4142" s="16"/>
    </row>
    <row r="4143" spans="76:76">
      <c r="BX4143" s="16"/>
    </row>
    <row r="4144" spans="76:76">
      <c r="BX4144" s="16"/>
    </row>
    <row r="4145" spans="76:76">
      <c r="BX4145" s="16"/>
    </row>
    <row r="4146" spans="76:76">
      <c r="BX4146" s="16"/>
    </row>
    <row r="4147" spans="76:76">
      <c r="BX4147" s="16"/>
    </row>
    <row r="4148" spans="76:76">
      <c r="BX4148" s="16"/>
    </row>
    <row r="4149" spans="76:76">
      <c r="BX4149" s="16"/>
    </row>
    <row r="4150" spans="76:76">
      <c r="BX4150" s="16"/>
    </row>
    <row r="4151" spans="76:76">
      <c r="BX4151" s="16"/>
    </row>
    <row r="4152" spans="76:76">
      <c r="BX4152" s="16"/>
    </row>
    <row r="4153" spans="76:76">
      <c r="BX4153" s="16"/>
    </row>
    <row r="4154" spans="76:76">
      <c r="BX4154" s="16"/>
    </row>
    <row r="4155" spans="76:76">
      <c r="BX4155" s="16"/>
    </row>
    <row r="4156" spans="76:76">
      <c r="BX4156" s="16"/>
    </row>
    <row r="4157" spans="76:76">
      <c r="BX4157" s="16"/>
    </row>
    <row r="4158" spans="76:76">
      <c r="BX4158" s="16"/>
    </row>
    <row r="4159" spans="76:76">
      <c r="BX4159" s="16"/>
    </row>
    <row r="4160" spans="76:76">
      <c r="BX4160" s="16"/>
    </row>
    <row r="4161" spans="76:76">
      <c r="BX4161" s="16"/>
    </row>
    <row r="4162" spans="76:76">
      <c r="BX4162" s="16"/>
    </row>
    <row r="4163" spans="76:76">
      <c r="BX4163" s="16"/>
    </row>
    <row r="4164" spans="76:76">
      <c r="BX4164" s="16"/>
    </row>
    <row r="4165" spans="76:76">
      <c r="BX4165" s="16"/>
    </row>
    <row r="4166" spans="76:76">
      <c r="BX4166" s="16"/>
    </row>
    <row r="4167" spans="76:76">
      <c r="BX4167" s="16"/>
    </row>
    <row r="4168" spans="76:76">
      <c r="BX4168" s="16"/>
    </row>
    <row r="4169" spans="76:76">
      <c r="BX4169" s="16"/>
    </row>
    <row r="4170" spans="76:76">
      <c r="BX4170" s="16"/>
    </row>
    <row r="4171" spans="76:76">
      <c r="BX4171" s="16"/>
    </row>
    <row r="4172" spans="76:76">
      <c r="BX4172" s="16"/>
    </row>
    <row r="4173" spans="76:76">
      <c r="BX4173" s="16"/>
    </row>
    <row r="4174" spans="76:76">
      <c r="BX4174" s="16"/>
    </row>
    <row r="4175" spans="76:76">
      <c r="BX4175" s="16"/>
    </row>
    <row r="4176" spans="76:76">
      <c r="BX4176" s="16"/>
    </row>
    <row r="4177" spans="76:76">
      <c r="BX4177" s="16"/>
    </row>
    <row r="4178" spans="76:76">
      <c r="BX4178" s="16"/>
    </row>
    <row r="4179" spans="76:76">
      <c r="BX4179" s="16"/>
    </row>
    <row r="4180" spans="76:76">
      <c r="BX4180" s="16"/>
    </row>
    <row r="4181" spans="76:76">
      <c r="BX4181" s="16"/>
    </row>
    <row r="4182" spans="76:76">
      <c r="BX4182" s="16"/>
    </row>
    <row r="4183" spans="76:76">
      <c r="BX4183" s="16"/>
    </row>
    <row r="4184" spans="76:76">
      <c r="BX4184" s="16"/>
    </row>
    <row r="4185" spans="76:76">
      <c r="BX4185" s="16"/>
    </row>
    <row r="4186" spans="76:76">
      <c r="BX4186" s="16"/>
    </row>
    <row r="4187" spans="76:76">
      <c r="BX4187" s="16"/>
    </row>
    <row r="4188" spans="76:76">
      <c r="BX4188" s="16"/>
    </row>
    <row r="4189" spans="76:76">
      <c r="BX4189" s="16"/>
    </row>
    <row r="4190" spans="76:76">
      <c r="BX4190" s="16"/>
    </row>
    <row r="4191" spans="76:76">
      <c r="BX4191" s="16"/>
    </row>
    <row r="4192" spans="76:76">
      <c r="BX4192" s="16"/>
    </row>
    <row r="4193" spans="76:76">
      <c r="BX4193" s="16"/>
    </row>
    <row r="4194" spans="76:76">
      <c r="BX4194" s="16"/>
    </row>
    <row r="4195" spans="76:76">
      <c r="BX4195" s="16"/>
    </row>
    <row r="4196" spans="76:76">
      <c r="BX4196" s="16"/>
    </row>
    <row r="4197" spans="76:76">
      <c r="BX4197" s="16"/>
    </row>
    <row r="4198" spans="76:76">
      <c r="BX4198" s="16"/>
    </row>
    <row r="4199" spans="76:76">
      <c r="BX4199" s="16"/>
    </row>
    <row r="4200" spans="76:76">
      <c r="BX4200" s="16"/>
    </row>
    <row r="4201" spans="76:76">
      <c r="BX4201" s="16"/>
    </row>
    <row r="4202" spans="76:76">
      <c r="BX4202" s="16"/>
    </row>
    <row r="4203" spans="76:76">
      <c r="BX4203" s="16"/>
    </row>
    <row r="4204" spans="76:76">
      <c r="BX4204" s="16"/>
    </row>
    <row r="4205" spans="76:76">
      <c r="BX4205" s="16"/>
    </row>
    <row r="4206" spans="76:76">
      <c r="BX4206" s="16"/>
    </row>
    <row r="4207" spans="76:76">
      <c r="BX4207" s="16"/>
    </row>
    <row r="4208" spans="76:76">
      <c r="BX4208" s="16"/>
    </row>
    <row r="4209" spans="76:76">
      <c r="BX4209" s="16"/>
    </row>
    <row r="4210" spans="76:76">
      <c r="BX4210" s="16"/>
    </row>
    <row r="4211" spans="76:76">
      <c r="BX4211" s="16"/>
    </row>
    <row r="4212" spans="76:76">
      <c r="BX4212" s="16"/>
    </row>
    <row r="4213" spans="76:76">
      <c r="BX4213" s="16"/>
    </row>
    <row r="4214" spans="76:76">
      <c r="BX4214" s="16"/>
    </row>
    <row r="4215" spans="76:76">
      <c r="BX4215" s="16"/>
    </row>
    <row r="4216" spans="76:76">
      <c r="BX4216" s="16"/>
    </row>
    <row r="4217" spans="76:76">
      <c r="BX4217" s="16"/>
    </row>
    <row r="4218" spans="76:76">
      <c r="BX4218" s="16"/>
    </row>
    <row r="4219" spans="76:76">
      <c r="BX4219" s="16"/>
    </row>
    <row r="4220" spans="76:76">
      <c r="BX4220" s="16"/>
    </row>
    <row r="4221" spans="76:76">
      <c r="BX4221" s="16"/>
    </row>
    <row r="4222" spans="76:76">
      <c r="BX4222" s="16"/>
    </row>
    <row r="4223" spans="76:76">
      <c r="BX4223" s="16"/>
    </row>
    <row r="4224" spans="76:76">
      <c r="BX4224" s="16"/>
    </row>
    <row r="4225" spans="76:76">
      <c r="BX4225" s="16"/>
    </row>
    <row r="4226" spans="76:76">
      <c r="BX4226" s="16"/>
    </row>
    <row r="4227" spans="76:76">
      <c r="BX4227" s="16"/>
    </row>
    <row r="4228" spans="76:76">
      <c r="BX4228" s="16"/>
    </row>
    <row r="4229" spans="76:76">
      <c r="BX4229" s="16"/>
    </row>
    <row r="4230" spans="76:76">
      <c r="BX4230" s="16"/>
    </row>
    <row r="4231" spans="76:76">
      <c r="BX4231" s="16"/>
    </row>
    <row r="4232" spans="76:76">
      <c r="BX4232" s="16"/>
    </row>
    <row r="4233" spans="76:76">
      <c r="BX4233" s="16"/>
    </row>
    <row r="4234" spans="76:76">
      <c r="BX4234" s="16"/>
    </row>
    <row r="4235" spans="76:76">
      <c r="BX4235" s="16"/>
    </row>
    <row r="4236" spans="76:76">
      <c r="BX4236" s="16"/>
    </row>
    <row r="4237" spans="76:76">
      <c r="BX4237" s="16"/>
    </row>
    <row r="4238" spans="76:76">
      <c r="BX4238" s="16"/>
    </row>
    <row r="4239" spans="76:76">
      <c r="BX4239" s="16"/>
    </row>
    <row r="4240" spans="76:76">
      <c r="BX4240" s="16"/>
    </row>
    <row r="4241" spans="76:76">
      <c r="BX4241" s="16"/>
    </row>
    <row r="4242" spans="76:76">
      <c r="BX4242" s="16"/>
    </row>
    <row r="4243" spans="76:76">
      <c r="BX4243" s="16"/>
    </row>
    <row r="4244" spans="76:76">
      <c r="BX4244" s="16"/>
    </row>
    <row r="4245" spans="76:76">
      <c r="BX4245" s="16"/>
    </row>
    <row r="4246" spans="76:76">
      <c r="BX4246" s="16"/>
    </row>
    <row r="4247" spans="76:76">
      <c r="BX4247" s="16"/>
    </row>
    <row r="4248" spans="76:76">
      <c r="BX4248" s="16"/>
    </row>
    <row r="4249" spans="76:76">
      <c r="BX4249" s="16"/>
    </row>
    <row r="4250" spans="76:76">
      <c r="BX4250" s="16"/>
    </row>
    <row r="4251" spans="76:76">
      <c r="BX4251" s="16"/>
    </row>
    <row r="4252" spans="76:76">
      <c r="BX4252" s="16"/>
    </row>
    <row r="4253" spans="76:76">
      <c r="BX4253" s="16"/>
    </row>
    <row r="4254" spans="76:76">
      <c r="BX4254" s="16"/>
    </row>
    <row r="4255" spans="76:76">
      <c r="BX4255" s="16"/>
    </row>
    <row r="4256" spans="76:76">
      <c r="BX4256" s="16"/>
    </row>
    <row r="4257" spans="76:76">
      <c r="BX4257" s="16"/>
    </row>
    <row r="4258" spans="76:76">
      <c r="BX4258" s="16"/>
    </row>
    <row r="4259" spans="76:76">
      <c r="BX4259" s="16"/>
    </row>
    <row r="4260" spans="76:76">
      <c r="BX4260" s="16"/>
    </row>
    <row r="4261" spans="76:76">
      <c r="BX4261" s="16"/>
    </row>
    <row r="4262" spans="76:76">
      <c r="BX4262" s="16"/>
    </row>
    <row r="4263" spans="76:76">
      <c r="BX4263" s="16"/>
    </row>
    <row r="4264" spans="76:76">
      <c r="BX4264" s="16"/>
    </row>
    <row r="4265" spans="76:76">
      <c r="BX4265" s="16"/>
    </row>
    <row r="4266" spans="76:76">
      <c r="BX4266" s="16"/>
    </row>
    <row r="4267" spans="76:76">
      <c r="BX4267" s="16"/>
    </row>
    <row r="4268" spans="76:76">
      <c r="BX4268" s="16"/>
    </row>
    <row r="4269" spans="76:76">
      <c r="BX4269" s="16"/>
    </row>
    <row r="4270" spans="76:76">
      <c r="BX4270" s="16"/>
    </row>
    <row r="4271" spans="76:76">
      <c r="BX4271" s="16"/>
    </row>
    <row r="4272" spans="76:76">
      <c r="BX4272" s="16"/>
    </row>
    <row r="4273" spans="76:76">
      <c r="BX4273" s="16"/>
    </row>
    <row r="4274" spans="76:76">
      <c r="BX4274" s="16"/>
    </row>
    <row r="4275" spans="76:76">
      <c r="BX4275" s="16"/>
    </row>
    <row r="4276" spans="76:76">
      <c r="BX4276" s="16"/>
    </row>
    <row r="4277" spans="76:76">
      <c r="BX4277" s="16"/>
    </row>
    <row r="4278" spans="76:76">
      <c r="BX4278" s="16"/>
    </row>
    <row r="4279" spans="76:76">
      <c r="BX4279" s="16"/>
    </row>
    <row r="4280" spans="76:76">
      <c r="BX4280" s="16"/>
    </row>
    <row r="4281" spans="76:76">
      <c r="BX4281" s="16"/>
    </row>
    <row r="4282" spans="76:76">
      <c r="BX4282" s="16"/>
    </row>
    <row r="4283" spans="76:76">
      <c r="BX4283" s="16"/>
    </row>
    <row r="4284" spans="76:76">
      <c r="BX4284" s="16"/>
    </row>
    <row r="4285" spans="76:76">
      <c r="BX4285" s="16"/>
    </row>
    <row r="4286" spans="76:76">
      <c r="BX4286" s="16"/>
    </row>
    <row r="4287" spans="76:76">
      <c r="BX4287" s="16"/>
    </row>
    <row r="4288" spans="76:76">
      <c r="BX4288" s="16"/>
    </row>
    <row r="4289" spans="76:76">
      <c r="BX4289" s="16"/>
    </row>
    <row r="4290" spans="76:76">
      <c r="BX4290" s="16"/>
    </row>
    <row r="4291" spans="76:76">
      <c r="BX4291" s="16"/>
    </row>
    <row r="4292" spans="76:76">
      <c r="BX4292" s="16"/>
    </row>
    <row r="4293" spans="76:76">
      <c r="BX4293" s="16"/>
    </row>
    <row r="4294" spans="76:76">
      <c r="BX4294" s="16"/>
    </row>
    <row r="4295" spans="76:76">
      <c r="BX4295" s="16"/>
    </row>
    <row r="4296" spans="76:76">
      <c r="BX4296" s="16"/>
    </row>
    <row r="4297" spans="76:76">
      <c r="BX4297" s="16"/>
    </row>
    <row r="4298" spans="76:76">
      <c r="BX4298" s="16"/>
    </row>
    <row r="4299" spans="76:76">
      <c r="BX4299" s="16"/>
    </row>
    <row r="4300" spans="76:76">
      <c r="BX4300" s="16"/>
    </row>
    <row r="4301" spans="76:76">
      <c r="BX4301" s="16"/>
    </row>
    <row r="4302" spans="76:76">
      <c r="BX4302" s="16"/>
    </row>
    <row r="4303" spans="76:76">
      <c r="BX4303" s="16"/>
    </row>
    <row r="4304" spans="76:76">
      <c r="BX4304" s="16"/>
    </row>
    <row r="4305" spans="76:76">
      <c r="BX4305" s="16"/>
    </row>
    <row r="4306" spans="76:76">
      <c r="BX4306" s="16"/>
    </row>
    <row r="4307" spans="76:76">
      <c r="BX4307" s="16"/>
    </row>
    <row r="4308" spans="76:76">
      <c r="BX4308" s="16"/>
    </row>
    <row r="4309" spans="76:76">
      <c r="BX4309" s="16"/>
    </row>
    <row r="4310" spans="76:76">
      <c r="BX4310" s="16"/>
    </row>
    <row r="4311" spans="76:76">
      <c r="BX4311" s="16"/>
    </row>
    <row r="4312" spans="76:76">
      <c r="BX4312" s="16"/>
    </row>
    <row r="4313" spans="76:76">
      <c r="BX4313" s="16"/>
    </row>
    <row r="4314" spans="76:76">
      <c r="BX4314" s="16"/>
    </row>
    <row r="4315" spans="76:76">
      <c r="BX4315" s="16"/>
    </row>
    <row r="4316" spans="76:76">
      <c r="BX4316" s="16"/>
    </row>
    <row r="4317" spans="76:76">
      <c r="BX4317" s="16"/>
    </row>
    <row r="4318" spans="76:76">
      <c r="BX4318" s="16"/>
    </row>
    <row r="4319" spans="76:76">
      <c r="BX4319" s="16"/>
    </row>
    <row r="4320" spans="76:76">
      <c r="BX4320" s="16"/>
    </row>
    <row r="4321" spans="76:76">
      <c r="BX4321" s="16"/>
    </row>
    <row r="4322" spans="76:76">
      <c r="BX4322" s="16"/>
    </row>
    <row r="4323" spans="76:76">
      <c r="BX4323" s="16"/>
    </row>
    <row r="4324" spans="76:76">
      <c r="BX4324" s="16"/>
    </row>
    <row r="4325" spans="76:76">
      <c r="BX4325" s="16"/>
    </row>
    <row r="4326" spans="76:76">
      <c r="BX4326" s="16"/>
    </row>
    <row r="4327" spans="76:76">
      <c r="BX4327" s="16"/>
    </row>
    <row r="4328" spans="76:76">
      <c r="BX4328" s="16"/>
    </row>
    <row r="4329" spans="76:76">
      <c r="BX4329" s="16"/>
    </row>
    <row r="4330" spans="76:76">
      <c r="BX4330" s="16"/>
    </row>
    <row r="4331" spans="76:76">
      <c r="BX4331" s="16"/>
    </row>
    <row r="4332" spans="76:76">
      <c r="BX4332" s="16"/>
    </row>
    <row r="4333" spans="76:76">
      <c r="BX4333" s="16"/>
    </row>
    <row r="4334" spans="76:76">
      <c r="BX4334" s="16"/>
    </row>
    <row r="4335" spans="76:76">
      <c r="BX4335" s="16"/>
    </row>
    <row r="4336" spans="76:76">
      <c r="BX4336" s="16"/>
    </row>
    <row r="4337" spans="76:76">
      <c r="BX4337" s="16"/>
    </row>
    <row r="4338" spans="76:76">
      <c r="BX4338" s="16"/>
    </row>
    <row r="4339" spans="76:76">
      <c r="BX4339" s="16"/>
    </row>
    <row r="4340" spans="76:76">
      <c r="BX4340" s="16"/>
    </row>
    <row r="4341" spans="76:76">
      <c r="BX4341" s="16"/>
    </row>
    <row r="4342" spans="76:76">
      <c r="BX4342" s="16"/>
    </row>
    <row r="4343" spans="76:76">
      <c r="BX4343" s="16"/>
    </row>
    <row r="4344" spans="76:76">
      <c r="BX4344" s="16"/>
    </row>
    <row r="4345" spans="76:76">
      <c r="BX4345" s="16"/>
    </row>
    <row r="4346" spans="76:76">
      <c r="BX4346" s="16"/>
    </row>
    <row r="4347" spans="76:76">
      <c r="BX4347" s="16"/>
    </row>
    <row r="4348" spans="76:76">
      <c r="BX4348" s="16"/>
    </row>
    <row r="4349" spans="76:76">
      <c r="BX4349" s="16"/>
    </row>
    <row r="4350" spans="76:76">
      <c r="BX4350" s="16"/>
    </row>
    <row r="4351" spans="76:76">
      <c r="BX4351" s="16"/>
    </row>
    <row r="4352" spans="76:76">
      <c r="BX4352" s="16"/>
    </row>
    <row r="4353" spans="76:76">
      <c r="BX4353" s="16"/>
    </row>
    <row r="4354" spans="76:76">
      <c r="BX4354" s="16"/>
    </row>
    <row r="4355" spans="76:76">
      <c r="BX4355" s="16"/>
    </row>
    <row r="4356" spans="76:76">
      <c r="BX4356" s="16"/>
    </row>
    <row r="4357" spans="76:76">
      <c r="BX4357" s="16"/>
    </row>
    <row r="4358" spans="76:76">
      <c r="BX4358" s="16"/>
    </row>
    <row r="4359" spans="76:76">
      <c r="BX4359" s="16"/>
    </row>
    <row r="4360" spans="76:76">
      <c r="BX4360" s="16"/>
    </row>
    <row r="4361" spans="76:76">
      <c r="BX4361" s="16"/>
    </row>
    <row r="4362" spans="76:76">
      <c r="BX4362" s="16"/>
    </row>
    <row r="4363" spans="76:76">
      <c r="BX4363" s="16"/>
    </row>
    <row r="4364" spans="76:76">
      <c r="BX4364" s="16"/>
    </row>
    <row r="4365" spans="76:76">
      <c r="BX4365" s="16"/>
    </row>
    <row r="4366" spans="76:76">
      <c r="BX4366" s="16"/>
    </row>
    <row r="4367" spans="76:76">
      <c r="BX4367" s="16"/>
    </row>
    <row r="4368" spans="76:76">
      <c r="BX4368" s="16"/>
    </row>
    <row r="4369" spans="76:76">
      <c r="BX4369" s="16"/>
    </row>
    <row r="4370" spans="76:76">
      <c r="BX4370" s="16"/>
    </row>
    <row r="4371" spans="76:76">
      <c r="BX4371" s="16"/>
    </row>
    <row r="4372" spans="76:76">
      <c r="BX4372" s="16"/>
    </row>
    <row r="4373" spans="76:76">
      <c r="BX4373" s="16"/>
    </row>
    <row r="4374" spans="76:76">
      <c r="BX4374" s="16"/>
    </row>
    <row r="4375" spans="76:76">
      <c r="BX4375" s="16"/>
    </row>
    <row r="4376" spans="76:76">
      <c r="BX4376" s="16"/>
    </row>
    <row r="4377" spans="76:76">
      <c r="BX4377" s="16"/>
    </row>
    <row r="4378" spans="76:76">
      <c r="BX4378" s="16"/>
    </row>
    <row r="4379" spans="76:76">
      <c r="BX4379" s="16"/>
    </row>
    <row r="4380" spans="76:76">
      <c r="BX4380" s="16"/>
    </row>
    <row r="4381" spans="76:76">
      <c r="BX4381" s="16"/>
    </row>
    <row r="4382" spans="76:76">
      <c r="BX4382" s="16"/>
    </row>
    <row r="4383" spans="76:76">
      <c r="BX4383" s="16"/>
    </row>
    <row r="4384" spans="76:76">
      <c r="BX4384" s="16"/>
    </row>
    <row r="4385" spans="76:76">
      <c r="BX4385" s="16"/>
    </row>
    <row r="4386" spans="76:76">
      <c r="BX4386" s="16"/>
    </row>
    <row r="4387" spans="76:76">
      <c r="BX4387" s="16"/>
    </row>
    <row r="4388" spans="76:76">
      <c r="BX4388" s="16"/>
    </row>
    <row r="4389" spans="76:76">
      <c r="BX4389" s="16"/>
    </row>
    <row r="4390" spans="76:76">
      <c r="BX4390" s="16"/>
    </row>
    <row r="4391" spans="76:76">
      <c r="BX4391" s="16"/>
    </row>
    <row r="4392" spans="76:76">
      <c r="BX4392" s="16"/>
    </row>
    <row r="4393" spans="76:76">
      <c r="BX4393" s="16"/>
    </row>
    <row r="4394" spans="76:76">
      <c r="BX4394" s="16"/>
    </row>
    <row r="4395" spans="76:76">
      <c r="BX4395" s="16"/>
    </row>
    <row r="4396" spans="76:76">
      <c r="BX4396" s="16"/>
    </row>
    <row r="4397" spans="76:76">
      <c r="BX4397" s="16"/>
    </row>
    <row r="4398" spans="76:76">
      <c r="BX4398" s="16"/>
    </row>
    <row r="4399" spans="76:76">
      <c r="BX4399" s="16"/>
    </row>
    <row r="4400" spans="76:76">
      <c r="BX4400" s="16"/>
    </row>
    <row r="4401" spans="76:76">
      <c r="BX4401" s="16"/>
    </row>
    <row r="4402" spans="76:76">
      <c r="BX4402" s="16"/>
    </row>
    <row r="4403" spans="76:76">
      <c r="BX4403" s="16"/>
    </row>
    <row r="4404" spans="76:76">
      <c r="BX4404" s="16"/>
    </row>
    <row r="4405" spans="76:76">
      <c r="BX4405" s="16"/>
    </row>
    <row r="4406" spans="76:76">
      <c r="BX4406" s="16"/>
    </row>
    <row r="4407" spans="76:76">
      <c r="BX4407" s="16"/>
    </row>
    <row r="4408" spans="76:76">
      <c r="BX4408" s="16"/>
    </row>
    <row r="4409" spans="76:76">
      <c r="BX4409" s="16"/>
    </row>
    <row r="4410" spans="76:76">
      <c r="BX4410" s="16"/>
    </row>
    <row r="4411" spans="76:76">
      <c r="BX4411" s="16"/>
    </row>
    <row r="4412" spans="76:76">
      <c r="BX4412" s="16"/>
    </row>
    <row r="4413" spans="76:76">
      <c r="BX4413" s="16"/>
    </row>
    <row r="4414" spans="76:76">
      <c r="BX4414" s="16"/>
    </row>
    <row r="4415" spans="76:76">
      <c r="BX4415" s="16"/>
    </row>
    <row r="4416" spans="76:76">
      <c r="BX4416" s="16"/>
    </row>
    <row r="4417" spans="76:76">
      <c r="BX4417" s="16"/>
    </row>
    <row r="4418" spans="76:76">
      <c r="BX4418" s="16"/>
    </row>
    <row r="4419" spans="76:76">
      <c r="BX4419" s="16"/>
    </row>
    <row r="4420" spans="76:76">
      <c r="BX4420" s="16"/>
    </row>
    <row r="4421" spans="76:76">
      <c r="BX4421" s="16"/>
    </row>
    <row r="4422" spans="76:76">
      <c r="BX4422" s="16"/>
    </row>
    <row r="4423" spans="76:76">
      <c r="BX4423" s="16"/>
    </row>
    <row r="4424" spans="76:76">
      <c r="BX4424" s="16"/>
    </row>
    <row r="4425" spans="76:76">
      <c r="BX4425" s="16"/>
    </row>
    <row r="4426" spans="76:76">
      <c r="BX4426" s="16"/>
    </row>
    <row r="4427" spans="76:76">
      <c r="BX4427" s="16"/>
    </row>
    <row r="4428" spans="76:76">
      <c r="BX4428" s="16"/>
    </row>
    <row r="4429" spans="76:76">
      <c r="BX4429" s="16"/>
    </row>
    <row r="4430" spans="76:76">
      <c r="BX4430" s="16"/>
    </row>
    <row r="4431" spans="76:76">
      <c r="BX4431" s="16"/>
    </row>
    <row r="4432" spans="76:76">
      <c r="BX4432" s="16"/>
    </row>
    <row r="4433" spans="76:76">
      <c r="BX4433" s="16"/>
    </row>
    <row r="4434" spans="76:76">
      <c r="BX4434" s="16"/>
    </row>
    <row r="4435" spans="76:76">
      <c r="BX4435" s="16"/>
    </row>
    <row r="4436" spans="76:76">
      <c r="BX4436" s="16"/>
    </row>
    <row r="4437" spans="76:76">
      <c r="BX4437" s="16"/>
    </row>
    <row r="4438" spans="76:76">
      <c r="BX4438" s="16"/>
    </row>
    <row r="4439" spans="76:76">
      <c r="BX4439" s="16"/>
    </row>
    <row r="4440" spans="76:76">
      <c r="BX4440" s="16"/>
    </row>
    <row r="4441" spans="76:76">
      <c r="BX4441" s="16"/>
    </row>
    <row r="4442" spans="76:76">
      <c r="BX4442" s="16"/>
    </row>
    <row r="4443" spans="76:76">
      <c r="BX4443" s="16"/>
    </row>
    <row r="4444" spans="76:76">
      <c r="BX4444" s="16"/>
    </row>
    <row r="4445" spans="76:76">
      <c r="BX4445" s="16"/>
    </row>
    <row r="4446" spans="76:76">
      <c r="BX4446" s="16"/>
    </row>
    <row r="4447" spans="76:76">
      <c r="BX4447" s="16"/>
    </row>
    <row r="4448" spans="76:76">
      <c r="BX4448" s="16"/>
    </row>
    <row r="4449" spans="76:76">
      <c r="BX4449" s="16"/>
    </row>
    <row r="4450" spans="76:76">
      <c r="BX4450" s="16"/>
    </row>
    <row r="4451" spans="76:76">
      <c r="BX4451" s="16"/>
    </row>
    <row r="4452" spans="76:76">
      <c r="BX4452" s="16"/>
    </row>
    <row r="4453" spans="76:76">
      <c r="BX4453" s="16"/>
    </row>
    <row r="4454" spans="76:76">
      <c r="BX4454" s="16"/>
    </row>
    <row r="4455" spans="76:76">
      <c r="BX4455" s="16"/>
    </row>
    <row r="4456" spans="76:76">
      <c r="BX4456" s="16"/>
    </row>
    <row r="4457" spans="76:76">
      <c r="BX4457" s="16"/>
    </row>
    <row r="4458" spans="76:76">
      <c r="BX4458" s="16"/>
    </row>
    <row r="4459" spans="76:76">
      <c r="BX4459" s="16"/>
    </row>
    <row r="4460" spans="76:76">
      <c r="BX4460" s="16"/>
    </row>
    <row r="4461" spans="76:76">
      <c r="BX4461" s="16"/>
    </row>
    <row r="4462" spans="76:76">
      <c r="BX4462" s="16"/>
    </row>
    <row r="4463" spans="76:76">
      <c r="BX4463" s="16"/>
    </row>
    <row r="4464" spans="76:76">
      <c r="BX4464" s="16"/>
    </row>
    <row r="4465" spans="76:76">
      <c r="BX4465" s="16"/>
    </row>
    <row r="4466" spans="76:76">
      <c r="BX4466" s="16"/>
    </row>
    <row r="4467" spans="76:76">
      <c r="BX4467" s="16"/>
    </row>
    <row r="4468" spans="76:76">
      <c r="BX4468" s="16"/>
    </row>
    <row r="4469" spans="76:76">
      <c r="BX4469" s="16"/>
    </row>
    <row r="4470" spans="76:76">
      <c r="BX4470" s="16"/>
    </row>
    <row r="4471" spans="76:76">
      <c r="BX4471" s="16"/>
    </row>
    <row r="4472" spans="76:76">
      <c r="BX4472" s="16"/>
    </row>
    <row r="4473" spans="76:76">
      <c r="BX4473" s="16"/>
    </row>
    <row r="4474" spans="76:76">
      <c r="BX4474" s="16"/>
    </row>
    <row r="4475" spans="76:76">
      <c r="BX4475" s="16"/>
    </row>
    <row r="4476" spans="76:76">
      <c r="BX4476" s="16"/>
    </row>
    <row r="4477" spans="76:76">
      <c r="BX4477" s="16"/>
    </row>
    <row r="4478" spans="76:76">
      <c r="BX4478" s="16"/>
    </row>
    <row r="4479" spans="76:76">
      <c r="BX4479" s="16"/>
    </row>
    <row r="4480" spans="76:76">
      <c r="BX4480" s="16"/>
    </row>
    <row r="4481" spans="76:76">
      <c r="BX4481" s="16"/>
    </row>
    <row r="4482" spans="76:76">
      <c r="BX4482" s="16"/>
    </row>
    <row r="4483" spans="76:76">
      <c r="BX4483" s="16"/>
    </row>
    <row r="4484" spans="76:76">
      <c r="BX4484" s="16"/>
    </row>
    <row r="4485" spans="76:76">
      <c r="BX4485" s="16"/>
    </row>
    <row r="4486" spans="76:76">
      <c r="BX4486" s="16"/>
    </row>
    <row r="4487" spans="76:76">
      <c r="BX4487" s="16"/>
    </row>
    <row r="4488" spans="76:76">
      <c r="BX4488" s="16"/>
    </row>
    <row r="4489" spans="76:76">
      <c r="BX4489" s="16"/>
    </row>
    <row r="4490" spans="76:76">
      <c r="BX4490" s="16"/>
    </row>
    <row r="4491" spans="76:76">
      <c r="BX4491" s="16"/>
    </row>
    <row r="4492" spans="76:76">
      <c r="BX4492" s="16"/>
    </row>
    <row r="4493" spans="76:76">
      <c r="BX4493" s="16"/>
    </row>
    <row r="4494" spans="76:76">
      <c r="BX4494" s="16"/>
    </row>
    <row r="4495" spans="76:76">
      <c r="BX4495" s="16"/>
    </row>
    <row r="4496" spans="76:76">
      <c r="BX4496" s="16"/>
    </row>
    <row r="4497" spans="76:76">
      <c r="BX4497" s="16"/>
    </row>
    <row r="4498" spans="76:76">
      <c r="BX4498" s="16"/>
    </row>
    <row r="4499" spans="76:76">
      <c r="BX4499" s="16"/>
    </row>
    <row r="4500" spans="76:76">
      <c r="BX4500" s="16"/>
    </row>
    <row r="4501" spans="76:76">
      <c r="BX4501" s="16"/>
    </row>
    <row r="4502" spans="76:76">
      <c r="BX4502" s="16"/>
    </row>
    <row r="4503" spans="76:76">
      <c r="BX4503" s="16"/>
    </row>
    <row r="4504" spans="76:76">
      <c r="BX4504" s="16"/>
    </row>
    <row r="4505" spans="76:76">
      <c r="BX4505" s="16"/>
    </row>
    <row r="4506" spans="76:76">
      <c r="BX4506" s="16"/>
    </row>
    <row r="4507" spans="76:76">
      <c r="BX4507" s="16"/>
    </row>
    <row r="4508" spans="76:76">
      <c r="BX4508" s="16"/>
    </row>
    <row r="4509" spans="76:76">
      <c r="BX4509" s="16"/>
    </row>
    <row r="4510" spans="76:76">
      <c r="BX4510" s="16"/>
    </row>
    <row r="4511" spans="76:76">
      <c r="BX4511" s="16"/>
    </row>
    <row r="4512" spans="76:76">
      <c r="BX4512" s="16"/>
    </row>
    <row r="4513" spans="76:76">
      <c r="BX4513" s="16"/>
    </row>
    <row r="4514" spans="76:76">
      <c r="BX4514" s="16"/>
    </row>
    <row r="4515" spans="76:76">
      <c r="BX4515" s="16"/>
    </row>
    <row r="4516" spans="76:76">
      <c r="BX4516" s="16"/>
    </row>
    <row r="4517" spans="76:76">
      <c r="BX4517" s="16"/>
    </row>
    <row r="4518" spans="76:76">
      <c r="BX4518" s="16"/>
    </row>
    <row r="4519" spans="76:76">
      <c r="BX4519" s="16"/>
    </row>
    <row r="4520" spans="76:76">
      <c r="BX4520" s="16"/>
    </row>
    <row r="4521" spans="76:76">
      <c r="BX4521" s="16"/>
    </row>
    <row r="4522" spans="76:76">
      <c r="BX4522" s="16"/>
    </row>
    <row r="4523" spans="76:76">
      <c r="BX4523" s="16"/>
    </row>
    <row r="4524" spans="76:76">
      <c r="BX4524" s="16"/>
    </row>
    <row r="4525" spans="76:76">
      <c r="BX4525" s="16"/>
    </row>
    <row r="4526" spans="76:76">
      <c r="BX4526" s="16"/>
    </row>
    <row r="4527" spans="76:76">
      <c r="BX4527" s="16"/>
    </row>
    <row r="4528" spans="76:76">
      <c r="BX4528" s="16"/>
    </row>
    <row r="4529" spans="76:76">
      <c r="BX4529" s="16"/>
    </row>
    <row r="4530" spans="76:76">
      <c r="BX4530" s="16"/>
    </row>
    <row r="4531" spans="76:76">
      <c r="BX4531" s="16"/>
    </row>
    <row r="4532" spans="76:76">
      <c r="BX4532" s="16"/>
    </row>
    <row r="4533" spans="76:76">
      <c r="BX4533" s="16"/>
    </row>
    <row r="4534" spans="76:76">
      <c r="BX4534" s="16"/>
    </row>
    <row r="4535" spans="76:76">
      <c r="BX4535" s="16"/>
    </row>
    <row r="4536" spans="76:76">
      <c r="BX4536" s="16"/>
    </row>
    <row r="4537" spans="76:76">
      <c r="BX4537" s="16"/>
    </row>
    <row r="4538" spans="76:76">
      <c r="BX4538" s="16"/>
    </row>
    <row r="4539" spans="76:76">
      <c r="BX4539" s="16"/>
    </row>
    <row r="4540" spans="76:76">
      <c r="BX4540" s="16"/>
    </row>
    <row r="4541" spans="76:76">
      <c r="BX4541" s="16"/>
    </row>
    <row r="4542" spans="76:76">
      <c r="BX4542" s="16"/>
    </row>
    <row r="4543" spans="76:76">
      <c r="BX4543" s="16"/>
    </row>
    <row r="4544" spans="76:76">
      <c r="BX4544" s="16"/>
    </row>
    <row r="4545" spans="76:76">
      <c r="BX4545" s="16"/>
    </row>
    <row r="4546" spans="76:76">
      <c r="BX4546" s="16"/>
    </row>
    <row r="4547" spans="76:76">
      <c r="BX4547" s="16"/>
    </row>
    <row r="4548" spans="76:76">
      <c r="BX4548" s="16"/>
    </row>
    <row r="4549" spans="76:76">
      <c r="BX4549" s="16"/>
    </row>
    <row r="4550" spans="76:76">
      <c r="BX4550" s="16"/>
    </row>
    <row r="4551" spans="76:76">
      <c r="BX4551" s="16"/>
    </row>
    <row r="4552" spans="76:76">
      <c r="BX4552" s="16"/>
    </row>
    <row r="4553" spans="76:76">
      <c r="BX4553" s="16"/>
    </row>
    <row r="4554" spans="76:76">
      <c r="BX4554" s="16"/>
    </row>
    <row r="4555" spans="76:76">
      <c r="BX4555" s="16"/>
    </row>
    <row r="4556" spans="76:76">
      <c r="BX4556" s="16"/>
    </row>
    <row r="4557" spans="76:76">
      <c r="BX4557" s="16"/>
    </row>
    <row r="4558" spans="76:76">
      <c r="BX4558" s="16"/>
    </row>
    <row r="4559" spans="76:76">
      <c r="BX4559" s="16"/>
    </row>
    <row r="4560" spans="76:76">
      <c r="BX4560" s="16"/>
    </row>
    <row r="4561" spans="76:76">
      <c r="BX4561" s="16"/>
    </row>
    <row r="4562" spans="76:76">
      <c r="BX4562" s="16"/>
    </row>
    <row r="4563" spans="76:76">
      <c r="BX4563" s="16"/>
    </row>
    <row r="4564" spans="76:76">
      <c r="BX4564" s="16"/>
    </row>
    <row r="4565" spans="76:76">
      <c r="BX4565" s="16"/>
    </row>
    <row r="4566" spans="76:76">
      <c r="BX4566" s="16"/>
    </row>
    <row r="4567" spans="76:76">
      <c r="BX4567" s="16"/>
    </row>
    <row r="4568" spans="76:76">
      <c r="BX4568" s="16"/>
    </row>
    <row r="4569" spans="76:76">
      <c r="BX4569" s="16"/>
    </row>
    <row r="4570" spans="76:76">
      <c r="BX4570" s="16"/>
    </row>
    <row r="4571" spans="76:76">
      <c r="BX4571" s="16"/>
    </row>
    <row r="4572" spans="76:76">
      <c r="BX4572" s="16"/>
    </row>
    <row r="4573" spans="76:76">
      <c r="BX4573" s="16"/>
    </row>
    <row r="4574" spans="76:76">
      <c r="BX4574" s="16"/>
    </row>
    <row r="4575" spans="76:76">
      <c r="BX4575" s="16"/>
    </row>
    <row r="4576" spans="76:76">
      <c r="BX4576" s="16"/>
    </row>
    <row r="4577" spans="76:76">
      <c r="BX4577" s="16"/>
    </row>
    <row r="4578" spans="76:76">
      <c r="BX4578" s="16"/>
    </row>
    <row r="4579" spans="76:76">
      <c r="BX4579" s="16"/>
    </row>
    <row r="4580" spans="76:76">
      <c r="BX4580" s="16"/>
    </row>
    <row r="4581" spans="76:76">
      <c r="BX4581" s="16"/>
    </row>
    <row r="4582" spans="76:76">
      <c r="BX4582" s="16"/>
    </row>
    <row r="4583" spans="76:76">
      <c r="BX4583" s="16"/>
    </row>
    <row r="4584" spans="76:76">
      <c r="BX4584" s="16"/>
    </row>
    <row r="4585" spans="76:76">
      <c r="BX4585" s="16"/>
    </row>
    <row r="4586" spans="76:76">
      <c r="BX4586" s="16"/>
    </row>
    <row r="4587" spans="76:76">
      <c r="BX4587" s="16"/>
    </row>
    <row r="4588" spans="76:76">
      <c r="BX4588" s="16"/>
    </row>
    <row r="4589" spans="76:76">
      <c r="BX4589" s="16"/>
    </row>
    <row r="4590" spans="76:76">
      <c r="BX4590" s="16"/>
    </row>
    <row r="4591" spans="76:76">
      <c r="BX4591" s="16"/>
    </row>
    <row r="4592" spans="76:76">
      <c r="BX4592" s="16"/>
    </row>
    <row r="4593" spans="76:76">
      <c r="BX4593" s="16"/>
    </row>
    <row r="4594" spans="76:76">
      <c r="BX4594" s="16"/>
    </row>
    <row r="4595" spans="76:76">
      <c r="BX4595" s="16"/>
    </row>
    <row r="4596" spans="76:76">
      <c r="BX4596" s="16"/>
    </row>
    <row r="4597" spans="76:76">
      <c r="BX4597" s="16"/>
    </row>
    <row r="4598" spans="76:76">
      <c r="BX4598" s="16"/>
    </row>
    <row r="4599" spans="76:76">
      <c r="BX4599" s="16"/>
    </row>
    <row r="4600" spans="76:76">
      <c r="BX4600" s="16"/>
    </row>
    <row r="4601" spans="76:76">
      <c r="BX4601" s="16"/>
    </row>
    <row r="4602" spans="76:76">
      <c r="BX4602" s="16"/>
    </row>
    <row r="4603" spans="76:76">
      <c r="BX4603" s="16"/>
    </row>
    <row r="4604" spans="76:76">
      <c r="BX4604" s="16"/>
    </row>
    <row r="4605" spans="76:76">
      <c r="BX4605" s="16"/>
    </row>
    <row r="4606" spans="76:76">
      <c r="BX4606" s="16"/>
    </row>
    <row r="4607" spans="76:76">
      <c r="BX4607" s="16"/>
    </row>
    <row r="4608" spans="76:76">
      <c r="BX4608" s="16"/>
    </row>
    <row r="4609" spans="76:76">
      <c r="BX4609" s="16"/>
    </row>
    <row r="4610" spans="76:76">
      <c r="BX4610" s="16"/>
    </row>
    <row r="4611" spans="76:76">
      <c r="BX4611" s="16"/>
    </row>
    <row r="4612" spans="76:76">
      <c r="BX4612" s="16"/>
    </row>
    <row r="4613" spans="76:76">
      <c r="BX4613" s="16"/>
    </row>
    <row r="4614" spans="76:76">
      <c r="BX4614" s="16"/>
    </row>
    <row r="4615" spans="76:76">
      <c r="BX4615" s="16"/>
    </row>
    <row r="4616" spans="76:76">
      <c r="BX4616" s="16"/>
    </row>
    <row r="4617" spans="76:76">
      <c r="BX4617" s="16"/>
    </row>
    <row r="4618" spans="76:76">
      <c r="BX4618" s="16"/>
    </row>
    <row r="4619" spans="76:76">
      <c r="BX4619" s="16"/>
    </row>
    <row r="4620" spans="76:76">
      <c r="BX4620" s="16"/>
    </row>
    <row r="4621" spans="76:76">
      <c r="BX4621" s="16"/>
    </row>
    <row r="4622" spans="76:76">
      <c r="BX4622" s="16"/>
    </row>
    <row r="4623" spans="76:76">
      <c r="BX4623" s="16"/>
    </row>
    <row r="4624" spans="76:76">
      <c r="BX4624" s="16"/>
    </row>
    <row r="4625" spans="76:76">
      <c r="BX4625" s="16"/>
    </row>
    <row r="4626" spans="76:76">
      <c r="BX4626" s="16"/>
    </row>
    <row r="4627" spans="76:76">
      <c r="BX4627" s="16"/>
    </row>
    <row r="4628" spans="76:76">
      <c r="BX4628" s="16"/>
    </row>
    <row r="4629" spans="76:76">
      <c r="BX4629" s="16"/>
    </row>
    <row r="4630" spans="76:76">
      <c r="BX4630" s="16"/>
    </row>
    <row r="4631" spans="76:76">
      <c r="BX4631" s="16"/>
    </row>
    <row r="4632" spans="76:76">
      <c r="BX4632" s="16"/>
    </row>
    <row r="4633" spans="76:76">
      <c r="BX4633" s="16"/>
    </row>
    <row r="4634" spans="76:76">
      <c r="BX4634" s="16"/>
    </row>
    <row r="4635" spans="76:76">
      <c r="BX4635" s="16"/>
    </row>
    <row r="4636" spans="76:76">
      <c r="BX4636" s="16"/>
    </row>
    <row r="4637" spans="76:76">
      <c r="BX4637" s="16"/>
    </row>
    <row r="4638" spans="76:76">
      <c r="BX4638" s="16"/>
    </row>
    <row r="4639" spans="76:76">
      <c r="BX4639" s="16"/>
    </row>
    <row r="4640" spans="76:76">
      <c r="BX4640" s="16"/>
    </row>
    <row r="4641" spans="76:76">
      <c r="BX4641" s="16"/>
    </row>
    <row r="4642" spans="76:76">
      <c r="BX4642" s="16"/>
    </row>
    <row r="4643" spans="76:76">
      <c r="BX4643" s="16"/>
    </row>
    <row r="4644" spans="76:76">
      <c r="BX4644" s="16"/>
    </row>
    <row r="4645" spans="76:76">
      <c r="BX4645" s="16"/>
    </row>
    <row r="4646" spans="76:76">
      <c r="BX4646" s="16"/>
    </row>
    <row r="4647" spans="76:76">
      <c r="BX4647" s="16"/>
    </row>
    <row r="4648" spans="76:76">
      <c r="BX4648" s="16"/>
    </row>
    <row r="4649" spans="76:76">
      <c r="BX4649" s="16"/>
    </row>
    <row r="4650" spans="76:76">
      <c r="BX4650" s="16"/>
    </row>
    <row r="4651" spans="76:76">
      <c r="BX4651" s="16"/>
    </row>
    <row r="4652" spans="76:76">
      <c r="BX4652" s="16"/>
    </row>
    <row r="4653" spans="76:76">
      <c r="BX4653" s="16"/>
    </row>
    <row r="4654" spans="76:76">
      <c r="BX4654" s="16"/>
    </row>
    <row r="4655" spans="76:76">
      <c r="BX4655" s="16"/>
    </row>
    <row r="4656" spans="76:76">
      <c r="BX4656" s="16"/>
    </row>
    <row r="4657" spans="76:76">
      <c r="BX4657" s="16"/>
    </row>
    <row r="4658" spans="76:76">
      <c r="BX4658" s="16"/>
    </row>
    <row r="4659" spans="76:76">
      <c r="BX4659" s="16"/>
    </row>
    <row r="4660" spans="76:76">
      <c r="BX4660" s="16"/>
    </row>
    <row r="4661" spans="76:76">
      <c r="BX4661" s="16"/>
    </row>
    <row r="4662" spans="76:76">
      <c r="BX4662" s="16"/>
    </row>
    <row r="4663" spans="76:76">
      <c r="BX4663" s="16"/>
    </row>
    <row r="4664" spans="76:76">
      <c r="BX4664" s="16"/>
    </row>
    <row r="4665" spans="76:76">
      <c r="BX4665" s="16"/>
    </row>
    <row r="4666" spans="76:76">
      <c r="BX4666" s="16"/>
    </row>
    <row r="4667" spans="76:76">
      <c r="BX4667" s="16"/>
    </row>
    <row r="4668" spans="76:76">
      <c r="BX4668" s="16"/>
    </row>
    <row r="4669" spans="76:76">
      <c r="BX4669" s="16"/>
    </row>
    <row r="4670" spans="76:76">
      <c r="BX4670" s="16"/>
    </row>
    <row r="4671" spans="76:76">
      <c r="BX4671" s="16"/>
    </row>
    <row r="4672" spans="76:76">
      <c r="BX4672" s="16"/>
    </row>
    <row r="4673" spans="76:76">
      <c r="BX4673" s="16"/>
    </row>
    <row r="4674" spans="76:76">
      <c r="BX4674" s="16"/>
    </row>
    <row r="4675" spans="76:76">
      <c r="BX4675" s="16"/>
    </row>
    <row r="4676" spans="76:76">
      <c r="BX4676" s="16"/>
    </row>
    <row r="4677" spans="76:76">
      <c r="BX4677" s="16"/>
    </row>
    <row r="4678" spans="76:76">
      <c r="BX4678" s="16"/>
    </row>
    <row r="4679" spans="76:76">
      <c r="BX4679" s="16"/>
    </row>
    <row r="4680" spans="76:76">
      <c r="BX4680" s="16"/>
    </row>
    <row r="4681" spans="76:76">
      <c r="BX4681" s="16"/>
    </row>
    <row r="4682" spans="76:76">
      <c r="BX4682" s="16"/>
    </row>
    <row r="4683" spans="76:76">
      <c r="BX4683" s="16"/>
    </row>
    <row r="4684" spans="76:76">
      <c r="BX4684" s="16"/>
    </row>
    <row r="4685" spans="76:76">
      <c r="BX4685" s="16"/>
    </row>
    <row r="4686" spans="76:76">
      <c r="BX4686" s="16"/>
    </row>
    <row r="4687" spans="76:76">
      <c r="BX4687" s="16"/>
    </row>
    <row r="4688" spans="76:76">
      <c r="BX4688" s="16"/>
    </row>
    <row r="4689" spans="76:76">
      <c r="BX4689" s="16"/>
    </row>
    <row r="4690" spans="76:76">
      <c r="BX4690" s="16"/>
    </row>
    <row r="4691" spans="76:76">
      <c r="BX4691" s="16"/>
    </row>
    <row r="4692" spans="76:76">
      <c r="BX4692" s="16"/>
    </row>
    <row r="4693" spans="76:76">
      <c r="BX4693" s="16"/>
    </row>
    <row r="4694" spans="76:76">
      <c r="BX4694" s="16"/>
    </row>
    <row r="4695" spans="76:76">
      <c r="BX4695" s="16"/>
    </row>
    <row r="4696" spans="76:76">
      <c r="BX4696" s="16"/>
    </row>
    <row r="4697" spans="76:76">
      <c r="BX4697" s="16"/>
    </row>
    <row r="4698" spans="76:76">
      <c r="BX4698" s="16"/>
    </row>
    <row r="4699" spans="76:76">
      <c r="BX4699" s="16"/>
    </row>
    <row r="4700" spans="76:76">
      <c r="BX4700" s="16"/>
    </row>
    <row r="4701" spans="76:76">
      <c r="BX4701" s="16"/>
    </row>
    <row r="4702" spans="76:76">
      <c r="BX4702" s="16"/>
    </row>
    <row r="4703" spans="76:76">
      <c r="BX4703" s="16"/>
    </row>
    <row r="4704" spans="76:76">
      <c r="BX4704" s="16"/>
    </row>
    <row r="4705" spans="76:76">
      <c r="BX4705" s="16"/>
    </row>
    <row r="4706" spans="76:76">
      <c r="BX4706" s="16"/>
    </row>
    <row r="4707" spans="76:76">
      <c r="BX4707" s="16"/>
    </row>
    <row r="4708" spans="76:76">
      <c r="BX4708" s="16"/>
    </row>
    <row r="4709" spans="76:76">
      <c r="BX4709" s="16"/>
    </row>
    <row r="4710" spans="76:76">
      <c r="BX4710" s="16"/>
    </row>
    <row r="4711" spans="76:76">
      <c r="BX4711" s="16"/>
    </row>
    <row r="4712" spans="76:76">
      <c r="BX4712" s="16"/>
    </row>
    <row r="4713" spans="76:76">
      <c r="BX4713" s="16"/>
    </row>
    <row r="4714" spans="76:76">
      <c r="BX4714" s="16"/>
    </row>
    <row r="4715" spans="76:76">
      <c r="BX4715" s="16"/>
    </row>
    <row r="4716" spans="76:76">
      <c r="BX4716" s="16"/>
    </row>
    <row r="4717" spans="76:76">
      <c r="BX4717" s="16"/>
    </row>
    <row r="4718" spans="76:76">
      <c r="BX4718" s="16"/>
    </row>
    <row r="4719" spans="76:76">
      <c r="BX4719" s="16"/>
    </row>
    <row r="4720" spans="76:76">
      <c r="BX4720" s="16"/>
    </row>
    <row r="4721" spans="76:76">
      <c r="BX4721" s="16"/>
    </row>
    <row r="4722" spans="76:76">
      <c r="BX4722" s="16"/>
    </row>
    <row r="4723" spans="76:76">
      <c r="BX4723" s="16"/>
    </row>
    <row r="4724" spans="76:76">
      <c r="BX4724" s="16"/>
    </row>
    <row r="4725" spans="76:76">
      <c r="BX4725" s="16"/>
    </row>
    <row r="4726" spans="76:76">
      <c r="BX4726" s="16"/>
    </row>
    <row r="4727" spans="76:76">
      <c r="BX4727" s="16"/>
    </row>
    <row r="4728" spans="76:76">
      <c r="BX4728" s="16"/>
    </row>
    <row r="4729" spans="76:76">
      <c r="BX4729" s="16"/>
    </row>
    <row r="4730" spans="76:76">
      <c r="BX4730" s="16"/>
    </row>
    <row r="4731" spans="76:76">
      <c r="BX4731" s="16"/>
    </row>
    <row r="4732" spans="76:76">
      <c r="BX4732" s="16"/>
    </row>
    <row r="4733" spans="76:76">
      <c r="BX4733" s="16"/>
    </row>
    <row r="4734" spans="76:76">
      <c r="BX4734" s="16"/>
    </row>
    <row r="4735" spans="76:76">
      <c r="BX4735" s="16"/>
    </row>
    <row r="4736" spans="76:76">
      <c r="BX4736" s="16"/>
    </row>
    <row r="4737" spans="76:76">
      <c r="BX4737" s="16"/>
    </row>
    <row r="4738" spans="76:76">
      <c r="BX4738" s="16"/>
    </row>
    <row r="4739" spans="76:76">
      <c r="BX4739" s="16"/>
    </row>
    <row r="4740" spans="76:76">
      <c r="BX4740" s="16"/>
    </row>
    <row r="4741" spans="76:76">
      <c r="BX4741" s="16"/>
    </row>
    <row r="4742" spans="76:76">
      <c r="BX4742" s="16"/>
    </row>
    <row r="4743" spans="76:76">
      <c r="BX4743" s="16"/>
    </row>
    <row r="4744" spans="76:76">
      <c r="BX4744" s="16"/>
    </row>
    <row r="4745" spans="76:76">
      <c r="BX4745" s="16"/>
    </row>
    <row r="4746" spans="76:76">
      <c r="BX4746" s="16"/>
    </row>
    <row r="4747" spans="76:76">
      <c r="BX4747" s="16"/>
    </row>
    <row r="4748" spans="76:76">
      <c r="BX4748" s="16"/>
    </row>
    <row r="4749" spans="76:76">
      <c r="BX4749" s="16"/>
    </row>
    <row r="4750" spans="76:76">
      <c r="BX4750" s="16"/>
    </row>
    <row r="4751" spans="76:76">
      <c r="BX4751" s="16"/>
    </row>
    <row r="4752" spans="76:76">
      <c r="BX4752" s="16"/>
    </row>
    <row r="4753" spans="76:76">
      <c r="BX4753" s="16"/>
    </row>
    <row r="4754" spans="76:76">
      <c r="BX4754" s="16"/>
    </row>
    <row r="4755" spans="76:76">
      <c r="BX4755" s="16"/>
    </row>
    <row r="4756" spans="76:76">
      <c r="BX4756" s="16"/>
    </row>
    <row r="4757" spans="76:76">
      <c r="BX4757" s="16"/>
    </row>
    <row r="4758" spans="76:76">
      <c r="BX4758" s="16"/>
    </row>
    <row r="4759" spans="76:76">
      <c r="BX4759" s="16"/>
    </row>
    <row r="4760" spans="76:76">
      <c r="BX4760" s="16"/>
    </row>
    <row r="4761" spans="76:76">
      <c r="BX4761" s="16"/>
    </row>
    <row r="4762" spans="76:76">
      <c r="BX4762" s="16"/>
    </row>
    <row r="4763" spans="76:76">
      <c r="BX4763" s="16"/>
    </row>
    <row r="4764" spans="76:76">
      <c r="BX4764" s="16"/>
    </row>
    <row r="4765" spans="76:76">
      <c r="BX4765" s="16"/>
    </row>
    <row r="4766" spans="76:76">
      <c r="BX4766" s="16"/>
    </row>
    <row r="4767" spans="76:76">
      <c r="BX4767" s="16"/>
    </row>
    <row r="4768" spans="76:76">
      <c r="BX4768" s="16"/>
    </row>
    <row r="4769" spans="76:76">
      <c r="BX4769" s="16"/>
    </row>
    <row r="4770" spans="76:76">
      <c r="BX4770" s="16"/>
    </row>
    <row r="4771" spans="76:76">
      <c r="BX4771" s="16"/>
    </row>
    <row r="4772" spans="76:76">
      <c r="BX4772" s="16"/>
    </row>
    <row r="4773" spans="76:76">
      <c r="BX4773" s="16"/>
    </row>
    <row r="4774" spans="76:76">
      <c r="BX4774" s="16"/>
    </row>
    <row r="4775" spans="76:76">
      <c r="BX4775" s="16"/>
    </row>
    <row r="4776" spans="76:76">
      <c r="BX4776" s="16"/>
    </row>
    <row r="4777" spans="76:76">
      <c r="BX4777" s="16"/>
    </row>
    <row r="4778" spans="76:76">
      <c r="BX4778" s="16"/>
    </row>
    <row r="4779" spans="76:76">
      <c r="BX4779" s="16"/>
    </row>
    <row r="4780" spans="76:76">
      <c r="BX4780" s="16"/>
    </row>
    <row r="4781" spans="76:76">
      <c r="BX4781" s="16"/>
    </row>
    <row r="4782" spans="76:76">
      <c r="BX4782" s="16"/>
    </row>
    <row r="4783" spans="76:76">
      <c r="BX4783" s="16"/>
    </row>
    <row r="4784" spans="76:76">
      <c r="BX4784" s="16"/>
    </row>
    <row r="4785" spans="76:76">
      <c r="BX4785" s="16"/>
    </row>
    <row r="4786" spans="76:76">
      <c r="BX4786" s="16"/>
    </row>
    <row r="4787" spans="76:76">
      <c r="BX4787" s="16"/>
    </row>
    <row r="4788" spans="76:76">
      <c r="BX4788" s="16"/>
    </row>
    <row r="4789" spans="76:76">
      <c r="BX4789" s="16"/>
    </row>
    <row r="4790" spans="76:76">
      <c r="BX4790" s="16"/>
    </row>
    <row r="4791" spans="76:76">
      <c r="BX4791" s="16"/>
    </row>
    <row r="4792" spans="76:76">
      <c r="BX4792" s="16"/>
    </row>
    <row r="4793" spans="76:76">
      <c r="BX4793" s="16"/>
    </row>
    <row r="4794" spans="76:76">
      <c r="BX4794" s="16"/>
    </row>
    <row r="4795" spans="76:76">
      <c r="BX4795" s="16"/>
    </row>
    <row r="4796" spans="76:76">
      <c r="BX4796" s="16"/>
    </row>
    <row r="4797" spans="76:76">
      <c r="BX4797" s="16"/>
    </row>
    <row r="4798" spans="76:76">
      <c r="BX4798" s="16"/>
    </row>
    <row r="4799" spans="76:76">
      <c r="BX4799" s="16"/>
    </row>
    <row r="4800" spans="76:76">
      <c r="BX4800" s="16"/>
    </row>
    <row r="4801" spans="76:76">
      <c r="BX4801" s="16"/>
    </row>
    <row r="4802" spans="76:76">
      <c r="BX4802" s="16"/>
    </row>
    <row r="4803" spans="76:76">
      <c r="BX4803" s="16"/>
    </row>
    <row r="4804" spans="76:76">
      <c r="BX4804" s="16"/>
    </row>
    <row r="4805" spans="76:76">
      <c r="BX4805" s="16"/>
    </row>
    <row r="4806" spans="76:76">
      <c r="BX4806" s="16"/>
    </row>
    <row r="4807" spans="76:76">
      <c r="BX4807" s="16"/>
    </row>
    <row r="4808" spans="76:76">
      <c r="BX4808" s="16"/>
    </row>
    <row r="4809" spans="76:76">
      <c r="BX4809" s="16"/>
    </row>
    <row r="4810" spans="76:76">
      <c r="BX4810" s="16"/>
    </row>
    <row r="4811" spans="76:76">
      <c r="BX4811" s="16"/>
    </row>
    <row r="4812" spans="76:76">
      <c r="BX4812" s="16"/>
    </row>
    <row r="4813" spans="76:76">
      <c r="BX4813" s="16"/>
    </row>
    <row r="4814" spans="76:76">
      <c r="BX4814" s="16"/>
    </row>
    <row r="4815" spans="76:76">
      <c r="BX4815" s="16"/>
    </row>
    <row r="4816" spans="76:76">
      <c r="BX4816" s="16"/>
    </row>
    <row r="4817" spans="76:76">
      <c r="BX4817" s="16"/>
    </row>
    <row r="4818" spans="76:76">
      <c r="BX4818" s="16"/>
    </row>
    <row r="4819" spans="76:76">
      <c r="BX4819" s="16"/>
    </row>
    <row r="4820" spans="76:76">
      <c r="BX4820" s="16"/>
    </row>
    <row r="4821" spans="76:76">
      <c r="BX4821" s="16"/>
    </row>
    <row r="4822" spans="76:76">
      <c r="BX4822" s="16"/>
    </row>
    <row r="4823" spans="76:76">
      <c r="BX4823" s="16"/>
    </row>
    <row r="4824" spans="76:76">
      <c r="BX4824" s="16"/>
    </row>
    <row r="4825" spans="76:76">
      <c r="BX4825" s="16"/>
    </row>
    <row r="4826" spans="76:76">
      <c r="BX4826" s="16"/>
    </row>
    <row r="4827" spans="76:76">
      <c r="BX4827" s="16"/>
    </row>
    <row r="4828" spans="76:76">
      <c r="BX4828" s="16"/>
    </row>
    <row r="4829" spans="76:76">
      <c r="BX4829" s="16"/>
    </row>
    <row r="4830" spans="76:76">
      <c r="BX4830" s="16"/>
    </row>
    <row r="4831" spans="76:76">
      <c r="BX4831" s="16"/>
    </row>
    <row r="4832" spans="76:76">
      <c r="BX4832" s="16"/>
    </row>
    <row r="4833" spans="76:76">
      <c r="BX4833" s="16"/>
    </row>
    <row r="4834" spans="76:76">
      <c r="BX4834" s="16"/>
    </row>
    <row r="4835" spans="76:76">
      <c r="BX4835" s="16"/>
    </row>
    <row r="4836" spans="76:76">
      <c r="BX4836" s="16"/>
    </row>
    <row r="4837" spans="76:76">
      <c r="BX4837" s="16"/>
    </row>
    <row r="4838" spans="76:76">
      <c r="BX4838" s="16"/>
    </row>
    <row r="4839" spans="76:76">
      <c r="BX4839" s="16"/>
    </row>
    <row r="4840" spans="76:76">
      <c r="BX4840" s="16"/>
    </row>
    <row r="4841" spans="76:76">
      <c r="BX4841" s="16"/>
    </row>
    <row r="4842" spans="76:76">
      <c r="BX4842" s="16"/>
    </row>
    <row r="4843" spans="76:76">
      <c r="BX4843" s="16"/>
    </row>
    <row r="4844" spans="76:76">
      <c r="BX4844" s="16"/>
    </row>
    <row r="4845" spans="76:76">
      <c r="BX4845" s="16"/>
    </row>
    <row r="4846" spans="76:76">
      <c r="BX4846" s="16"/>
    </row>
    <row r="4847" spans="76:76">
      <c r="BX4847" s="16"/>
    </row>
    <row r="4848" spans="76:76">
      <c r="BX4848" s="16"/>
    </row>
    <row r="4849" spans="76:76">
      <c r="BX4849" s="16"/>
    </row>
    <row r="4850" spans="76:76">
      <c r="BX4850" s="16"/>
    </row>
    <row r="4851" spans="76:76">
      <c r="BX4851" s="16"/>
    </row>
    <row r="4852" spans="76:76">
      <c r="BX4852" s="16"/>
    </row>
    <row r="4853" spans="76:76">
      <c r="BX4853" s="16"/>
    </row>
    <row r="4854" spans="76:76">
      <c r="BX4854" s="16"/>
    </row>
    <row r="4855" spans="76:76">
      <c r="BX4855" s="16"/>
    </row>
    <row r="4856" spans="76:76">
      <c r="BX4856" s="16"/>
    </row>
    <row r="4857" spans="76:76">
      <c r="BX4857" s="16"/>
    </row>
    <row r="4858" spans="76:76">
      <c r="BX4858" s="16"/>
    </row>
    <row r="4859" spans="76:76">
      <c r="BX4859" s="16"/>
    </row>
    <row r="4860" spans="76:76">
      <c r="BX4860" s="16"/>
    </row>
    <row r="4861" spans="76:76">
      <c r="BX4861" s="16"/>
    </row>
    <row r="4862" spans="76:76">
      <c r="BX4862" s="16"/>
    </row>
    <row r="4863" spans="76:76">
      <c r="BX4863" s="16"/>
    </row>
    <row r="4864" spans="76:76">
      <c r="BX4864" s="16"/>
    </row>
    <row r="4865" spans="76:76">
      <c r="BX4865" s="16"/>
    </row>
    <row r="4866" spans="76:76">
      <c r="BX4866" s="16"/>
    </row>
    <row r="4867" spans="76:76">
      <c r="BX4867" s="16"/>
    </row>
    <row r="4868" spans="76:76">
      <c r="BX4868" s="16"/>
    </row>
    <row r="4869" spans="76:76">
      <c r="BX4869" s="16"/>
    </row>
    <row r="4870" spans="76:76">
      <c r="BX4870" s="16"/>
    </row>
    <row r="4871" spans="76:76">
      <c r="BX4871" s="16"/>
    </row>
    <row r="4872" spans="76:76">
      <c r="BX4872" s="16"/>
    </row>
    <row r="4873" spans="76:76">
      <c r="BX4873" s="16"/>
    </row>
    <row r="4874" spans="76:76">
      <c r="BX4874" s="16"/>
    </row>
    <row r="4875" spans="76:76">
      <c r="BX4875" s="16"/>
    </row>
    <row r="4876" spans="76:76">
      <c r="BX4876" s="16"/>
    </row>
    <row r="4877" spans="76:76">
      <c r="BX4877" s="16"/>
    </row>
    <row r="4878" spans="76:76">
      <c r="BX4878" s="16"/>
    </row>
    <row r="4879" spans="76:76">
      <c r="BX4879" s="16"/>
    </row>
    <row r="4880" spans="76:76">
      <c r="BX4880" s="16"/>
    </row>
    <row r="4881" spans="76:76">
      <c r="BX4881" s="16"/>
    </row>
    <row r="4882" spans="76:76">
      <c r="BX4882" s="16"/>
    </row>
    <row r="4883" spans="76:76">
      <c r="BX4883" s="16"/>
    </row>
    <row r="4884" spans="76:76">
      <c r="BX4884" s="16"/>
    </row>
    <row r="4885" spans="76:76">
      <c r="BX4885" s="16"/>
    </row>
    <row r="4886" spans="76:76">
      <c r="BX4886" s="16"/>
    </row>
    <row r="4887" spans="76:76">
      <c r="BX4887" s="16"/>
    </row>
    <row r="4888" spans="76:76">
      <c r="BX4888" s="16"/>
    </row>
    <row r="4889" spans="76:76">
      <c r="BX4889" s="16"/>
    </row>
    <row r="4890" spans="76:76">
      <c r="BX4890" s="16"/>
    </row>
    <row r="4891" spans="76:76">
      <c r="BX4891" s="16"/>
    </row>
    <row r="4892" spans="76:76">
      <c r="BX4892" s="16"/>
    </row>
    <row r="4893" spans="76:76">
      <c r="BX4893" s="16"/>
    </row>
    <row r="4894" spans="76:76">
      <c r="BX4894" s="16"/>
    </row>
    <row r="4895" spans="76:76">
      <c r="BX4895" s="16"/>
    </row>
    <row r="4896" spans="76:76">
      <c r="BX4896" s="16"/>
    </row>
    <row r="4897" spans="76:76">
      <c r="BX4897" s="16"/>
    </row>
    <row r="4898" spans="76:76">
      <c r="BX4898" s="16"/>
    </row>
    <row r="4899" spans="76:76">
      <c r="BX4899" s="16"/>
    </row>
    <row r="4900" spans="76:76">
      <c r="BX4900" s="16"/>
    </row>
    <row r="4901" spans="76:76">
      <c r="BX4901" s="16"/>
    </row>
    <row r="4902" spans="76:76">
      <c r="BX4902" s="16"/>
    </row>
    <row r="4903" spans="76:76">
      <c r="BX4903" s="16"/>
    </row>
    <row r="4904" spans="76:76">
      <c r="BX4904" s="16"/>
    </row>
    <row r="4905" spans="76:76">
      <c r="BX4905" s="16"/>
    </row>
    <row r="4906" spans="76:76">
      <c r="BX4906" s="16"/>
    </row>
    <row r="4907" spans="76:76">
      <c r="BX4907" s="16"/>
    </row>
    <row r="4908" spans="76:76">
      <c r="BX4908" s="16"/>
    </row>
    <row r="4909" spans="76:76">
      <c r="BX4909" s="16"/>
    </row>
    <row r="4910" spans="76:76">
      <c r="BX4910" s="16"/>
    </row>
    <row r="4911" spans="76:76">
      <c r="BX4911" s="16"/>
    </row>
    <row r="4912" spans="76:76">
      <c r="BX4912" s="16"/>
    </row>
    <row r="4913" spans="76:76">
      <c r="BX4913" s="16"/>
    </row>
    <row r="4914" spans="76:76">
      <c r="BX4914" s="16"/>
    </row>
    <row r="4915" spans="76:76">
      <c r="BX4915" s="16"/>
    </row>
    <row r="4916" spans="76:76">
      <c r="BX4916" s="16"/>
    </row>
    <row r="4917" spans="76:76">
      <c r="BX4917" s="16"/>
    </row>
    <row r="4918" spans="76:76">
      <c r="BX4918" s="16"/>
    </row>
    <row r="4919" spans="76:76">
      <c r="BX4919" s="16"/>
    </row>
    <row r="4920" spans="76:76">
      <c r="BX4920" s="16"/>
    </row>
    <row r="4921" spans="76:76">
      <c r="BX4921" s="16"/>
    </row>
    <row r="4922" spans="76:76">
      <c r="BX4922" s="16"/>
    </row>
    <row r="4923" spans="76:76">
      <c r="BX4923" s="16"/>
    </row>
    <row r="4924" spans="76:76">
      <c r="BX4924" s="16"/>
    </row>
    <row r="4925" spans="76:76">
      <c r="BX4925" s="16"/>
    </row>
    <row r="4926" spans="76:76">
      <c r="BX4926" s="16"/>
    </row>
    <row r="4927" spans="76:76">
      <c r="BX4927" s="16"/>
    </row>
    <row r="4928" spans="76:76">
      <c r="BX4928" s="16"/>
    </row>
    <row r="4929" spans="76:76">
      <c r="BX4929" s="16"/>
    </row>
    <row r="4930" spans="76:76">
      <c r="BX4930" s="16"/>
    </row>
    <row r="4931" spans="76:76">
      <c r="BX4931" s="16"/>
    </row>
    <row r="4932" spans="76:76">
      <c r="BX4932" s="16"/>
    </row>
    <row r="4933" spans="76:76">
      <c r="BX4933" s="16"/>
    </row>
    <row r="4934" spans="76:76">
      <c r="BX4934" s="16"/>
    </row>
    <row r="4935" spans="76:76">
      <c r="BX4935" s="16"/>
    </row>
    <row r="4936" spans="76:76">
      <c r="BX4936" s="16"/>
    </row>
    <row r="4937" spans="76:76">
      <c r="BX4937" s="16"/>
    </row>
    <row r="4938" spans="76:76">
      <c r="BX4938" s="16"/>
    </row>
    <row r="4939" spans="76:76">
      <c r="BX4939" s="16"/>
    </row>
    <row r="4940" spans="76:76">
      <c r="BX4940" s="16"/>
    </row>
    <row r="4941" spans="76:76">
      <c r="BX4941" s="16"/>
    </row>
    <row r="4942" spans="76:76">
      <c r="BX4942" s="16"/>
    </row>
    <row r="4943" spans="76:76">
      <c r="BX4943" s="16"/>
    </row>
    <row r="4944" spans="76:76">
      <c r="BX4944" s="16"/>
    </row>
    <row r="4945" spans="76:76">
      <c r="BX4945" s="16"/>
    </row>
    <row r="4946" spans="76:76">
      <c r="BX4946" s="16"/>
    </row>
    <row r="4947" spans="76:76">
      <c r="BX4947" s="16"/>
    </row>
    <row r="4948" spans="76:76">
      <c r="BX4948" s="16"/>
    </row>
    <row r="4949" spans="76:76">
      <c r="BX4949" s="16"/>
    </row>
    <row r="4950" spans="76:76">
      <c r="BX4950" s="16"/>
    </row>
    <row r="4951" spans="76:76">
      <c r="BX4951" s="16"/>
    </row>
    <row r="4952" spans="76:76">
      <c r="BX4952" s="16"/>
    </row>
    <row r="4953" spans="76:76">
      <c r="BX4953" s="16"/>
    </row>
    <row r="4954" spans="76:76">
      <c r="BX4954" s="16"/>
    </row>
    <row r="4955" spans="76:76">
      <c r="BX4955" s="16"/>
    </row>
    <row r="4956" spans="76:76">
      <c r="BX4956" s="16"/>
    </row>
    <row r="4957" spans="76:76">
      <c r="BX4957" s="16"/>
    </row>
    <row r="4958" spans="76:76">
      <c r="BX4958" s="16"/>
    </row>
    <row r="4959" spans="76:76">
      <c r="BX4959" s="16"/>
    </row>
    <row r="4960" spans="76:76">
      <c r="BX4960" s="16"/>
    </row>
    <row r="4961" spans="76:76">
      <c r="BX4961" s="16"/>
    </row>
    <row r="4962" spans="76:76">
      <c r="BX4962" s="16"/>
    </row>
    <row r="4963" spans="76:76">
      <c r="BX4963" s="16"/>
    </row>
    <row r="4964" spans="76:76">
      <c r="BX4964" s="16"/>
    </row>
    <row r="4965" spans="76:76">
      <c r="BX4965" s="16"/>
    </row>
    <row r="4966" spans="76:76">
      <c r="BX4966" s="16"/>
    </row>
    <row r="4967" spans="76:76">
      <c r="BX4967" s="16"/>
    </row>
    <row r="4968" spans="76:76">
      <c r="BX4968" s="16"/>
    </row>
    <row r="4969" spans="76:76">
      <c r="BX4969" s="16"/>
    </row>
    <row r="4970" spans="76:76">
      <c r="BX4970" s="16"/>
    </row>
    <row r="4971" spans="76:76">
      <c r="BX4971" s="16"/>
    </row>
    <row r="4972" spans="76:76">
      <c r="BX4972" s="16"/>
    </row>
    <row r="4973" spans="76:76">
      <c r="BX4973" s="16"/>
    </row>
    <row r="4974" spans="76:76">
      <c r="BX4974" s="16"/>
    </row>
    <row r="4975" spans="76:76">
      <c r="BX4975" s="16"/>
    </row>
    <row r="4976" spans="76:76">
      <c r="BX4976" s="16"/>
    </row>
    <row r="4977" spans="76:76">
      <c r="BX4977" s="16"/>
    </row>
    <row r="4978" spans="76:76">
      <c r="BX4978" s="16"/>
    </row>
    <row r="4979" spans="76:76">
      <c r="BX4979" s="16"/>
    </row>
    <row r="4980" spans="76:76">
      <c r="BX4980" s="16"/>
    </row>
    <row r="4981" spans="76:76">
      <c r="BX4981" s="16"/>
    </row>
    <row r="4982" spans="76:76">
      <c r="BX4982" s="16"/>
    </row>
    <row r="4983" spans="76:76">
      <c r="BX4983" s="16"/>
    </row>
    <row r="4984" spans="76:76">
      <c r="BX4984" s="16"/>
    </row>
    <row r="4985" spans="76:76">
      <c r="BX4985" s="16"/>
    </row>
    <row r="4986" spans="76:76">
      <c r="BX4986" s="16"/>
    </row>
    <row r="4987" spans="76:76">
      <c r="BX4987" s="16"/>
    </row>
    <row r="4988" spans="76:76">
      <c r="BX4988" s="16"/>
    </row>
    <row r="4989" spans="76:76">
      <c r="BX4989" s="16"/>
    </row>
    <row r="4990" spans="76:76">
      <c r="BX4990" s="16"/>
    </row>
    <row r="4991" spans="76:76">
      <c r="BX4991" s="16"/>
    </row>
    <row r="4992" spans="76:76">
      <c r="BX4992" s="16"/>
    </row>
    <row r="4993" spans="76:76">
      <c r="BX4993" s="16"/>
    </row>
    <row r="4994" spans="76:76">
      <c r="BX4994" s="16"/>
    </row>
    <row r="4995" spans="76:76">
      <c r="BX4995" s="16"/>
    </row>
    <row r="4996" spans="76:76">
      <c r="BX4996" s="16"/>
    </row>
    <row r="4997" spans="76:76">
      <c r="BX4997" s="16"/>
    </row>
    <row r="4998" spans="76:76">
      <c r="BX4998" s="16"/>
    </row>
    <row r="4999" spans="76:76">
      <c r="BX4999" s="16"/>
    </row>
    <row r="5000" spans="76:76">
      <c r="BX5000" s="16"/>
    </row>
    <row r="5001" spans="76:76">
      <c r="BX5001" s="16"/>
    </row>
    <row r="5002" spans="76:76">
      <c r="BX5002" s="16"/>
    </row>
    <row r="5003" spans="76:76">
      <c r="BX5003" s="16"/>
    </row>
    <row r="5004" spans="76:76">
      <c r="BX5004" s="16"/>
    </row>
    <row r="5005" spans="76:76">
      <c r="BX5005" s="16"/>
    </row>
    <row r="5006" spans="76:76">
      <c r="BX5006" s="16"/>
    </row>
    <row r="5007" spans="76:76">
      <c r="BX5007" s="16"/>
    </row>
    <row r="5008" spans="76:76">
      <c r="BX5008" s="16"/>
    </row>
    <row r="5009" spans="76:76">
      <c r="BX5009" s="16"/>
    </row>
    <row r="5010" spans="76:76">
      <c r="BX5010" s="16"/>
    </row>
    <row r="5011" spans="76:76">
      <c r="BX5011" s="16"/>
    </row>
    <row r="5012" spans="76:76">
      <c r="BX5012" s="16"/>
    </row>
    <row r="5013" spans="76:76">
      <c r="BX5013" s="16"/>
    </row>
    <row r="5014" spans="76:76">
      <c r="BX5014" s="16"/>
    </row>
    <row r="5015" spans="76:76">
      <c r="BX5015" s="16"/>
    </row>
    <row r="5016" spans="76:76">
      <c r="BX5016" s="16"/>
    </row>
    <row r="5017" spans="76:76">
      <c r="BX5017" s="16"/>
    </row>
    <row r="5018" spans="76:76">
      <c r="BX5018" s="16"/>
    </row>
    <row r="5019" spans="76:76">
      <c r="BX5019" s="16"/>
    </row>
    <row r="5020" spans="76:76">
      <c r="BX5020" s="16"/>
    </row>
    <row r="5021" spans="76:76">
      <c r="BX5021" s="16"/>
    </row>
    <row r="5022" spans="76:76">
      <c r="BX5022" s="16"/>
    </row>
    <row r="5023" spans="76:76">
      <c r="BX5023" s="16"/>
    </row>
    <row r="5024" spans="76:76">
      <c r="BX5024" s="16"/>
    </row>
    <row r="5025" spans="76:76">
      <c r="BX5025" s="16"/>
    </row>
    <row r="5026" spans="76:76">
      <c r="BX5026" s="16"/>
    </row>
    <row r="5027" spans="76:76">
      <c r="BX5027" s="16"/>
    </row>
    <row r="5028" spans="76:76">
      <c r="BX5028" s="16"/>
    </row>
    <row r="5029" spans="76:76">
      <c r="BX5029" s="16"/>
    </row>
    <row r="5030" spans="76:76">
      <c r="BX5030" s="16"/>
    </row>
    <row r="5031" spans="76:76">
      <c r="BX5031" s="16"/>
    </row>
    <row r="5032" spans="76:76">
      <c r="BX5032" s="16"/>
    </row>
    <row r="5033" spans="76:76">
      <c r="BX5033" s="16"/>
    </row>
    <row r="5034" spans="76:76">
      <c r="BX5034" s="16"/>
    </row>
    <row r="5035" spans="76:76">
      <c r="BX5035" s="16"/>
    </row>
    <row r="5036" spans="76:76">
      <c r="BX5036" s="16"/>
    </row>
    <row r="5037" spans="76:76">
      <c r="BX5037" s="16"/>
    </row>
    <row r="5038" spans="76:76">
      <c r="BX5038" s="16"/>
    </row>
    <row r="5039" spans="76:76">
      <c r="BX5039" s="16"/>
    </row>
    <row r="5040" spans="76:76">
      <c r="BX5040" s="16"/>
    </row>
    <row r="5041" spans="76:76">
      <c r="BX5041" s="16"/>
    </row>
    <row r="5042" spans="76:76">
      <c r="BX5042" s="16"/>
    </row>
    <row r="5043" spans="76:76">
      <c r="BX5043" s="16"/>
    </row>
    <row r="5044" spans="76:76">
      <c r="BX5044" s="16"/>
    </row>
    <row r="5045" spans="76:76">
      <c r="BX5045" s="16"/>
    </row>
    <row r="5046" spans="76:76">
      <c r="BX5046" s="16"/>
    </row>
    <row r="5047" spans="76:76">
      <c r="BX5047" s="16"/>
    </row>
    <row r="5048" spans="76:76">
      <c r="BX5048" s="16"/>
    </row>
    <row r="5049" spans="76:76">
      <c r="BX5049" s="16"/>
    </row>
    <row r="5050" spans="76:76">
      <c r="BX5050" s="16"/>
    </row>
    <row r="5051" spans="76:76">
      <c r="BX5051" s="16"/>
    </row>
    <row r="5052" spans="76:76">
      <c r="BX5052" s="16"/>
    </row>
    <row r="5053" spans="76:76">
      <c r="BX5053" s="16"/>
    </row>
    <row r="5054" spans="76:76">
      <c r="BX5054" s="16"/>
    </row>
    <row r="5055" spans="76:76">
      <c r="BX5055" s="16"/>
    </row>
    <row r="5056" spans="76:76">
      <c r="BX5056" s="16"/>
    </row>
    <row r="5057" spans="76:76">
      <c r="BX5057" s="16"/>
    </row>
    <row r="5058" spans="76:76">
      <c r="BX5058" s="16"/>
    </row>
    <row r="5059" spans="76:76">
      <c r="BX5059" s="16"/>
    </row>
    <row r="5060" spans="76:76">
      <c r="BX5060" s="16"/>
    </row>
    <row r="5061" spans="76:76">
      <c r="BX5061" s="16"/>
    </row>
    <row r="5062" spans="76:76">
      <c r="BX5062" s="16"/>
    </row>
    <row r="5063" spans="76:76">
      <c r="BX5063" s="16"/>
    </row>
    <row r="5064" spans="76:76">
      <c r="BX5064" s="16"/>
    </row>
    <row r="5065" spans="76:76">
      <c r="BX5065" s="16"/>
    </row>
    <row r="5066" spans="76:76">
      <c r="BX5066" s="16"/>
    </row>
    <row r="5067" spans="76:76">
      <c r="BX5067" s="16"/>
    </row>
    <row r="5068" spans="76:76">
      <c r="BX5068" s="16"/>
    </row>
    <row r="5069" spans="76:76">
      <c r="BX5069" s="16"/>
    </row>
    <row r="5070" spans="76:76">
      <c r="BX5070" s="16"/>
    </row>
    <row r="5071" spans="76:76">
      <c r="BX5071" s="16"/>
    </row>
    <row r="5072" spans="76:76">
      <c r="BX5072" s="16"/>
    </row>
    <row r="5073" spans="76:76">
      <c r="BX5073" s="16"/>
    </row>
    <row r="5074" spans="76:76">
      <c r="BX5074" s="16"/>
    </row>
    <row r="5075" spans="76:76">
      <c r="BX5075" s="16"/>
    </row>
    <row r="5076" spans="76:76">
      <c r="BX5076" s="16"/>
    </row>
    <row r="5077" spans="76:76">
      <c r="BX5077" s="16"/>
    </row>
    <row r="5078" spans="76:76">
      <c r="BX5078" s="16"/>
    </row>
    <row r="5079" spans="76:76">
      <c r="BX5079" s="16"/>
    </row>
    <row r="5080" spans="76:76">
      <c r="BX5080" s="16"/>
    </row>
    <row r="5081" spans="76:76">
      <c r="BX5081" s="16"/>
    </row>
    <row r="5082" spans="76:76">
      <c r="BX5082" s="16"/>
    </row>
    <row r="5083" spans="76:76">
      <c r="BX5083" s="16"/>
    </row>
    <row r="5084" spans="76:76">
      <c r="BX5084" s="16"/>
    </row>
    <row r="5085" spans="76:76">
      <c r="BX5085" s="16"/>
    </row>
    <row r="5086" spans="76:76">
      <c r="BX5086" s="16"/>
    </row>
    <row r="5087" spans="76:76">
      <c r="BX5087" s="16"/>
    </row>
    <row r="5088" spans="76:76">
      <c r="BX5088" s="16"/>
    </row>
    <row r="5089" spans="76:76">
      <c r="BX5089" s="16"/>
    </row>
    <row r="5090" spans="76:76">
      <c r="BX5090" s="16"/>
    </row>
    <row r="5091" spans="76:76">
      <c r="BX5091" s="16"/>
    </row>
    <row r="5092" spans="76:76">
      <c r="BX5092" s="16"/>
    </row>
    <row r="5093" spans="76:76">
      <c r="BX5093" s="16"/>
    </row>
    <row r="5094" spans="76:76">
      <c r="BX5094" s="16"/>
    </row>
    <row r="5095" spans="76:76">
      <c r="BX5095" s="16"/>
    </row>
    <row r="5096" spans="76:76">
      <c r="BX5096" s="16"/>
    </row>
    <row r="5097" spans="76:76">
      <c r="BX5097" s="16"/>
    </row>
    <row r="5098" spans="76:76">
      <c r="BX5098" s="16"/>
    </row>
    <row r="5099" spans="76:76">
      <c r="BX5099" s="16"/>
    </row>
    <row r="5100" spans="76:76">
      <c r="BX5100" s="16"/>
    </row>
    <row r="5101" spans="76:76">
      <c r="BX5101" s="16"/>
    </row>
    <row r="5102" spans="76:76">
      <c r="BX5102" s="16"/>
    </row>
    <row r="5103" spans="76:76">
      <c r="BX5103" s="16"/>
    </row>
    <row r="5104" spans="76:76">
      <c r="BX5104" s="16"/>
    </row>
    <row r="5105" spans="76:76">
      <c r="BX5105" s="16"/>
    </row>
    <row r="5106" spans="76:76">
      <c r="BX5106" s="16"/>
    </row>
    <row r="5107" spans="76:76">
      <c r="BX5107" s="16"/>
    </row>
    <row r="5108" spans="76:76">
      <c r="BX5108" s="16"/>
    </row>
    <row r="5109" spans="76:76">
      <c r="BX5109" s="16"/>
    </row>
    <row r="5110" spans="76:76">
      <c r="BX5110" s="16"/>
    </row>
    <row r="5111" spans="76:76">
      <c r="BX5111" s="16"/>
    </row>
    <row r="5112" spans="76:76">
      <c r="BX5112" s="16"/>
    </row>
    <row r="5113" spans="76:76">
      <c r="BX5113" s="16"/>
    </row>
    <row r="5114" spans="76:76">
      <c r="BX5114" s="16"/>
    </row>
    <row r="5115" spans="76:76">
      <c r="BX5115" s="16"/>
    </row>
    <row r="5116" spans="76:76">
      <c r="BX5116" s="16"/>
    </row>
    <row r="5117" spans="76:76">
      <c r="BX5117" s="16"/>
    </row>
    <row r="5118" spans="76:76">
      <c r="BX5118" s="16"/>
    </row>
    <row r="5119" spans="76:76">
      <c r="BX5119" s="16"/>
    </row>
    <row r="5120" spans="76:76">
      <c r="BX5120" s="16"/>
    </row>
    <row r="5121" spans="76:76">
      <c r="BX5121" s="16"/>
    </row>
    <row r="5122" spans="76:76">
      <c r="BX5122" s="16"/>
    </row>
    <row r="5123" spans="76:76">
      <c r="BX5123" s="16"/>
    </row>
    <row r="5124" spans="76:76">
      <c r="BX5124" s="16"/>
    </row>
    <row r="5125" spans="76:76">
      <c r="BX5125" s="16"/>
    </row>
    <row r="5126" spans="76:76">
      <c r="BX5126" s="16"/>
    </row>
    <row r="5127" spans="76:76">
      <c r="BX5127" s="16"/>
    </row>
    <row r="5128" spans="76:76">
      <c r="BX5128" s="16"/>
    </row>
    <row r="5129" spans="76:76">
      <c r="BX5129" s="16"/>
    </row>
    <row r="5130" spans="76:76">
      <c r="BX5130" s="16"/>
    </row>
    <row r="5131" spans="76:76">
      <c r="BX5131" s="16"/>
    </row>
    <row r="5132" spans="76:76">
      <c r="BX5132" s="16"/>
    </row>
    <row r="5133" spans="76:76">
      <c r="BX5133" s="16"/>
    </row>
    <row r="5134" spans="76:76">
      <c r="BX5134" s="16"/>
    </row>
    <row r="5135" spans="76:76">
      <c r="BX5135" s="16"/>
    </row>
    <row r="5136" spans="76:76">
      <c r="BX5136" s="16"/>
    </row>
    <row r="5137" spans="76:76">
      <c r="BX5137" s="16"/>
    </row>
    <row r="5138" spans="76:76">
      <c r="BX5138" s="16"/>
    </row>
    <row r="5139" spans="76:76">
      <c r="BX5139" s="16"/>
    </row>
    <row r="5140" spans="76:76">
      <c r="BX5140" s="16"/>
    </row>
    <row r="5141" spans="76:76">
      <c r="BX5141" s="16"/>
    </row>
    <row r="5142" spans="76:76">
      <c r="BX5142" s="16"/>
    </row>
    <row r="5143" spans="76:76">
      <c r="BX5143" s="16"/>
    </row>
    <row r="5144" spans="76:76">
      <c r="BX5144" s="16"/>
    </row>
    <row r="5145" spans="76:76">
      <c r="BX5145" s="16"/>
    </row>
    <row r="5146" spans="76:76">
      <c r="BX5146" s="16"/>
    </row>
    <row r="5147" spans="76:76">
      <c r="BX5147" s="16"/>
    </row>
    <row r="5148" spans="76:76">
      <c r="BX5148" s="16"/>
    </row>
    <row r="5149" spans="76:76">
      <c r="BX5149" s="16"/>
    </row>
    <row r="5150" spans="76:76">
      <c r="BX5150" s="16"/>
    </row>
    <row r="5151" spans="76:76">
      <c r="BX5151" s="16"/>
    </row>
    <row r="5152" spans="76:76">
      <c r="BX5152" s="16"/>
    </row>
    <row r="5153" spans="76:76">
      <c r="BX5153" s="16"/>
    </row>
    <row r="5154" spans="76:76">
      <c r="BX5154" s="16"/>
    </row>
    <row r="5155" spans="76:76">
      <c r="BX5155" s="16"/>
    </row>
    <row r="5156" spans="76:76">
      <c r="BX5156" s="16"/>
    </row>
    <row r="5157" spans="76:76">
      <c r="BX5157" s="16"/>
    </row>
    <row r="5158" spans="76:76">
      <c r="BX5158" s="16"/>
    </row>
    <row r="5159" spans="76:76">
      <c r="BX5159" s="16"/>
    </row>
    <row r="5160" spans="76:76">
      <c r="BX5160" s="16"/>
    </row>
    <row r="5161" spans="76:76">
      <c r="BX5161" s="16"/>
    </row>
    <row r="5162" spans="76:76">
      <c r="BX5162" s="16"/>
    </row>
    <row r="5163" spans="76:76">
      <c r="BX5163" s="16"/>
    </row>
    <row r="5164" spans="76:76">
      <c r="BX5164" s="16"/>
    </row>
    <row r="5165" spans="76:76">
      <c r="BX5165" s="16"/>
    </row>
    <row r="5166" spans="76:76">
      <c r="BX5166" s="16"/>
    </row>
    <row r="5167" spans="76:76">
      <c r="BX5167" s="16"/>
    </row>
    <row r="5168" spans="76:76">
      <c r="BX5168" s="16"/>
    </row>
    <row r="5169" spans="76:76">
      <c r="BX5169" s="16"/>
    </row>
    <row r="5170" spans="76:76">
      <c r="BX5170" s="16"/>
    </row>
    <row r="5171" spans="76:76">
      <c r="BX5171" s="16"/>
    </row>
    <row r="5172" spans="76:76">
      <c r="BX5172" s="16"/>
    </row>
    <row r="5173" spans="76:76">
      <c r="BX5173" s="16"/>
    </row>
    <row r="5174" spans="76:76">
      <c r="BX5174" s="16"/>
    </row>
    <row r="5175" spans="76:76">
      <c r="BX5175" s="16"/>
    </row>
    <row r="5176" spans="76:76">
      <c r="BX5176" s="16"/>
    </row>
    <row r="5177" spans="76:76">
      <c r="BX5177" s="16"/>
    </row>
    <row r="5178" spans="76:76">
      <c r="BX5178" s="16"/>
    </row>
    <row r="5179" spans="76:76">
      <c r="BX5179" s="16"/>
    </row>
    <row r="5180" spans="76:76">
      <c r="BX5180" s="16"/>
    </row>
    <row r="5181" spans="76:76">
      <c r="BX5181" s="16"/>
    </row>
    <row r="5182" spans="76:76">
      <c r="BX5182" s="16"/>
    </row>
    <row r="5183" spans="76:76">
      <c r="BX5183" s="16"/>
    </row>
    <row r="5184" spans="76:76">
      <c r="BX5184" s="16"/>
    </row>
    <row r="5185" spans="76:76">
      <c r="BX5185" s="16"/>
    </row>
    <row r="5186" spans="76:76">
      <c r="BX5186" s="16"/>
    </row>
    <row r="5187" spans="76:76">
      <c r="BX5187" s="16"/>
    </row>
    <row r="5188" spans="76:76">
      <c r="BX5188" s="16"/>
    </row>
    <row r="5189" spans="76:76">
      <c r="BX5189" s="16"/>
    </row>
    <row r="5190" spans="76:76">
      <c r="BX5190" s="16"/>
    </row>
    <row r="5191" spans="76:76">
      <c r="BX5191" s="16"/>
    </row>
    <row r="5192" spans="76:76">
      <c r="BX5192" s="16"/>
    </row>
    <row r="5193" spans="76:76">
      <c r="BX5193" s="16"/>
    </row>
    <row r="5194" spans="76:76">
      <c r="BX5194" s="16"/>
    </row>
    <row r="5195" spans="76:76">
      <c r="BX5195" s="16"/>
    </row>
    <row r="5196" spans="76:76">
      <c r="BX5196" s="16"/>
    </row>
    <row r="5197" spans="76:76">
      <c r="BX5197" s="16"/>
    </row>
    <row r="5198" spans="76:76">
      <c r="BX5198" s="16"/>
    </row>
    <row r="5199" spans="76:76">
      <c r="BX5199" s="16"/>
    </row>
    <row r="5200" spans="76:76">
      <c r="BX5200" s="16"/>
    </row>
    <row r="5201" spans="76:76">
      <c r="BX5201" s="16"/>
    </row>
    <row r="5202" spans="76:76">
      <c r="BX5202" s="16"/>
    </row>
    <row r="5203" spans="76:76">
      <c r="BX5203" s="16"/>
    </row>
    <row r="5204" spans="76:76">
      <c r="BX5204" s="16"/>
    </row>
    <row r="5205" spans="76:76">
      <c r="BX5205" s="16"/>
    </row>
    <row r="5206" spans="76:76">
      <c r="BX5206" s="16"/>
    </row>
    <row r="5207" spans="76:76">
      <c r="BX5207" s="16"/>
    </row>
    <row r="5208" spans="76:76">
      <c r="BX5208" s="16"/>
    </row>
    <row r="5209" spans="76:76">
      <c r="BX5209" s="16"/>
    </row>
    <row r="5210" spans="76:76">
      <c r="BX5210" s="16"/>
    </row>
    <row r="5211" spans="76:76">
      <c r="BX5211" s="16"/>
    </row>
    <row r="5212" spans="76:76">
      <c r="BX5212" s="16"/>
    </row>
    <row r="5213" spans="76:76">
      <c r="BX5213" s="16"/>
    </row>
    <row r="5214" spans="76:76">
      <c r="BX5214" s="16"/>
    </row>
    <row r="5215" spans="76:76">
      <c r="BX5215" s="16"/>
    </row>
    <row r="5216" spans="76:76">
      <c r="BX5216" s="16"/>
    </row>
    <row r="5217" spans="76:76">
      <c r="BX5217" s="16"/>
    </row>
    <row r="5218" spans="76:76">
      <c r="BX5218" s="16"/>
    </row>
    <row r="5219" spans="76:76">
      <c r="BX5219" s="16"/>
    </row>
    <row r="5220" spans="76:76">
      <c r="BX5220" s="16"/>
    </row>
    <row r="5221" spans="76:76">
      <c r="BX5221" s="16"/>
    </row>
    <row r="5222" spans="76:76">
      <c r="BX5222" s="16"/>
    </row>
    <row r="5223" spans="76:76">
      <c r="BX5223" s="16"/>
    </row>
    <row r="5224" spans="76:76">
      <c r="BX5224" s="16"/>
    </row>
    <row r="5225" spans="76:76">
      <c r="BX5225" s="16"/>
    </row>
    <row r="5226" spans="76:76">
      <c r="BX5226" s="16"/>
    </row>
    <row r="5227" spans="76:76">
      <c r="BX5227" s="16"/>
    </row>
    <row r="5228" spans="76:76">
      <c r="BX5228" s="16"/>
    </row>
    <row r="5229" spans="76:76">
      <c r="BX5229" s="16"/>
    </row>
    <row r="5230" spans="76:76">
      <c r="BX5230" s="16"/>
    </row>
    <row r="5231" spans="76:76">
      <c r="BX5231" s="16"/>
    </row>
    <row r="5232" spans="76:76">
      <c r="BX5232" s="16"/>
    </row>
    <row r="5233" spans="76:76">
      <c r="BX5233" s="16"/>
    </row>
    <row r="5234" spans="76:76">
      <c r="BX5234" s="16"/>
    </row>
    <row r="5235" spans="76:76">
      <c r="BX5235" s="16"/>
    </row>
    <row r="5236" spans="76:76">
      <c r="BX5236" s="16"/>
    </row>
    <row r="5237" spans="76:76">
      <c r="BX5237" s="16"/>
    </row>
    <row r="5238" spans="76:76">
      <c r="BX5238" s="16"/>
    </row>
    <row r="5239" spans="76:76">
      <c r="BX5239" s="16"/>
    </row>
    <row r="5240" spans="76:76">
      <c r="BX5240" s="16"/>
    </row>
    <row r="5241" spans="76:76">
      <c r="BX5241" s="16"/>
    </row>
    <row r="5242" spans="76:76">
      <c r="BX5242" s="16"/>
    </row>
    <row r="5243" spans="76:76">
      <c r="BX5243" s="16"/>
    </row>
    <row r="5244" spans="76:76">
      <c r="BX5244" s="16"/>
    </row>
    <row r="5245" spans="76:76">
      <c r="BX5245" s="16"/>
    </row>
    <row r="5246" spans="76:76">
      <c r="BX5246" s="16"/>
    </row>
    <row r="5247" spans="76:76">
      <c r="BX5247" s="16"/>
    </row>
    <row r="5248" spans="76:76">
      <c r="BX5248" s="16"/>
    </row>
    <row r="5249" spans="76:76">
      <c r="BX5249" s="16"/>
    </row>
    <row r="5250" spans="76:76">
      <c r="BX5250" s="16"/>
    </row>
    <row r="5251" spans="76:76">
      <c r="BX5251" s="16"/>
    </row>
    <row r="5252" spans="76:76">
      <c r="BX5252" s="16"/>
    </row>
    <row r="5253" spans="76:76">
      <c r="BX5253" s="16"/>
    </row>
    <row r="5254" spans="76:76">
      <c r="BX5254" s="16"/>
    </row>
    <row r="5255" spans="76:76">
      <c r="BX5255" s="16"/>
    </row>
    <row r="5256" spans="76:76">
      <c r="BX5256" s="16"/>
    </row>
    <row r="5257" spans="76:76">
      <c r="BX5257" s="16"/>
    </row>
    <row r="5258" spans="76:76">
      <c r="BX5258" s="16"/>
    </row>
    <row r="5259" spans="76:76">
      <c r="BX5259" s="16"/>
    </row>
    <row r="5260" spans="76:76">
      <c r="BX5260" s="16"/>
    </row>
    <row r="5261" spans="76:76">
      <c r="BX5261" s="16"/>
    </row>
    <row r="5262" spans="76:76">
      <c r="BX5262" s="16"/>
    </row>
    <row r="5263" spans="76:76">
      <c r="BX5263" s="16"/>
    </row>
    <row r="5264" spans="76:76">
      <c r="BX5264" s="16"/>
    </row>
    <row r="5265" spans="76:76">
      <c r="BX5265" s="16"/>
    </row>
    <row r="5266" spans="76:76">
      <c r="BX5266" s="16"/>
    </row>
    <row r="5267" spans="76:76">
      <c r="BX5267" s="16"/>
    </row>
    <row r="5268" spans="76:76">
      <c r="BX5268" s="16"/>
    </row>
    <row r="5269" spans="76:76">
      <c r="BX5269" s="16"/>
    </row>
    <row r="5270" spans="76:76">
      <c r="BX5270" s="16"/>
    </row>
    <row r="5271" spans="76:76">
      <c r="BX5271" s="16"/>
    </row>
    <row r="5272" spans="76:76">
      <c r="BX5272" s="16"/>
    </row>
    <row r="5273" spans="76:76">
      <c r="BX5273" s="16"/>
    </row>
    <row r="5274" spans="76:76">
      <c r="BX5274" s="16"/>
    </row>
    <row r="5275" spans="76:76">
      <c r="BX5275" s="16"/>
    </row>
    <row r="5276" spans="76:76">
      <c r="BX5276" s="16"/>
    </row>
    <row r="5277" spans="76:76">
      <c r="BX5277" s="16"/>
    </row>
    <row r="5278" spans="76:76">
      <c r="BX5278" s="16"/>
    </row>
    <row r="5279" spans="76:76">
      <c r="BX5279" s="16"/>
    </row>
    <row r="5280" spans="76:76">
      <c r="BX5280" s="16"/>
    </row>
    <row r="5281" spans="76:76">
      <c r="BX5281" s="16"/>
    </row>
    <row r="5282" spans="76:76">
      <c r="BX5282" s="16"/>
    </row>
    <row r="5283" spans="76:76">
      <c r="BX5283" s="16"/>
    </row>
    <row r="5284" spans="76:76">
      <c r="BX5284" s="16"/>
    </row>
    <row r="5285" spans="76:76">
      <c r="BX5285" s="16"/>
    </row>
    <row r="5286" spans="76:76">
      <c r="BX5286" s="16"/>
    </row>
    <row r="5287" spans="76:76">
      <c r="BX5287" s="16"/>
    </row>
    <row r="5288" spans="76:76">
      <c r="BX5288" s="16"/>
    </row>
    <row r="5289" spans="76:76">
      <c r="BX5289" s="16"/>
    </row>
    <row r="5290" spans="76:76">
      <c r="BX5290" s="16"/>
    </row>
    <row r="5291" spans="76:76">
      <c r="BX5291" s="16"/>
    </row>
    <row r="5292" spans="76:76">
      <c r="BX5292" s="16"/>
    </row>
    <row r="5293" spans="76:76">
      <c r="BX5293" s="16"/>
    </row>
    <row r="5294" spans="76:76">
      <c r="BX5294" s="16"/>
    </row>
    <row r="5295" spans="76:76">
      <c r="BX5295" s="16"/>
    </row>
    <row r="5296" spans="76:76">
      <c r="BX5296" s="16"/>
    </row>
    <row r="5297" spans="76:76">
      <c r="BX5297" s="16"/>
    </row>
    <row r="5298" spans="76:76">
      <c r="BX5298" s="16"/>
    </row>
    <row r="5299" spans="76:76">
      <c r="BX5299" s="16"/>
    </row>
    <row r="5300" spans="76:76">
      <c r="BX5300" s="16"/>
    </row>
    <row r="5301" spans="76:76">
      <c r="BX5301" s="16"/>
    </row>
    <row r="5302" spans="76:76">
      <c r="BX5302" s="16"/>
    </row>
    <row r="5303" spans="76:76">
      <c r="BX5303" s="16"/>
    </row>
    <row r="5304" spans="76:76">
      <c r="BX5304" s="16"/>
    </row>
    <row r="5305" spans="76:76">
      <c r="BX5305" s="16"/>
    </row>
    <row r="5306" spans="76:76">
      <c r="BX5306" s="16"/>
    </row>
    <row r="5307" spans="76:76">
      <c r="BX5307" s="16"/>
    </row>
    <row r="5308" spans="76:76">
      <c r="BX5308" s="16"/>
    </row>
    <row r="5309" spans="76:76">
      <c r="BX5309" s="16"/>
    </row>
    <row r="5310" spans="76:76">
      <c r="BX5310" s="16"/>
    </row>
    <row r="5311" spans="76:76">
      <c r="BX5311" s="16"/>
    </row>
    <row r="5312" spans="76:76">
      <c r="BX5312" s="16"/>
    </row>
    <row r="5313" spans="76:76">
      <c r="BX5313" s="16"/>
    </row>
    <row r="5314" spans="76:76">
      <c r="BX5314" s="16"/>
    </row>
    <row r="5315" spans="76:76">
      <c r="BX5315" s="16"/>
    </row>
    <row r="5316" spans="76:76">
      <c r="BX5316" s="16"/>
    </row>
    <row r="5317" spans="76:76">
      <c r="BX5317" s="16"/>
    </row>
    <row r="5318" spans="76:76">
      <c r="BX5318" s="16"/>
    </row>
    <row r="5319" spans="76:76">
      <c r="BX5319" s="16"/>
    </row>
    <row r="5320" spans="76:76">
      <c r="BX5320" s="16"/>
    </row>
    <row r="5321" spans="76:76">
      <c r="BX5321" s="16"/>
    </row>
    <row r="5322" spans="76:76">
      <c r="BX5322" s="16"/>
    </row>
    <row r="5323" spans="76:76">
      <c r="BX5323" s="16"/>
    </row>
    <row r="5324" spans="76:76">
      <c r="BX5324" s="16"/>
    </row>
    <row r="5325" spans="76:76">
      <c r="BX5325" s="16"/>
    </row>
    <row r="5326" spans="76:76">
      <c r="BX5326" s="16"/>
    </row>
    <row r="5327" spans="76:76">
      <c r="BX5327" s="16"/>
    </row>
    <row r="5328" spans="76:76">
      <c r="BX5328" s="16"/>
    </row>
    <row r="5329" spans="76:76">
      <c r="BX5329" s="16"/>
    </row>
    <row r="5330" spans="76:76">
      <c r="BX5330" s="16"/>
    </row>
    <row r="5331" spans="76:76">
      <c r="BX5331" s="16"/>
    </row>
    <row r="5332" spans="76:76">
      <c r="BX5332" s="16"/>
    </row>
    <row r="5333" spans="76:76">
      <c r="BX5333" s="16"/>
    </row>
    <row r="5334" spans="76:76">
      <c r="BX5334" s="16"/>
    </row>
    <row r="5335" spans="76:76">
      <c r="BX5335" s="16"/>
    </row>
    <row r="5336" spans="76:76">
      <c r="BX5336" s="16"/>
    </row>
    <row r="5337" spans="76:76">
      <c r="BX5337" s="16"/>
    </row>
    <row r="5338" spans="76:76">
      <c r="BX5338" s="16"/>
    </row>
    <row r="5339" spans="76:76">
      <c r="BX5339" s="16"/>
    </row>
    <row r="5340" spans="76:76">
      <c r="BX5340" s="16"/>
    </row>
    <row r="5341" spans="76:76">
      <c r="BX5341" s="16"/>
    </row>
    <row r="5342" spans="76:76">
      <c r="BX5342" s="16"/>
    </row>
    <row r="5343" spans="76:76">
      <c r="BX5343" s="16"/>
    </row>
    <row r="5344" spans="76:76">
      <c r="BX5344" s="16"/>
    </row>
    <row r="5345" spans="76:76">
      <c r="BX5345" s="16"/>
    </row>
    <row r="5346" spans="76:76">
      <c r="BX5346" s="16"/>
    </row>
    <row r="5347" spans="76:76">
      <c r="BX5347" s="16"/>
    </row>
    <row r="5348" spans="76:76">
      <c r="BX5348" s="16"/>
    </row>
    <row r="5349" spans="76:76">
      <c r="BX5349" s="16"/>
    </row>
    <row r="5350" spans="76:76">
      <c r="BX5350" s="16"/>
    </row>
    <row r="5351" spans="76:76">
      <c r="BX5351" s="16"/>
    </row>
    <row r="5352" spans="76:76">
      <c r="BX5352" s="16"/>
    </row>
    <row r="5353" spans="76:76">
      <c r="BX5353" s="16"/>
    </row>
    <row r="5354" spans="76:76">
      <c r="BX5354" s="16"/>
    </row>
    <row r="5355" spans="76:76">
      <c r="BX5355" s="16"/>
    </row>
    <row r="5356" spans="76:76">
      <c r="BX5356" s="16"/>
    </row>
    <row r="5357" spans="76:76">
      <c r="BX5357" s="16"/>
    </row>
    <row r="5358" spans="76:76">
      <c r="BX5358" s="16"/>
    </row>
    <row r="5359" spans="76:76">
      <c r="BX5359" s="16"/>
    </row>
    <row r="5360" spans="76:76">
      <c r="BX5360" s="16"/>
    </row>
    <row r="5361" spans="76:76">
      <c r="BX5361" s="16"/>
    </row>
    <row r="5362" spans="76:76">
      <c r="BX5362" s="16"/>
    </row>
    <row r="5363" spans="76:76">
      <c r="BX5363" s="16"/>
    </row>
    <row r="5364" spans="76:76">
      <c r="BX5364" s="16"/>
    </row>
    <row r="5365" spans="76:76">
      <c r="BX5365" s="16"/>
    </row>
    <row r="5366" spans="76:76">
      <c r="BX5366" s="16"/>
    </row>
    <row r="5367" spans="76:76">
      <c r="BX5367" s="16"/>
    </row>
    <row r="5368" spans="76:76">
      <c r="BX5368" s="16"/>
    </row>
    <row r="5369" spans="76:76">
      <c r="BX5369" s="16"/>
    </row>
    <row r="5370" spans="76:76">
      <c r="BX5370" s="16"/>
    </row>
    <row r="5371" spans="76:76">
      <c r="BX5371" s="16"/>
    </row>
    <row r="5372" spans="76:76">
      <c r="BX5372" s="16"/>
    </row>
    <row r="5373" spans="76:76">
      <c r="BX5373" s="16"/>
    </row>
    <row r="5374" spans="76:76">
      <c r="BX5374" s="16"/>
    </row>
    <row r="5375" spans="76:76">
      <c r="BX5375" s="16"/>
    </row>
    <row r="5376" spans="76:76">
      <c r="BX5376" s="16"/>
    </row>
    <row r="5377" spans="76:76">
      <c r="BX5377" s="16"/>
    </row>
    <row r="5378" spans="76:76">
      <c r="BX5378" s="16"/>
    </row>
    <row r="5379" spans="76:76">
      <c r="BX5379" s="16"/>
    </row>
    <row r="5380" spans="76:76">
      <c r="BX5380" s="16"/>
    </row>
    <row r="5381" spans="76:76">
      <c r="BX5381" s="16"/>
    </row>
    <row r="5382" spans="76:76">
      <c r="BX5382" s="16"/>
    </row>
    <row r="5383" spans="76:76">
      <c r="BX5383" s="16"/>
    </row>
    <row r="5384" spans="76:76">
      <c r="BX5384" s="16"/>
    </row>
    <row r="5385" spans="76:76">
      <c r="BX5385" s="16"/>
    </row>
    <row r="5386" spans="76:76">
      <c r="BX5386" s="16"/>
    </row>
    <row r="5387" spans="76:76">
      <c r="BX5387" s="16"/>
    </row>
    <row r="5388" spans="76:76">
      <c r="BX5388" s="16"/>
    </row>
    <row r="5389" spans="76:76">
      <c r="BX5389" s="16"/>
    </row>
    <row r="5390" spans="76:76">
      <c r="BX5390" s="16"/>
    </row>
    <row r="5391" spans="76:76">
      <c r="BX5391" s="16"/>
    </row>
    <row r="5392" spans="76:76">
      <c r="BX5392" s="16"/>
    </row>
    <row r="5393" spans="76:76">
      <c r="BX5393" s="16"/>
    </row>
    <row r="5394" spans="76:76">
      <c r="BX5394" s="16"/>
    </row>
    <row r="5395" spans="76:76">
      <c r="BX5395" s="16"/>
    </row>
    <row r="5396" spans="76:76">
      <c r="BX5396" s="16"/>
    </row>
    <row r="5397" spans="76:76">
      <c r="BX5397" s="16"/>
    </row>
    <row r="5398" spans="76:76">
      <c r="BX5398" s="16"/>
    </row>
    <row r="5399" spans="76:76">
      <c r="BX5399" s="16"/>
    </row>
    <row r="5400" spans="76:76">
      <c r="BX5400" s="16"/>
    </row>
    <row r="5401" spans="76:76">
      <c r="BX5401" s="16"/>
    </row>
    <row r="5402" spans="76:76">
      <c r="BX5402" s="16"/>
    </row>
    <row r="5403" spans="76:76">
      <c r="BX5403" s="16"/>
    </row>
    <row r="5404" spans="76:76">
      <c r="BX5404" s="16"/>
    </row>
    <row r="5405" spans="76:76">
      <c r="BX5405" s="16"/>
    </row>
    <row r="5406" spans="76:76">
      <c r="BX5406" s="16"/>
    </row>
    <row r="5407" spans="76:76">
      <c r="BX5407" s="16"/>
    </row>
    <row r="5408" spans="76:76">
      <c r="BX5408" s="16"/>
    </row>
    <row r="5409" spans="76:76">
      <c r="BX5409" s="16"/>
    </row>
    <row r="5410" spans="76:76">
      <c r="BX5410" s="16"/>
    </row>
    <row r="5411" spans="76:76">
      <c r="BX5411" s="16"/>
    </row>
    <row r="5412" spans="76:76">
      <c r="BX5412" s="16"/>
    </row>
    <row r="5413" spans="76:76">
      <c r="BX5413" s="16"/>
    </row>
    <row r="5414" spans="76:76">
      <c r="BX5414" s="16"/>
    </row>
    <row r="5415" spans="76:76">
      <c r="BX5415" s="16"/>
    </row>
    <row r="5416" spans="76:76">
      <c r="BX5416" s="16"/>
    </row>
    <row r="5417" spans="76:76">
      <c r="BX5417" s="16"/>
    </row>
    <row r="5418" spans="76:76">
      <c r="BX5418" s="16"/>
    </row>
    <row r="5419" spans="76:76">
      <c r="BX5419" s="16"/>
    </row>
    <row r="5420" spans="76:76">
      <c r="BX5420" s="16"/>
    </row>
    <row r="5421" spans="76:76">
      <c r="BX5421" s="16"/>
    </row>
    <row r="5422" spans="76:76">
      <c r="BX5422" s="16"/>
    </row>
    <row r="5423" spans="76:76">
      <c r="BX5423" s="16"/>
    </row>
    <row r="5424" spans="76:76">
      <c r="BX5424" s="16"/>
    </row>
    <row r="5425" spans="76:76">
      <c r="BX5425" s="16"/>
    </row>
    <row r="5426" spans="76:76">
      <c r="BX5426" s="16"/>
    </row>
    <row r="5427" spans="76:76">
      <c r="BX5427" s="16"/>
    </row>
    <row r="5428" spans="76:76">
      <c r="BX5428" s="16"/>
    </row>
    <row r="5429" spans="76:76">
      <c r="BX5429" s="16"/>
    </row>
    <row r="5430" spans="76:76">
      <c r="BX5430" s="16"/>
    </row>
    <row r="5431" spans="76:76">
      <c r="BX5431" s="16"/>
    </row>
    <row r="5432" spans="76:76">
      <c r="BX5432" s="16"/>
    </row>
    <row r="5433" spans="76:76">
      <c r="BX5433" s="16"/>
    </row>
    <row r="5434" spans="76:76">
      <c r="BX5434" s="16"/>
    </row>
    <row r="5435" spans="76:76">
      <c r="BX5435" s="16"/>
    </row>
    <row r="5436" spans="76:76">
      <c r="BX5436" s="16"/>
    </row>
    <row r="5437" spans="76:76">
      <c r="BX5437" s="16"/>
    </row>
    <row r="5438" spans="76:76">
      <c r="BX5438" s="16"/>
    </row>
    <row r="5439" spans="76:76">
      <c r="BX5439" s="16"/>
    </row>
    <row r="5440" spans="76:76">
      <c r="BX5440" s="16"/>
    </row>
    <row r="5441" spans="76:76">
      <c r="BX5441" s="16"/>
    </row>
    <row r="5442" spans="76:76">
      <c r="BX5442" s="16"/>
    </row>
    <row r="5443" spans="76:76">
      <c r="BX5443" s="16"/>
    </row>
    <row r="5444" spans="76:76">
      <c r="BX5444" s="16"/>
    </row>
    <row r="5445" spans="76:76">
      <c r="BX5445" s="16"/>
    </row>
    <row r="5446" spans="76:76">
      <c r="BX5446" s="16"/>
    </row>
    <row r="5447" spans="76:76">
      <c r="BX5447" s="16"/>
    </row>
    <row r="5448" spans="76:76">
      <c r="BX5448" s="16"/>
    </row>
    <row r="5449" spans="76:76">
      <c r="BX5449" s="16"/>
    </row>
    <row r="5450" spans="76:76">
      <c r="BX5450" s="16"/>
    </row>
    <row r="5451" spans="76:76">
      <c r="BX5451" s="16"/>
    </row>
    <row r="5452" spans="76:76">
      <c r="BX5452" s="16"/>
    </row>
    <row r="5453" spans="76:76">
      <c r="BX5453" s="16"/>
    </row>
    <row r="5454" spans="76:76">
      <c r="BX5454" s="16"/>
    </row>
    <row r="5455" spans="76:76">
      <c r="BX5455" s="16"/>
    </row>
    <row r="5456" spans="76:76">
      <c r="BX5456" s="16"/>
    </row>
    <row r="5457" spans="76:76">
      <c r="BX5457" s="16"/>
    </row>
    <row r="5458" spans="76:76">
      <c r="BX5458" s="16"/>
    </row>
    <row r="5459" spans="76:76">
      <c r="BX5459" s="16"/>
    </row>
    <row r="5460" spans="76:76">
      <c r="BX5460" s="16"/>
    </row>
    <row r="5461" spans="76:76">
      <c r="BX5461" s="16"/>
    </row>
    <row r="5462" spans="76:76">
      <c r="BX5462" s="16"/>
    </row>
    <row r="5463" spans="76:76">
      <c r="BX5463" s="16"/>
    </row>
    <row r="5464" spans="76:76">
      <c r="BX5464" s="16"/>
    </row>
    <row r="5465" spans="76:76">
      <c r="BX5465" s="16"/>
    </row>
    <row r="5466" spans="76:76">
      <c r="BX5466" s="16"/>
    </row>
    <row r="5467" spans="76:76">
      <c r="BX5467" s="16"/>
    </row>
    <row r="5468" spans="76:76">
      <c r="BX5468" s="16"/>
    </row>
    <row r="5469" spans="76:76">
      <c r="BX5469" s="16"/>
    </row>
    <row r="5470" spans="76:76">
      <c r="BX5470" s="16"/>
    </row>
    <row r="5471" spans="76:76">
      <c r="BX5471" s="16"/>
    </row>
    <row r="5472" spans="76:76">
      <c r="BX5472" s="16"/>
    </row>
    <row r="5473" spans="76:76">
      <c r="BX5473" s="16"/>
    </row>
    <row r="5474" spans="76:76">
      <c r="BX5474" s="16"/>
    </row>
    <row r="5475" spans="76:76">
      <c r="BX5475" s="16"/>
    </row>
    <row r="5476" spans="76:76">
      <c r="BX5476" s="16"/>
    </row>
    <row r="5477" spans="76:76">
      <c r="BX5477" s="16"/>
    </row>
    <row r="5478" spans="76:76">
      <c r="BX5478" s="16"/>
    </row>
    <row r="5479" spans="76:76">
      <c r="BX5479" s="16"/>
    </row>
    <row r="5480" spans="76:76">
      <c r="BX5480" s="16"/>
    </row>
    <row r="5481" spans="76:76">
      <c r="BX5481" s="16"/>
    </row>
    <row r="5482" spans="76:76">
      <c r="BX5482" s="16"/>
    </row>
    <row r="5483" spans="76:76">
      <c r="BX5483" s="16"/>
    </row>
    <row r="5484" spans="76:76">
      <c r="BX5484" s="16"/>
    </row>
    <row r="5485" spans="76:76">
      <c r="BX5485" s="16"/>
    </row>
    <row r="5486" spans="76:76">
      <c r="BX5486" s="16"/>
    </row>
    <row r="5487" spans="76:76">
      <c r="BX5487" s="16"/>
    </row>
    <row r="5488" spans="76:76">
      <c r="BX5488" s="16"/>
    </row>
    <row r="5489" spans="76:76">
      <c r="BX5489" s="16"/>
    </row>
    <row r="5490" spans="76:76">
      <c r="BX5490" s="16"/>
    </row>
    <row r="5491" spans="76:76">
      <c r="BX5491" s="16"/>
    </row>
    <row r="5492" spans="76:76">
      <c r="BX5492" s="16"/>
    </row>
    <row r="5493" spans="76:76">
      <c r="BX5493" s="16"/>
    </row>
    <row r="5494" spans="76:76">
      <c r="BX5494" s="16"/>
    </row>
    <row r="5495" spans="76:76">
      <c r="BX5495" s="16"/>
    </row>
    <row r="5496" spans="76:76">
      <c r="BX5496" s="16"/>
    </row>
    <row r="5497" spans="76:76">
      <c r="BX5497" s="16"/>
    </row>
    <row r="5498" spans="76:76">
      <c r="BX5498" s="16"/>
    </row>
    <row r="5499" spans="76:76">
      <c r="BX5499" s="16"/>
    </row>
    <row r="5500" spans="76:76">
      <c r="BX5500" s="16"/>
    </row>
    <row r="5501" spans="76:76">
      <c r="BX5501" s="16"/>
    </row>
    <row r="5502" spans="76:76">
      <c r="BX5502" s="16"/>
    </row>
    <row r="5503" spans="76:76">
      <c r="BX5503" s="16"/>
    </row>
    <row r="5504" spans="76:76">
      <c r="BX5504" s="16"/>
    </row>
    <row r="5505" spans="76:76">
      <c r="BX5505" s="16"/>
    </row>
    <row r="5506" spans="76:76">
      <c r="BX5506" s="16"/>
    </row>
    <row r="5507" spans="76:76">
      <c r="BX5507" s="16"/>
    </row>
    <row r="5508" spans="76:76">
      <c r="BX5508" s="16"/>
    </row>
    <row r="5509" spans="76:76">
      <c r="BX5509" s="16"/>
    </row>
    <row r="5510" spans="76:76">
      <c r="BX5510" s="16"/>
    </row>
    <row r="5511" spans="76:76">
      <c r="BX5511" s="16"/>
    </row>
    <row r="5512" spans="76:76">
      <c r="BX5512" s="16"/>
    </row>
    <row r="5513" spans="76:76">
      <c r="BX5513" s="16"/>
    </row>
    <row r="5514" spans="76:76">
      <c r="BX5514" s="16"/>
    </row>
    <row r="5515" spans="76:76">
      <c r="BX5515" s="16"/>
    </row>
    <row r="5516" spans="76:76">
      <c r="BX5516" s="16"/>
    </row>
    <row r="5517" spans="76:76">
      <c r="BX5517" s="16"/>
    </row>
    <row r="5518" spans="76:76">
      <c r="BX5518" s="16"/>
    </row>
    <row r="5519" spans="76:76">
      <c r="BX5519" s="16"/>
    </row>
    <row r="5520" spans="76:76">
      <c r="BX5520" s="16"/>
    </row>
    <row r="5521" spans="76:76">
      <c r="BX5521" s="16"/>
    </row>
    <row r="5522" spans="76:76">
      <c r="BX5522" s="16"/>
    </row>
    <row r="5523" spans="76:76">
      <c r="BX5523" s="16"/>
    </row>
    <row r="5524" spans="76:76">
      <c r="BX5524" s="16"/>
    </row>
    <row r="5525" spans="76:76">
      <c r="BX5525" s="16"/>
    </row>
    <row r="5526" spans="76:76">
      <c r="BX5526" s="16"/>
    </row>
    <row r="5527" spans="76:76">
      <c r="BX5527" s="16"/>
    </row>
    <row r="5528" spans="76:76">
      <c r="BX5528" s="16"/>
    </row>
    <row r="5529" spans="76:76">
      <c r="BX5529" s="16"/>
    </row>
    <row r="5530" spans="76:76">
      <c r="BX5530" s="16"/>
    </row>
    <row r="5531" spans="76:76">
      <c r="BX5531" s="16"/>
    </row>
    <row r="5532" spans="76:76">
      <c r="BX5532" s="16"/>
    </row>
    <row r="5533" spans="76:76">
      <c r="BX5533" s="16"/>
    </row>
    <row r="5534" spans="76:76">
      <c r="BX5534" s="16"/>
    </row>
    <row r="5535" spans="76:76">
      <c r="BX5535" s="16"/>
    </row>
    <row r="5536" spans="76:76">
      <c r="BX5536" s="16"/>
    </row>
    <row r="5537" spans="76:76">
      <c r="BX5537" s="16"/>
    </row>
    <row r="5538" spans="76:76">
      <c r="BX5538" s="16"/>
    </row>
    <row r="5539" spans="76:76">
      <c r="BX5539" s="16"/>
    </row>
    <row r="5540" spans="76:76">
      <c r="BX5540" s="16"/>
    </row>
    <row r="5541" spans="76:76">
      <c r="BX5541" s="16"/>
    </row>
    <row r="5542" spans="76:76">
      <c r="BX5542" s="16"/>
    </row>
    <row r="5543" spans="76:76">
      <c r="BX5543" s="16"/>
    </row>
    <row r="5544" spans="76:76">
      <c r="BX5544" s="16"/>
    </row>
    <row r="5545" spans="76:76">
      <c r="BX5545" s="16"/>
    </row>
    <row r="5546" spans="76:76">
      <c r="BX5546" s="16"/>
    </row>
    <row r="5547" spans="76:76">
      <c r="BX5547" s="16"/>
    </row>
    <row r="5548" spans="76:76">
      <c r="BX5548" s="16"/>
    </row>
    <row r="5549" spans="76:76">
      <c r="BX5549" s="16"/>
    </row>
    <row r="5550" spans="76:76">
      <c r="BX5550" s="16"/>
    </row>
    <row r="5551" spans="76:76">
      <c r="BX5551" s="16"/>
    </row>
    <row r="5552" spans="76:76">
      <c r="BX5552" s="16"/>
    </row>
    <row r="5553" spans="76:76">
      <c r="BX5553" s="16"/>
    </row>
    <row r="5554" spans="76:76">
      <c r="BX5554" s="16"/>
    </row>
    <row r="5555" spans="76:76">
      <c r="BX5555" s="16"/>
    </row>
    <row r="5556" spans="76:76">
      <c r="BX5556" s="16"/>
    </row>
    <row r="5557" spans="76:76">
      <c r="BX5557" s="16"/>
    </row>
    <row r="5558" spans="76:76">
      <c r="BX5558" s="16"/>
    </row>
    <row r="5559" spans="76:76">
      <c r="BX5559" s="16"/>
    </row>
    <row r="5560" spans="76:76">
      <c r="BX5560" s="16"/>
    </row>
    <row r="5561" spans="76:76">
      <c r="BX5561" s="16"/>
    </row>
    <row r="5562" spans="76:76">
      <c r="BX5562" s="16"/>
    </row>
    <row r="5563" spans="76:76">
      <c r="BX5563" s="16"/>
    </row>
    <row r="5564" spans="76:76">
      <c r="BX5564" s="16"/>
    </row>
    <row r="5565" spans="76:76">
      <c r="BX5565" s="16"/>
    </row>
    <row r="5566" spans="76:76">
      <c r="BX5566" s="16"/>
    </row>
    <row r="5567" spans="76:76">
      <c r="BX5567" s="16"/>
    </row>
    <row r="5568" spans="76:76">
      <c r="BX5568" s="16"/>
    </row>
    <row r="5569" spans="76:76">
      <c r="BX5569" s="16"/>
    </row>
    <row r="5570" spans="76:76">
      <c r="BX5570" s="16"/>
    </row>
    <row r="5571" spans="76:76">
      <c r="BX5571" s="16"/>
    </row>
    <row r="5572" spans="76:76">
      <c r="BX5572" s="16"/>
    </row>
    <row r="5573" spans="76:76">
      <c r="BX5573" s="16"/>
    </row>
    <row r="5574" spans="76:76">
      <c r="BX5574" s="16"/>
    </row>
    <row r="5575" spans="76:76">
      <c r="BX5575" s="16"/>
    </row>
    <row r="5576" spans="76:76">
      <c r="BX5576" s="16"/>
    </row>
    <row r="5577" spans="76:76">
      <c r="BX5577" s="16"/>
    </row>
    <row r="5578" spans="76:76">
      <c r="BX5578" s="16"/>
    </row>
    <row r="5579" spans="76:76">
      <c r="BX5579" s="16"/>
    </row>
    <row r="5580" spans="76:76">
      <c r="BX5580" s="16"/>
    </row>
    <row r="5581" spans="76:76">
      <c r="BX5581" s="16"/>
    </row>
    <row r="5582" spans="76:76">
      <c r="BX5582" s="16"/>
    </row>
    <row r="5583" spans="76:76">
      <c r="BX5583" s="16"/>
    </row>
    <row r="5584" spans="76:76">
      <c r="BX5584" s="16"/>
    </row>
    <row r="5585" spans="76:76">
      <c r="BX5585" s="16"/>
    </row>
    <row r="5586" spans="76:76">
      <c r="BX5586" s="16"/>
    </row>
    <row r="5587" spans="76:76">
      <c r="BX5587" s="16"/>
    </row>
    <row r="5588" spans="76:76">
      <c r="BX5588" s="16"/>
    </row>
    <row r="5589" spans="76:76">
      <c r="BX5589" s="16"/>
    </row>
    <row r="5590" spans="76:76">
      <c r="BX5590" s="16"/>
    </row>
    <row r="5591" spans="76:76">
      <c r="BX5591" s="16"/>
    </row>
    <row r="5592" spans="76:76">
      <c r="BX5592" s="16"/>
    </row>
    <row r="5593" spans="76:76">
      <c r="BX5593" s="16"/>
    </row>
    <row r="5594" spans="76:76">
      <c r="BX5594" s="16"/>
    </row>
    <row r="5595" spans="76:76">
      <c r="BX5595" s="16"/>
    </row>
    <row r="5596" spans="76:76">
      <c r="BX5596" s="16"/>
    </row>
    <row r="5597" spans="76:76">
      <c r="BX5597" s="16"/>
    </row>
    <row r="5598" spans="76:76">
      <c r="BX5598" s="16"/>
    </row>
    <row r="5599" spans="76:76">
      <c r="BX5599" s="16"/>
    </row>
    <row r="5600" spans="76:76">
      <c r="BX5600" s="16"/>
    </row>
    <row r="5601" spans="76:76">
      <c r="BX5601" s="16"/>
    </row>
    <row r="5602" spans="76:76">
      <c r="BX5602" s="16"/>
    </row>
    <row r="5603" spans="76:76">
      <c r="BX5603" s="16"/>
    </row>
    <row r="5604" spans="76:76">
      <c r="BX5604" s="16"/>
    </row>
    <row r="5605" spans="76:76">
      <c r="BX5605" s="16"/>
    </row>
    <row r="5606" spans="76:76">
      <c r="BX5606" s="16"/>
    </row>
    <row r="5607" spans="76:76">
      <c r="BX5607" s="16"/>
    </row>
    <row r="5608" spans="76:76">
      <c r="BX5608" s="16"/>
    </row>
    <row r="5609" spans="76:76">
      <c r="BX5609" s="16"/>
    </row>
    <row r="5610" spans="76:76">
      <c r="BX5610" s="16"/>
    </row>
    <row r="5611" spans="76:76">
      <c r="BX5611" s="16"/>
    </row>
    <row r="5612" spans="76:76">
      <c r="BX5612" s="16"/>
    </row>
    <row r="5613" spans="76:76">
      <c r="BX5613" s="16"/>
    </row>
    <row r="5614" spans="76:76">
      <c r="BX5614" s="16"/>
    </row>
    <row r="5615" spans="76:76">
      <c r="BX5615" s="16"/>
    </row>
    <row r="5616" spans="76:76">
      <c r="BX5616" s="16"/>
    </row>
    <row r="5617" spans="76:76">
      <c r="BX5617" s="16"/>
    </row>
    <row r="5618" spans="76:76">
      <c r="BX5618" s="16"/>
    </row>
    <row r="5619" spans="76:76">
      <c r="BX5619" s="16"/>
    </row>
    <row r="5620" spans="76:76">
      <c r="BX5620" s="16"/>
    </row>
    <row r="5621" spans="76:76">
      <c r="BX5621" s="16"/>
    </row>
    <row r="5622" spans="76:76">
      <c r="BX5622" s="16"/>
    </row>
    <row r="5623" spans="76:76">
      <c r="BX5623" s="16"/>
    </row>
    <row r="5624" spans="76:76">
      <c r="BX5624" s="16"/>
    </row>
    <row r="5625" spans="76:76">
      <c r="BX5625" s="16"/>
    </row>
    <row r="5626" spans="76:76">
      <c r="BX5626" s="16"/>
    </row>
    <row r="5627" spans="76:76">
      <c r="BX5627" s="16"/>
    </row>
    <row r="5628" spans="76:76">
      <c r="BX5628" s="16"/>
    </row>
    <row r="5629" spans="76:76">
      <c r="BX5629" s="16"/>
    </row>
    <row r="5630" spans="76:76">
      <c r="BX5630" s="16"/>
    </row>
    <row r="5631" spans="76:76">
      <c r="BX5631" s="16"/>
    </row>
    <row r="5632" spans="76:76">
      <c r="BX5632" s="16"/>
    </row>
    <row r="5633" spans="76:76">
      <c r="BX5633" s="16"/>
    </row>
    <row r="5634" spans="76:76">
      <c r="BX5634" s="16"/>
    </row>
    <row r="5635" spans="76:76">
      <c r="BX5635" s="16"/>
    </row>
    <row r="5636" spans="76:76">
      <c r="BX5636" s="16"/>
    </row>
    <row r="5637" spans="76:76">
      <c r="BX5637" s="16"/>
    </row>
    <row r="5638" spans="76:76">
      <c r="BX5638" s="16"/>
    </row>
    <row r="5639" spans="76:76">
      <c r="BX5639" s="16"/>
    </row>
    <row r="5640" spans="76:76">
      <c r="BX5640" s="16"/>
    </row>
    <row r="5641" spans="76:76">
      <c r="BX5641" s="16"/>
    </row>
    <row r="5642" spans="76:76">
      <c r="BX5642" s="16"/>
    </row>
    <row r="5643" spans="76:76">
      <c r="BX5643" s="16"/>
    </row>
    <row r="5644" spans="76:76">
      <c r="BX5644" s="16"/>
    </row>
    <row r="5645" spans="76:76">
      <c r="BX5645" s="16"/>
    </row>
    <row r="5646" spans="76:76">
      <c r="BX5646" s="16"/>
    </row>
    <row r="5647" spans="76:76">
      <c r="BX5647" s="16"/>
    </row>
    <row r="5648" spans="76:76">
      <c r="BX5648" s="16"/>
    </row>
    <row r="5649" spans="76:76">
      <c r="BX5649" s="16"/>
    </row>
    <row r="5650" spans="76:76">
      <c r="BX5650" s="16"/>
    </row>
    <row r="5651" spans="76:76">
      <c r="BX5651" s="16"/>
    </row>
    <row r="5652" spans="76:76">
      <c r="BX5652" s="16"/>
    </row>
    <row r="5653" spans="76:76">
      <c r="BX5653" s="16"/>
    </row>
    <row r="5654" spans="76:76">
      <c r="BX5654" s="16"/>
    </row>
    <row r="5655" spans="76:76">
      <c r="BX5655" s="16"/>
    </row>
    <row r="5656" spans="76:76">
      <c r="BX5656" s="16"/>
    </row>
    <row r="5657" spans="76:76">
      <c r="BX5657" s="16"/>
    </row>
    <row r="5658" spans="76:76">
      <c r="BX5658" s="16"/>
    </row>
    <row r="5659" spans="76:76">
      <c r="BX5659" s="16"/>
    </row>
    <row r="5660" spans="76:76">
      <c r="BX5660" s="16"/>
    </row>
    <row r="5661" spans="76:76">
      <c r="BX5661" s="16"/>
    </row>
    <row r="5662" spans="76:76">
      <c r="BX5662" s="16"/>
    </row>
    <row r="5663" spans="76:76">
      <c r="BX5663" s="16"/>
    </row>
    <row r="5664" spans="76:76">
      <c r="BX5664" s="16"/>
    </row>
    <row r="5665" spans="76:76">
      <c r="BX5665" s="16"/>
    </row>
    <row r="5666" spans="76:76">
      <c r="BX5666" s="16"/>
    </row>
    <row r="5667" spans="76:76">
      <c r="BX5667" s="16"/>
    </row>
    <row r="5668" spans="76:76">
      <c r="BX5668" s="16"/>
    </row>
    <row r="5669" spans="76:76">
      <c r="BX5669" s="16"/>
    </row>
    <row r="5670" spans="76:76">
      <c r="BX5670" s="16"/>
    </row>
    <row r="5671" spans="76:76">
      <c r="BX5671" s="16"/>
    </row>
    <row r="5672" spans="76:76">
      <c r="BX5672" s="16"/>
    </row>
    <row r="5673" spans="76:76">
      <c r="BX5673" s="16"/>
    </row>
    <row r="5674" spans="76:76">
      <c r="BX5674" s="16"/>
    </row>
    <row r="5675" spans="76:76">
      <c r="BX5675" s="16"/>
    </row>
    <row r="5676" spans="76:76">
      <c r="BX5676" s="16"/>
    </row>
    <row r="5677" spans="76:76">
      <c r="BX5677" s="16"/>
    </row>
    <row r="5678" spans="76:76">
      <c r="BX5678" s="16"/>
    </row>
    <row r="5679" spans="76:76">
      <c r="BX5679" s="16"/>
    </row>
    <row r="5680" spans="76:76">
      <c r="BX5680" s="16"/>
    </row>
    <row r="5681" spans="76:76">
      <c r="BX5681" s="16"/>
    </row>
    <row r="5682" spans="76:76">
      <c r="BX5682" s="16"/>
    </row>
    <row r="5683" spans="76:76">
      <c r="BX5683" s="16"/>
    </row>
    <row r="5684" spans="76:76">
      <c r="BX5684" s="16"/>
    </row>
    <row r="5685" spans="76:76">
      <c r="BX5685" s="16"/>
    </row>
    <row r="5686" spans="76:76">
      <c r="BX5686" s="16"/>
    </row>
    <row r="5687" spans="76:76">
      <c r="BX5687" s="16"/>
    </row>
    <row r="5688" spans="76:76">
      <c r="BX5688" s="16"/>
    </row>
    <row r="5689" spans="76:76">
      <c r="BX5689" s="16"/>
    </row>
    <row r="5690" spans="76:76">
      <c r="BX5690" s="16"/>
    </row>
    <row r="5691" spans="76:76">
      <c r="BX5691" s="16"/>
    </row>
    <row r="5692" spans="76:76">
      <c r="BX5692" s="16"/>
    </row>
    <row r="5693" spans="76:76">
      <c r="BX5693" s="16"/>
    </row>
    <row r="5694" spans="76:76">
      <c r="BX5694" s="16"/>
    </row>
    <row r="5695" spans="76:76">
      <c r="BX5695" s="16"/>
    </row>
    <row r="5696" spans="76:76">
      <c r="BX5696" s="16"/>
    </row>
    <row r="5697" spans="76:76">
      <c r="BX5697" s="16"/>
    </row>
    <row r="5698" spans="76:76">
      <c r="BX5698" s="16"/>
    </row>
    <row r="5699" spans="76:76">
      <c r="BX5699" s="16"/>
    </row>
    <row r="5700" spans="76:76">
      <c r="BX5700" s="16"/>
    </row>
    <row r="5701" spans="76:76">
      <c r="BX5701" s="16"/>
    </row>
    <row r="5702" spans="76:76">
      <c r="BX5702" s="16"/>
    </row>
    <row r="5703" spans="76:76">
      <c r="BX5703" s="16"/>
    </row>
    <row r="5704" spans="76:76">
      <c r="BX5704" s="16"/>
    </row>
    <row r="5705" spans="76:76">
      <c r="BX5705" s="16"/>
    </row>
    <row r="5706" spans="76:76">
      <c r="BX5706" s="16"/>
    </row>
    <row r="5707" spans="76:76">
      <c r="BX5707" s="16"/>
    </row>
    <row r="5708" spans="76:76">
      <c r="BX5708" s="16"/>
    </row>
    <row r="5709" spans="76:76">
      <c r="BX5709" s="16"/>
    </row>
    <row r="5710" spans="76:76">
      <c r="BX5710" s="16"/>
    </row>
    <row r="5711" spans="76:76">
      <c r="BX5711" s="16"/>
    </row>
    <row r="5712" spans="76:76">
      <c r="BX5712" s="16"/>
    </row>
    <row r="5713" spans="76:76">
      <c r="BX5713" s="16"/>
    </row>
    <row r="5714" spans="76:76">
      <c r="BX5714" s="16"/>
    </row>
    <row r="5715" spans="76:76">
      <c r="BX5715" s="16"/>
    </row>
    <row r="5716" spans="76:76">
      <c r="BX5716" s="16"/>
    </row>
    <row r="5717" spans="76:76">
      <c r="BX5717" s="16"/>
    </row>
    <row r="5718" spans="76:76">
      <c r="BX5718" s="16"/>
    </row>
    <row r="5719" spans="76:76">
      <c r="BX5719" s="16"/>
    </row>
    <row r="5720" spans="76:76">
      <c r="BX5720" s="16"/>
    </row>
    <row r="5721" spans="76:76">
      <c r="BX5721" s="16"/>
    </row>
    <row r="5722" spans="76:76">
      <c r="BX5722" s="16"/>
    </row>
    <row r="5723" spans="76:76">
      <c r="BX5723" s="16"/>
    </row>
    <row r="5724" spans="76:76">
      <c r="BX5724" s="16"/>
    </row>
    <row r="5725" spans="76:76">
      <c r="BX5725" s="16"/>
    </row>
    <row r="5726" spans="76:76">
      <c r="BX5726" s="16"/>
    </row>
    <row r="5727" spans="76:76">
      <c r="BX5727" s="16"/>
    </row>
    <row r="5728" spans="76:76">
      <c r="BX5728" s="16"/>
    </row>
    <row r="5729" spans="76:76">
      <c r="BX5729" s="16"/>
    </row>
    <row r="5730" spans="76:76">
      <c r="BX5730" s="16"/>
    </row>
    <row r="5731" spans="76:76">
      <c r="BX5731" s="16"/>
    </row>
    <row r="5732" spans="76:76">
      <c r="BX5732" s="16"/>
    </row>
    <row r="5733" spans="76:76">
      <c r="BX5733" s="16"/>
    </row>
    <row r="5734" spans="76:76">
      <c r="BX5734" s="16"/>
    </row>
    <row r="5735" spans="76:76">
      <c r="BX5735" s="16"/>
    </row>
    <row r="5736" spans="76:76">
      <c r="BX5736" s="16"/>
    </row>
    <row r="5737" spans="76:76">
      <c r="BX5737" s="16"/>
    </row>
    <row r="5738" spans="76:76">
      <c r="BX5738" s="16"/>
    </row>
    <row r="5739" spans="76:76">
      <c r="BX5739" s="16"/>
    </row>
    <row r="5740" spans="76:76">
      <c r="BX5740" s="16"/>
    </row>
    <row r="5741" spans="76:76">
      <c r="BX5741" s="16"/>
    </row>
    <row r="5742" spans="76:76">
      <c r="BX5742" s="16"/>
    </row>
    <row r="5743" spans="76:76">
      <c r="BX5743" s="16"/>
    </row>
    <row r="5744" spans="76:76">
      <c r="BX5744" s="16"/>
    </row>
    <row r="5745" spans="76:76">
      <c r="BX5745" s="16"/>
    </row>
    <row r="5746" spans="76:76">
      <c r="BX5746" s="16"/>
    </row>
    <row r="5747" spans="76:76">
      <c r="BX5747" s="16"/>
    </row>
    <row r="5748" spans="76:76">
      <c r="BX5748" s="16"/>
    </row>
    <row r="5749" spans="76:76">
      <c r="BX5749" s="16"/>
    </row>
    <row r="5750" spans="76:76">
      <c r="BX5750" s="16"/>
    </row>
    <row r="5751" spans="76:76">
      <c r="BX5751" s="16"/>
    </row>
    <row r="5752" spans="76:76">
      <c r="BX5752" s="16"/>
    </row>
    <row r="5753" spans="76:76">
      <c r="BX5753" s="16"/>
    </row>
    <row r="5754" spans="76:76">
      <c r="BX5754" s="16"/>
    </row>
    <row r="5755" spans="76:76">
      <c r="BX5755" s="16"/>
    </row>
    <row r="5756" spans="76:76">
      <c r="BX5756" s="16"/>
    </row>
    <row r="5757" spans="76:76">
      <c r="BX5757" s="16"/>
    </row>
    <row r="5758" spans="76:76">
      <c r="BX5758" s="16"/>
    </row>
    <row r="5759" spans="76:76">
      <c r="BX5759" s="16"/>
    </row>
    <row r="5760" spans="76:76">
      <c r="BX5760" s="16"/>
    </row>
    <row r="5761" spans="76:76">
      <c r="BX5761" s="16"/>
    </row>
    <row r="5762" spans="76:76">
      <c r="BX5762" s="16"/>
    </row>
    <row r="5763" spans="76:76">
      <c r="BX5763" s="16"/>
    </row>
    <row r="5764" spans="76:76">
      <c r="BX5764" s="16"/>
    </row>
    <row r="5765" spans="76:76">
      <c r="BX5765" s="16"/>
    </row>
    <row r="5766" spans="76:76">
      <c r="BX5766" s="16"/>
    </row>
    <row r="5767" spans="76:76">
      <c r="BX5767" s="16"/>
    </row>
    <row r="5768" spans="76:76">
      <c r="BX5768" s="16"/>
    </row>
    <row r="5769" spans="76:76">
      <c r="BX5769" s="16"/>
    </row>
    <row r="5770" spans="76:76">
      <c r="BX5770" s="16"/>
    </row>
    <row r="5771" spans="76:76">
      <c r="BX5771" s="16"/>
    </row>
    <row r="5772" spans="76:76">
      <c r="BX5772" s="16"/>
    </row>
    <row r="5773" spans="76:76">
      <c r="BX5773" s="16"/>
    </row>
    <row r="5774" spans="76:76">
      <c r="BX5774" s="16"/>
    </row>
    <row r="5775" spans="76:76">
      <c r="BX5775" s="16"/>
    </row>
    <row r="5776" spans="76:76">
      <c r="BX5776" s="16"/>
    </row>
    <row r="5777" spans="76:76">
      <c r="BX5777" s="16"/>
    </row>
    <row r="5778" spans="76:76">
      <c r="BX5778" s="16"/>
    </row>
    <row r="5779" spans="76:76">
      <c r="BX5779" s="16"/>
    </row>
    <row r="5780" spans="76:76">
      <c r="BX5780" s="16"/>
    </row>
    <row r="5781" spans="76:76">
      <c r="BX5781" s="16"/>
    </row>
    <row r="5782" spans="76:76">
      <c r="BX5782" s="16"/>
    </row>
    <row r="5783" spans="76:76">
      <c r="BX5783" s="16"/>
    </row>
    <row r="5784" spans="76:76">
      <c r="BX5784" s="16"/>
    </row>
    <row r="5785" spans="76:76">
      <c r="BX5785" s="16"/>
    </row>
    <row r="5786" spans="76:76">
      <c r="BX5786" s="16"/>
    </row>
    <row r="5787" spans="76:76">
      <c r="BX5787" s="16"/>
    </row>
    <row r="5788" spans="76:76">
      <c r="BX5788" s="16"/>
    </row>
    <row r="5789" spans="76:76">
      <c r="BX5789" s="16"/>
    </row>
    <row r="5790" spans="76:76">
      <c r="BX5790" s="16"/>
    </row>
    <row r="5791" spans="76:76">
      <c r="BX5791" s="16"/>
    </row>
    <row r="5792" spans="76:76">
      <c r="BX5792" s="16"/>
    </row>
    <row r="5793" spans="76:76">
      <c r="BX5793" s="16"/>
    </row>
    <row r="5794" spans="76:76">
      <c r="BX5794" s="16"/>
    </row>
    <row r="5795" spans="76:76">
      <c r="BX5795" s="16"/>
    </row>
    <row r="5796" spans="76:76">
      <c r="BX5796" s="16"/>
    </row>
    <row r="5797" spans="76:76">
      <c r="BX5797" s="16"/>
    </row>
    <row r="5798" spans="76:76">
      <c r="BX5798" s="16"/>
    </row>
    <row r="5799" spans="76:76">
      <c r="BX5799" s="16"/>
    </row>
    <row r="5800" spans="76:76">
      <c r="BX5800" s="16"/>
    </row>
    <row r="5801" spans="76:76">
      <c r="BX5801" s="16"/>
    </row>
    <row r="5802" spans="76:76">
      <c r="BX5802" s="16"/>
    </row>
    <row r="5803" spans="76:76">
      <c r="BX5803" s="16"/>
    </row>
    <row r="5804" spans="76:76">
      <c r="BX5804" s="16"/>
    </row>
    <row r="5805" spans="76:76">
      <c r="BX5805" s="16"/>
    </row>
    <row r="5806" spans="76:76">
      <c r="BX5806" s="16"/>
    </row>
    <row r="5807" spans="76:76">
      <c r="BX5807" s="16"/>
    </row>
    <row r="5808" spans="76:76">
      <c r="BX5808" s="16"/>
    </row>
    <row r="5809" spans="76:76">
      <c r="BX5809" s="16"/>
    </row>
    <row r="5810" spans="76:76">
      <c r="BX5810" s="16"/>
    </row>
    <row r="5811" spans="76:76">
      <c r="BX5811" s="16"/>
    </row>
    <row r="5812" spans="76:76">
      <c r="BX5812" s="16"/>
    </row>
    <row r="5813" spans="76:76">
      <c r="BX5813" s="16"/>
    </row>
    <row r="5814" spans="76:76">
      <c r="BX5814" s="16"/>
    </row>
    <row r="5815" spans="76:76">
      <c r="BX5815" s="16"/>
    </row>
    <row r="5816" spans="76:76">
      <c r="BX5816" s="16"/>
    </row>
    <row r="5817" spans="76:76">
      <c r="BX5817" s="16"/>
    </row>
    <row r="5818" spans="76:76">
      <c r="BX5818" s="16"/>
    </row>
    <row r="5819" spans="76:76">
      <c r="BX5819" s="16"/>
    </row>
    <row r="5820" spans="76:76">
      <c r="BX5820" s="16"/>
    </row>
    <row r="5821" spans="76:76">
      <c r="BX5821" s="16"/>
    </row>
    <row r="5822" spans="76:76">
      <c r="BX5822" s="16"/>
    </row>
    <row r="5823" spans="76:76">
      <c r="BX5823" s="16"/>
    </row>
    <row r="5824" spans="76:76">
      <c r="BX5824" s="16"/>
    </row>
    <row r="5825" spans="76:76">
      <c r="BX5825" s="16"/>
    </row>
    <row r="5826" spans="76:76">
      <c r="BX5826" s="16"/>
    </row>
    <row r="5827" spans="76:76">
      <c r="BX5827" s="16"/>
    </row>
    <row r="5828" spans="76:76">
      <c r="BX5828" s="16"/>
    </row>
    <row r="5829" spans="76:76">
      <c r="BX5829" s="16"/>
    </row>
    <row r="5830" spans="76:76">
      <c r="BX5830" s="16"/>
    </row>
    <row r="5831" spans="76:76">
      <c r="BX5831" s="16"/>
    </row>
    <row r="5832" spans="76:76">
      <c r="BX5832" s="16"/>
    </row>
    <row r="5833" spans="76:76">
      <c r="BX5833" s="16"/>
    </row>
    <row r="5834" spans="76:76">
      <c r="BX5834" s="16"/>
    </row>
    <row r="5835" spans="76:76">
      <c r="BX5835" s="16"/>
    </row>
    <row r="5836" spans="76:76">
      <c r="BX5836" s="16"/>
    </row>
    <row r="5837" spans="76:76">
      <c r="BX5837" s="16"/>
    </row>
    <row r="5838" spans="76:76">
      <c r="BX5838" s="16"/>
    </row>
    <row r="5839" spans="76:76">
      <c r="BX5839" s="16"/>
    </row>
    <row r="5840" spans="76:76">
      <c r="BX5840" s="16"/>
    </row>
    <row r="5841" spans="76:76">
      <c r="BX5841" s="16"/>
    </row>
    <row r="5842" spans="76:76">
      <c r="BX5842" s="16"/>
    </row>
    <row r="5843" spans="76:76">
      <c r="BX5843" s="16"/>
    </row>
    <row r="5844" spans="76:76">
      <c r="BX5844" s="16"/>
    </row>
    <row r="5845" spans="76:76">
      <c r="BX5845" s="16"/>
    </row>
    <row r="5846" spans="76:76">
      <c r="BX5846" s="16"/>
    </row>
    <row r="5847" spans="76:76">
      <c r="BX5847" s="16"/>
    </row>
    <row r="5848" spans="76:76">
      <c r="BX5848" s="16"/>
    </row>
    <row r="5849" spans="76:76">
      <c r="BX5849" s="16"/>
    </row>
    <row r="5850" spans="76:76">
      <c r="BX5850" s="16"/>
    </row>
    <row r="5851" spans="76:76">
      <c r="BX5851" s="16"/>
    </row>
    <row r="5852" spans="76:76">
      <c r="BX5852" s="16"/>
    </row>
    <row r="5853" spans="76:76">
      <c r="BX5853" s="16"/>
    </row>
    <row r="5854" spans="76:76">
      <c r="BX5854" s="16"/>
    </row>
    <row r="5855" spans="76:76">
      <c r="BX5855" s="16"/>
    </row>
    <row r="5856" spans="76:76">
      <c r="BX5856" s="16"/>
    </row>
    <row r="5857" spans="76:76">
      <c r="BX5857" s="16"/>
    </row>
    <row r="5858" spans="76:76">
      <c r="BX5858" s="16"/>
    </row>
    <row r="5859" spans="76:76">
      <c r="BX5859" s="16"/>
    </row>
    <row r="5860" spans="76:76">
      <c r="BX5860" s="16"/>
    </row>
    <row r="5861" spans="76:76">
      <c r="BX5861" s="16"/>
    </row>
    <row r="5862" spans="76:76">
      <c r="BX5862" s="16"/>
    </row>
    <row r="5863" spans="76:76">
      <c r="BX5863" s="16"/>
    </row>
    <row r="5864" spans="76:76">
      <c r="BX5864" s="16"/>
    </row>
    <row r="5865" spans="76:76">
      <c r="BX5865" s="16"/>
    </row>
    <row r="5866" spans="76:76">
      <c r="BX5866" s="16"/>
    </row>
    <row r="5867" spans="76:76">
      <c r="BX5867" s="16"/>
    </row>
    <row r="5868" spans="76:76">
      <c r="BX5868" s="16"/>
    </row>
    <row r="5869" spans="76:76">
      <c r="BX5869" s="16"/>
    </row>
    <row r="5870" spans="76:76">
      <c r="BX5870" s="16"/>
    </row>
    <row r="5871" spans="76:76">
      <c r="BX5871" s="16"/>
    </row>
    <row r="5872" spans="76:76">
      <c r="BX5872" s="16"/>
    </row>
    <row r="5873" spans="76:76">
      <c r="BX5873" s="16"/>
    </row>
    <row r="5874" spans="76:76">
      <c r="BX5874" s="16"/>
    </row>
    <row r="5875" spans="76:76">
      <c r="BX5875" s="16"/>
    </row>
    <row r="5876" spans="76:76">
      <c r="BX5876" s="16"/>
    </row>
    <row r="5877" spans="76:76">
      <c r="BX5877" s="16"/>
    </row>
    <row r="5878" spans="76:76">
      <c r="BX5878" s="16"/>
    </row>
    <row r="5879" spans="76:76">
      <c r="BX5879" s="16"/>
    </row>
    <row r="5880" spans="76:76">
      <c r="BX5880" s="16"/>
    </row>
    <row r="5881" spans="76:76">
      <c r="BX5881" s="16"/>
    </row>
    <row r="5882" spans="76:76">
      <c r="BX5882" s="16"/>
    </row>
    <row r="5883" spans="76:76">
      <c r="BX5883" s="16"/>
    </row>
    <row r="5884" spans="76:76">
      <c r="BX5884" s="16"/>
    </row>
    <row r="5885" spans="76:76">
      <c r="BX5885" s="16"/>
    </row>
    <row r="5886" spans="76:76">
      <c r="BX5886" s="16"/>
    </row>
    <row r="5887" spans="76:76">
      <c r="BX5887" s="16"/>
    </row>
    <row r="5888" spans="76:76">
      <c r="BX5888" s="16"/>
    </row>
    <row r="5889" spans="76:76">
      <c r="BX5889" s="16"/>
    </row>
    <row r="5890" spans="76:76">
      <c r="BX5890" s="16"/>
    </row>
    <row r="5891" spans="76:76">
      <c r="BX5891" s="16"/>
    </row>
    <row r="5892" spans="76:76">
      <c r="BX5892" s="16"/>
    </row>
    <row r="5893" spans="76:76">
      <c r="BX5893" s="16"/>
    </row>
    <row r="5894" spans="76:76">
      <c r="BX5894" s="16"/>
    </row>
    <row r="5895" spans="76:76">
      <c r="BX5895" s="16"/>
    </row>
    <row r="5896" spans="76:76">
      <c r="BX5896" s="16"/>
    </row>
    <row r="5897" spans="76:76">
      <c r="BX5897" s="16"/>
    </row>
    <row r="5898" spans="76:76">
      <c r="BX5898" s="16"/>
    </row>
    <row r="5899" spans="76:76">
      <c r="BX5899" s="16"/>
    </row>
    <row r="5900" spans="76:76">
      <c r="BX5900" s="16"/>
    </row>
    <row r="5901" spans="76:76">
      <c r="BX5901" s="16"/>
    </row>
    <row r="5902" spans="76:76">
      <c r="BX5902" s="16"/>
    </row>
    <row r="5903" spans="76:76">
      <c r="BX5903" s="16"/>
    </row>
    <row r="5904" spans="76:76">
      <c r="BX5904" s="16"/>
    </row>
    <row r="5905" spans="76:76">
      <c r="BX5905" s="16"/>
    </row>
    <row r="5906" spans="76:76">
      <c r="BX5906" s="16"/>
    </row>
    <row r="5907" spans="76:76">
      <c r="BX5907" s="16"/>
    </row>
    <row r="5908" spans="76:76">
      <c r="BX5908" s="16"/>
    </row>
    <row r="5909" spans="76:76">
      <c r="BX5909" s="16"/>
    </row>
    <row r="5910" spans="76:76">
      <c r="BX5910" s="16"/>
    </row>
    <row r="5911" spans="76:76">
      <c r="BX5911" s="16"/>
    </row>
    <row r="5912" spans="76:76">
      <c r="BX5912" s="16"/>
    </row>
    <row r="5913" spans="76:76">
      <c r="BX5913" s="16"/>
    </row>
    <row r="5914" spans="76:76">
      <c r="BX5914" s="16"/>
    </row>
    <row r="5915" spans="76:76">
      <c r="BX5915" s="16"/>
    </row>
    <row r="5916" spans="76:76">
      <c r="BX5916" s="16"/>
    </row>
    <row r="5917" spans="76:76">
      <c r="BX5917" s="16"/>
    </row>
    <row r="5918" spans="76:76">
      <c r="BX5918" s="16"/>
    </row>
    <row r="5919" spans="76:76">
      <c r="BX5919" s="16"/>
    </row>
    <row r="5920" spans="76:76">
      <c r="BX5920" s="16"/>
    </row>
    <row r="5921" spans="76:76">
      <c r="BX5921" s="16"/>
    </row>
    <row r="5922" spans="76:76">
      <c r="BX5922" s="16"/>
    </row>
    <row r="5923" spans="76:76">
      <c r="BX5923" s="16"/>
    </row>
    <row r="5924" spans="76:76">
      <c r="BX5924" s="16"/>
    </row>
    <row r="5925" spans="76:76">
      <c r="BX5925" s="16"/>
    </row>
    <row r="5926" spans="76:76">
      <c r="BX5926" s="16"/>
    </row>
    <row r="5927" spans="76:76">
      <c r="BX5927" s="16"/>
    </row>
    <row r="5928" spans="76:76">
      <c r="BX5928" s="16"/>
    </row>
    <row r="5929" spans="76:76">
      <c r="BX5929" s="16"/>
    </row>
    <row r="5930" spans="76:76">
      <c r="BX5930" s="16"/>
    </row>
    <row r="5931" spans="76:76">
      <c r="BX5931" s="16"/>
    </row>
    <row r="5932" spans="76:76">
      <c r="BX5932" s="16"/>
    </row>
    <row r="5933" spans="76:76">
      <c r="BX5933" s="16"/>
    </row>
    <row r="5934" spans="76:76">
      <c r="BX5934" s="16"/>
    </row>
    <row r="5935" spans="76:76">
      <c r="BX5935" s="16"/>
    </row>
    <row r="5936" spans="76:76">
      <c r="BX5936" s="16"/>
    </row>
    <row r="5937" spans="76:76">
      <c r="BX5937" s="16"/>
    </row>
    <row r="5938" spans="76:76">
      <c r="BX5938" s="16"/>
    </row>
    <row r="5939" spans="76:76">
      <c r="BX5939" s="16"/>
    </row>
    <row r="5940" spans="76:76">
      <c r="BX5940" s="16"/>
    </row>
    <row r="5941" spans="76:76">
      <c r="BX5941" s="16"/>
    </row>
    <row r="5942" spans="76:76">
      <c r="BX5942" s="16"/>
    </row>
    <row r="5943" spans="76:76">
      <c r="BX5943" s="16"/>
    </row>
    <row r="5944" spans="76:76">
      <c r="BX5944" s="16"/>
    </row>
    <row r="5945" spans="76:76">
      <c r="BX5945" s="16"/>
    </row>
    <row r="5946" spans="76:76">
      <c r="BX5946" s="16"/>
    </row>
    <row r="5947" spans="76:76">
      <c r="BX5947" s="16"/>
    </row>
    <row r="5948" spans="76:76">
      <c r="BX5948" s="16"/>
    </row>
    <row r="5949" spans="76:76">
      <c r="BX5949" s="16"/>
    </row>
    <row r="5950" spans="76:76">
      <c r="BX5950" s="16"/>
    </row>
    <row r="5951" spans="76:76">
      <c r="BX5951" s="16"/>
    </row>
    <row r="5952" spans="76:76">
      <c r="BX5952" s="16"/>
    </row>
    <row r="5953" spans="76:76">
      <c r="BX5953" s="16"/>
    </row>
    <row r="5954" spans="76:76">
      <c r="BX5954" s="16"/>
    </row>
    <row r="5955" spans="76:76">
      <c r="BX5955" s="16"/>
    </row>
    <row r="5956" spans="76:76">
      <c r="BX5956" s="16"/>
    </row>
    <row r="5957" spans="76:76">
      <c r="BX5957" s="16"/>
    </row>
    <row r="5958" spans="76:76">
      <c r="BX5958" s="16"/>
    </row>
    <row r="5959" spans="76:76">
      <c r="BX5959" s="16"/>
    </row>
    <row r="5960" spans="76:76">
      <c r="BX5960" s="16"/>
    </row>
    <row r="5961" spans="76:76">
      <c r="BX5961" s="16"/>
    </row>
    <row r="5962" spans="76:76">
      <c r="BX5962" s="16"/>
    </row>
    <row r="5963" spans="76:76">
      <c r="BX5963" s="16"/>
    </row>
    <row r="5964" spans="76:76">
      <c r="BX5964" s="16"/>
    </row>
    <row r="5965" spans="76:76">
      <c r="BX5965" s="16"/>
    </row>
    <row r="5966" spans="76:76">
      <c r="BX5966" s="16"/>
    </row>
    <row r="5967" spans="76:76">
      <c r="BX5967" s="16"/>
    </row>
    <row r="5968" spans="76:76">
      <c r="BX5968" s="16"/>
    </row>
    <row r="5969" spans="76:76">
      <c r="BX5969" s="16"/>
    </row>
    <row r="5970" spans="76:76">
      <c r="BX5970" s="16"/>
    </row>
    <row r="5971" spans="76:76">
      <c r="BX5971" s="16"/>
    </row>
    <row r="5972" spans="76:76">
      <c r="BX5972" s="16"/>
    </row>
    <row r="5973" spans="76:76">
      <c r="BX5973" s="16"/>
    </row>
    <row r="5974" spans="76:76">
      <c r="BX5974" s="16"/>
    </row>
    <row r="5975" spans="76:76">
      <c r="BX5975" s="16"/>
    </row>
    <row r="5976" spans="76:76">
      <c r="BX5976" s="16"/>
    </row>
    <row r="5977" spans="76:76">
      <c r="BX5977" s="16"/>
    </row>
    <row r="5978" spans="76:76">
      <c r="BX5978" s="16"/>
    </row>
    <row r="5979" spans="76:76">
      <c r="BX5979" s="16"/>
    </row>
    <row r="5980" spans="76:76">
      <c r="BX5980" s="16"/>
    </row>
    <row r="5981" spans="76:76">
      <c r="BX5981" s="16"/>
    </row>
    <row r="5982" spans="76:76">
      <c r="BX5982" s="16"/>
    </row>
    <row r="5983" spans="76:76">
      <c r="BX5983" s="16"/>
    </row>
    <row r="5984" spans="76:76">
      <c r="BX5984" s="16"/>
    </row>
    <row r="5985" spans="76:76">
      <c r="BX5985" s="16"/>
    </row>
    <row r="5986" spans="76:76">
      <c r="BX5986" s="16"/>
    </row>
    <row r="5987" spans="76:76">
      <c r="BX5987" s="16"/>
    </row>
    <row r="5988" spans="76:76">
      <c r="BX5988" s="16"/>
    </row>
    <row r="5989" spans="76:76">
      <c r="BX5989" s="16"/>
    </row>
    <row r="5990" spans="76:76">
      <c r="BX5990" s="16"/>
    </row>
    <row r="5991" spans="76:76">
      <c r="BX5991" s="16"/>
    </row>
    <row r="5992" spans="76:76">
      <c r="BX5992" s="16"/>
    </row>
    <row r="5993" spans="76:76">
      <c r="BX5993" s="16"/>
    </row>
    <row r="5994" spans="76:76">
      <c r="BX5994" s="16"/>
    </row>
    <row r="5995" spans="76:76">
      <c r="BX5995" s="16"/>
    </row>
    <row r="5996" spans="76:76">
      <c r="BX5996" s="16"/>
    </row>
    <row r="5997" spans="76:76">
      <c r="BX5997" s="16"/>
    </row>
    <row r="5998" spans="76:76">
      <c r="BX5998" s="16"/>
    </row>
    <row r="5999" spans="76:76">
      <c r="BX5999" s="16"/>
    </row>
    <row r="6000" spans="76:76">
      <c r="BX6000" s="16"/>
    </row>
    <row r="6001" spans="76:76">
      <c r="BX6001" s="16"/>
    </row>
    <row r="6002" spans="76:76">
      <c r="BX6002" s="16"/>
    </row>
    <row r="6003" spans="76:76">
      <c r="BX6003" s="16"/>
    </row>
    <row r="6004" spans="76:76">
      <c r="BX6004" s="16"/>
    </row>
    <row r="6005" spans="76:76">
      <c r="BX6005" s="16"/>
    </row>
    <row r="6006" spans="76:76">
      <c r="BX6006" s="16"/>
    </row>
    <row r="6007" spans="76:76">
      <c r="BX6007" s="16"/>
    </row>
    <row r="6008" spans="76:76">
      <c r="BX6008" s="16"/>
    </row>
    <row r="6009" spans="76:76">
      <c r="BX6009" s="16"/>
    </row>
    <row r="6010" spans="76:76">
      <c r="BX6010" s="16"/>
    </row>
    <row r="6011" spans="76:76">
      <c r="BX6011" s="16"/>
    </row>
    <row r="6012" spans="76:76">
      <c r="BX6012" s="16"/>
    </row>
    <row r="6013" spans="76:76">
      <c r="BX6013" s="16"/>
    </row>
    <row r="6014" spans="76:76">
      <c r="BX6014" s="16"/>
    </row>
    <row r="6015" spans="76:76">
      <c r="BX6015" s="16"/>
    </row>
    <row r="6016" spans="76:76">
      <c r="BX6016" s="16"/>
    </row>
    <row r="6017" spans="76:76">
      <c r="BX6017" s="16"/>
    </row>
    <row r="6018" spans="76:76">
      <c r="BX6018" s="16"/>
    </row>
    <row r="6019" spans="76:76">
      <c r="BX6019" s="16"/>
    </row>
    <row r="6020" spans="76:76">
      <c r="BX6020" s="16"/>
    </row>
    <row r="6021" spans="76:76">
      <c r="BX6021" s="16"/>
    </row>
    <row r="6022" spans="76:76">
      <c r="BX6022" s="16"/>
    </row>
    <row r="6023" spans="76:76">
      <c r="BX6023" s="16"/>
    </row>
    <row r="6024" spans="76:76">
      <c r="BX6024" s="16"/>
    </row>
    <row r="6025" spans="76:76">
      <c r="BX6025" s="16"/>
    </row>
    <row r="6026" spans="76:76">
      <c r="BX6026" s="16"/>
    </row>
    <row r="6027" spans="76:76">
      <c r="BX6027" s="16"/>
    </row>
    <row r="6028" spans="76:76">
      <c r="BX6028" s="16"/>
    </row>
    <row r="6029" spans="76:76">
      <c r="BX6029" s="16"/>
    </row>
    <row r="6030" spans="76:76">
      <c r="BX6030" s="16"/>
    </row>
    <row r="6031" spans="76:76">
      <c r="BX6031" s="16"/>
    </row>
    <row r="6032" spans="76:76">
      <c r="BX6032" s="16"/>
    </row>
    <row r="6033" spans="76:76">
      <c r="BX6033" s="16"/>
    </row>
    <row r="6034" spans="76:76">
      <c r="BX6034" s="16"/>
    </row>
    <row r="6035" spans="76:76">
      <c r="BX6035" s="16"/>
    </row>
    <row r="6036" spans="76:76">
      <c r="BX6036" s="16"/>
    </row>
    <row r="6037" spans="76:76">
      <c r="BX6037" s="16"/>
    </row>
    <row r="6038" spans="76:76">
      <c r="BX6038" s="16"/>
    </row>
    <row r="6039" spans="76:76">
      <c r="BX6039" s="16"/>
    </row>
    <row r="6040" spans="76:76">
      <c r="BX6040" s="16"/>
    </row>
    <row r="6041" spans="76:76">
      <c r="BX6041" s="16"/>
    </row>
    <row r="6042" spans="76:76">
      <c r="BX6042" s="16"/>
    </row>
    <row r="6043" spans="76:76">
      <c r="BX6043" s="16"/>
    </row>
    <row r="6044" spans="76:76">
      <c r="BX6044" s="16"/>
    </row>
    <row r="6045" spans="76:76">
      <c r="BX6045" s="16"/>
    </row>
    <row r="6046" spans="76:76">
      <c r="BX6046" s="16"/>
    </row>
    <row r="6047" spans="76:76">
      <c r="BX6047" s="16"/>
    </row>
    <row r="6048" spans="76:76">
      <c r="BX6048" s="16"/>
    </row>
    <row r="6049" spans="76:76">
      <c r="BX6049" s="16"/>
    </row>
    <row r="6050" spans="76:76">
      <c r="BX6050" s="16"/>
    </row>
    <row r="6051" spans="76:76">
      <c r="BX6051" s="16"/>
    </row>
    <row r="6052" spans="76:76">
      <c r="BX6052" s="16"/>
    </row>
    <row r="6053" spans="76:76">
      <c r="BX6053" s="16"/>
    </row>
    <row r="6054" spans="76:76">
      <c r="BX6054" s="16"/>
    </row>
    <row r="6055" spans="76:76">
      <c r="BX6055" s="16"/>
    </row>
    <row r="6056" spans="76:76">
      <c r="BX6056" s="16"/>
    </row>
    <row r="6057" spans="76:76">
      <c r="BX6057" s="16"/>
    </row>
    <row r="6058" spans="76:76">
      <c r="BX6058" s="16"/>
    </row>
    <row r="6059" spans="76:76">
      <c r="BX6059" s="16"/>
    </row>
    <row r="6060" spans="76:76">
      <c r="BX6060" s="16"/>
    </row>
    <row r="6061" spans="76:76">
      <c r="BX6061" s="16"/>
    </row>
    <row r="6062" spans="76:76">
      <c r="BX6062" s="16"/>
    </row>
    <row r="6063" spans="76:76">
      <c r="BX6063" s="16"/>
    </row>
    <row r="6064" spans="76:76">
      <c r="BX6064" s="16"/>
    </row>
    <row r="6065" spans="76:76">
      <c r="BX6065" s="16"/>
    </row>
    <row r="6066" spans="76:76">
      <c r="BX6066" s="16"/>
    </row>
    <row r="6067" spans="76:76">
      <c r="BX6067" s="16"/>
    </row>
    <row r="6068" spans="76:76">
      <c r="BX6068" s="16"/>
    </row>
    <row r="6069" spans="76:76">
      <c r="BX6069" s="16"/>
    </row>
    <row r="6070" spans="76:76">
      <c r="BX6070" s="16"/>
    </row>
    <row r="6071" spans="76:76">
      <c r="BX6071" s="16"/>
    </row>
    <row r="6072" spans="76:76">
      <c r="BX6072" s="16"/>
    </row>
    <row r="6073" spans="76:76">
      <c r="BX6073" s="16"/>
    </row>
    <row r="6074" spans="76:76">
      <c r="BX6074" s="16"/>
    </row>
    <row r="6075" spans="76:76">
      <c r="BX6075" s="16"/>
    </row>
    <row r="6076" spans="76:76">
      <c r="BX6076" s="16"/>
    </row>
    <row r="6077" spans="76:76">
      <c r="BX6077" s="16"/>
    </row>
    <row r="6078" spans="76:76">
      <c r="BX6078" s="16"/>
    </row>
    <row r="6079" spans="76:76">
      <c r="BX6079" s="16"/>
    </row>
    <row r="6080" spans="76:76">
      <c r="BX6080" s="16"/>
    </row>
    <row r="6081" spans="76:76">
      <c r="BX6081" s="16"/>
    </row>
    <row r="6082" spans="76:76">
      <c r="BX6082" s="16"/>
    </row>
    <row r="6083" spans="76:76">
      <c r="BX6083" s="16"/>
    </row>
    <row r="6084" spans="76:76">
      <c r="BX6084" s="16"/>
    </row>
    <row r="6085" spans="76:76">
      <c r="BX6085" s="16"/>
    </row>
    <row r="6086" spans="76:76">
      <c r="BX6086" s="16"/>
    </row>
    <row r="6087" spans="76:76">
      <c r="BX6087" s="16"/>
    </row>
    <row r="6088" spans="76:76">
      <c r="BX6088" s="16"/>
    </row>
    <row r="6089" spans="76:76">
      <c r="BX6089" s="16"/>
    </row>
    <row r="6090" spans="76:76">
      <c r="BX6090" s="16"/>
    </row>
    <row r="6091" spans="76:76">
      <c r="BX6091" s="16"/>
    </row>
    <row r="6092" spans="76:76">
      <c r="BX6092" s="16"/>
    </row>
    <row r="6093" spans="76:76">
      <c r="BX6093" s="16"/>
    </row>
    <row r="6094" spans="76:76">
      <c r="BX6094" s="16"/>
    </row>
    <row r="6095" spans="76:76">
      <c r="BX6095" s="16"/>
    </row>
    <row r="6096" spans="76:76">
      <c r="BX6096" s="16"/>
    </row>
    <row r="6097" spans="76:76">
      <c r="BX6097" s="16"/>
    </row>
    <row r="6098" spans="76:76">
      <c r="BX6098" s="16"/>
    </row>
    <row r="6099" spans="76:76">
      <c r="BX6099" s="16"/>
    </row>
    <row r="6100" spans="76:76">
      <c r="BX6100" s="16"/>
    </row>
    <row r="6101" spans="76:76">
      <c r="BX6101" s="16"/>
    </row>
    <row r="6102" spans="76:76">
      <c r="BX6102" s="16"/>
    </row>
    <row r="6103" spans="76:76">
      <c r="BX6103" s="16"/>
    </row>
    <row r="6104" spans="76:76">
      <c r="BX6104" s="16"/>
    </row>
    <row r="6105" spans="76:76">
      <c r="BX6105" s="16"/>
    </row>
    <row r="6106" spans="76:76">
      <c r="BX6106" s="16"/>
    </row>
    <row r="6107" spans="76:76">
      <c r="BX6107" s="16"/>
    </row>
    <row r="6108" spans="76:76">
      <c r="BX6108" s="16"/>
    </row>
    <row r="6109" spans="76:76">
      <c r="BX6109" s="16"/>
    </row>
    <row r="6110" spans="76:76">
      <c r="BX6110" s="16"/>
    </row>
    <row r="6111" spans="76:76">
      <c r="BX6111" s="16"/>
    </row>
    <row r="6112" spans="76:76">
      <c r="BX6112" s="16"/>
    </row>
    <row r="6113" spans="76:76">
      <c r="BX6113" s="16"/>
    </row>
    <row r="6114" spans="76:76">
      <c r="BX6114" s="16"/>
    </row>
    <row r="6115" spans="76:76">
      <c r="BX6115" s="16"/>
    </row>
    <row r="6116" spans="76:76">
      <c r="BX6116" s="16"/>
    </row>
    <row r="6117" spans="76:76">
      <c r="BX6117" s="16"/>
    </row>
    <row r="6118" spans="76:76">
      <c r="BX6118" s="16"/>
    </row>
    <row r="6119" spans="76:76">
      <c r="BX6119" s="16"/>
    </row>
    <row r="6120" spans="76:76">
      <c r="BX6120" s="16"/>
    </row>
    <row r="6121" spans="76:76">
      <c r="BX6121" s="16"/>
    </row>
    <row r="6122" spans="76:76">
      <c r="BX6122" s="16"/>
    </row>
    <row r="6123" spans="76:76">
      <c r="BX6123" s="16"/>
    </row>
    <row r="6124" spans="76:76">
      <c r="BX6124" s="16"/>
    </row>
    <row r="6125" spans="76:76">
      <c r="BX6125" s="16"/>
    </row>
    <row r="6126" spans="76:76">
      <c r="BX6126" s="16"/>
    </row>
    <row r="6127" spans="76:76">
      <c r="BX6127" s="16"/>
    </row>
    <row r="6128" spans="76:76">
      <c r="BX6128" s="16"/>
    </row>
    <row r="6129" spans="76:76">
      <c r="BX6129" s="16"/>
    </row>
    <row r="6130" spans="76:76">
      <c r="BX6130" s="16"/>
    </row>
    <row r="6131" spans="76:76">
      <c r="BX6131" s="16"/>
    </row>
    <row r="6132" spans="76:76">
      <c r="BX6132" s="16"/>
    </row>
    <row r="6133" spans="76:76">
      <c r="BX6133" s="16"/>
    </row>
    <row r="6134" spans="76:76">
      <c r="BX6134" s="16"/>
    </row>
    <row r="6135" spans="76:76">
      <c r="BX6135" s="16"/>
    </row>
    <row r="6136" spans="76:76">
      <c r="BX6136" s="16"/>
    </row>
    <row r="6137" spans="76:76">
      <c r="BX6137" s="16"/>
    </row>
    <row r="6138" spans="76:76">
      <c r="BX6138" s="16"/>
    </row>
    <row r="6139" spans="76:76">
      <c r="BX6139" s="16"/>
    </row>
    <row r="6140" spans="76:76">
      <c r="BX6140" s="16"/>
    </row>
    <row r="6141" spans="76:76">
      <c r="BX6141" s="16"/>
    </row>
    <row r="6142" spans="76:76">
      <c r="BX6142" s="16"/>
    </row>
    <row r="6143" spans="76:76">
      <c r="BX6143" s="16"/>
    </row>
    <row r="6144" spans="76:76">
      <c r="BX6144" s="16"/>
    </row>
    <row r="6145" spans="76:76">
      <c r="BX6145" s="16"/>
    </row>
    <row r="6146" spans="76:76">
      <c r="BX6146" s="16"/>
    </row>
    <row r="6147" spans="76:76">
      <c r="BX6147" s="16"/>
    </row>
    <row r="6148" spans="76:76">
      <c r="BX6148" s="16"/>
    </row>
    <row r="6149" spans="76:76">
      <c r="BX6149" s="16"/>
    </row>
    <row r="6150" spans="76:76">
      <c r="BX6150" s="16"/>
    </row>
    <row r="6151" spans="76:76">
      <c r="BX6151" s="16"/>
    </row>
    <row r="6152" spans="76:76">
      <c r="BX6152" s="16"/>
    </row>
    <row r="6153" spans="76:76">
      <c r="BX6153" s="16"/>
    </row>
    <row r="6154" spans="76:76">
      <c r="BX6154" s="16"/>
    </row>
    <row r="6155" spans="76:76">
      <c r="BX6155" s="16"/>
    </row>
    <row r="6156" spans="76:76">
      <c r="BX6156" s="16"/>
    </row>
    <row r="6157" spans="76:76">
      <c r="BX6157" s="16"/>
    </row>
    <row r="6158" spans="76:76">
      <c r="BX6158" s="16"/>
    </row>
    <row r="6159" spans="76:76">
      <c r="BX6159" s="16"/>
    </row>
    <row r="6160" spans="76:76">
      <c r="BX6160" s="16"/>
    </row>
    <row r="6161" spans="76:76">
      <c r="BX6161" s="16"/>
    </row>
    <row r="6162" spans="76:76">
      <c r="BX6162" s="16"/>
    </row>
    <row r="6163" spans="76:76">
      <c r="BX6163" s="16"/>
    </row>
    <row r="6164" spans="76:76">
      <c r="BX6164" s="16"/>
    </row>
    <row r="6165" spans="76:76">
      <c r="BX6165" s="16"/>
    </row>
    <row r="6166" spans="76:76">
      <c r="BX6166" s="16"/>
    </row>
    <row r="6167" spans="76:76">
      <c r="BX6167" s="16"/>
    </row>
    <row r="6168" spans="76:76">
      <c r="BX6168" s="16"/>
    </row>
    <row r="6169" spans="76:76">
      <c r="BX6169" s="16"/>
    </row>
    <row r="6170" spans="76:76">
      <c r="BX6170" s="16"/>
    </row>
    <row r="6171" spans="76:76">
      <c r="BX6171" s="16"/>
    </row>
    <row r="6172" spans="76:76">
      <c r="BX6172" s="16"/>
    </row>
    <row r="6173" spans="76:76">
      <c r="BX6173" s="16"/>
    </row>
    <row r="6174" spans="76:76">
      <c r="BX6174" s="16"/>
    </row>
    <row r="6175" spans="76:76">
      <c r="BX6175" s="16"/>
    </row>
    <row r="6176" spans="76:76">
      <c r="BX6176" s="16"/>
    </row>
    <row r="6177" spans="76:76">
      <c r="BX6177" s="16"/>
    </row>
    <row r="6178" spans="76:76">
      <c r="BX6178" s="16"/>
    </row>
    <row r="6179" spans="76:76">
      <c r="BX6179" s="16"/>
    </row>
    <row r="6180" spans="76:76">
      <c r="BX6180" s="16"/>
    </row>
    <row r="6181" spans="76:76">
      <c r="BX6181" s="16"/>
    </row>
    <row r="6182" spans="76:76">
      <c r="BX6182" s="16"/>
    </row>
    <row r="6183" spans="76:76">
      <c r="BX6183" s="16"/>
    </row>
    <row r="6184" spans="76:76">
      <c r="BX6184" s="16"/>
    </row>
    <row r="6185" spans="76:76">
      <c r="BX6185" s="16"/>
    </row>
    <row r="6186" spans="76:76">
      <c r="BX6186" s="16"/>
    </row>
    <row r="6187" spans="76:76">
      <c r="BX6187" s="16"/>
    </row>
    <row r="6188" spans="76:76">
      <c r="BX6188" s="16"/>
    </row>
    <row r="6189" spans="76:76">
      <c r="BX6189" s="16"/>
    </row>
    <row r="6190" spans="76:76">
      <c r="BX6190" s="16"/>
    </row>
    <row r="6191" spans="76:76">
      <c r="BX6191" s="16"/>
    </row>
    <row r="6192" spans="76:76">
      <c r="BX6192" s="16"/>
    </row>
    <row r="6193" spans="76:76">
      <c r="BX6193" s="16"/>
    </row>
    <row r="6194" spans="76:76">
      <c r="BX6194" s="16"/>
    </row>
    <row r="6195" spans="76:76">
      <c r="BX6195" s="16"/>
    </row>
    <row r="6196" spans="76:76">
      <c r="BX6196" s="16"/>
    </row>
    <row r="6197" spans="76:76">
      <c r="BX6197" s="16"/>
    </row>
    <row r="6198" spans="76:76">
      <c r="BX6198" s="16"/>
    </row>
    <row r="6199" spans="76:76">
      <c r="BX6199" s="16"/>
    </row>
    <row r="6200" spans="76:76">
      <c r="BX6200" s="16"/>
    </row>
    <row r="6201" spans="76:76">
      <c r="BX6201" s="16"/>
    </row>
    <row r="6202" spans="76:76">
      <c r="BX6202" s="16"/>
    </row>
    <row r="6203" spans="76:76">
      <c r="BX6203" s="16"/>
    </row>
    <row r="6204" spans="76:76">
      <c r="BX6204" s="16"/>
    </row>
    <row r="6205" spans="76:76">
      <c r="BX6205" s="16"/>
    </row>
    <row r="6206" spans="76:76">
      <c r="BX6206" s="16"/>
    </row>
    <row r="6207" spans="76:76">
      <c r="BX6207" s="16"/>
    </row>
    <row r="6208" spans="76:76">
      <c r="BX6208" s="16"/>
    </row>
    <row r="6209" spans="76:76">
      <c r="BX6209" s="16"/>
    </row>
    <row r="6210" spans="76:76">
      <c r="BX6210" s="16"/>
    </row>
    <row r="6211" spans="76:76">
      <c r="BX6211" s="16"/>
    </row>
    <row r="6212" spans="76:76">
      <c r="BX6212" s="16"/>
    </row>
    <row r="6213" spans="76:76">
      <c r="BX6213" s="16"/>
    </row>
    <row r="6214" spans="76:76">
      <c r="BX6214" s="16"/>
    </row>
    <row r="6215" spans="76:76">
      <c r="BX6215" s="16"/>
    </row>
    <row r="6216" spans="76:76">
      <c r="BX6216" s="16"/>
    </row>
    <row r="6217" spans="76:76">
      <c r="BX6217" s="16"/>
    </row>
    <row r="6218" spans="76:76">
      <c r="BX6218" s="16"/>
    </row>
    <row r="6219" spans="76:76">
      <c r="BX6219" s="16"/>
    </row>
    <row r="6220" spans="76:76">
      <c r="BX6220" s="16"/>
    </row>
    <row r="6221" spans="76:76">
      <c r="BX6221" s="16"/>
    </row>
    <row r="6222" spans="76:76">
      <c r="BX6222" s="16"/>
    </row>
    <row r="6223" spans="76:76">
      <c r="BX6223" s="16"/>
    </row>
    <row r="6224" spans="76:76">
      <c r="BX6224" s="16"/>
    </row>
    <row r="6225" spans="76:76">
      <c r="BX6225" s="16"/>
    </row>
    <row r="6226" spans="76:76">
      <c r="BX6226" s="16"/>
    </row>
    <row r="6227" spans="76:76">
      <c r="BX6227" s="16"/>
    </row>
    <row r="6228" spans="76:76">
      <c r="BX6228" s="16"/>
    </row>
    <row r="6229" spans="76:76">
      <c r="BX6229" s="16"/>
    </row>
    <row r="6230" spans="76:76">
      <c r="BX6230" s="16"/>
    </row>
    <row r="6231" spans="76:76">
      <c r="BX6231" s="16"/>
    </row>
    <row r="6232" spans="76:76">
      <c r="BX6232" s="16"/>
    </row>
    <row r="6233" spans="76:76">
      <c r="BX6233" s="16"/>
    </row>
    <row r="6234" spans="76:76">
      <c r="BX6234" s="16"/>
    </row>
    <row r="6235" spans="76:76">
      <c r="BX6235" s="16"/>
    </row>
    <row r="6236" spans="76:76">
      <c r="BX6236" s="16"/>
    </row>
    <row r="6237" spans="76:76">
      <c r="BX6237" s="16"/>
    </row>
    <row r="6238" spans="76:76">
      <c r="BX6238" s="16"/>
    </row>
    <row r="6239" spans="76:76">
      <c r="BX6239" s="16"/>
    </row>
    <row r="6240" spans="76:76">
      <c r="BX6240" s="16"/>
    </row>
    <row r="6241" spans="76:76">
      <c r="BX6241" s="16"/>
    </row>
    <row r="6242" spans="76:76">
      <c r="BX6242" s="16"/>
    </row>
    <row r="6243" spans="76:76">
      <c r="BX6243" s="16"/>
    </row>
    <row r="6244" spans="76:76">
      <c r="BX6244" s="16"/>
    </row>
    <row r="6245" spans="76:76">
      <c r="BX6245" s="16"/>
    </row>
    <row r="6246" spans="76:76">
      <c r="BX6246" s="16"/>
    </row>
    <row r="6247" spans="76:76">
      <c r="BX6247" s="16"/>
    </row>
    <row r="6248" spans="76:76">
      <c r="BX6248" s="16"/>
    </row>
    <row r="6249" spans="76:76">
      <c r="BX6249" s="16"/>
    </row>
    <row r="6250" spans="76:76">
      <c r="BX6250" s="16"/>
    </row>
    <row r="6251" spans="76:76">
      <c r="BX6251" s="16"/>
    </row>
    <row r="6252" spans="76:76">
      <c r="BX6252" s="16"/>
    </row>
    <row r="6253" spans="76:76">
      <c r="BX6253" s="16"/>
    </row>
    <row r="6254" spans="76:76">
      <c r="BX6254" s="16"/>
    </row>
    <row r="6255" spans="76:76">
      <c r="BX6255" s="16"/>
    </row>
    <row r="6256" spans="76:76">
      <c r="BX6256" s="16"/>
    </row>
    <row r="6257" spans="76:76">
      <c r="BX6257" s="16"/>
    </row>
    <row r="6258" spans="76:76">
      <c r="BX6258" s="16"/>
    </row>
    <row r="6259" spans="76:76">
      <c r="BX6259" s="16"/>
    </row>
    <row r="6260" spans="76:76">
      <c r="BX6260" s="16"/>
    </row>
    <row r="6261" spans="76:76">
      <c r="BX6261" s="16"/>
    </row>
    <row r="6262" spans="76:76">
      <c r="BX6262" s="16"/>
    </row>
    <row r="6263" spans="76:76">
      <c r="BX6263" s="16"/>
    </row>
    <row r="6264" spans="76:76">
      <c r="BX6264" s="16"/>
    </row>
    <row r="6265" spans="76:76">
      <c r="BX6265" s="16"/>
    </row>
    <row r="6266" spans="76:76">
      <c r="BX6266" s="16"/>
    </row>
    <row r="6267" spans="76:76">
      <c r="BX6267" s="16"/>
    </row>
    <row r="6268" spans="76:76">
      <c r="BX6268" s="16"/>
    </row>
    <row r="6269" spans="76:76">
      <c r="BX6269" s="16"/>
    </row>
    <row r="6270" spans="76:76">
      <c r="BX6270" s="16"/>
    </row>
    <row r="6271" spans="76:76">
      <c r="BX6271" s="16"/>
    </row>
    <row r="6272" spans="76:76">
      <c r="BX6272" s="16"/>
    </row>
    <row r="6273" spans="76:76">
      <c r="BX6273" s="16"/>
    </row>
    <row r="6274" spans="76:76">
      <c r="BX6274" s="16"/>
    </row>
    <row r="6275" spans="76:76">
      <c r="BX6275" s="16"/>
    </row>
    <row r="6276" spans="76:76">
      <c r="BX6276" s="16"/>
    </row>
    <row r="6277" spans="76:76">
      <c r="BX6277" s="16"/>
    </row>
    <row r="6278" spans="76:76">
      <c r="BX6278" s="16"/>
    </row>
    <row r="6279" spans="76:76">
      <c r="BX6279" s="16"/>
    </row>
    <row r="6280" spans="76:76">
      <c r="BX6280" s="16"/>
    </row>
    <row r="6281" spans="76:76">
      <c r="BX6281" s="16"/>
    </row>
    <row r="6282" spans="76:76">
      <c r="BX6282" s="16"/>
    </row>
    <row r="6283" spans="76:76">
      <c r="BX6283" s="16"/>
    </row>
    <row r="6284" spans="76:76">
      <c r="BX6284" s="16"/>
    </row>
    <row r="6285" spans="76:76">
      <c r="BX6285" s="16"/>
    </row>
    <row r="6286" spans="76:76">
      <c r="BX6286" s="16"/>
    </row>
    <row r="6287" spans="76:76">
      <c r="BX6287" s="16"/>
    </row>
    <row r="6288" spans="76:76">
      <c r="BX6288" s="16"/>
    </row>
    <row r="6289" spans="76:76">
      <c r="BX6289" s="16"/>
    </row>
    <row r="6290" spans="76:76">
      <c r="BX6290" s="16"/>
    </row>
    <row r="6291" spans="76:76">
      <c r="BX6291" s="16"/>
    </row>
    <row r="6292" spans="76:76">
      <c r="BX6292" s="16"/>
    </row>
    <row r="6293" spans="76:76">
      <c r="BX6293" s="16"/>
    </row>
    <row r="6294" spans="76:76">
      <c r="BX6294" s="16"/>
    </row>
    <row r="6295" spans="76:76">
      <c r="BX6295" s="16"/>
    </row>
    <row r="6296" spans="76:76">
      <c r="BX6296" s="16"/>
    </row>
    <row r="6297" spans="76:76">
      <c r="BX6297" s="16"/>
    </row>
    <row r="6298" spans="76:76">
      <c r="BX6298" s="16"/>
    </row>
    <row r="6299" spans="76:76">
      <c r="BX6299" s="16"/>
    </row>
    <row r="6300" spans="76:76">
      <c r="BX6300" s="16"/>
    </row>
    <row r="6301" spans="76:76">
      <c r="BX6301" s="16"/>
    </row>
    <row r="6302" spans="76:76">
      <c r="BX6302" s="16"/>
    </row>
    <row r="6303" spans="76:76">
      <c r="BX6303" s="16"/>
    </row>
    <row r="6304" spans="76:76">
      <c r="BX6304" s="16"/>
    </row>
    <row r="6305" spans="76:76">
      <c r="BX6305" s="16"/>
    </row>
    <row r="6306" spans="76:76">
      <c r="BX6306" s="16"/>
    </row>
    <row r="6307" spans="76:76">
      <c r="BX6307" s="16"/>
    </row>
    <row r="6308" spans="76:76">
      <c r="BX6308" s="16"/>
    </row>
    <row r="6309" spans="76:76">
      <c r="BX6309" s="16"/>
    </row>
    <row r="6310" spans="76:76">
      <c r="BX6310" s="16"/>
    </row>
    <row r="6311" spans="76:76">
      <c r="BX6311" s="16"/>
    </row>
    <row r="6312" spans="76:76">
      <c r="BX6312" s="16"/>
    </row>
    <row r="6313" spans="76:76">
      <c r="BX6313" s="16"/>
    </row>
    <row r="6314" spans="76:76">
      <c r="BX6314" s="16"/>
    </row>
    <row r="6315" spans="76:76">
      <c r="BX6315" s="16"/>
    </row>
    <row r="6316" spans="76:76">
      <c r="BX6316" s="16"/>
    </row>
    <row r="6317" spans="76:76">
      <c r="BX6317" s="16"/>
    </row>
    <row r="6318" spans="76:76">
      <c r="BX6318" s="16"/>
    </row>
    <row r="6319" spans="76:76">
      <c r="BX6319" s="16"/>
    </row>
    <row r="6320" spans="76:76">
      <c r="BX6320" s="16"/>
    </row>
    <row r="6321" spans="76:76">
      <c r="BX6321" s="16"/>
    </row>
    <row r="6322" spans="76:76">
      <c r="BX6322" s="16"/>
    </row>
    <row r="6323" spans="76:76">
      <c r="BX6323" s="16"/>
    </row>
    <row r="6324" spans="76:76">
      <c r="BX6324" s="16"/>
    </row>
    <row r="6325" spans="76:76">
      <c r="BX6325" s="16"/>
    </row>
    <row r="6326" spans="76:76">
      <c r="BX6326" s="16"/>
    </row>
    <row r="6327" spans="76:76">
      <c r="BX6327" s="16"/>
    </row>
    <row r="6328" spans="76:76">
      <c r="BX6328" s="16"/>
    </row>
    <row r="6329" spans="76:76">
      <c r="BX6329" s="16"/>
    </row>
    <row r="6330" spans="76:76">
      <c r="BX6330" s="16"/>
    </row>
    <row r="6331" spans="76:76">
      <c r="BX6331" s="16"/>
    </row>
    <row r="6332" spans="76:76">
      <c r="BX6332" s="16"/>
    </row>
    <row r="6333" spans="76:76">
      <c r="BX6333" s="16"/>
    </row>
    <row r="6334" spans="76:76">
      <c r="BX6334" s="16"/>
    </row>
    <row r="6335" spans="76:76">
      <c r="BX6335" s="16"/>
    </row>
    <row r="6336" spans="76:76">
      <c r="BX6336" s="16"/>
    </row>
    <row r="6337" spans="76:76">
      <c r="BX6337" s="16"/>
    </row>
    <row r="6338" spans="76:76">
      <c r="BX6338" s="16"/>
    </row>
    <row r="6339" spans="76:76">
      <c r="BX6339" s="16"/>
    </row>
    <row r="6340" spans="76:76">
      <c r="BX6340" s="16"/>
    </row>
    <row r="6341" spans="76:76">
      <c r="BX6341" s="16"/>
    </row>
    <row r="6342" spans="76:76">
      <c r="BX6342" s="16"/>
    </row>
    <row r="6343" spans="76:76">
      <c r="BX6343" s="16"/>
    </row>
    <row r="6344" spans="76:76">
      <c r="BX6344" s="16"/>
    </row>
    <row r="6345" spans="76:76">
      <c r="BX6345" s="16"/>
    </row>
    <row r="6346" spans="76:76">
      <c r="BX6346" s="16"/>
    </row>
    <row r="6347" spans="76:76">
      <c r="BX6347" s="16"/>
    </row>
    <row r="6348" spans="76:76">
      <c r="BX6348" s="16"/>
    </row>
    <row r="6349" spans="76:76">
      <c r="BX6349" s="16"/>
    </row>
    <row r="6350" spans="76:76">
      <c r="BX6350" s="16"/>
    </row>
    <row r="6351" spans="76:76">
      <c r="BX6351" s="16"/>
    </row>
    <row r="6352" spans="76:76">
      <c r="BX6352" s="16"/>
    </row>
    <row r="6353" spans="76:76">
      <c r="BX6353" s="16"/>
    </row>
    <row r="6354" spans="76:76">
      <c r="BX6354" s="16"/>
    </row>
    <row r="6355" spans="76:76">
      <c r="BX6355" s="16"/>
    </row>
    <row r="6356" spans="76:76">
      <c r="BX6356" s="16"/>
    </row>
    <row r="6357" spans="76:76">
      <c r="BX6357" s="16"/>
    </row>
    <row r="6358" spans="76:76">
      <c r="BX6358" s="16"/>
    </row>
    <row r="6359" spans="76:76">
      <c r="BX6359" s="16"/>
    </row>
    <row r="6360" spans="76:76">
      <c r="BX6360" s="16"/>
    </row>
    <row r="6361" spans="76:76">
      <c r="BX6361" s="16"/>
    </row>
    <row r="6362" spans="76:76">
      <c r="BX6362" s="16"/>
    </row>
    <row r="6363" spans="76:76">
      <c r="BX6363" s="16"/>
    </row>
    <row r="6364" spans="76:76">
      <c r="BX6364" s="16"/>
    </row>
    <row r="6365" spans="76:76">
      <c r="BX6365" s="16"/>
    </row>
    <row r="6366" spans="76:76">
      <c r="BX6366" s="16"/>
    </row>
    <row r="6367" spans="76:76">
      <c r="BX6367" s="16"/>
    </row>
    <row r="6368" spans="76:76">
      <c r="BX6368" s="16"/>
    </row>
    <row r="6369" spans="76:76">
      <c r="BX6369" s="16"/>
    </row>
    <row r="6370" spans="76:76">
      <c r="BX6370" s="16"/>
    </row>
    <row r="6371" spans="76:76">
      <c r="BX6371" s="16"/>
    </row>
    <row r="6372" spans="76:76">
      <c r="BX6372" s="16"/>
    </row>
    <row r="6373" spans="76:76">
      <c r="BX6373" s="16"/>
    </row>
    <row r="6374" spans="76:76">
      <c r="BX6374" s="16"/>
    </row>
    <row r="6375" spans="76:76">
      <c r="BX6375" s="16"/>
    </row>
    <row r="6376" spans="76:76">
      <c r="BX6376" s="16"/>
    </row>
    <row r="6377" spans="76:76">
      <c r="BX6377" s="16"/>
    </row>
    <row r="6378" spans="76:76">
      <c r="BX6378" s="16"/>
    </row>
    <row r="6379" spans="76:76">
      <c r="BX6379" s="16"/>
    </row>
    <row r="6380" spans="76:76">
      <c r="BX6380" s="16"/>
    </row>
    <row r="6381" spans="76:76">
      <c r="BX6381" s="16"/>
    </row>
    <row r="6382" spans="76:76">
      <c r="BX6382" s="16"/>
    </row>
    <row r="6383" spans="76:76">
      <c r="BX6383" s="16"/>
    </row>
    <row r="6384" spans="76:76">
      <c r="BX6384" s="16"/>
    </row>
    <row r="6385" spans="76:76">
      <c r="BX6385" s="16"/>
    </row>
    <row r="6386" spans="76:76">
      <c r="BX6386" s="16"/>
    </row>
    <row r="6387" spans="76:76">
      <c r="BX6387" s="16"/>
    </row>
    <row r="6388" spans="76:76">
      <c r="BX6388" s="16"/>
    </row>
    <row r="6389" spans="76:76">
      <c r="BX6389" s="16"/>
    </row>
    <row r="6390" spans="76:76">
      <c r="BX6390" s="16"/>
    </row>
    <row r="6391" spans="76:76">
      <c r="BX6391" s="16"/>
    </row>
    <row r="6392" spans="76:76">
      <c r="BX6392" s="16"/>
    </row>
    <row r="6393" spans="76:76">
      <c r="BX6393" s="16"/>
    </row>
    <row r="6394" spans="76:76">
      <c r="BX6394" s="16"/>
    </row>
    <row r="6395" spans="76:76">
      <c r="BX6395" s="16"/>
    </row>
    <row r="6396" spans="76:76">
      <c r="BX6396" s="16"/>
    </row>
    <row r="6397" spans="76:76">
      <c r="BX6397" s="16"/>
    </row>
    <row r="6398" spans="76:76">
      <c r="BX6398" s="16"/>
    </row>
    <row r="6399" spans="76:76">
      <c r="BX6399" s="16"/>
    </row>
    <row r="6400" spans="76:76">
      <c r="BX6400" s="16"/>
    </row>
    <row r="6401" spans="76:76">
      <c r="BX6401" s="16"/>
    </row>
    <row r="6402" spans="76:76">
      <c r="BX6402" s="16"/>
    </row>
    <row r="6403" spans="76:76">
      <c r="BX6403" s="16"/>
    </row>
    <row r="6404" spans="76:76">
      <c r="BX6404" s="16"/>
    </row>
    <row r="6405" spans="76:76">
      <c r="BX6405" s="16"/>
    </row>
    <row r="6406" spans="76:76">
      <c r="BX6406" s="16"/>
    </row>
    <row r="6407" spans="76:76">
      <c r="BX6407" s="16"/>
    </row>
    <row r="6408" spans="76:76">
      <c r="BX6408" s="16"/>
    </row>
    <row r="6409" spans="76:76">
      <c r="BX6409" s="16"/>
    </row>
    <row r="6410" spans="76:76">
      <c r="BX6410" s="16"/>
    </row>
    <row r="6411" spans="76:76">
      <c r="BX6411" s="16"/>
    </row>
    <row r="6412" spans="76:76">
      <c r="BX6412" s="16"/>
    </row>
    <row r="6413" spans="76:76">
      <c r="BX6413" s="16"/>
    </row>
    <row r="6414" spans="76:76">
      <c r="BX6414" s="16"/>
    </row>
    <row r="6415" spans="76:76">
      <c r="BX6415" s="16"/>
    </row>
    <row r="6416" spans="76:76">
      <c r="BX6416" s="16"/>
    </row>
    <row r="6417" spans="76:76">
      <c r="BX6417" s="16"/>
    </row>
    <row r="6418" spans="76:76">
      <c r="BX6418" s="16"/>
    </row>
    <row r="6419" spans="76:76">
      <c r="BX6419" s="16"/>
    </row>
    <row r="6420" spans="76:76">
      <c r="BX6420" s="16"/>
    </row>
    <row r="6421" spans="76:76">
      <c r="BX6421" s="16"/>
    </row>
    <row r="6422" spans="76:76">
      <c r="BX6422" s="16"/>
    </row>
    <row r="6423" spans="76:76">
      <c r="BX6423" s="16"/>
    </row>
    <row r="6424" spans="76:76">
      <c r="BX6424" s="16"/>
    </row>
    <row r="6425" spans="76:76">
      <c r="BX6425" s="16"/>
    </row>
    <row r="6426" spans="76:76">
      <c r="BX6426" s="16"/>
    </row>
    <row r="6427" spans="76:76">
      <c r="BX6427" s="16"/>
    </row>
    <row r="6428" spans="76:76">
      <c r="BX6428" s="16"/>
    </row>
    <row r="6429" spans="76:76">
      <c r="BX6429" s="16"/>
    </row>
    <row r="6430" spans="76:76">
      <c r="BX6430" s="16"/>
    </row>
    <row r="6431" spans="76:76">
      <c r="BX6431" s="16"/>
    </row>
    <row r="6432" spans="76:76">
      <c r="BX6432" s="16"/>
    </row>
    <row r="6433" spans="76:76">
      <c r="BX6433" s="16"/>
    </row>
    <row r="6434" spans="76:76">
      <c r="BX6434" s="16"/>
    </row>
    <row r="6435" spans="76:76">
      <c r="BX6435" s="16"/>
    </row>
    <row r="6436" spans="76:76">
      <c r="BX6436" s="16"/>
    </row>
    <row r="6437" spans="76:76">
      <c r="BX6437" s="16"/>
    </row>
    <row r="6438" spans="76:76">
      <c r="BX6438" s="16"/>
    </row>
    <row r="6439" spans="76:76">
      <c r="BX6439" s="16"/>
    </row>
    <row r="6440" spans="76:76">
      <c r="BX6440" s="16"/>
    </row>
    <row r="6441" spans="76:76">
      <c r="BX6441" s="16"/>
    </row>
    <row r="6442" spans="76:76">
      <c r="BX6442" s="16"/>
    </row>
    <row r="6443" spans="76:76">
      <c r="BX6443" s="16"/>
    </row>
    <row r="6444" spans="76:76">
      <c r="BX6444" s="16"/>
    </row>
    <row r="6445" spans="76:76">
      <c r="BX6445" s="16"/>
    </row>
    <row r="6446" spans="76:76">
      <c r="BX6446" s="16"/>
    </row>
    <row r="6447" spans="76:76">
      <c r="BX6447" s="16"/>
    </row>
    <row r="6448" spans="76:76">
      <c r="BX6448" s="16"/>
    </row>
    <row r="6449" spans="76:76">
      <c r="BX6449" s="16"/>
    </row>
    <row r="6450" spans="76:76">
      <c r="BX6450" s="16"/>
    </row>
    <row r="6451" spans="76:76">
      <c r="BX6451" s="16"/>
    </row>
    <row r="6452" spans="76:76">
      <c r="BX6452" s="16"/>
    </row>
    <row r="6453" spans="76:76">
      <c r="BX6453" s="16"/>
    </row>
    <row r="6454" spans="76:76">
      <c r="BX6454" s="16"/>
    </row>
    <row r="6455" spans="76:76">
      <c r="BX6455" s="16"/>
    </row>
    <row r="6456" spans="76:76">
      <c r="BX6456" s="16"/>
    </row>
    <row r="6457" spans="76:76">
      <c r="BX6457" s="16"/>
    </row>
    <row r="6458" spans="76:76">
      <c r="BX6458" s="16"/>
    </row>
    <row r="6459" spans="76:76">
      <c r="BX6459" s="16"/>
    </row>
    <row r="6460" spans="76:76">
      <c r="BX6460" s="16"/>
    </row>
    <row r="6461" spans="76:76">
      <c r="BX6461" s="16"/>
    </row>
    <row r="6462" spans="76:76">
      <c r="BX6462" s="16"/>
    </row>
    <row r="6463" spans="76:76">
      <c r="BX6463" s="16"/>
    </row>
    <row r="6464" spans="76:76">
      <c r="BX6464" s="16"/>
    </row>
    <row r="6465" spans="76:76">
      <c r="BX6465" s="16"/>
    </row>
    <row r="6466" spans="76:76">
      <c r="BX6466" s="16"/>
    </row>
    <row r="6467" spans="76:76">
      <c r="BX6467" s="16"/>
    </row>
    <row r="6468" spans="76:76">
      <c r="BX6468" s="16"/>
    </row>
    <row r="6469" spans="76:76">
      <c r="BX6469" s="16"/>
    </row>
    <row r="6470" spans="76:76">
      <c r="BX6470" s="16"/>
    </row>
    <row r="6471" spans="76:76">
      <c r="BX6471" s="16"/>
    </row>
    <row r="6472" spans="76:76">
      <c r="BX6472" s="16"/>
    </row>
    <row r="6473" spans="76:76">
      <c r="BX6473" s="16"/>
    </row>
    <row r="6474" spans="76:76">
      <c r="BX6474" s="16"/>
    </row>
    <row r="6475" spans="76:76">
      <c r="BX6475" s="16"/>
    </row>
    <row r="6476" spans="76:76">
      <c r="BX6476" s="16"/>
    </row>
    <row r="6477" spans="76:76">
      <c r="BX6477" s="16"/>
    </row>
    <row r="6478" spans="76:76">
      <c r="BX6478" s="16"/>
    </row>
    <row r="6479" spans="76:76">
      <c r="BX6479" s="16"/>
    </row>
    <row r="6480" spans="76:76">
      <c r="BX6480" s="16"/>
    </row>
    <row r="6481" spans="76:76">
      <c r="BX6481" s="16"/>
    </row>
    <row r="6482" spans="76:76">
      <c r="BX6482" s="16"/>
    </row>
    <row r="6483" spans="76:76">
      <c r="BX6483" s="16"/>
    </row>
    <row r="6484" spans="76:76">
      <c r="BX6484" s="16"/>
    </row>
    <row r="6485" spans="76:76">
      <c r="BX6485" s="16"/>
    </row>
    <row r="6486" spans="76:76">
      <c r="BX6486" s="16"/>
    </row>
    <row r="6487" spans="76:76">
      <c r="BX6487" s="16"/>
    </row>
    <row r="6488" spans="76:76">
      <c r="BX6488" s="16"/>
    </row>
    <row r="6489" spans="76:76">
      <c r="BX6489" s="16"/>
    </row>
    <row r="6490" spans="76:76">
      <c r="BX6490" s="16"/>
    </row>
    <row r="6491" spans="76:76">
      <c r="BX6491" s="16"/>
    </row>
    <row r="6492" spans="76:76">
      <c r="BX6492" s="16"/>
    </row>
    <row r="6493" spans="76:76">
      <c r="BX6493" s="16"/>
    </row>
    <row r="6494" spans="76:76">
      <c r="BX6494" s="16"/>
    </row>
    <row r="6495" spans="76:76">
      <c r="BX6495" s="16"/>
    </row>
    <row r="6496" spans="76:76">
      <c r="BX6496" s="16"/>
    </row>
    <row r="6497" spans="76:76">
      <c r="BX6497" s="16"/>
    </row>
    <row r="6498" spans="76:76">
      <c r="BX6498" s="16"/>
    </row>
    <row r="6499" spans="76:76">
      <c r="BX6499" s="16"/>
    </row>
    <row r="6500" spans="76:76">
      <c r="BX6500" s="16"/>
    </row>
    <row r="6501" spans="76:76">
      <c r="BX6501" s="16"/>
    </row>
    <row r="6502" spans="76:76">
      <c r="BX6502" s="16"/>
    </row>
    <row r="6503" spans="76:76">
      <c r="BX6503" s="16"/>
    </row>
    <row r="6504" spans="76:76">
      <c r="BX6504" s="16"/>
    </row>
    <row r="6505" spans="76:76">
      <c r="BX6505" s="16"/>
    </row>
    <row r="6506" spans="76:76">
      <c r="BX6506" s="16"/>
    </row>
    <row r="6507" spans="76:76">
      <c r="BX6507" s="16"/>
    </row>
    <row r="6508" spans="76:76">
      <c r="BX6508" s="16"/>
    </row>
    <row r="6509" spans="76:76">
      <c r="BX6509" s="16"/>
    </row>
    <row r="6510" spans="76:76">
      <c r="BX6510" s="16"/>
    </row>
    <row r="6511" spans="76:76">
      <c r="BX6511" s="16"/>
    </row>
    <row r="6512" spans="76:76">
      <c r="BX6512" s="16"/>
    </row>
    <row r="6513" spans="76:76">
      <c r="BX6513" s="16"/>
    </row>
    <row r="6514" spans="76:76">
      <c r="BX6514" s="16"/>
    </row>
    <row r="6515" spans="76:76">
      <c r="BX6515" s="16"/>
    </row>
    <row r="6516" spans="76:76">
      <c r="BX6516" s="16"/>
    </row>
    <row r="6517" spans="76:76">
      <c r="BX6517" s="16"/>
    </row>
    <row r="6518" spans="76:76">
      <c r="BX6518" s="16"/>
    </row>
    <row r="6519" spans="76:76">
      <c r="BX6519" s="16"/>
    </row>
    <row r="6520" spans="76:76">
      <c r="BX6520" s="16"/>
    </row>
    <row r="6521" spans="76:76">
      <c r="BX6521" s="16"/>
    </row>
    <row r="6522" spans="76:76">
      <c r="BX6522" s="16"/>
    </row>
    <row r="6523" spans="76:76">
      <c r="BX6523" s="16"/>
    </row>
    <row r="6524" spans="76:76">
      <c r="BX6524" s="16"/>
    </row>
    <row r="6525" spans="76:76">
      <c r="BX6525" s="16"/>
    </row>
    <row r="6526" spans="76:76">
      <c r="BX6526" s="16"/>
    </row>
    <row r="6527" spans="76:76">
      <c r="BX6527" s="16"/>
    </row>
    <row r="6528" spans="76:76">
      <c r="BX6528" s="16"/>
    </row>
    <row r="6529" spans="76:76">
      <c r="BX6529" s="16"/>
    </row>
    <row r="6530" spans="76:76">
      <c r="BX6530" s="16"/>
    </row>
    <row r="6531" spans="76:76">
      <c r="BX6531" s="16"/>
    </row>
    <row r="6532" spans="76:76">
      <c r="BX6532" s="16"/>
    </row>
    <row r="6533" spans="76:76">
      <c r="BX6533" s="16"/>
    </row>
    <row r="6534" spans="76:76">
      <c r="BX6534" s="16"/>
    </row>
    <row r="6535" spans="76:76">
      <c r="BX6535" s="16"/>
    </row>
    <row r="6536" spans="76:76">
      <c r="BX6536" s="16"/>
    </row>
    <row r="6537" spans="76:76">
      <c r="BX6537" s="16"/>
    </row>
    <row r="6538" spans="76:76">
      <c r="BX6538" s="16"/>
    </row>
    <row r="6539" spans="76:76">
      <c r="BX6539" s="16"/>
    </row>
    <row r="6540" spans="76:76">
      <c r="BX6540" s="16"/>
    </row>
    <row r="6541" spans="76:76">
      <c r="BX6541" s="16"/>
    </row>
    <row r="6542" spans="76:76">
      <c r="BX6542" s="16"/>
    </row>
    <row r="6543" spans="76:76">
      <c r="BX6543" s="16"/>
    </row>
    <row r="6544" spans="76:76">
      <c r="BX6544" s="16"/>
    </row>
    <row r="6545" spans="76:76">
      <c r="BX6545" s="16"/>
    </row>
    <row r="6546" spans="76:76">
      <c r="BX6546" s="16"/>
    </row>
    <row r="6547" spans="76:76">
      <c r="BX6547" s="16"/>
    </row>
    <row r="6548" spans="76:76">
      <c r="BX6548" s="16"/>
    </row>
    <row r="6549" spans="76:76">
      <c r="BX6549" s="16"/>
    </row>
    <row r="6550" spans="76:76">
      <c r="BX6550" s="16"/>
    </row>
    <row r="6551" spans="76:76">
      <c r="BX6551" s="16"/>
    </row>
    <row r="6552" spans="76:76">
      <c r="BX6552" s="16"/>
    </row>
    <row r="6553" spans="76:76">
      <c r="BX6553" s="16"/>
    </row>
    <row r="6554" spans="76:76">
      <c r="BX6554" s="16"/>
    </row>
    <row r="6555" spans="76:76">
      <c r="BX6555" s="16"/>
    </row>
    <row r="6556" spans="76:76">
      <c r="BX6556" s="16"/>
    </row>
    <row r="6557" spans="76:76">
      <c r="BX6557" s="16"/>
    </row>
    <row r="6558" spans="76:76">
      <c r="BX6558" s="16"/>
    </row>
    <row r="6559" spans="76:76">
      <c r="BX6559" s="16"/>
    </row>
    <row r="6560" spans="76:76">
      <c r="BX6560" s="16"/>
    </row>
    <row r="6561" spans="76:76">
      <c r="BX6561" s="16"/>
    </row>
    <row r="6562" spans="76:76">
      <c r="BX6562" s="16"/>
    </row>
    <row r="6563" spans="76:76">
      <c r="BX6563" s="16"/>
    </row>
    <row r="6564" spans="76:76">
      <c r="BX6564" s="16"/>
    </row>
    <row r="6565" spans="76:76">
      <c r="BX6565" s="16"/>
    </row>
    <row r="6566" spans="76:76">
      <c r="BX6566" s="16"/>
    </row>
    <row r="6567" spans="76:76">
      <c r="BX6567" s="16"/>
    </row>
    <row r="6568" spans="76:76">
      <c r="BX6568" s="16"/>
    </row>
    <row r="6569" spans="76:76">
      <c r="BX6569" s="16"/>
    </row>
    <row r="6570" spans="76:76">
      <c r="BX6570" s="16"/>
    </row>
    <row r="6571" spans="76:76">
      <c r="BX6571" s="16"/>
    </row>
    <row r="6572" spans="76:76">
      <c r="BX6572" s="16"/>
    </row>
    <row r="6573" spans="76:76">
      <c r="BX6573" s="16"/>
    </row>
    <row r="6574" spans="76:76">
      <c r="BX6574" s="16"/>
    </row>
    <row r="6575" spans="76:76">
      <c r="BX6575" s="16"/>
    </row>
    <row r="6576" spans="76:76">
      <c r="BX6576" s="16"/>
    </row>
    <row r="6577" spans="76:76">
      <c r="BX6577" s="16"/>
    </row>
    <row r="6578" spans="76:76">
      <c r="BX6578" s="16"/>
    </row>
    <row r="6579" spans="76:76">
      <c r="BX6579" s="16"/>
    </row>
    <row r="6580" spans="76:76">
      <c r="BX6580" s="16"/>
    </row>
    <row r="6581" spans="76:76">
      <c r="BX6581" s="16"/>
    </row>
    <row r="6582" spans="76:76">
      <c r="BX6582" s="16"/>
    </row>
    <row r="6583" spans="76:76">
      <c r="BX6583" s="16"/>
    </row>
    <row r="6584" spans="76:76">
      <c r="BX6584" s="16"/>
    </row>
    <row r="6585" spans="76:76">
      <c r="BX6585" s="16"/>
    </row>
    <row r="6586" spans="76:76">
      <c r="BX6586" s="16"/>
    </row>
    <row r="6587" spans="76:76">
      <c r="BX6587" s="16"/>
    </row>
    <row r="6588" spans="76:76">
      <c r="BX6588" s="16"/>
    </row>
    <row r="6589" spans="76:76">
      <c r="BX6589" s="16"/>
    </row>
    <row r="6590" spans="76:76">
      <c r="BX6590" s="16"/>
    </row>
    <row r="6591" spans="76:76">
      <c r="BX6591" s="16"/>
    </row>
    <row r="6592" spans="76:76">
      <c r="BX6592" s="16"/>
    </row>
    <row r="6593" spans="76:76">
      <c r="BX6593" s="16"/>
    </row>
    <row r="6594" spans="76:76">
      <c r="BX6594" s="16"/>
    </row>
    <row r="6595" spans="76:76">
      <c r="BX6595" s="16"/>
    </row>
    <row r="6596" spans="76:76">
      <c r="BX6596" s="16"/>
    </row>
    <row r="6597" spans="76:76">
      <c r="BX6597" s="16"/>
    </row>
    <row r="6598" spans="76:76">
      <c r="BX6598" s="16"/>
    </row>
    <row r="6599" spans="76:76">
      <c r="BX6599" s="16"/>
    </row>
    <row r="6600" spans="76:76">
      <c r="BX6600" s="16"/>
    </row>
    <row r="6601" spans="76:76">
      <c r="BX6601" s="16"/>
    </row>
    <row r="6602" spans="76:76">
      <c r="BX6602" s="16"/>
    </row>
    <row r="6603" spans="76:76">
      <c r="BX6603" s="16"/>
    </row>
    <row r="6604" spans="76:76">
      <c r="BX6604" s="16"/>
    </row>
    <row r="6605" spans="76:76">
      <c r="BX6605" s="16"/>
    </row>
    <row r="6606" spans="76:76">
      <c r="BX6606" s="16"/>
    </row>
    <row r="6607" spans="76:76">
      <c r="BX6607" s="16"/>
    </row>
    <row r="6608" spans="76:76">
      <c r="BX6608" s="16"/>
    </row>
    <row r="6609" spans="76:76">
      <c r="BX6609" s="16"/>
    </row>
    <row r="6610" spans="76:76">
      <c r="BX6610" s="16"/>
    </row>
    <row r="6611" spans="76:76">
      <c r="BX6611" s="16"/>
    </row>
    <row r="6612" spans="76:76">
      <c r="BX6612" s="16"/>
    </row>
    <row r="6613" spans="76:76">
      <c r="BX6613" s="16"/>
    </row>
    <row r="6614" spans="76:76">
      <c r="BX6614" s="16"/>
    </row>
    <row r="6615" spans="76:76">
      <c r="BX6615" s="16"/>
    </row>
    <row r="6616" spans="76:76">
      <c r="BX6616" s="16"/>
    </row>
    <row r="6617" spans="76:76">
      <c r="BX6617" s="16"/>
    </row>
    <row r="6618" spans="76:76">
      <c r="BX6618" s="16"/>
    </row>
    <row r="6619" spans="76:76">
      <c r="BX6619" s="16"/>
    </row>
    <row r="6620" spans="76:76">
      <c r="BX6620" s="16"/>
    </row>
    <row r="6621" spans="76:76">
      <c r="BX6621" s="16"/>
    </row>
    <row r="6622" spans="76:76">
      <c r="BX6622" s="16"/>
    </row>
    <row r="6623" spans="76:76">
      <c r="BX6623" s="16"/>
    </row>
    <row r="6624" spans="76:76">
      <c r="BX6624" s="16"/>
    </row>
    <row r="6625" spans="76:76">
      <c r="BX6625" s="16"/>
    </row>
    <row r="6626" spans="76:76">
      <c r="BX6626" s="16"/>
    </row>
    <row r="6627" spans="76:76">
      <c r="BX6627" s="16"/>
    </row>
    <row r="6628" spans="76:76">
      <c r="BX6628" s="16"/>
    </row>
    <row r="6629" spans="76:76">
      <c r="BX6629" s="16"/>
    </row>
    <row r="6630" spans="76:76">
      <c r="BX6630" s="16"/>
    </row>
    <row r="6631" spans="76:76">
      <c r="BX6631" s="16"/>
    </row>
    <row r="6632" spans="76:76">
      <c r="BX6632" s="16"/>
    </row>
    <row r="6633" spans="76:76">
      <c r="BX6633" s="16"/>
    </row>
    <row r="6634" spans="76:76">
      <c r="BX6634" s="16"/>
    </row>
    <row r="6635" spans="76:76">
      <c r="BX6635" s="16"/>
    </row>
    <row r="6636" spans="76:76">
      <c r="BX6636" s="16"/>
    </row>
    <row r="6637" spans="76:76">
      <c r="BX6637" s="16"/>
    </row>
    <row r="6638" spans="76:76">
      <c r="BX6638" s="16"/>
    </row>
    <row r="6639" spans="76:76">
      <c r="BX6639" s="16"/>
    </row>
    <row r="6640" spans="76:76">
      <c r="BX6640" s="16"/>
    </row>
    <row r="6641" spans="76:76">
      <c r="BX6641" s="16"/>
    </row>
    <row r="6642" spans="76:76">
      <c r="BX6642" s="16"/>
    </row>
    <row r="6643" spans="76:76">
      <c r="BX6643" s="16"/>
    </row>
    <row r="6644" spans="76:76">
      <c r="BX6644" s="16"/>
    </row>
    <row r="6645" spans="76:76">
      <c r="BX6645" s="16"/>
    </row>
    <row r="6646" spans="76:76">
      <c r="BX6646" s="16"/>
    </row>
    <row r="6647" spans="76:76">
      <c r="BX6647" s="16"/>
    </row>
    <row r="6648" spans="76:76">
      <c r="BX6648" s="16"/>
    </row>
    <row r="6649" spans="76:76">
      <c r="BX6649" s="16"/>
    </row>
    <row r="6650" spans="76:76">
      <c r="BX6650" s="16"/>
    </row>
    <row r="6651" spans="76:76">
      <c r="BX6651" s="16"/>
    </row>
    <row r="6652" spans="76:76">
      <c r="BX6652" s="16"/>
    </row>
    <row r="6653" spans="76:76">
      <c r="BX6653" s="16"/>
    </row>
    <row r="6654" spans="76:76">
      <c r="BX6654" s="16"/>
    </row>
    <row r="6655" spans="76:76">
      <c r="BX6655" s="16"/>
    </row>
    <row r="6656" spans="76:76">
      <c r="BX6656" s="16"/>
    </row>
    <row r="6657" spans="76:76">
      <c r="BX6657" s="16"/>
    </row>
    <row r="6658" spans="76:76">
      <c r="BX6658" s="16"/>
    </row>
    <row r="6659" spans="76:76">
      <c r="BX6659" s="16"/>
    </row>
    <row r="6660" spans="76:76">
      <c r="BX6660" s="16"/>
    </row>
    <row r="6661" spans="76:76">
      <c r="BX6661" s="16"/>
    </row>
    <row r="6662" spans="76:76">
      <c r="BX6662" s="16"/>
    </row>
    <row r="6663" spans="76:76">
      <c r="BX6663" s="16"/>
    </row>
    <row r="6664" spans="76:76">
      <c r="BX6664" s="16"/>
    </row>
    <row r="6665" spans="76:76">
      <c r="BX6665" s="16"/>
    </row>
    <row r="6666" spans="76:76">
      <c r="BX6666" s="16"/>
    </row>
    <row r="6667" spans="76:76">
      <c r="BX6667" s="16"/>
    </row>
    <row r="6668" spans="76:76">
      <c r="BX6668" s="16"/>
    </row>
    <row r="6669" spans="76:76">
      <c r="BX6669" s="16"/>
    </row>
    <row r="6670" spans="76:76">
      <c r="BX6670" s="16"/>
    </row>
    <row r="6671" spans="76:76">
      <c r="BX6671" s="16"/>
    </row>
    <row r="6672" spans="76:76">
      <c r="BX6672" s="16"/>
    </row>
    <row r="6673" spans="76:76">
      <c r="BX6673" s="16"/>
    </row>
    <row r="6674" spans="76:76">
      <c r="BX6674" s="16"/>
    </row>
    <row r="6675" spans="76:76">
      <c r="BX6675" s="16"/>
    </row>
    <row r="6676" spans="76:76">
      <c r="BX6676" s="16"/>
    </row>
    <row r="6677" spans="76:76">
      <c r="BX6677" s="16"/>
    </row>
    <row r="6678" spans="76:76">
      <c r="BX6678" s="16"/>
    </row>
    <row r="6679" spans="76:76">
      <c r="BX6679" s="16"/>
    </row>
    <row r="6680" spans="76:76">
      <c r="BX6680" s="16"/>
    </row>
    <row r="6681" spans="76:76">
      <c r="BX6681" s="16"/>
    </row>
    <row r="6682" spans="76:76">
      <c r="BX6682" s="16"/>
    </row>
    <row r="6683" spans="76:76">
      <c r="BX6683" s="16"/>
    </row>
    <row r="6684" spans="76:76">
      <c r="BX6684" s="16"/>
    </row>
    <row r="6685" spans="76:76">
      <c r="BX6685" s="16"/>
    </row>
    <row r="6686" spans="76:76">
      <c r="BX6686" s="16"/>
    </row>
    <row r="6687" spans="76:76">
      <c r="BX6687" s="16"/>
    </row>
    <row r="6688" spans="76:76">
      <c r="BX6688" s="16"/>
    </row>
    <row r="6689" spans="76:76">
      <c r="BX6689" s="16"/>
    </row>
    <row r="6690" spans="76:76">
      <c r="BX6690" s="16"/>
    </row>
    <row r="6691" spans="76:76">
      <c r="BX6691" s="16"/>
    </row>
    <row r="6692" spans="76:76">
      <c r="BX6692" s="16"/>
    </row>
    <row r="6693" spans="76:76">
      <c r="BX6693" s="16"/>
    </row>
    <row r="6694" spans="76:76">
      <c r="BX6694" s="16"/>
    </row>
    <row r="6695" spans="76:76">
      <c r="BX6695" s="16"/>
    </row>
    <row r="6696" spans="76:76">
      <c r="BX6696" s="16"/>
    </row>
    <row r="6697" spans="76:76">
      <c r="BX6697" s="16"/>
    </row>
    <row r="6698" spans="76:76">
      <c r="BX6698" s="16"/>
    </row>
    <row r="6699" spans="76:76">
      <c r="BX6699" s="16"/>
    </row>
    <row r="6700" spans="76:76">
      <c r="BX6700" s="16"/>
    </row>
    <row r="6701" spans="76:76">
      <c r="BX6701" s="16"/>
    </row>
    <row r="6702" spans="76:76">
      <c r="BX6702" s="16"/>
    </row>
    <row r="6703" spans="76:76">
      <c r="BX6703" s="16"/>
    </row>
    <row r="6704" spans="76:76">
      <c r="BX6704" s="16"/>
    </row>
    <row r="6705" spans="76:76">
      <c r="BX6705" s="16"/>
    </row>
    <row r="6706" spans="76:76">
      <c r="BX6706" s="16"/>
    </row>
    <row r="6707" spans="76:76">
      <c r="BX6707" s="16"/>
    </row>
    <row r="6708" spans="76:76">
      <c r="BX6708" s="16"/>
    </row>
    <row r="6709" spans="76:76">
      <c r="BX6709" s="16"/>
    </row>
    <row r="6710" spans="76:76">
      <c r="BX6710" s="16"/>
    </row>
    <row r="6711" spans="76:76">
      <c r="BX6711" s="16"/>
    </row>
    <row r="6712" spans="76:76">
      <c r="BX6712" s="16"/>
    </row>
    <row r="6713" spans="76:76">
      <c r="BX6713" s="16"/>
    </row>
    <row r="6714" spans="76:76">
      <c r="BX6714" s="16"/>
    </row>
    <row r="6715" spans="76:76">
      <c r="BX6715" s="16"/>
    </row>
    <row r="6716" spans="76:76">
      <c r="BX6716" s="16"/>
    </row>
    <row r="6717" spans="76:76">
      <c r="BX6717" s="16"/>
    </row>
    <row r="6718" spans="76:76">
      <c r="BX6718" s="16"/>
    </row>
    <row r="6719" spans="76:76">
      <c r="BX6719" s="16"/>
    </row>
    <row r="6720" spans="76:76">
      <c r="BX6720" s="16"/>
    </row>
    <row r="6721" spans="76:76">
      <c r="BX6721" s="16"/>
    </row>
    <row r="6722" spans="76:76">
      <c r="BX6722" s="16"/>
    </row>
    <row r="6723" spans="76:76">
      <c r="BX6723" s="16"/>
    </row>
    <row r="6724" spans="76:76">
      <c r="BX6724" s="16"/>
    </row>
    <row r="6725" spans="76:76">
      <c r="BX6725" s="16"/>
    </row>
    <row r="6726" spans="76:76">
      <c r="BX6726" s="16"/>
    </row>
    <row r="6727" spans="76:76">
      <c r="BX6727" s="16"/>
    </row>
    <row r="6728" spans="76:76">
      <c r="BX6728" s="16"/>
    </row>
    <row r="6729" spans="76:76">
      <c r="BX6729" s="16"/>
    </row>
    <row r="6730" spans="76:76">
      <c r="BX6730" s="16"/>
    </row>
    <row r="6731" spans="76:76">
      <c r="BX6731" s="16"/>
    </row>
    <row r="6732" spans="76:76">
      <c r="BX6732" s="16"/>
    </row>
    <row r="6733" spans="76:76">
      <c r="BX6733" s="16"/>
    </row>
    <row r="6734" spans="76:76">
      <c r="BX6734" s="16"/>
    </row>
    <row r="6735" spans="76:76">
      <c r="BX6735" s="16"/>
    </row>
    <row r="6736" spans="76:76">
      <c r="BX6736" s="16"/>
    </row>
    <row r="6737" spans="76:76">
      <c r="BX6737" s="16"/>
    </row>
    <row r="6738" spans="76:76">
      <c r="BX6738" s="16"/>
    </row>
    <row r="6739" spans="76:76">
      <c r="BX6739" s="16"/>
    </row>
    <row r="6740" spans="76:76">
      <c r="BX6740" s="16"/>
    </row>
    <row r="6741" spans="76:76">
      <c r="BX6741" s="16"/>
    </row>
    <row r="6742" spans="76:76">
      <c r="BX6742" s="16"/>
    </row>
    <row r="6743" spans="76:76">
      <c r="BX6743" s="16"/>
    </row>
    <row r="6744" spans="76:76">
      <c r="BX6744" s="16"/>
    </row>
    <row r="6745" spans="76:76">
      <c r="BX6745" s="16"/>
    </row>
    <row r="6746" spans="76:76">
      <c r="BX6746" s="16"/>
    </row>
    <row r="6747" spans="76:76">
      <c r="BX6747" s="16"/>
    </row>
    <row r="6748" spans="76:76">
      <c r="BX6748" s="16"/>
    </row>
    <row r="6749" spans="76:76">
      <c r="BX6749" s="16"/>
    </row>
    <row r="6750" spans="76:76">
      <c r="BX6750" s="16"/>
    </row>
    <row r="6751" spans="76:76">
      <c r="BX6751" s="16"/>
    </row>
    <row r="6752" spans="76:76">
      <c r="BX6752" s="16"/>
    </row>
    <row r="6753" spans="76:76">
      <c r="BX6753" s="16"/>
    </row>
    <row r="6754" spans="76:76">
      <c r="BX6754" s="16"/>
    </row>
    <row r="6755" spans="76:76">
      <c r="BX6755" s="16"/>
    </row>
    <row r="6756" spans="76:76">
      <c r="BX6756" s="16"/>
    </row>
    <row r="6757" spans="76:76">
      <c r="BX6757" s="16"/>
    </row>
    <row r="6758" spans="76:76">
      <c r="BX6758" s="16"/>
    </row>
    <row r="6759" spans="76:76">
      <c r="BX6759" s="16"/>
    </row>
    <row r="6760" spans="76:76">
      <c r="BX6760" s="16"/>
    </row>
    <row r="6761" spans="76:76">
      <c r="BX6761" s="16"/>
    </row>
    <row r="6762" spans="76:76">
      <c r="BX6762" s="16"/>
    </row>
    <row r="6763" spans="76:76">
      <c r="BX6763" s="16"/>
    </row>
    <row r="6764" spans="76:76">
      <c r="BX6764" s="16"/>
    </row>
    <row r="6765" spans="76:76">
      <c r="BX6765" s="16"/>
    </row>
    <row r="6766" spans="76:76">
      <c r="BX6766" s="16"/>
    </row>
    <row r="6767" spans="76:76">
      <c r="BX6767" s="16"/>
    </row>
    <row r="6768" spans="76:76">
      <c r="BX6768" s="16"/>
    </row>
    <row r="6769" spans="76:76">
      <c r="BX6769" s="16"/>
    </row>
    <row r="6770" spans="76:76">
      <c r="BX6770" s="16"/>
    </row>
    <row r="6771" spans="76:76">
      <c r="BX6771" s="16"/>
    </row>
    <row r="6772" spans="76:76">
      <c r="BX6772" s="16"/>
    </row>
    <row r="6773" spans="76:76">
      <c r="BX6773" s="16"/>
    </row>
    <row r="6774" spans="76:76">
      <c r="BX6774" s="16"/>
    </row>
    <row r="6775" spans="76:76">
      <c r="BX6775" s="16"/>
    </row>
    <row r="6776" spans="76:76">
      <c r="BX6776" s="16"/>
    </row>
    <row r="6777" spans="76:76">
      <c r="BX6777" s="16"/>
    </row>
    <row r="6778" spans="76:76">
      <c r="BX6778" s="16"/>
    </row>
    <row r="6779" spans="76:76">
      <c r="BX6779" s="16"/>
    </row>
    <row r="6780" spans="76:76">
      <c r="BX6780" s="16"/>
    </row>
    <row r="6781" spans="76:76">
      <c r="BX6781" s="16"/>
    </row>
    <row r="6782" spans="76:76">
      <c r="BX6782" s="16"/>
    </row>
    <row r="6783" spans="76:76">
      <c r="BX6783" s="16"/>
    </row>
    <row r="6784" spans="76:76">
      <c r="BX6784" s="16"/>
    </row>
    <row r="6785" spans="76:76">
      <c r="BX6785" s="16"/>
    </row>
    <row r="6786" spans="76:76">
      <c r="BX6786" s="16"/>
    </row>
    <row r="6787" spans="76:76">
      <c r="BX6787" s="16"/>
    </row>
    <row r="6788" spans="76:76">
      <c r="BX6788" s="16"/>
    </row>
    <row r="6789" spans="76:76">
      <c r="BX6789" s="16"/>
    </row>
    <row r="6790" spans="76:76">
      <c r="BX6790" s="16"/>
    </row>
    <row r="6791" spans="76:76">
      <c r="BX6791" s="16"/>
    </row>
    <row r="6792" spans="76:76">
      <c r="BX6792" s="16"/>
    </row>
    <row r="6793" spans="76:76">
      <c r="BX6793" s="16"/>
    </row>
    <row r="6794" spans="76:76">
      <c r="BX6794" s="16"/>
    </row>
    <row r="6795" spans="76:76">
      <c r="BX6795" s="16"/>
    </row>
    <row r="6796" spans="76:76">
      <c r="BX6796" s="16"/>
    </row>
    <row r="6797" spans="76:76">
      <c r="BX6797" s="16"/>
    </row>
    <row r="6798" spans="76:76">
      <c r="BX6798" s="16"/>
    </row>
    <row r="6799" spans="76:76">
      <c r="BX6799" s="16"/>
    </row>
    <row r="6800" spans="76:76">
      <c r="BX6800" s="16"/>
    </row>
    <row r="6801" spans="76:76">
      <c r="BX6801" s="16"/>
    </row>
    <row r="6802" spans="76:76">
      <c r="BX6802" s="16"/>
    </row>
    <row r="6803" spans="76:76">
      <c r="BX6803" s="16"/>
    </row>
    <row r="6804" spans="76:76">
      <c r="BX6804" s="16"/>
    </row>
    <row r="6805" spans="76:76">
      <c r="BX6805" s="16"/>
    </row>
    <row r="6806" spans="76:76">
      <c r="BX6806" s="16"/>
    </row>
    <row r="6807" spans="76:76">
      <c r="BX6807" s="16"/>
    </row>
    <row r="6808" spans="76:76">
      <c r="BX6808" s="16"/>
    </row>
    <row r="6809" spans="76:76">
      <c r="BX6809" s="16"/>
    </row>
    <row r="6810" spans="76:76">
      <c r="BX6810" s="16"/>
    </row>
    <row r="6811" spans="76:76">
      <c r="BX6811" s="16"/>
    </row>
    <row r="6812" spans="76:76">
      <c r="BX6812" s="16"/>
    </row>
    <row r="6813" spans="76:76">
      <c r="BX6813" s="16"/>
    </row>
    <row r="6814" spans="76:76">
      <c r="BX6814" s="16"/>
    </row>
    <row r="6815" spans="76:76">
      <c r="BX6815" s="16"/>
    </row>
    <row r="6816" spans="76:76">
      <c r="BX6816" s="16"/>
    </row>
    <row r="6817" spans="76:76">
      <c r="BX6817" s="16"/>
    </row>
    <row r="6818" spans="76:76">
      <c r="BX6818" s="16"/>
    </row>
    <row r="6819" spans="76:76">
      <c r="BX6819" s="16"/>
    </row>
    <row r="6820" spans="76:76">
      <c r="BX6820" s="16"/>
    </row>
    <row r="6821" spans="76:76">
      <c r="BX6821" s="16"/>
    </row>
    <row r="6822" spans="76:76">
      <c r="BX6822" s="16"/>
    </row>
    <row r="6823" spans="76:76">
      <c r="BX6823" s="16"/>
    </row>
    <row r="6824" spans="76:76">
      <c r="BX6824" s="16"/>
    </row>
    <row r="6825" spans="76:76">
      <c r="BX6825" s="16"/>
    </row>
    <row r="6826" spans="76:76">
      <c r="BX6826" s="16"/>
    </row>
    <row r="6827" spans="76:76">
      <c r="BX6827" s="16"/>
    </row>
    <row r="6828" spans="76:76">
      <c r="BX6828" s="16"/>
    </row>
    <row r="6829" spans="76:76">
      <c r="BX6829" s="16"/>
    </row>
    <row r="6830" spans="76:76">
      <c r="BX6830" s="16"/>
    </row>
    <row r="6831" spans="76:76">
      <c r="BX6831" s="16"/>
    </row>
    <row r="6832" spans="76:76">
      <c r="BX6832" s="16"/>
    </row>
    <row r="6833" spans="76:76">
      <c r="BX6833" s="16"/>
    </row>
    <row r="6834" spans="76:76">
      <c r="BX6834" s="16"/>
    </row>
    <row r="6835" spans="76:76">
      <c r="BX6835" s="16"/>
    </row>
    <row r="6836" spans="76:76">
      <c r="BX6836" s="16"/>
    </row>
    <row r="6837" spans="76:76">
      <c r="BX6837" s="16"/>
    </row>
    <row r="6838" spans="76:76">
      <c r="BX6838" s="16"/>
    </row>
    <row r="6839" spans="76:76">
      <c r="BX6839" s="16"/>
    </row>
    <row r="6840" spans="76:76">
      <c r="BX6840" s="16"/>
    </row>
    <row r="6841" spans="76:76">
      <c r="BX6841" s="16"/>
    </row>
    <row r="6842" spans="76:76">
      <c r="BX6842" s="16"/>
    </row>
    <row r="6843" spans="76:76">
      <c r="BX6843" s="16"/>
    </row>
    <row r="6844" spans="76:76">
      <c r="BX6844" s="16"/>
    </row>
    <row r="6845" spans="76:76">
      <c r="BX6845" s="16"/>
    </row>
    <row r="6846" spans="76:76">
      <c r="BX6846" s="16"/>
    </row>
    <row r="6847" spans="76:76">
      <c r="BX6847" s="16"/>
    </row>
    <row r="6848" spans="76:76">
      <c r="BX6848" s="16"/>
    </row>
    <row r="6849" spans="76:76">
      <c r="BX6849" s="16"/>
    </row>
    <row r="6850" spans="76:76">
      <c r="BX6850" s="16"/>
    </row>
    <row r="6851" spans="76:76">
      <c r="BX6851" s="16"/>
    </row>
    <row r="6852" spans="76:76">
      <c r="BX6852" s="16"/>
    </row>
    <row r="6853" spans="76:76">
      <c r="BX6853" s="16"/>
    </row>
    <row r="6854" spans="76:76">
      <c r="BX6854" s="16"/>
    </row>
    <row r="6855" spans="76:76">
      <c r="BX6855" s="16"/>
    </row>
    <row r="6856" spans="76:76">
      <c r="BX6856" s="16"/>
    </row>
    <row r="6857" spans="76:76">
      <c r="BX6857" s="16"/>
    </row>
    <row r="6858" spans="76:76">
      <c r="BX6858" s="16"/>
    </row>
    <row r="6859" spans="76:76">
      <c r="BX6859" s="16"/>
    </row>
    <row r="6860" spans="76:76">
      <c r="BX6860" s="16"/>
    </row>
    <row r="6861" spans="76:76">
      <c r="BX6861" s="16"/>
    </row>
    <row r="6862" spans="76:76">
      <c r="BX6862" s="16"/>
    </row>
    <row r="6863" spans="76:76">
      <c r="BX6863" s="16"/>
    </row>
    <row r="6864" spans="76:76">
      <c r="BX6864" s="16"/>
    </row>
    <row r="6865" spans="76:76">
      <c r="BX6865" s="16"/>
    </row>
    <row r="6866" spans="76:76">
      <c r="BX6866" s="16"/>
    </row>
    <row r="6867" spans="76:76">
      <c r="BX6867" s="16"/>
    </row>
    <row r="6868" spans="76:76">
      <c r="BX6868" s="16"/>
    </row>
    <row r="6869" spans="76:76">
      <c r="BX6869" s="16"/>
    </row>
    <row r="6870" spans="76:76">
      <c r="BX6870" s="16"/>
    </row>
    <row r="6871" spans="76:76">
      <c r="BX6871" s="16"/>
    </row>
    <row r="6872" spans="76:76">
      <c r="BX6872" s="16"/>
    </row>
    <row r="6873" spans="76:76">
      <c r="BX6873" s="16"/>
    </row>
    <row r="6874" spans="76:76">
      <c r="BX6874" s="16"/>
    </row>
    <row r="6875" spans="76:76">
      <c r="BX6875" s="16"/>
    </row>
    <row r="6876" spans="76:76">
      <c r="BX6876" s="16"/>
    </row>
    <row r="6877" spans="76:76">
      <c r="BX6877" s="16"/>
    </row>
    <row r="6878" spans="76:76">
      <c r="BX6878" s="16"/>
    </row>
    <row r="6879" spans="76:76">
      <c r="BX6879" s="16"/>
    </row>
    <row r="6880" spans="76:76">
      <c r="BX6880" s="16"/>
    </row>
    <row r="6881" spans="76:76">
      <c r="BX6881" s="16"/>
    </row>
    <row r="6882" spans="76:76">
      <c r="BX6882" s="16"/>
    </row>
    <row r="6883" spans="76:76">
      <c r="BX6883" s="16"/>
    </row>
    <row r="6884" spans="76:76">
      <c r="BX6884" s="16"/>
    </row>
    <row r="6885" spans="76:76">
      <c r="BX6885" s="16"/>
    </row>
    <row r="6886" spans="76:76">
      <c r="BX6886" s="16"/>
    </row>
    <row r="6887" spans="76:76">
      <c r="BX6887" s="16"/>
    </row>
    <row r="6888" spans="76:76">
      <c r="BX6888" s="16"/>
    </row>
    <row r="6889" spans="76:76">
      <c r="BX6889" s="16"/>
    </row>
    <row r="6890" spans="76:76">
      <c r="BX6890" s="16"/>
    </row>
    <row r="6891" spans="76:76">
      <c r="BX6891" s="16"/>
    </row>
    <row r="6892" spans="76:76">
      <c r="BX6892" s="16"/>
    </row>
    <row r="6893" spans="76:76">
      <c r="BX6893" s="16"/>
    </row>
    <row r="6894" spans="76:76">
      <c r="BX6894" s="16"/>
    </row>
    <row r="6895" spans="76:76">
      <c r="BX6895" s="16"/>
    </row>
    <row r="6896" spans="76:76">
      <c r="BX6896" s="16"/>
    </row>
    <row r="6897" spans="76:76">
      <c r="BX6897" s="16"/>
    </row>
    <row r="6898" spans="76:76">
      <c r="BX6898" s="16"/>
    </row>
    <row r="6899" spans="76:76">
      <c r="BX6899" s="16"/>
    </row>
    <row r="6900" spans="76:76">
      <c r="BX6900" s="16"/>
    </row>
    <row r="6901" spans="76:76">
      <c r="BX6901" s="16"/>
    </row>
    <row r="6902" spans="76:76">
      <c r="BX6902" s="16"/>
    </row>
    <row r="6903" spans="76:76">
      <c r="BX6903" s="16"/>
    </row>
    <row r="6904" spans="76:76">
      <c r="BX6904" s="16"/>
    </row>
    <row r="6905" spans="76:76">
      <c r="BX6905" s="16"/>
    </row>
    <row r="6906" spans="76:76">
      <c r="BX6906" s="16"/>
    </row>
    <row r="6907" spans="76:76">
      <c r="BX6907" s="16"/>
    </row>
    <row r="6908" spans="76:76">
      <c r="BX6908" s="16"/>
    </row>
    <row r="6909" spans="76:76">
      <c r="BX6909" s="16"/>
    </row>
    <row r="6910" spans="76:76">
      <c r="BX6910" s="16"/>
    </row>
    <row r="6911" spans="76:76">
      <c r="BX6911" s="16"/>
    </row>
    <row r="6912" spans="76:76">
      <c r="BX6912" s="16"/>
    </row>
    <row r="6913" spans="76:76">
      <c r="BX6913" s="16"/>
    </row>
    <row r="6914" spans="76:76">
      <c r="BX6914" s="16"/>
    </row>
    <row r="6915" spans="76:76">
      <c r="BX6915" s="16"/>
    </row>
    <row r="6916" spans="76:76">
      <c r="BX6916" s="16"/>
    </row>
    <row r="6917" spans="76:76">
      <c r="BX6917" s="16"/>
    </row>
    <row r="6918" spans="76:76">
      <c r="BX6918" s="16"/>
    </row>
    <row r="6919" spans="76:76">
      <c r="BX6919" s="16"/>
    </row>
    <row r="6920" spans="76:76">
      <c r="BX6920" s="16"/>
    </row>
    <row r="6921" spans="76:76">
      <c r="BX6921" s="16"/>
    </row>
    <row r="6922" spans="76:76">
      <c r="BX6922" s="16"/>
    </row>
    <row r="6923" spans="76:76">
      <c r="BX6923" s="16"/>
    </row>
    <row r="6924" spans="76:76">
      <c r="BX6924" s="16"/>
    </row>
    <row r="6925" spans="76:76">
      <c r="BX6925" s="16"/>
    </row>
    <row r="6926" spans="76:76">
      <c r="BX6926" s="16"/>
    </row>
    <row r="6927" spans="76:76">
      <c r="BX6927" s="16"/>
    </row>
    <row r="6928" spans="76:76">
      <c r="BX6928" s="16"/>
    </row>
    <row r="6929" spans="76:76">
      <c r="BX6929" s="16"/>
    </row>
    <row r="6930" spans="76:76">
      <c r="BX6930" s="16"/>
    </row>
    <row r="6931" spans="76:76">
      <c r="BX6931" s="16"/>
    </row>
    <row r="6932" spans="76:76">
      <c r="BX6932" s="16"/>
    </row>
    <row r="6933" spans="76:76">
      <c r="BX6933" s="16"/>
    </row>
    <row r="6934" spans="76:76">
      <c r="BX6934" s="16"/>
    </row>
    <row r="6935" spans="76:76">
      <c r="BX6935" s="16"/>
    </row>
    <row r="6936" spans="76:76">
      <c r="BX6936" s="16"/>
    </row>
    <row r="6937" spans="76:76">
      <c r="BX6937" s="16"/>
    </row>
    <row r="6938" spans="76:76">
      <c r="BX6938" s="16"/>
    </row>
    <row r="6939" spans="76:76">
      <c r="BX6939" s="16"/>
    </row>
    <row r="6940" spans="76:76">
      <c r="BX6940" s="16"/>
    </row>
    <row r="6941" spans="76:76">
      <c r="BX6941" s="16"/>
    </row>
    <row r="6942" spans="76:76">
      <c r="BX6942" s="16"/>
    </row>
    <row r="6943" spans="76:76">
      <c r="BX6943" s="16"/>
    </row>
    <row r="6944" spans="76:76">
      <c r="BX6944" s="16"/>
    </row>
    <row r="6945" spans="76:76">
      <c r="BX6945" s="16"/>
    </row>
    <row r="6946" spans="76:76">
      <c r="BX6946" s="16"/>
    </row>
    <row r="6947" spans="76:76">
      <c r="BX6947" s="16"/>
    </row>
    <row r="6948" spans="76:76">
      <c r="BX6948" s="16"/>
    </row>
    <row r="6949" spans="76:76">
      <c r="BX6949" s="16"/>
    </row>
    <row r="6950" spans="76:76">
      <c r="BX6950" s="16"/>
    </row>
    <row r="6951" spans="76:76">
      <c r="BX6951" s="16"/>
    </row>
    <row r="6952" spans="76:76">
      <c r="BX6952" s="16"/>
    </row>
    <row r="6953" spans="76:76">
      <c r="BX6953" s="16"/>
    </row>
    <row r="6954" spans="76:76">
      <c r="BX6954" s="16"/>
    </row>
    <row r="6955" spans="76:76">
      <c r="BX6955" s="16"/>
    </row>
    <row r="6956" spans="76:76">
      <c r="BX6956" s="16"/>
    </row>
    <row r="6957" spans="76:76">
      <c r="BX6957" s="16"/>
    </row>
    <row r="6958" spans="76:76">
      <c r="BX6958" s="16"/>
    </row>
    <row r="6959" spans="76:76">
      <c r="BX6959" s="16"/>
    </row>
    <row r="6960" spans="76:76">
      <c r="BX6960" s="16"/>
    </row>
    <row r="6961" spans="76:76">
      <c r="BX6961" s="16"/>
    </row>
    <row r="6962" spans="76:76">
      <c r="BX6962" s="16"/>
    </row>
    <row r="6963" spans="76:76">
      <c r="BX6963" s="16"/>
    </row>
    <row r="6964" spans="76:76">
      <c r="BX6964" s="16"/>
    </row>
    <row r="6965" spans="76:76">
      <c r="BX6965" s="16"/>
    </row>
    <row r="6966" spans="76:76">
      <c r="BX6966" s="16"/>
    </row>
    <row r="6967" spans="76:76">
      <c r="BX6967" s="16"/>
    </row>
    <row r="6968" spans="76:76">
      <c r="BX6968" s="16"/>
    </row>
    <row r="6969" spans="76:76">
      <c r="BX6969" s="16"/>
    </row>
    <row r="6970" spans="76:76">
      <c r="BX6970" s="16"/>
    </row>
    <row r="6971" spans="76:76">
      <c r="BX6971" s="16"/>
    </row>
    <row r="6972" spans="76:76">
      <c r="BX6972" s="16"/>
    </row>
    <row r="6973" spans="76:76">
      <c r="BX6973" s="16"/>
    </row>
    <row r="6974" spans="76:76">
      <c r="BX6974" s="16"/>
    </row>
    <row r="6975" spans="76:76">
      <c r="BX6975" s="16"/>
    </row>
    <row r="6976" spans="76:76">
      <c r="BX6976" s="16"/>
    </row>
    <row r="6977" spans="76:76">
      <c r="BX6977" s="16"/>
    </row>
    <row r="6978" spans="76:76">
      <c r="BX6978" s="16"/>
    </row>
    <row r="6979" spans="76:76">
      <c r="BX6979" s="16"/>
    </row>
    <row r="6980" spans="76:76">
      <c r="BX6980" s="16"/>
    </row>
    <row r="6981" spans="76:76">
      <c r="BX6981" s="16"/>
    </row>
    <row r="6982" spans="76:76">
      <c r="BX6982" s="16"/>
    </row>
    <row r="6983" spans="76:76">
      <c r="BX6983" s="16"/>
    </row>
    <row r="6984" spans="76:76">
      <c r="BX6984" s="16"/>
    </row>
    <row r="6985" spans="76:76">
      <c r="BX6985" s="16"/>
    </row>
    <row r="6986" spans="76:76">
      <c r="BX6986" s="16"/>
    </row>
    <row r="6987" spans="76:76">
      <c r="BX6987" s="16"/>
    </row>
    <row r="6988" spans="76:76">
      <c r="BX6988" s="16"/>
    </row>
    <row r="6989" spans="76:76">
      <c r="BX6989" s="16"/>
    </row>
    <row r="6990" spans="76:76">
      <c r="BX6990" s="16"/>
    </row>
    <row r="6991" spans="76:76">
      <c r="BX6991" s="16"/>
    </row>
    <row r="6992" spans="76:76">
      <c r="BX6992" s="16"/>
    </row>
    <row r="6993" spans="76:76">
      <c r="BX6993" s="16"/>
    </row>
    <row r="6994" spans="76:76">
      <c r="BX6994" s="16"/>
    </row>
    <row r="6995" spans="76:76">
      <c r="BX6995" s="16"/>
    </row>
    <row r="6996" spans="76:76">
      <c r="BX6996" s="16"/>
    </row>
    <row r="6997" spans="76:76">
      <c r="BX6997" s="16"/>
    </row>
    <row r="6998" spans="76:76">
      <c r="BX6998" s="16"/>
    </row>
    <row r="6999" spans="76:76">
      <c r="BX6999" s="16"/>
    </row>
    <row r="7000" spans="76:76">
      <c r="BX7000" s="16"/>
    </row>
    <row r="7001" spans="76:76">
      <c r="BX7001" s="16"/>
    </row>
    <row r="7002" spans="76:76">
      <c r="BX7002" s="16"/>
    </row>
    <row r="7003" spans="76:76">
      <c r="BX7003" s="16"/>
    </row>
    <row r="7004" spans="76:76">
      <c r="BX7004" s="16"/>
    </row>
    <row r="7005" spans="76:76">
      <c r="BX7005" s="16"/>
    </row>
    <row r="7006" spans="76:76">
      <c r="BX7006" s="16"/>
    </row>
    <row r="7007" spans="76:76">
      <c r="BX7007" s="16"/>
    </row>
    <row r="7008" spans="76:76">
      <c r="BX7008" s="16"/>
    </row>
    <row r="7009" spans="76:76">
      <c r="BX7009" s="16"/>
    </row>
    <row r="7010" spans="76:76">
      <c r="BX7010" s="16"/>
    </row>
    <row r="7011" spans="76:76">
      <c r="BX7011" s="16"/>
    </row>
    <row r="7012" spans="76:76">
      <c r="BX7012" s="16"/>
    </row>
    <row r="7013" spans="76:76">
      <c r="BX7013" s="16"/>
    </row>
    <row r="7014" spans="76:76">
      <c r="BX7014" s="16"/>
    </row>
    <row r="7015" spans="76:76">
      <c r="BX7015" s="16"/>
    </row>
    <row r="7016" spans="76:76">
      <c r="BX7016" s="16"/>
    </row>
    <row r="7017" spans="76:76">
      <c r="BX7017" s="16"/>
    </row>
    <row r="7018" spans="76:76">
      <c r="BX7018" s="16"/>
    </row>
    <row r="7019" spans="76:76">
      <c r="BX7019" s="16"/>
    </row>
    <row r="7020" spans="76:76">
      <c r="BX7020" s="16"/>
    </row>
    <row r="7021" spans="76:76">
      <c r="BX7021" s="16"/>
    </row>
    <row r="7022" spans="76:76">
      <c r="BX7022" s="16"/>
    </row>
    <row r="7023" spans="76:76">
      <c r="BX7023" s="16"/>
    </row>
    <row r="7024" spans="76:76">
      <c r="BX7024" s="16"/>
    </row>
    <row r="7025" spans="76:76">
      <c r="BX7025" s="16"/>
    </row>
    <row r="7026" spans="76:76">
      <c r="BX7026" s="16"/>
    </row>
    <row r="7027" spans="76:76">
      <c r="BX7027" s="16"/>
    </row>
    <row r="7028" spans="76:76">
      <c r="BX7028" s="16"/>
    </row>
    <row r="7029" spans="76:76">
      <c r="BX7029" s="16"/>
    </row>
    <row r="7030" spans="76:76">
      <c r="BX7030" s="16"/>
    </row>
    <row r="7031" spans="76:76">
      <c r="BX7031" s="16"/>
    </row>
    <row r="7032" spans="76:76">
      <c r="BX7032" s="16"/>
    </row>
    <row r="7033" spans="76:76">
      <c r="BX7033" s="16"/>
    </row>
    <row r="7034" spans="76:76">
      <c r="BX7034" s="16"/>
    </row>
    <row r="7035" spans="76:76">
      <c r="BX7035" s="16"/>
    </row>
    <row r="7036" spans="76:76">
      <c r="BX7036" s="16"/>
    </row>
    <row r="7037" spans="76:76">
      <c r="BX7037" s="16"/>
    </row>
    <row r="7038" spans="76:76">
      <c r="BX7038" s="16"/>
    </row>
    <row r="7039" spans="76:76">
      <c r="BX7039" s="16"/>
    </row>
    <row r="7040" spans="76:76">
      <c r="BX7040" s="16"/>
    </row>
    <row r="7041" spans="76:76">
      <c r="BX7041" s="16"/>
    </row>
    <row r="7042" spans="76:76">
      <c r="BX7042" s="16"/>
    </row>
    <row r="7043" spans="76:76">
      <c r="BX7043" s="16"/>
    </row>
    <row r="7044" spans="76:76">
      <c r="BX7044" s="16"/>
    </row>
    <row r="7045" spans="76:76">
      <c r="BX7045" s="16"/>
    </row>
    <row r="7046" spans="76:76">
      <c r="BX7046" s="16"/>
    </row>
    <row r="7047" spans="76:76">
      <c r="BX7047" s="16"/>
    </row>
    <row r="7048" spans="76:76">
      <c r="BX7048" s="16"/>
    </row>
    <row r="7049" spans="76:76">
      <c r="BX7049" s="16"/>
    </row>
    <row r="7050" spans="76:76">
      <c r="BX7050" s="16"/>
    </row>
    <row r="7051" spans="76:76">
      <c r="BX7051" s="16"/>
    </row>
    <row r="7052" spans="76:76">
      <c r="BX7052" s="16"/>
    </row>
    <row r="7053" spans="76:76">
      <c r="BX7053" s="16"/>
    </row>
    <row r="7054" spans="76:76">
      <c r="BX7054" s="16"/>
    </row>
    <row r="7055" spans="76:76">
      <c r="BX7055" s="16"/>
    </row>
    <row r="7056" spans="76:76">
      <c r="BX7056" s="16"/>
    </row>
    <row r="7057" spans="76:76">
      <c r="BX7057" s="16"/>
    </row>
    <row r="7058" spans="76:76">
      <c r="BX7058" s="16"/>
    </row>
    <row r="7059" spans="76:76">
      <c r="BX7059" s="16"/>
    </row>
    <row r="7060" spans="76:76">
      <c r="BX7060" s="16"/>
    </row>
    <row r="7061" spans="76:76">
      <c r="BX7061" s="16"/>
    </row>
    <row r="7062" spans="76:76">
      <c r="BX7062" s="16"/>
    </row>
    <row r="7063" spans="76:76">
      <c r="BX7063" s="16"/>
    </row>
    <row r="7064" spans="76:76">
      <c r="BX7064" s="16"/>
    </row>
    <row r="7065" spans="76:76">
      <c r="BX7065" s="16"/>
    </row>
    <row r="7066" spans="76:76">
      <c r="BX7066" s="16"/>
    </row>
    <row r="7067" spans="76:76">
      <c r="BX7067" s="16"/>
    </row>
    <row r="7068" spans="76:76">
      <c r="BX7068" s="16"/>
    </row>
    <row r="7069" spans="76:76">
      <c r="BX7069" s="16"/>
    </row>
    <row r="7070" spans="76:76">
      <c r="BX7070" s="16"/>
    </row>
    <row r="7071" spans="76:76">
      <c r="BX7071" s="16"/>
    </row>
    <row r="7072" spans="76:76">
      <c r="BX7072" s="16"/>
    </row>
    <row r="7073" spans="76:76">
      <c r="BX7073" s="16"/>
    </row>
    <row r="7074" spans="76:76">
      <c r="BX7074" s="16"/>
    </row>
    <row r="7075" spans="76:76">
      <c r="BX7075" s="16"/>
    </row>
    <row r="7076" spans="76:76">
      <c r="BX7076" s="16"/>
    </row>
    <row r="7077" spans="76:76">
      <c r="BX7077" s="16"/>
    </row>
    <row r="7078" spans="76:76">
      <c r="BX7078" s="16"/>
    </row>
    <row r="7079" spans="76:76">
      <c r="BX7079" s="16"/>
    </row>
    <row r="7080" spans="76:76">
      <c r="BX7080" s="16"/>
    </row>
    <row r="7081" spans="76:76">
      <c r="BX7081" s="16"/>
    </row>
    <row r="7082" spans="76:76">
      <c r="BX7082" s="16"/>
    </row>
    <row r="7083" spans="76:76">
      <c r="BX7083" s="16"/>
    </row>
    <row r="7084" spans="76:76">
      <c r="BX7084" s="16"/>
    </row>
    <row r="7085" spans="76:76">
      <c r="BX7085" s="16"/>
    </row>
    <row r="7086" spans="76:76">
      <c r="BX7086" s="16"/>
    </row>
    <row r="7087" spans="76:76">
      <c r="BX7087" s="16"/>
    </row>
    <row r="7088" spans="76:76">
      <c r="BX7088" s="16"/>
    </row>
    <row r="7089" spans="76:76">
      <c r="BX7089" s="16"/>
    </row>
    <row r="7090" spans="76:76">
      <c r="BX7090" s="16"/>
    </row>
    <row r="7091" spans="76:76">
      <c r="BX7091" s="16"/>
    </row>
    <row r="7092" spans="76:76">
      <c r="BX7092" s="16"/>
    </row>
    <row r="7093" spans="76:76">
      <c r="BX7093" s="16"/>
    </row>
    <row r="7094" spans="76:76">
      <c r="BX7094" s="16"/>
    </row>
    <row r="7095" spans="76:76">
      <c r="BX7095" s="16"/>
    </row>
    <row r="7096" spans="76:76">
      <c r="BX7096" s="16"/>
    </row>
    <row r="7097" spans="76:76">
      <c r="BX7097" s="16"/>
    </row>
    <row r="7098" spans="76:76">
      <c r="BX7098" s="16"/>
    </row>
    <row r="7099" spans="76:76">
      <c r="BX7099" s="16"/>
    </row>
    <row r="7100" spans="76:76">
      <c r="BX7100" s="16"/>
    </row>
    <row r="7101" spans="76:76">
      <c r="BX7101" s="16"/>
    </row>
    <row r="7102" spans="76:76">
      <c r="BX7102" s="16"/>
    </row>
    <row r="7103" spans="76:76">
      <c r="BX7103" s="16"/>
    </row>
    <row r="7104" spans="76:76">
      <c r="BX7104" s="16"/>
    </row>
    <row r="7105" spans="76:76">
      <c r="BX7105" s="16"/>
    </row>
    <row r="7106" spans="76:76">
      <c r="BX7106" s="16"/>
    </row>
    <row r="7107" spans="76:76">
      <c r="BX7107" s="16"/>
    </row>
    <row r="7108" spans="76:76">
      <c r="BX7108" s="16"/>
    </row>
    <row r="7109" spans="76:76">
      <c r="BX7109" s="16"/>
    </row>
    <row r="7110" spans="76:76">
      <c r="BX7110" s="16"/>
    </row>
    <row r="7111" spans="76:76">
      <c r="BX7111" s="16"/>
    </row>
    <row r="7112" spans="76:76">
      <c r="BX7112" s="16"/>
    </row>
    <row r="7113" spans="76:76">
      <c r="BX7113" s="16"/>
    </row>
    <row r="7114" spans="76:76">
      <c r="BX7114" s="16"/>
    </row>
    <row r="7115" spans="76:76">
      <c r="BX7115" s="16"/>
    </row>
    <row r="7116" spans="76:76">
      <c r="BX7116" s="16"/>
    </row>
    <row r="7117" spans="76:76">
      <c r="BX7117" s="16"/>
    </row>
    <row r="7118" spans="76:76">
      <c r="BX7118" s="16"/>
    </row>
    <row r="7119" spans="76:76">
      <c r="BX7119" s="16"/>
    </row>
    <row r="7120" spans="76:76">
      <c r="BX7120" s="16"/>
    </row>
    <row r="7121" spans="76:76">
      <c r="BX7121" s="16"/>
    </row>
    <row r="7122" spans="76:76">
      <c r="BX7122" s="16"/>
    </row>
    <row r="7123" spans="76:76">
      <c r="BX7123" s="16"/>
    </row>
    <row r="7124" spans="76:76">
      <c r="BX7124" s="16"/>
    </row>
    <row r="7125" spans="76:76">
      <c r="BX7125" s="16"/>
    </row>
    <row r="7126" spans="76:76">
      <c r="BX7126" s="16"/>
    </row>
    <row r="7127" spans="76:76">
      <c r="BX7127" s="16"/>
    </row>
    <row r="7128" spans="76:76">
      <c r="BX7128" s="16"/>
    </row>
    <row r="7129" spans="76:76">
      <c r="BX7129" s="16"/>
    </row>
    <row r="7130" spans="76:76">
      <c r="BX7130" s="16"/>
    </row>
    <row r="7131" spans="76:76">
      <c r="BX7131" s="16"/>
    </row>
    <row r="7132" spans="76:76">
      <c r="BX7132" s="16"/>
    </row>
    <row r="7133" spans="76:76">
      <c r="BX7133" s="16"/>
    </row>
    <row r="7134" spans="76:76">
      <c r="BX7134" s="16"/>
    </row>
    <row r="7135" spans="76:76">
      <c r="BX7135" s="16"/>
    </row>
    <row r="7136" spans="76:76">
      <c r="BX7136" s="16"/>
    </row>
    <row r="7137" spans="76:76">
      <c r="BX7137" s="16"/>
    </row>
    <row r="7138" spans="76:76">
      <c r="BX7138" s="16"/>
    </row>
    <row r="7139" spans="76:76">
      <c r="BX7139" s="16"/>
    </row>
    <row r="7140" spans="76:76">
      <c r="BX7140" s="16"/>
    </row>
    <row r="7141" spans="76:76">
      <c r="BX7141" s="16"/>
    </row>
    <row r="7142" spans="76:76">
      <c r="BX7142" s="16"/>
    </row>
    <row r="7143" spans="76:76">
      <c r="BX7143" s="16"/>
    </row>
    <row r="7144" spans="76:76">
      <c r="BX7144" s="16"/>
    </row>
    <row r="7145" spans="76:76">
      <c r="BX7145" s="16"/>
    </row>
    <row r="7146" spans="76:76">
      <c r="BX7146" s="16"/>
    </row>
    <row r="7147" spans="76:76">
      <c r="BX7147" s="16"/>
    </row>
    <row r="7148" spans="76:76">
      <c r="BX7148" s="16"/>
    </row>
    <row r="7149" spans="76:76">
      <c r="BX7149" s="16"/>
    </row>
    <row r="7150" spans="76:76">
      <c r="BX7150" s="16"/>
    </row>
    <row r="7151" spans="76:76">
      <c r="BX7151" s="16"/>
    </row>
    <row r="7152" spans="76:76">
      <c r="BX7152" s="16"/>
    </row>
    <row r="7153" spans="76:76">
      <c r="BX7153" s="16"/>
    </row>
    <row r="7154" spans="76:76">
      <c r="BX7154" s="16"/>
    </row>
    <row r="7155" spans="76:76">
      <c r="BX7155" s="16"/>
    </row>
    <row r="7156" spans="76:76">
      <c r="BX7156" s="16"/>
    </row>
    <row r="7157" spans="76:76">
      <c r="BX7157" s="16"/>
    </row>
    <row r="7158" spans="76:76">
      <c r="BX7158" s="16"/>
    </row>
    <row r="7159" spans="76:76">
      <c r="BX7159" s="16"/>
    </row>
    <row r="7160" spans="76:76">
      <c r="BX7160" s="16"/>
    </row>
    <row r="7161" spans="76:76">
      <c r="BX7161" s="16"/>
    </row>
    <row r="7162" spans="76:76">
      <c r="BX7162" s="16"/>
    </row>
    <row r="7163" spans="76:76">
      <c r="BX7163" s="16"/>
    </row>
    <row r="7164" spans="76:76">
      <c r="BX7164" s="16"/>
    </row>
    <row r="7165" spans="76:76">
      <c r="BX7165" s="16"/>
    </row>
    <row r="7166" spans="76:76">
      <c r="BX7166" s="16"/>
    </row>
    <row r="7167" spans="76:76">
      <c r="BX7167" s="16"/>
    </row>
    <row r="7168" spans="76:76">
      <c r="BX7168" s="16"/>
    </row>
    <row r="7169" spans="76:76">
      <c r="BX7169" s="16"/>
    </row>
    <row r="7170" spans="76:76">
      <c r="BX7170" s="16"/>
    </row>
    <row r="7171" spans="76:76">
      <c r="BX7171" s="16"/>
    </row>
    <row r="7172" spans="76:76">
      <c r="BX7172" s="16"/>
    </row>
    <row r="7173" spans="76:76">
      <c r="BX7173" s="16"/>
    </row>
    <row r="7174" spans="76:76">
      <c r="BX7174" s="16"/>
    </row>
    <row r="7175" spans="76:76">
      <c r="BX7175" s="16"/>
    </row>
    <row r="7176" spans="76:76">
      <c r="BX7176" s="16"/>
    </row>
    <row r="7177" spans="76:76">
      <c r="BX7177" s="16"/>
    </row>
    <row r="7178" spans="76:76">
      <c r="BX7178" s="16"/>
    </row>
    <row r="7179" spans="76:76">
      <c r="BX7179" s="16"/>
    </row>
    <row r="7180" spans="76:76">
      <c r="BX7180" s="16"/>
    </row>
    <row r="7181" spans="76:76">
      <c r="BX7181" s="16"/>
    </row>
    <row r="7182" spans="76:76">
      <c r="BX7182" s="16"/>
    </row>
    <row r="7183" spans="76:76">
      <c r="BX7183" s="16"/>
    </row>
    <row r="7184" spans="76:76">
      <c r="BX7184" s="16"/>
    </row>
    <row r="7185" spans="76:76">
      <c r="BX7185" s="16"/>
    </row>
    <row r="7186" spans="76:76">
      <c r="BX7186" s="16"/>
    </row>
    <row r="7187" spans="76:76">
      <c r="BX7187" s="16"/>
    </row>
    <row r="7188" spans="76:76">
      <c r="BX7188" s="16"/>
    </row>
    <row r="7189" spans="76:76">
      <c r="BX7189" s="16"/>
    </row>
    <row r="7190" spans="76:76">
      <c r="BX7190" s="16"/>
    </row>
    <row r="7191" spans="76:76">
      <c r="BX7191" s="16"/>
    </row>
    <row r="7192" spans="76:76">
      <c r="BX7192" s="16"/>
    </row>
    <row r="7193" spans="76:76">
      <c r="BX7193" s="16"/>
    </row>
    <row r="7194" spans="76:76">
      <c r="BX7194" s="16"/>
    </row>
    <row r="7195" spans="76:76">
      <c r="BX7195" s="16"/>
    </row>
    <row r="7196" spans="76:76">
      <c r="BX7196" s="16"/>
    </row>
    <row r="7197" spans="76:76">
      <c r="BX7197" s="16"/>
    </row>
    <row r="7198" spans="76:76">
      <c r="BX7198" s="16"/>
    </row>
    <row r="7199" spans="76:76">
      <c r="BX7199" s="16"/>
    </row>
    <row r="7200" spans="76:76">
      <c r="BX7200" s="16"/>
    </row>
    <row r="7201" spans="76:76">
      <c r="BX7201" s="16"/>
    </row>
    <row r="7202" spans="76:76">
      <c r="BX7202" s="16"/>
    </row>
    <row r="7203" spans="76:76">
      <c r="BX7203" s="16"/>
    </row>
    <row r="7204" spans="76:76">
      <c r="BX7204" s="16"/>
    </row>
    <row r="7205" spans="76:76">
      <c r="BX7205" s="16"/>
    </row>
    <row r="7206" spans="76:76">
      <c r="BX7206" s="16"/>
    </row>
    <row r="7207" spans="76:76">
      <c r="BX7207" s="16"/>
    </row>
    <row r="7208" spans="76:76">
      <c r="BX7208" s="16"/>
    </row>
    <row r="7209" spans="76:76">
      <c r="BX7209" s="16"/>
    </row>
    <row r="7210" spans="76:76">
      <c r="BX7210" s="16"/>
    </row>
    <row r="7211" spans="76:76">
      <c r="BX7211" s="16"/>
    </row>
    <row r="7212" spans="76:76">
      <c r="BX7212" s="16"/>
    </row>
    <row r="7213" spans="76:76">
      <c r="BX7213" s="16"/>
    </row>
    <row r="7214" spans="76:76">
      <c r="BX7214" s="16"/>
    </row>
    <row r="7215" spans="76:76">
      <c r="BX7215" s="16"/>
    </row>
    <row r="7216" spans="76:76">
      <c r="BX7216" s="16"/>
    </row>
    <row r="7217" spans="76:76">
      <c r="BX7217" s="16"/>
    </row>
    <row r="7218" spans="76:76">
      <c r="BX7218" s="16"/>
    </row>
    <row r="7219" spans="76:76">
      <c r="BX7219" s="16"/>
    </row>
    <row r="7220" spans="76:76">
      <c r="BX7220" s="16"/>
    </row>
    <row r="7221" spans="76:76">
      <c r="BX7221" s="16"/>
    </row>
    <row r="7222" spans="76:76">
      <c r="BX7222" s="16"/>
    </row>
    <row r="7223" spans="76:76">
      <c r="BX7223" s="16"/>
    </row>
    <row r="7224" spans="76:76">
      <c r="BX7224" s="16"/>
    </row>
    <row r="7225" spans="76:76">
      <c r="BX7225" s="16"/>
    </row>
    <row r="7226" spans="76:76">
      <c r="BX7226" s="16"/>
    </row>
    <row r="7227" spans="76:76">
      <c r="BX7227" s="16"/>
    </row>
    <row r="7228" spans="76:76">
      <c r="BX7228" s="16"/>
    </row>
    <row r="7229" spans="76:76">
      <c r="BX7229" s="16"/>
    </row>
    <row r="7230" spans="76:76">
      <c r="BX7230" s="16"/>
    </row>
    <row r="7231" spans="76:76">
      <c r="BX7231" s="16"/>
    </row>
    <row r="7232" spans="76:76">
      <c r="BX7232" s="16"/>
    </row>
    <row r="7233" spans="76:76">
      <c r="BX7233" s="16"/>
    </row>
    <row r="7234" spans="76:76">
      <c r="BX7234" s="16"/>
    </row>
    <row r="7235" spans="76:76">
      <c r="BX7235" s="16"/>
    </row>
    <row r="7236" spans="76:76">
      <c r="BX7236" s="16"/>
    </row>
    <row r="7237" spans="76:76">
      <c r="BX7237" s="16"/>
    </row>
    <row r="7238" spans="76:76">
      <c r="BX7238" s="16"/>
    </row>
    <row r="7239" spans="76:76">
      <c r="BX7239" s="16"/>
    </row>
    <row r="7240" spans="76:76">
      <c r="BX7240" s="16"/>
    </row>
    <row r="7241" spans="76:76">
      <c r="BX7241" s="16"/>
    </row>
    <row r="7242" spans="76:76">
      <c r="BX7242" s="16"/>
    </row>
    <row r="7243" spans="76:76">
      <c r="BX7243" s="16"/>
    </row>
    <row r="7244" spans="76:76">
      <c r="BX7244" s="16"/>
    </row>
    <row r="7245" spans="76:76">
      <c r="BX7245" s="16"/>
    </row>
    <row r="7246" spans="76:76">
      <c r="BX7246" s="16"/>
    </row>
    <row r="7247" spans="76:76">
      <c r="BX7247" s="16"/>
    </row>
    <row r="7248" spans="76:76">
      <c r="BX7248" s="16"/>
    </row>
    <row r="7249" spans="76:76">
      <c r="BX7249" s="16"/>
    </row>
    <row r="7250" spans="76:76">
      <c r="BX7250" s="16"/>
    </row>
    <row r="7251" spans="76:76">
      <c r="BX7251" s="16"/>
    </row>
    <row r="7252" spans="76:76">
      <c r="BX7252" s="16"/>
    </row>
    <row r="7253" spans="76:76">
      <c r="BX7253" s="16"/>
    </row>
    <row r="7254" spans="76:76">
      <c r="BX7254" s="16"/>
    </row>
    <row r="7255" spans="76:76">
      <c r="BX7255" s="16"/>
    </row>
    <row r="7256" spans="76:76">
      <c r="BX7256" s="16"/>
    </row>
    <row r="7257" spans="76:76">
      <c r="BX7257" s="16"/>
    </row>
    <row r="7258" spans="76:76">
      <c r="BX7258" s="16"/>
    </row>
    <row r="7259" spans="76:76">
      <c r="BX7259" s="16"/>
    </row>
    <row r="7260" spans="76:76">
      <c r="BX7260" s="16"/>
    </row>
    <row r="7261" spans="76:76">
      <c r="BX7261" s="16"/>
    </row>
    <row r="7262" spans="76:76">
      <c r="BX7262" s="16"/>
    </row>
    <row r="7263" spans="76:76">
      <c r="BX7263" s="16"/>
    </row>
    <row r="7264" spans="76:76">
      <c r="BX7264" s="16"/>
    </row>
    <row r="7265" spans="76:76">
      <c r="BX7265" s="16"/>
    </row>
    <row r="7266" spans="76:76">
      <c r="BX7266" s="16"/>
    </row>
    <row r="7267" spans="76:76">
      <c r="BX7267" s="16"/>
    </row>
    <row r="7268" spans="76:76">
      <c r="BX7268" s="16"/>
    </row>
    <row r="7269" spans="76:76">
      <c r="BX7269" s="16"/>
    </row>
    <row r="7270" spans="76:76">
      <c r="BX7270" s="16"/>
    </row>
    <row r="7271" spans="76:76">
      <c r="BX7271" s="16"/>
    </row>
    <row r="7272" spans="76:76">
      <c r="BX7272" s="16"/>
    </row>
    <row r="7273" spans="76:76">
      <c r="BX7273" s="16"/>
    </row>
    <row r="7274" spans="76:76">
      <c r="BX7274" s="16"/>
    </row>
    <row r="7275" spans="76:76">
      <c r="BX7275" s="16"/>
    </row>
    <row r="7276" spans="76:76">
      <c r="BX7276" s="16"/>
    </row>
    <row r="7277" spans="76:76">
      <c r="BX7277" s="16"/>
    </row>
    <row r="7278" spans="76:76">
      <c r="BX7278" s="16"/>
    </row>
    <row r="7279" spans="76:76">
      <c r="BX7279" s="16"/>
    </row>
    <row r="7280" spans="76:76">
      <c r="BX7280" s="16"/>
    </row>
    <row r="7281" spans="76:76">
      <c r="BX7281" s="16"/>
    </row>
    <row r="7282" spans="76:76">
      <c r="BX7282" s="16"/>
    </row>
    <row r="7283" spans="76:76">
      <c r="BX7283" s="16"/>
    </row>
    <row r="7284" spans="76:76">
      <c r="BX7284" s="16"/>
    </row>
    <row r="7285" spans="76:76">
      <c r="BX7285" s="16"/>
    </row>
    <row r="7286" spans="76:76">
      <c r="BX7286" s="16"/>
    </row>
    <row r="7287" spans="76:76">
      <c r="BX7287" s="16"/>
    </row>
    <row r="7288" spans="76:76">
      <c r="BX7288" s="16"/>
    </row>
    <row r="7289" spans="76:76">
      <c r="BX7289" s="16"/>
    </row>
    <row r="7290" spans="76:76">
      <c r="BX7290" s="16"/>
    </row>
    <row r="7291" spans="76:76">
      <c r="BX7291" s="16"/>
    </row>
    <row r="7292" spans="76:76">
      <c r="BX7292" s="16"/>
    </row>
    <row r="7293" spans="76:76">
      <c r="BX7293" s="16"/>
    </row>
    <row r="7294" spans="76:76">
      <c r="BX7294" s="16"/>
    </row>
    <row r="7295" spans="76:76">
      <c r="BX7295" s="16"/>
    </row>
    <row r="7296" spans="76:76">
      <c r="BX7296" s="16"/>
    </row>
    <row r="7297" spans="76:76">
      <c r="BX7297" s="16"/>
    </row>
    <row r="7298" spans="76:76">
      <c r="BX7298" s="16"/>
    </row>
    <row r="7299" spans="76:76">
      <c r="BX7299" s="16"/>
    </row>
    <row r="7300" spans="76:76">
      <c r="BX7300" s="16"/>
    </row>
    <row r="7301" spans="76:76">
      <c r="BX7301" s="16"/>
    </row>
    <row r="7302" spans="76:76">
      <c r="BX7302" s="16"/>
    </row>
    <row r="7303" spans="76:76">
      <c r="BX7303" s="16"/>
    </row>
    <row r="7304" spans="76:76">
      <c r="BX7304" s="16"/>
    </row>
    <row r="7305" spans="76:76">
      <c r="BX7305" s="16"/>
    </row>
    <row r="7306" spans="76:76">
      <c r="BX7306" s="16"/>
    </row>
    <row r="7307" spans="76:76">
      <c r="BX7307" s="16"/>
    </row>
    <row r="7308" spans="76:76">
      <c r="BX7308" s="16"/>
    </row>
    <row r="7309" spans="76:76">
      <c r="BX7309" s="16"/>
    </row>
    <row r="7310" spans="76:76">
      <c r="BX7310" s="16"/>
    </row>
    <row r="7311" spans="76:76">
      <c r="BX7311" s="16"/>
    </row>
    <row r="7312" spans="76:76">
      <c r="BX7312" s="16"/>
    </row>
    <row r="7313" spans="76:76">
      <c r="BX7313" s="16"/>
    </row>
    <row r="7314" spans="76:76">
      <c r="BX7314" s="16"/>
    </row>
    <row r="7315" spans="76:76">
      <c r="BX7315" s="16"/>
    </row>
    <row r="7316" spans="76:76">
      <c r="BX7316" s="16"/>
    </row>
    <row r="7317" spans="76:76">
      <c r="BX7317" s="16"/>
    </row>
    <row r="7318" spans="76:76">
      <c r="BX7318" s="16"/>
    </row>
    <row r="7319" spans="76:76">
      <c r="BX7319" s="16"/>
    </row>
    <row r="7320" spans="76:76">
      <c r="BX7320" s="16"/>
    </row>
    <row r="7321" spans="76:76">
      <c r="BX7321" s="16"/>
    </row>
    <row r="7322" spans="76:76">
      <c r="BX7322" s="16"/>
    </row>
    <row r="7323" spans="76:76">
      <c r="BX7323" s="16"/>
    </row>
    <row r="7324" spans="76:76">
      <c r="BX7324" s="16"/>
    </row>
    <row r="7325" spans="76:76">
      <c r="BX7325" s="16"/>
    </row>
    <row r="7326" spans="76:76">
      <c r="BX7326" s="16"/>
    </row>
    <row r="7327" spans="76:76">
      <c r="BX7327" s="16"/>
    </row>
    <row r="7328" spans="76:76">
      <c r="BX7328" s="16"/>
    </row>
    <row r="7329" spans="76:76">
      <c r="BX7329" s="16"/>
    </row>
    <row r="7330" spans="76:76">
      <c r="BX7330" s="16"/>
    </row>
    <row r="7331" spans="76:76">
      <c r="BX7331" s="16"/>
    </row>
    <row r="7332" spans="76:76">
      <c r="BX7332" s="16"/>
    </row>
    <row r="7333" spans="76:76">
      <c r="BX7333" s="16"/>
    </row>
    <row r="7334" spans="76:76">
      <c r="BX7334" s="16"/>
    </row>
    <row r="7335" spans="76:76">
      <c r="BX7335" s="16"/>
    </row>
    <row r="7336" spans="76:76">
      <c r="BX7336" s="16"/>
    </row>
    <row r="7337" spans="76:76">
      <c r="BX7337" s="16"/>
    </row>
    <row r="7338" spans="76:76">
      <c r="BX7338" s="16"/>
    </row>
    <row r="7339" spans="76:76">
      <c r="BX7339" s="16"/>
    </row>
    <row r="7340" spans="76:76">
      <c r="BX7340" s="16"/>
    </row>
    <row r="7341" spans="76:76">
      <c r="BX7341" s="16"/>
    </row>
    <row r="7342" spans="76:76">
      <c r="BX7342" s="16"/>
    </row>
    <row r="7343" spans="76:76">
      <c r="BX7343" s="16"/>
    </row>
    <row r="7344" spans="76:76">
      <c r="BX7344" s="16"/>
    </row>
    <row r="7345" spans="76:76">
      <c r="BX7345" s="16"/>
    </row>
    <row r="7346" spans="76:76">
      <c r="BX7346" s="16"/>
    </row>
    <row r="7347" spans="76:76">
      <c r="BX7347" s="16"/>
    </row>
    <row r="7348" spans="76:76">
      <c r="BX7348" s="16"/>
    </row>
    <row r="7349" spans="76:76">
      <c r="BX7349" s="16"/>
    </row>
    <row r="7350" spans="76:76">
      <c r="BX7350" s="16"/>
    </row>
    <row r="7351" spans="76:76">
      <c r="BX7351" s="16"/>
    </row>
    <row r="7352" spans="76:76">
      <c r="BX7352" s="16"/>
    </row>
    <row r="7353" spans="76:76">
      <c r="BX7353" s="16"/>
    </row>
    <row r="7354" spans="76:76">
      <c r="BX7354" s="16"/>
    </row>
    <row r="7355" spans="76:76">
      <c r="BX7355" s="16"/>
    </row>
    <row r="7356" spans="76:76">
      <c r="BX7356" s="16"/>
    </row>
    <row r="7357" spans="76:76">
      <c r="BX7357" s="16"/>
    </row>
    <row r="7358" spans="76:76">
      <c r="BX7358" s="16"/>
    </row>
    <row r="7359" spans="76:76">
      <c r="BX7359" s="16"/>
    </row>
    <row r="7360" spans="76:76">
      <c r="BX7360" s="16"/>
    </row>
    <row r="7361" spans="76:76">
      <c r="BX7361" s="16"/>
    </row>
    <row r="7362" spans="76:76">
      <c r="BX7362" s="16"/>
    </row>
    <row r="7363" spans="76:76">
      <c r="BX7363" s="16"/>
    </row>
    <row r="7364" spans="76:76">
      <c r="BX7364" s="16"/>
    </row>
    <row r="7365" spans="76:76">
      <c r="BX7365" s="16"/>
    </row>
    <row r="7366" spans="76:76">
      <c r="BX7366" s="16"/>
    </row>
    <row r="7367" spans="76:76">
      <c r="BX7367" s="16"/>
    </row>
    <row r="7368" spans="76:76">
      <c r="BX7368" s="16"/>
    </row>
    <row r="7369" spans="76:76">
      <c r="BX7369" s="16"/>
    </row>
    <row r="7370" spans="76:76">
      <c r="BX7370" s="16"/>
    </row>
    <row r="7371" spans="76:76">
      <c r="BX7371" s="16"/>
    </row>
    <row r="7372" spans="76:76">
      <c r="BX7372" s="16"/>
    </row>
    <row r="7373" spans="76:76">
      <c r="BX7373" s="16"/>
    </row>
    <row r="7374" spans="76:76">
      <c r="BX7374" s="16"/>
    </row>
    <row r="7375" spans="76:76">
      <c r="BX7375" s="16"/>
    </row>
    <row r="7376" spans="76:76">
      <c r="BX7376" s="16"/>
    </row>
    <row r="7377" spans="76:76">
      <c r="BX7377" s="16"/>
    </row>
    <row r="7378" spans="76:76">
      <c r="BX7378" s="16"/>
    </row>
    <row r="7379" spans="76:76">
      <c r="BX7379" s="16"/>
    </row>
    <row r="7380" spans="76:76">
      <c r="BX7380" s="16"/>
    </row>
    <row r="7381" spans="76:76">
      <c r="BX7381" s="16"/>
    </row>
    <row r="7382" spans="76:76">
      <c r="BX7382" s="16"/>
    </row>
    <row r="7383" spans="76:76">
      <c r="BX7383" s="16"/>
    </row>
    <row r="7384" spans="76:76">
      <c r="BX7384" s="16"/>
    </row>
    <row r="7385" spans="76:76">
      <c r="BX7385" s="16"/>
    </row>
    <row r="7386" spans="76:76">
      <c r="BX7386" s="16"/>
    </row>
    <row r="7387" spans="76:76">
      <c r="BX7387" s="16"/>
    </row>
    <row r="7388" spans="76:76">
      <c r="BX7388" s="16"/>
    </row>
    <row r="7389" spans="76:76">
      <c r="BX7389" s="16"/>
    </row>
    <row r="7390" spans="76:76">
      <c r="BX7390" s="16"/>
    </row>
    <row r="7391" spans="76:76">
      <c r="BX7391" s="16"/>
    </row>
    <row r="7392" spans="76:76">
      <c r="BX7392" s="16"/>
    </row>
    <row r="7393" spans="76:76">
      <c r="BX7393" s="16"/>
    </row>
    <row r="7394" spans="76:76">
      <c r="BX7394" s="16"/>
    </row>
    <row r="7395" spans="76:76">
      <c r="BX7395" s="16"/>
    </row>
    <row r="7396" spans="76:76">
      <c r="BX7396" s="16"/>
    </row>
    <row r="7397" spans="76:76">
      <c r="BX7397" s="16"/>
    </row>
    <row r="7398" spans="76:76">
      <c r="BX7398" s="16"/>
    </row>
    <row r="7399" spans="76:76">
      <c r="BX7399" s="16"/>
    </row>
    <row r="7400" spans="76:76">
      <c r="BX7400" s="16"/>
    </row>
    <row r="7401" spans="76:76">
      <c r="BX7401" s="16"/>
    </row>
    <row r="7402" spans="76:76">
      <c r="BX7402" s="16"/>
    </row>
    <row r="7403" spans="76:76">
      <c r="BX7403" s="16"/>
    </row>
    <row r="7404" spans="76:76">
      <c r="BX7404" s="16"/>
    </row>
    <row r="7405" spans="76:76">
      <c r="BX7405" s="16"/>
    </row>
    <row r="7406" spans="76:76">
      <c r="BX7406" s="16"/>
    </row>
    <row r="7407" spans="76:76">
      <c r="BX7407" s="16"/>
    </row>
    <row r="7408" spans="76:76">
      <c r="BX7408" s="16"/>
    </row>
    <row r="7409" spans="76:76">
      <c r="BX7409" s="16"/>
    </row>
    <row r="7410" spans="76:76">
      <c r="BX7410" s="16"/>
    </row>
    <row r="7411" spans="76:76">
      <c r="BX7411" s="16"/>
    </row>
    <row r="7412" spans="76:76">
      <c r="BX7412" s="16"/>
    </row>
    <row r="7413" spans="76:76">
      <c r="BX7413" s="16"/>
    </row>
    <row r="7414" spans="76:76">
      <c r="BX7414" s="16"/>
    </row>
    <row r="7415" spans="76:76">
      <c r="BX7415" s="16"/>
    </row>
    <row r="7416" spans="76:76">
      <c r="BX7416" s="16"/>
    </row>
    <row r="7417" spans="76:76">
      <c r="BX7417" s="16"/>
    </row>
    <row r="7418" spans="76:76">
      <c r="BX7418" s="16"/>
    </row>
    <row r="7419" spans="76:76">
      <c r="BX7419" s="16"/>
    </row>
    <row r="7420" spans="76:76">
      <c r="BX7420" s="16"/>
    </row>
    <row r="7421" spans="76:76">
      <c r="BX7421" s="16"/>
    </row>
    <row r="7422" spans="76:76">
      <c r="BX7422" s="16"/>
    </row>
    <row r="7423" spans="76:76">
      <c r="BX7423" s="16"/>
    </row>
    <row r="7424" spans="76:76">
      <c r="BX7424" s="16"/>
    </row>
    <row r="7425" spans="76:76">
      <c r="BX7425" s="16"/>
    </row>
    <row r="7426" spans="76:76">
      <c r="BX7426" s="16"/>
    </row>
    <row r="7427" spans="76:76">
      <c r="BX7427" s="16"/>
    </row>
    <row r="7428" spans="76:76">
      <c r="BX7428" s="16"/>
    </row>
    <row r="7429" spans="76:76">
      <c r="BX7429" s="16"/>
    </row>
    <row r="7430" spans="76:76">
      <c r="BX7430" s="16"/>
    </row>
    <row r="7431" spans="76:76">
      <c r="BX7431" s="16"/>
    </row>
    <row r="7432" spans="76:76">
      <c r="BX7432" s="16"/>
    </row>
    <row r="7433" spans="76:76">
      <c r="BX7433" s="16"/>
    </row>
    <row r="7434" spans="76:76">
      <c r="BX7434" s="16"/>
    </row>
    <row r="7435" spans="76:76">
      <c r="BX7435" s="16"/>
    </row>
    <row r="7436" spans="76:76">
      <c r="BX7436" s="16"/>
    </row>
    <row r="7437" spans="76:76">
      <c r="BX7437" s="16"/>
    </row>
    <row r="7438" spans="76:76">
      <c r="BX7438" s="16"/>
    </row>
    <row r="7439" spans="76:76">
      <c r="BX7439" s="16"/>
    </row>
    <row r="7440" spans="76:76">
      <c r="BX7440" s="16"/>
    </row>
    <row r="7441" spans="76:76">
      <c r="BX7441" s="16"/>
    </row>
    <row r="7442" spans="76:76">
      <c r="BX7442" s="16"/>
    </row>
    <row r="7443" spans="76:76">
      <c r="BX7443" s="16"/>
    </row>
    <row r="7444" spans="76:76">
      <c r="BX7444" s="16"/>
    </row>
    <row r="7445" spans="76:76">
      <c r="BX7445" s="16"/>
    </row>
    <row r="7446" spans="76:76">
      <c r="BX7446" s="16"/>
    </row>
    <row r="7447" spans="76:76">
      <c r="BX7447" s="16"/>
    </row>
    <row r="7448" spans="76:76">
      <c r="BX7448" s="16"/>
    </row>
    <row r="7449" spans="76:76">
      <c r="BX7449" s="16"/>
    </row>
    <row r="7450" spans="76:76">
      <c r="BX7450" s="16"/>
    </row>
    <row r="7451" spans="76:76">
      <c r="BX7451" s="16"/>
    </row>
    <row r="7452" spans="76:76">
      <c r="BX7452" s="16"/>
    </row>
    <row r="7453" spans="76:76">
      <c r="BX7453" s="16"/>
    </row>
    <row r="7454" spans="76:76">
      <c r="BX7454" s="16"/>
    </row>
    <row r="7455" spans="76:76">
      <c r="BX7455" s="16"/>
    </row>
    <row r="7456" spans="76:76">
      <c r="BX7456" s="16"/>
    </row>
    <row r="7457" spans="76:76">
      <c r="BX7457" s="16"/>
    </row>
    <row r="7458" spans="76:76">
      <c r="BX7458" s="16"/>
    </row>
    <row r="7459" spans="76:76">
      <c r="BX7459" s="16"/>
    </row>
    <row r="7460" spans="76:76">
      <c r="BX7460" s="16"/>
    </row>
    <row r="7461" spans="76:76">
      <c r="BX7461" s="16"/>
    </row>
    <row r="7462" spans="76:76">
      <c r="BX7462" s="16"/>
    </row>
    <row r="7463" spans="76:76">
      <c r="BX7463" s="16"/>
    </row>
    <row r="7464" spans="76:76">
      <c r="BX7464" s="16"/>
    </row>
    <row r="7465" spans="76:76">
      <c r="BX7465" s="16"/>
    </row>
    <row r="7466" spans="76:76">
      <c r="BX7466" s="16"/>
    </row>
    <row r="7467" spans="76:76">
      <c r="BX7467" s="16"/>
    </row>
    <row r="7468" spans="76:76">
      <c r="BX7468" s="16"/>
    </row>
    <row r="7469" spans="76:76">
      <c r="BX7469" s="16"/>
    </row>
    <row r="7470" spans="76:76">
      <c r="BX7470" s="16"/>
    </row>
    <row r="7471" spans="76:76">
      <c r="BX7471" s="16"/>
    </row>
    <row r="7472" spans="76:76">
      <c r="BX7472" s="16"/>
    </row>
    <row r="7473" spans="76:76">
      <c r="BX7473" s="16"/>
    </row>
    <row r="7474" spans="76:76">
      <c r="BX7474" s="16"/>
    </row>
    <row r="7475" spans="76:76">
      <c r="BX7475" s="16"/>
    </row>
    <row r="7476" spans="76:76">
      <c r="BX7476" s="16"/>
    </row>
    <row r="7477" spans="76:76">
      <c r="BX7477" s="16"/>
    </row>
    <row r="7478" spans="76:76">
      <c r="BX7478" s="16"/>
    </row>
    <row r="7479" spans="76:76">
      <c r="BX7479" s="16"/>
    </row>
    <row r="7480" spans="76:76">
      <c r="BX7480" s="16"/>
    </row>
    <row r="7481" spans="76:76">
      <c r="BX7481" s="16"/>
    </row>
    <row r="7482" spans="76:76">
      <c r="BX7482" s="16"/>
    </row>
    <row r="7483" spans="76:76">
      <c r="BX7483" s="16"/>
    </row>
    <row r="7484" spans="76:76">
      <c r="BX7484" s="16"/>
    </row>
    <row r="7485" spans="76:76">
      <c r="BX7485" s="16"/>
    </row>
    <row r="7486" spans="76:76">
      <c r="BX7486" s="16"/>
    </row>
    <row r="7487" spans="76:76">
      <c r="BX7487" s="16"/>
    </row>
    <row r="7488" spans="76:76">
      <c r="BX7488" s="16"/>
    </row>
    <row r="7489" spans="76:76">
      <c r="BX7489" s="16"/>
    </row>
    <row r="7490" spans="76:76">
      <c r="BX7490" s="16"/>
    </row>
    <row r="7491" spans="76:76">
      <c r="BX7491" s="16"/>
    </row>
    <row r="7492" spans="76:76">
      <c r="BX7492" s="16"/>
    </row>
    <row r="7493" spans="76:76">
      <c r="BX7493" s="16"/>
    </row>
    <row r="7494" spans="76:76">
      <c r="BX7494" s="16"/>
    </row>
    <row r="7495" spans="76:76">
      <c r="BX7495" s="16"/>
    </row>
    <row r="7496" spans="76:76">
      <c r="BX7496" s="16"/>
    </row>
    <row r="7497" spans="76:76">
      <c r="BX7497" s="16"/>
    </row>
    <row r="7498" spans="76:76">
      <c r="BX7498" s="16"/>
    </row>
    <row r="7499" spans="76:76">
      <c r="BX7499" s="16"/>
    </row>
    <row r="7500" spans="76:76">
      <c r="BX7500" s="16"/>
    </row>
    <row r="7501" spans="76:76">
      <c r="BX7501" s="16"/>
    </row>
    <row r="7502" spans="76:76">
      <c r="BX7502" s="16"/>
    </row>
    <row r="7503" spans="76:76">
      <c r="BX7503" s="16"/>
    </row>
    <row r="7504" spans="76:76">
      <c r="BX7504" s="16"/>
    </row>
    <row r="7505" spans="76:76">
      <c r="BX7505" s="16"/>
    </row>
    <row r="7506" spans="76:76">
      <c r="BX7506" s="16"/>
    </row>
    <row r="7507" spans="76:76">
      <c r="BX7507" s="16"/>
    </row>
    <row r="7508" spans="76:76">
      <c r="BX7508" s="16"/>
    </row>
    <row r="7509" spans="76:76">
      <c r="BX7509" s="16"/>
    </row>
    <row r="7510" spans="76:76">
      <c r="BX7510" s="16"/>
    </row>
    <row r="7511" spans="76:76">
      <c r="BX7511" s="16"/>
    </row>
    <row r="7512" spans="76:76">
      <c r="BX7512" s="16"/>
    </row>
    <row r="7513" spans="76:76">
      <c r="BX7513" s="16"/>
    </row>
    <row r="7514" spans="76:76">
      <c r="BX7514" s="16"/>
    </row>
    <row r="7515" spans="76:76">
      <c r="BX7515" s="16"/>
    </row>
    <row r="7516" spans="76:76">
      <c r="BX7516" s="16"/>
    </row>
    <row r="7517" spans="76:76">
      <c r="BX7517" s="16"/>
    </row>
    <row r="7518" spans="76:76">
      <c r="BX7518" s="16"/>
    </row>
    <row r="7519" spans="76:76">
      <c r="BX7519" s="16"/>
    </row>
    <row r="7520" spans="76:76">
      <c r="BX7520" s="16"/>
    </row>
    <row r="7521" spans="76:76">
      <c r="BX7521" s="16"/>
    </row>
    <row r="7522" spans="76:76">
      <c r="BX7522" s="16"/>
    </row>
    <row r="7523" spans="76:76">
      <c r="BX7523" s="16"/>
    </row>
    <row r="7524" spans="76:76">
      <c r="BX7524" s="16"/>
    </row>
    <row r="7525" spans="76:76">
      <c r="BX7525" s="16"/>
    </row>
    <row r="7526" spans="76:76">
      <c r="BX7526" s="16"/>
    </row>
    <row r="7527" spans="76:76">
      <c r="BX7527" s="16"/>
    </row>
    <row r="7528" spans="76:76">
      <c r="BX7528" s="16"/>
    </row>
    <row r="7529" spans="76:76">
      <c r="BX7529" s="16"/>
    </row>
    <row r="7530" spans="76:76">
      <c r="BX7530" s="16"/>
    </row>
    <row r="7531" spans="76:76">
      <c r="BX7531" s="16"/>
    </row>
    <row r="7532" spans="76:76">
      <c r="BX7532" s="16"/>
    </row>
    <row r="7533" spans="76:76">
      <c r="BX7533" s="16"/>
    </row>
    <row r="7534" spans="76:76">
      <c r="BX7534" s="16"/>
    </row>
    <row r="7535" spans="76:76">
      <c r="BX7535" s="16"/>
    </row>
    <row r="7536" spans="76:76">
      <c r="BX7536" s="16"/>
    </row>
    <row r="7537" spans="76:76">
      <c r="BX7537" s="16"/>
    </row>
    <row r="7538" spans="76:76">
      <c r="BX7538" s="16"/>
    </row>
    <row r="7539" spans="76:76">
      <c r="BX7539" s="16"/>
    </row>
    <row r="7540" spans="76:76">
      <c r="BX7540" s="16"/>
    </row>
    <row r="7541" spans="76:76">
      <c r="BX7541" s="16"/>
    </row>
    <row r="7542" spans="76:76">
      <c r="BX7542" s="16"/>
    </row>
    <row r="7543" spans="76:76">
      <c r="BX7543" s="16"/>
    </row>
    <row r="7544" spans="76:76">
      <c r="BX7544" s="16"/>
    </row>
    <row r="7545" spans="76:76">
      <c r="BX7545" s="16"/>
    </row>
    <row r="7546" spans="76:76">
      <c r="BX7546" s="16"/>
    </row>
    <row r="7547" spans="76:76">
      <c r="BX7547" s="16"/>
    </row>
    <row r="7548" spans="76:76">
      <c r="BX7548" s="16"/>
    </row>
    <row r="7549" spans="76:76">
      <c r="BX7549" s="16"/>
    </row>
    <row r="7550" spans="76:76">
      <c r="BX7550" s="16"/>
    </row>
    <row r="7551" spans="76:76">
      <c r="BX7551" s="16"/>
    </row>
    <row r="7552" spans="76:76">
      <c r="BX7552" s="16"/>
    </row>
    <row r="7553" spans="76:76">
      <c r="BX7553" s="16"/>
    </row>
    <row r="7554" spans="76:76">
      <c r="BX7554" s="16"/>
    </row>
    <row r="7555" spans="76:76">
      <c r="BX7555" s="16"/>
    </row>
    <row r="7556" spans="76:76">
      <c r="BX7556" s="16"/>
    </row>
    <row r="7557" spans="76:76">
      <c r="BX7557" s="16"/>
    </row>
    <row r="7558" spans="76:76">
      <c r="BX7558" s="16"/>
    </row>
    <row r="7559" spans="76:76">
      <c r="BX7559" s="16"/>
    </row>
    <row r="7560" spans="76:76">
      <c r="BX7560" s="16"/>
    </row>
    <row r="7561" spans="76:76">
      <c r="BX7561" s="16"/>
    </row>
    <row r="7562" spans="76:76">
      <c r="BX7562" s="16"/>
    </row>
    <row r="7563" spans="76:76">
      <c r="BX7563" s="16"/>
    </row>
    <row r="7564" spans="76:76">
      <c r="BX7564" s="16"/>
    </row>
    <row r="7565" spans="76:76">
      <c r="BX7565" s="16"/>
    </row>
    <row r="7566" spans="76:76">
      <c r="BX7566" s="16"/>
    </row>
    <row r="7567" spans="76:76">
      <c r="BX7567" s="16"/>
    </row>
    <row r="7568" spans="76:76">
      <c r="BX7568" s="16"/>
    </row>
    <row r="7569" spans="76:76">
      <c r="BX7569" s="16"/>
    </row>
    <row r="7570" spans="76:76">
      <c r="BX7570" s="16"/>
    </row>
    <row r="7571" spans="76:76">
      <c r="BX7571" s="16"/>
    </row>
    <row r="7572" spans="76:76">
      <c r="BX7572" s="16"/>
    </row>
    <row r="7573" spans="76:76">
      <c r="BX7573" s="16"/>
    </row>
    <row r="7574" spans="76:76">
      <c r="BX7574" s="16"/>
    </row>
    <row r="7575" spans="76:76">
      <c r="BX7575" s="16"/>
    </row>
    <row r="7576" spans="76:76">
      <c r="BX7576" s="16"/>
    </row>
    <row r="7577" spans="76:76">
      <c r="BX7577" s="16"/>
    </row>
    <row r="7578" spans="76:76">
      <c r="BX7578" s="16"/>
    </row>
    <row r="7579" spans="76:76">
      <c r="BX7579" s="16"/>
    </row>
    <row r="7580" spans="76:76">
      <c r="BX7580" s="16"/>
    </row>
    <row r="7581" spans="76:76">
      <c r="BX7581" s="16"/>
    </row>
    <row r="7582" spans="76:76">
      <c r="BX7582" s="16"/>
    </row>
    <row r="7583" spans="76:76">
      <c r="BX7583" s="16"/>
    </row>
    <row r="7584" spans="76:76">
      <c r="BX7584" s="16"/>
    </row>
    <row r="7585" spans="76:76">
      <c r="BX7585" s="16"/>
    </row>
    <row r="7586" spans="76:76">
      <c r="BX7586" s="16"/>
    </row>
    <row r="7587" spans="76:76">
      <c r="BX7587" s="16"/>
    </row>
    <row r="7588" spans="76:76">
      <c r="BX7588" s="16"/>
    </row>
    <row r="7589" spans="76:76">
      <c r="BX7589" s="16"/>
    </row>
    <row r="7590" spans="76:76">
      <c r="BX7590" s="16"/>
    </row>
    <row r="7591" spans="76:76">
      <c r="BX7591" s="16"/>
    </row>
    <row r="7592" spans="76:76">
      <c r="BX7592" s="16"/>
    </row>
    <row r="7593" spans="76:76">
      <c r="BX7593" s="16"/>
    </row>
    <row r="7594" spans="76:76">
      <c r="BX7594" s="16"/>
    </row>
    <row r="7595" spans="76:76">
      <c r="BX7595" s="16"/>
    </row>
    <row r="7596" spans="76:76">
      <c r="BX7596" s="16"/>
    </row>
    <row r="7597" spans="76:76">
      <c r="BX7597" s="16"/>
    </row>
    <row r="7598" spans="76:76">
      <c r="BX7598" s="16"/>
    </row>
    <row r="7599" spans="76:76">
      <c r="BX7599" s="16"/>
    </row>
    <row r="7600" spans="76:76">
      <c r="BX7600" s="16"/>
    </row>
    <row r="7601" spans="76:76">
      <c r="BX7601" s="16"/>
    </row>
    <row r="7602" spans="76:76">
      <c r="BX7602" s="16"/>
    </row>
    <row r="7603" spans="76:76">
      <c r="BX7603" s="16"/>
    </row>
    <row r="7604" spans="76:76">
      <c r="BX7604" s="16"/>
    </row>
    <row r="7605" spans="76:76">
      <c r="BX7605" s="16"/>
    </row>
    <row r="7606" spans="76:76">
      <c r="BX7606" s="16"/>
    </row>
    <row r="7607" spans="76:76">
      <c r="BX7607" s="16"/>
    </row>
    <row r="7608" spans="76:76">
      <c r="BX7608" s="16"/>
    </row>
    <row r="7609" spans="76:76">
      <c r="BX7609" s="16"/>
    </row>
    <row r="7610" spans="76:76">
      <c r="BX7610" s="16"/>
    </row>
    <row r="7611" spans="76:76">
      <c r="BX7611" s="16"/>
    </row>
    <row r="7612" spans="76:76">
      <c r="BX7612" s="16"/>
    </row>
    <row r="7613" spans="76:76">
      <c r="BX7613" s="16"/>
    </row>
    <row r="7614" spans="76:76">
      <c r="BX7614" s="16"/>
    </row>
    <row r="7615" spans="76:76">
      <c r="BX7615" s="16"/>
    </row>
    <row r="7616" spans="76:76">
      <c r="BX7616" s="16"/>
    </row>
    <row r="7617" spans="76:76">
      <c r="BX7617" s="16"/>
    </row>
    <row r="7618" spans="76:76">
      <c r="BX7618" s="16"/>
    </row>
    <row r="7619" spans="76:76">
      <c r="BX7619" s="16"/>
    </row>
    <row r="7620" spans="76:76">
      <c r="BX7620" s="16"/>
    </row>
    <row r="7621" spans="76:76">
      <c r="BX7621" s="16"/>
    </row>
    <row r="7622" spans="76:76">
      <c r="BX7622" s="16"/>
    </row>
    <row r="7623" spans="76:76">
      <c r="BX7623" s="16"/>
    </row>
    <row r="7624" spans="76:76">
      <c r="BX7624" s="16"/>
    </row>
    <row r="7625" spans="76:76">
      <c r="BX7625" s="16"/>
    </row>
    <row r="7626" spans="76:76">
      <c r="BX7626" s="16"/>
    </row>
    <row r="7627" spans="76:76">
      <c r="BX7627" s="16"/>
    </row>
    <row r="7628" spans="76:76">
      <c r="BX7628" s="16"/>
    </row>
    <row r="7629" spans="76:76">
      <c r="BX7629" s="16"/>
    </row>
    <row r="7630" spans="76:76">
      <c r="BX7630" s="16"/>
    </row>
    <row r="7631" spans="76:76">
      <c r="BX7631" s="16"/>
    </row>
    <row r="7632" spans="76:76">
      <c r="BX7632" s="16"/>
    </row>
    <row r="7633" spans="76:76">
      <c r="BX7633" s="16"/>
    </row>
    <row r="7634" spans="76:76">
      <c r="BX7634" s="16"/>
    </row>
    <row r="7635" spans="76:76">
      <c r="BX7635" s="16"/>
    </row>
    <row r="7636" spans="76:76">
      <c r="BX7636" s="16"/>
    </row>
    <row r="7637" spans="76:76">
      <c r="BX7637" s="16"/>
    </row>
    <row r="7638" spans="76:76">
      <c r="BX7638" s="16"/>
    </row>
    <row r="7639" spans="76:76">
      <c r="BX7639" s="16"/>
    </row>
    <row r="7640" spans="76:76">
      <c r="BX7640" s="16"/>
    </row>
    <row r="7641" spans="76:76">
      <c r="BX7641" s="16"/>
    </row>
    <row r="7642" spans="76:76">
      <c r="BX7642" s="16"/>
    </row>
    <row r="7643" spans="76:76">
      <c r="BX7643" s="16"/>
    </row>
    <row r="7644" spans="76:76">
      <c r="BX7644" s="16"/>
    </row>
    <row r="7645" spans="76:76">
      <c r="BX7645" s="16"/>
    </row>
    <row r="7646" spans="76:76">
      <c r="BX7646" s="16"/>
    </row>
    <row r="7647" spans="76:76">
      <c r="BX7647" s="16"/>
    </row>
    <row r="7648" spans="76:76">
      <c r="BX7648" s="16"/>
    </row>
    <row r="7649" spans="76:76">
      <c r="BX7649" s="16"/>
    </row>
    <row r="7650" spans="76:76">
      <c r="BX7650" s="16"/>
    </row>
    <row r="7651" spans="76:76">
      <c r="BX7651" s="16"/>
    </row>
    <row r="7652" spans="76:76">
      <c r="BX7652" s="16"/>
    </row>
    <row r="7653" spans="76:76">
      <c r="BX7653" s="16"/>
    </row>
    <row r="7654" spans="76:76">
      <c r="BX7654" s="16"/>
    </row>
    <row r="7655" spans="76:76">
      <c r="BX7655" s="16"/>
    </row>
    <row r="7656" spans="76:76">
      <c r="BX7656" s="16"/>
    </row>
    <row r="7657" spans="76:76">
      <c r="BX7657" s="16"/>
    </row>
    <row r="7658" spans="76:76">
      <c r="BX7658" s="16"/>
    </row>
    <row r="7659" spans="76:76">
      <c r="BX7659" s="16"/>
    </row>
    <row r="7660" spans="76:76">
      <c r="BX7660" s="16"/>
    </row>
    <row r="7661" spans="76:76">
      <c r="BX7661" s="16"/>
    </row>
    <row r="7662" spans="76:76">
      <c r="BX7662" s="16"/>
    </row>
    <row r="7663" spans="76:76">
      <c r="BX7663" s="16"/>
    </row>
    <row r="7664" spans="76:76">
      <c r="BX7664" s="16"/>
    </row>
    <row r="7665" spans="76:76">
      <c r="BX7665" s="16"/>
    </row>
    <row r="7666" spans="76:76">
      <c r="BX7666" s="16"/>
    </row>
    <row r="7667" spans="76:76">
      <c r="BX7667" s="16"/>
    </row>
    <row r="7668" spans="76:76">
      <c r="BX7668" s="16"/>
    </row>
    <row r="7669" spans="76:76">
      <c r="BX7669" s="16"/>
    </row>
    <row r="7670" spans="76:76">
      <c r="BX7670" s="16"/>
    </row>
    <row r="7671" spans="76:76">
      <c r="BX7671" s="16"/>
    </row>
    <row r="7672" spans="76:76">
      <c r="BX7672" s="16"/>
    </row>
    <row r="7673" spans="76:76">
      <c r="BX7673" s="16"/>
    </row>
    <row r="7674" spans="76:76">
      <c r="BX7674" s="16"/>
    </row>
    <row r="7675" spans="76:76">
      <c r="BX7675" s="16"/>
    </row>
    <row r="7676" spans="76:76">
      <c r="BX7676" s="16"/>
    </row>
    <row r="7677" spans="76:76">
      <c r="BX7677" s="16"/>
    </row>
    <row r="7678" spans="76:76">
      <c r="BX7678" s="16"/>
    </row>
    <row r="7679" spans="76:76">
      <c r="BX7679" s="16"/>
    </row>
    <row r="7680" spans="76:76">
      <c r="BX7680" s="16"/>
    </row>
    <row r="7681" spans="76:76">
      <c r="BX7681" s="16"/>
    </row>
    <row r="7682" spans="76:76">
      <c r="BX7682" s="16"/>
    </row>
    <row r="7683" spans="76:76">
      <c r="BX7683" s="16"/>
    </row>
    <row r="7684" spans="76:76">
      <c r="BX7684" s="16"/>
    </row>
    <row r="7685" spans="76:76">
      <c r="BX7685" s="16"/>
    </row>
    <row r="7686" spans="76:76">
      <c r="BX7686" s="16"/>
    </row>
    <row r="7687" spans="76:76">
      <c r="BX7687" s="16"/>
    </row>
    <row r="7688" spans="76:76">
      <c r="BX7688" s="16"/>
    </row>
    <row r="7689" spans="76:76">
      <c r="BX7689" s="16"/>
    </row>
    <row r="7690" spans="76:76">
      <c r="BX7690" s="16"/>
    </row>
    <row r="7691" spans="76:76">
      <c r="BX7691" s="16"/>
    </row>
    <row r="7692" spans="76:76">
      <c r="BX7692" s="16"/>
    </row>
    <row r="7693" spans="76:76">
      <c r="BX7693" s="16"/>
    </row>
    <row r="7694" spans="76:76">
      <c r="BX7694" s="16"/>
    </row>
    <row r="7695" spans="76:76">
      <c r="BX7695" s="16"/>
    </row>
    <row r="7696" spans="76:76">
      <c r="BX7696" s="16"/>
    </row>
    <row r="7697" spans="76:76">
      <c r="BX7697" s="16"/>
    </row>
    <row r="7698" spans="76:76">
      <c r="BX7698" s="16"/>
    </row>
    <row r="7699" spans="76:76">
      <c r="BX7699" s="16"/>
    </row>
    <row r="7700" spans="76:76">
      <c r="BX7700" s="16"/>
    </row>
    <row r="7701" spans="76:76">
      <c r="BX7701" s="16"/>
    </row>
    <row r="7702" spans="76:76">
      <c r="BX7702" s="16"/>
    </row>
    <row r="7703" spans="76:76">
      <c r="BX7703" s="16"/>
    </row>
    <row r="7704" spans="76:76">
      <c r="BX7704" s="16"/>
    </row>
    <row r="7705" spans="76:76">
      <c r="BX7705" s="16"/>
    </row>
    <row r="7706" spans="76:76">
      <c r="BX7706" s="16"/>
    </row>
    <row r="7707" spans="76:76">
      <c r="BX7707" s="16"/>
    </row>
    <row r="7708" spans="76:76">
      <c r="BX7708" s="16"/>
    </row>
    <row r="7709" spans="76:76">
      <c r="BX7709" s="16"/>
    </row>
    <row r="7710" spans="76:76">
      <c r="BX7710" s="16"/>
    </row>
    <row r="7711" spans="76:76">
      <c r="BX7711" s="16"/>
    </row>
    <row r="7712" spans="76:76">
      <c r="BX7712" s="16"/>
    </row>
    <row r="7713" spans="76:76">
      <c r="BX7713" s="16"/>
    </row>
    <row r="7714" spans="76:76">
      <c r="BX7714" s="16"/>
    </row>
    <row r="7715" spans="76:76">
      <c r="BX7715" s="16"/>
    </row>
    <row r="7716" spans="76:76">
      <c r="BX7716" s="16"/>
    </row>
    <row r="7717" spans="76:76">
      <c r="BX7717" s="16"/>
    </row>
    <row r="7718" spans="76:76">
      <c r="BX7718" s="16"/>
    </row>
    <row r="7719" spans="76:76">
      <c r="BX7719" s="16"/>
    </row>
    <row r="7720" spans="76:76">
      <c r="BX7720" s="16"/>
    </row>
    <row r="7721" spans="76:76">
      <c r="BX7721" s="16"/>
    </row>
    <row r="7722" spans="76:76">
      <c r="BX7722" s="16"/>
    </row>
    <row r="7723" spans="76:76">
      <c r="BX7723" s="16"/>
    </row>
    <row r="7724" spans="76:76">
      <c r="BX7724" s="16"/>
    </row>
    <row r="7725" spans="76:76">
      <c r="BX7725" s="16"/>
    </row>
    <row r="7726" spans="76:76">
      <c r="BX7726" s="16"/>
    </row>
    <row r="7727" spans="76:76">
      <c r="BX7727" s="16"/>
    </row>
    <row r="7728" spans="76:76">
      <c r="BX7728" s="16"/>
    </row>
    <row r="7729" spans="76:76">
      <c r="BX7729" s="16"/>
    </row>
    <row r="7730" spans="76:76">
      <c r="BX7730" s="16"/>
    </row>
    <row r="7731" spans="76:76">
      <c r="BX7731" s="16"/>
    </row>
    <row r="7732" spans="76:76">
      <c r="BX7732" s="16"/>
    </row>
    <row r="7733" spans="76:76">
      <c r="BX7733" s="16"/>
    </row>
    <row r="7734" spans="76:76">
      <c r="BX7734" s="16"/>
    </row>
    <row r="7735" spans="76:76">
      <c r="BX7735" s="16"/>
    </row>
    <row r="7736" spans="76:76">
      <c r="BX7736" s="16"/>
    </row>
    <row r="7737" spans="76:76">
      <c r="BX7737" s="16"/>
    </row>
    <row r="7738" spans="76:76">
      <c r="BX7738" s="16"/>
    </row>
    <row r="7739" spans="76:76">
      <c r="BX7739" s="16"/>
    </row>
    <row r="7740" spans="76:76">
      <c r="BX7740" s="16"/>
    </row>
    <row r="7741" spans="76:76">
      <c r="BX7741" s="16"/>
    </row>
    <row r="7742" spans="76:76">
      <c r="BX7742" s="16"/>
    </row>
    <row r="7743" spans="76:76">
      <c r="BX7743" s="16"/>
    </row>
    <row r="7744" spans="76:76">
      <c r="BX7744" s="16"/>
    </row>
    <row r="7745" spans="76:76">
      <c r="BX7745" s="16"/>
    </row>
    <row r="7746" spans="76:76">
      <c r="BX7746" s="16"/>
    </row>
    <row r="7747" spans="76:76">
      <c r="BX7747" s="16"/>
    </row>
    <row r="7748" spans="76:76">
      <c r="BX7748" s="16"/>
    </row>
    <row r="7749" spans="76:76">
      <c r="BX7749" s="16"/>
    </row>
    <row r="7750" spans="76:76">
      <c r="BX7750" s="16"/>
    </row>
    <row r="7751" spans="76:76">
      <c r="BX7751" s="16"/>
    </row>
    <row r="7752" spans="76:76">
      <c r="BX7752" s="16"/>
    </row>
    <row r="7753" spans="76:76">
      <c r="BX7753" s="16"/>
    </row>
    <row r="7754" spans="76:76">
      <c r="BX7754" s="16"/>
    </row>
    <row r="7755" spans="76:76">
      <c r="BX7755" s="16"/>
    </row>
    <row r="7756" spans="76:76">
      <c r="BX7756" s="16"/>
    </row>
    <row r="7757" spans="76:76">
      <c r="BX7757" s="16"/>
    </row>
    <row r="7758" spans="76:76">
      <c r="BX7758" s="16"/>
    </row>
    <row r="7759" spans="76:76">
      <c r="BX7759" s="16"/>
    </row>
    <row r="7760" spans="76:76">
      <c r="BX7760" s="16"/>
    </row>
    <row r="7761" spans="76:76">
      <c r="BX7761" s="16"/>
    </row>
    <row r="7762" spans="76:76">
      <c r="BX7762" s="16"/>
    </row>
    <row r="7763" spans="76:76">
      <c r="BX7763" s="16"/>
    </row>
    <row r="7764" spans="76:76">
      <c r="BX7764" s="16"/>
    </row>
    <row r="7765" spans="76:76">
      <c r="BX7765" s="16"/>
    </row>
    <row r="7766" spans="76:76">
      <c r="BX7766" s="16"/>
    </row>
    <row r="7767" spans="76:76">
      <c r="BX7767" s="16"/>
    </row>
    <row r="7768" spans="76:76">
      <c r="BX7768" s="16"/>
    </row>
    <row r="7769" spans="76:76">
      <c r="BX7769" s="16"/>
    </row>
    <row r="7770" spans="76:76">
      <c r="BX7770" s="16"/>
    </row>
    <row r="7771" spans="76:76">
      <c r="BX7771" s="16"/>
    </row>
    <row r="7772" spans="76:76">
      <c r="BX7772" s="16"/>
    </row>
    <row r="7773" spans="76:76">
      <c r="BX7773" s="16"/>
    </row>
    <row r="7774" spans="76:76">
      <c r="BX7774" s="16"/>
    </row>
    <row r="7775" spans="76:76">
      <c r="BX7775" s="16"/>
    </row>
    <row r="7776" spans="76:76">
      <c r="BX7776" s="16"/>
    </row>
    <row r="7777" spans="76:76">
      <c r="BX7777" s="16"/>
    </row>
    <row r="7778" spans="76:76">
      <c r="BX7778" s="16"/>
    </row>
    <row r="7779" spans="76:76">
      <c r="BX7779" s="16"/>
    </row>
    <row r="7780" spans="76:76">
      <c r="BX7780" s="16"/>
    </row>
    <row r="7781" spans="76:76">
      <c r="BX7781" s="16"/>
    </row>
    <row r="7782" spans="76:76">
      <c r="BX7782" s="16"/>
    </row>
    <row r="7783" spans="76:76">
      <c r="BX7783" s="16"/>
    </row>
    <row r="7784" spans="76:76">
      <c r="BX7784" s="16"/>
    </row>
    <row r="7785" spans="76:76">
      <c r="BX7785" s="16"/>
    </row>
    <row r="7786" spans="76:76">
      <c r="BX7786" s="16"/>
    </row>
    <row r="7787" spans="76:76">
      <c r="BX7787" s="16"/>
    </row>
    <row r="7788" spans="76:76">
      <c r="BX7788" s="16"/>
    </row>
    <row r="7789" spans="76:76">
      <c r="BX7789" s="16"/>
    </row>
    <row r="7790" spans="76:76">
      <c r="BX7790" s="16"/>
    </row>
    <row r="7791" spans="76:76">
      <c r="BX7791" s="16"/>
    </row>
    <row r="7792" spans="76:76">
      <c r="BX7792" s="16"/>
    </row>
    <row r="7793" spans="76:76">
      <c r="BX7793" s="16"/>
    </row>
    <row r="7794" spans="76:76">
      <c r="BX7794" s="16"/>
    </row>
    <row r="7795" spans="76:76">
      <c r="BX7795" s="16"/>
    </row>
    <row r="7796" spans="76:76">
      <c r="BX7796" s="16"/>
    </row>
    <row r="7797" spans="76:76">
      <c r="BX7797" s="16"/>
    </row>
    <row r="7798" spans="76:76">
      <c r="BX7798" s="16"/>
    </row>
    <row r="7799" spans="76:76">
      <c r="BX7799" s="16"/>
    </row>
    <row r="7800" spans="76:76">
      <c r="BX7800" s="16"/>
    </row>
    <row r="7801" spans="76:76">
      <c r="BX7801" s="16"/>
    </row>
    <row r="7802" spans="76:76">
      <c r="BX7802" s="16"/>
    </row>
    <row r="7803" spans="76:76">
      <c r="BX7803" s="16"/>
    </row>
    <row r="7804" spans="76:76">
      <c r="BX7804" s="16"/>
    </row>
    <row r="7805" spans="76:76">
      <c r="BX7805" s="16"/>
    </row>
    <row r="7806" spans="76:76">
      <c r="BX7806" s="16"/>
    </row>
    <row r="7807" spans="76:76">
      <c r="BX7807" s="16"/>
    </row>
    <row r="7808" spans="76:76">
      <c r="BX7808" s="16"/>
    </row>
    <row r="7809" spans="76:76">
      <c r="BX7809" s="16"/>
    </row>
    <row r="7810" spans="76:76">
      <c r="BX7810" s="16"/>
    </row>
    <row r="7811" spans="76:76">
      <c r="BX7811" s="16"/>
    </row>
    <row r="7812" spans="76:76">
      <c r="BX7812" s="16"/>
    </row>
    <row r="7813" spans="76:76">
      <c r="BX7813" s="16"/>
    </row>
    <row r="7814" spans="76:76">
      <c r="BX7814" s="16"/>
    </row>
    <row r="7815" spans="76:76">
      <c r="BX7815" s="16"/>
    </row>
    <row r="7816" spans="76:76">
      <c r="BX7816" s="16"/>
    </row>
    <row r="7817" spans="76:76">
      <c r="BX7817" s="16"/>
    </row>
    <row r="7818" spans="76:76">
      <c r="BX7818" s="16"/>
    </row>
    <row r="7819" spans="76:76">
      <c r="BX7819" s="16"/>
    </row>
    <row r="7820" spans="76:76">
      <c r="BX7820" s="16"/>
    </row>
    <row r="7821" spans="76:76">
      <c r="BX7821" s="16"/>
    </row>
    <row r="7822" spans="76:76">
      <c r="BX7822" s="16"/>
    </row>
    <row r="7823" spans="76:76">
      <c r="BX7823" s="16"/>
    </row>
    <row r="7824" spans="76:76">
      <c r="BX7824" s="16"/>
    </row>
    <row r="7825" spans="76:76">
      <c r="BX7825" s="16"/>
    </row>
    <row r="7826" spans="76:76">
      <c r="BX7826" s="16"/>
    </row>
    <row r="7827" spans="76:76">
      <c r="BX7827" s="16"/>
    </row>
    <row r="7828" spans="76:76">
      <c r="BX7828" s="16"/>
    </row>
    <row r="7829" spans="76:76">
      <c r="BX7829" s="16"/>
    </row>
    <row r="7830" spans="76:76">
      <c r="BX7830" s="16"/>
    </row>
    <row r="7831" spans="76:76">
      <c r="BX7831" s="16"/>
    </row>
    <row r="7832" spans="76:76">
      <c r="BX7832" s="16"/>
    </row>
    <row r="7833" spans="76:76">
      <c r="BX7833" s="16"/>
    </row>
    <row r="7834" spans="76:76">
      <c r="BX7834" s="16"/>
    </row>
    <row r="7835" spans="76:76">
      <c r="BX7835" s="16"/>
    </row>
    <row r="7836" spans="76:76">
      <c r="BX7836" s="16"/>
    </row>
    <row r="7837" spans="76:76">
      <c r="BX7837" s="16"/>
    </row>
    <row r="7838" spans="76:76">
      <c r="BX7838" s="16"/>
    </row>
    <row r="7839" spans="76:76">
      <c r="BX7839" s="16"/>
    </row>
    <row r="7840" spans="76:76">
      <c r="BX7840" s="16"/>
    </row>
    <row r="7841" spans="76:76">
      <c r="BX7841" s="16"/>
    </row>
    <row r="7842" spans="76:76">
      <c r="BX7842" s="16"/>
    </row>
    <row r="7843" spans="76:76">
      <c r="BX7843" s="16"/>
    </row>
    <row r="7844" spans="76:76">
      <c r="BX7844" s="16"/>
    </row>
    <row r="7845" spans="76:76">
      <c r="BX7845" s="16"/>
    </row>
    <row r="7846" spans="76:76">
      <c r="BX7846" s="16"/>
    </row>
    <row r="7847" spans="76:76">
      <c r="BX7847" s="16"/>
    </row>
    <row r="7848" spans="76:76">
      <c r="BX7848" s="16"/>
    </row>
    <row r="7849" spans="76:76">
      <c r="BX7849" s="16"/>
    </row>
    <row r="7850" spans="76:76">
      <c r="BX7850" s="16"/>
    </row>
    <row r="7851" spans="76:76">
      <c r="BX7851" s="16"/>
    </row>
    <row r="7852" spans="76:76">
      <c r="BX7852" s="16"/>
    </row>
    <row r="7853" spans="76:76">
      <c r="BX7853" s="16"/>
    </row>
    <row r="7854" spans="76:76">
      <c r="BX7854" s="16"/>
    </row>
    <row r="7855" spans="76:76">
      <c r="BX7855" s="16"/>
    </row>
    <row r="7856" spans="76:76">
      <c r="BX7856" s="16"/>
    </row>
    <row r="7857" spans="76:76">
      <c r="BX7857" s="16"/>
    </row>
    <row r="7858" spans="76:76">
      <c r="BX7858" s="16"/>
    </row>
    <row r="7859" spans="76:76">
      <c r="BX7859" s="16"/>
    </row>
    <row r="7860" spans="76:76">
      <c r="BX7860" s="16"/>
    </row>
    <row r="7861" spans="76:76">
      <c r="BX7861" s="16"/>
    </row>
    <row r="7862" spans="76:76">
      <c r="BX7862" s="16"/>
    </row>
    <row r="7863" spans="76:76">
      <c r="BX7863" s="16"/>
    </row>
    <row r="7864" spans="76:76">
      <c r="BX7864" s="16"/>
    </row>
    <row r="7865" spans="76:76">
      <c r="BX7865" s="16"/>
    </row>
    <row r="7866" spans="76:76">
      <c r="BX7866" s="16"/>
    </row>
    <row r="7867" spans="76:76">
      <c r="BX7867" s="16"/>
    </row>
    <row r="7868" spans="76:76">
      <c r="BX7868" s="16"/>
    </row>
    <row r="7869" spans="76:76">
      <c r="BX7869" s="16"/>
    </row>
    <row r="7870" spans="76:76">
      <c r="BX7870" s="16"/>
    </row>
    <row r="7871" spans="76:76">
      <c r="BX7871" s="16"/>
    </row>
    <row r="7872" spans="76:76">
      <c r="BX7872" s="16"/>
    </row>
    <row r="7873" spans="76:76">
      <c r="BX7873" s="16"/>
    </row>
    <row r="7874" spans="76:76">
      <c r="BX7874" s="16"/>
    </row>
    <row r="7875" spans="76:76">
      <c r="BX7875" s="16"/>
    </row>
    <row r="7876" spans="76:76">
      <c r="BX7876" s="16"/>
    </row>
    <row r="7877" spans="76:76">
      <c r="BX7877" s="16"/>
    </row>
    <row r="7878" spans="76:76">
      <c r="BX7878" s="16"/>
    </row>
    <row r="7879" spans="76:76">
      <c r="BX7879" s="16"/>
    </row>
    <row r="7880" spans="76:76">
      <c r="BX7880" s="16"/>
    </row>
    <row r="7881" spans="76:76">
      <c r="BX7881" s="16"/>
    </row>
    <row r="7882" spans="76:76">
      <c r="BX7882" s="16"/>
    </row>
    <row r="7883" spans="76:76">
      <c r="BX7883" s="16"/>
    </row>
    <row r="7884" spans="76:76">
      <c r="BX7884" s="16"/>
    </row>
    <row r="7885" spans="76:76">
      <c r="BX7885" s="16"/>
    </row>
    <row r="7886" spans="76:76">
      <c r="BX7886" s="16"/>
    </row>
    <row r="7887" spans="76:76">
      <c r="BX7887" s="16"/>
    </row>
    <row r="7888" spans="76:76">
      <c r="BX7888" s="16"/>
    </row>
    <row r="7889" spans="76:76">
      <c r="BX7889" s="16"/>
    </row>
    <row r="7890" spans="76:76">
      <c r="BX7890" s="16"/>
    </row>
    <row r="7891" spans="76:76">
      <c r="BX7891" s="16"/>
    </row>
    <row r="7892" spans="76:76">
      <c r="BX7892" s="16"/>
    </row>
    <row r="7893" spans="76:76">
      <c r="BX7893" s="16"/>
    </row>
    <row r="7894" spans="76:76">
      <c r="BX7894" s="16"/>
    </row>
    <row r="7895" spans="76:76">
      <c r="BX7895" s="16"/>
    </row>
    <row r="7896" spans="76:76">
      <c r="BX7896" s="16"/>
    </row>
    <row r="7897" spans="76:76">
      <c r="BX7897" s="16"/>
    </row>
    <row r="7898" spans="76:76">
      <c r="BX7898" s="16"/>
    </row>
    <row r="7899" spans="76:76">
      <c r="BX7899" s="16"/>
    </row>
    <row r="7900" spans="76:76">
      <c r="BX7900" s="16"/>
    </row>
    <row r="7901" spans="76:76">
      <c r="BX7901" s="16"/>
    </row>
    <row r="7902" spans="76:76">
      <c r="BX7902" s="16"/>
    </row>
    <row r="7903" spans="76:76">
      <c r="BX7903" s="16"/>
    </row>
    <row r="7904" spans="76:76">
      <c r="BX7904" s="16"/>
    </row>
    <row r="7905" spans="76:76">
      <c r="BX7905" s="16"/>
    </row>
    <row r="7906" spans="76:76">
      <c r="BX7906" s="16"/>
    </row>
    <row r="7907" spans="76:76">
      <c r="BX7907" s="16"/>
    </row>
    <row r="7908" spans="76:76">
      <c r="BX7908" s="16"/>
    </row>
    <row r="7909" spans="76:76">
      <c r="BX7909" s="16"/>
    </row>
    <row r="7910" spans="76:76">
      <c r="BX7910" s="16"/>
    </row>
    <row r="7911" spans="76:76">
      <c r="BX7911" s="16"/>
    </row>
    <row r="7912" spans="76:76">
      <c r="BX7912" s="16"/>
    </row>
    <row r="7913" spans="76:76">
      <c r="BX7913" s="16"/>
    </row>
    <row r="7914" spans="76:76">
      <c r="BX7914" s="16"/>
    </row>
    <row r="7915" spans="76:76">
      <c r="BX7915" s="16"/>
    </row>
    <row r="7916" spans="76:76">
      <c r="BX7916" s="16"/>
    </row>
    <row r="7917" spans="76:76">
      <c r="BX7917" s="16"/>
    </row>
    <row r="7918" spans="76:76">
      <c r="BX7918" s="16"/>
    </row>
    <row r="7919" spans="76:76">
      <c r="BX7919" s="16"/>
    </row>
    <row r="7920" spans="76:76">
      <c r="BX7920" s="16"/>
    </row>
    <row r="7921" spans="76:76">
      <c r="BX7921" s="16"/>
    </row>
    <row r="7922" spans="76:76">
      <c r="BX7922" s="16"/>
    </row>
    <row r="7923" spans="76:76">
      <c r="BX7923" s="16"/>
    </row>
    <row r="7924" spans="76:76">
      <c r="BX7924" s="16"/>
    </row>
    <row r="7925" spans="76:76">
      <c r="BX7925" s="16"/>
    </row>
    <row r="7926" spans="76:76">
      <c r="BX7926" s="16"/>
    </row>
    <row r="7927" spans="76:76">
      <c r="BX7927" s="16"/>
    </row>
    <row r="7928" spans="76:76">
      <c r="BX7928" s="16"/>
    </row>
    <row r="7929" spans="76:76">
      <c r="BX7929" s="16"/>
    </row>
    <row r="7930" spans="76:76">
      <c r="BX7930" s="16"/>
    </row>
    <row r="7931" spans="76:76">
      <c r="BX7931" s="16"/>
    </row>
    <row r="7932" spans="76:76">
      <c r="BX7932" s="16"/>
    </row>
    <row r="7933" spans="76:76">
      <c r="BX7933" s="16"/>
    </row>
    <row r="7934" spans="76:76">
      <c r="BX7934" s="16"/>
    </row>
    <row r="7935" spans="76:76">
      <c r="BX7935" s="16"/>
    </row>
    <row r="7936" spans="76:76">
      <c r="BX7936" s="16"/>
    </row>
    <row r="7937" spans="76:76">
      <c r="BX7937" s="16"/>
    </row>
    <row r="7938" spans="76:76">
      <c r="BX7938" s="16"/>
    </row>
    <row r="7939" spans="76:76">
      <c r="BX7939" s="16"/>
    </row>
    <row r="7940" spans="76:76">
      <c r="BX7940" s="16"/>
    </row>
    <row r="7941" spans="76:76">
      <c r="BX7941" s="16"/>
    </row>
    <row r="7942" spans="76:76">
      <c r="BX7942" s="16"/>
    </row>
    <row r="7943" spans="76:76">
      <c r="BX7943" s="16"/>
    </row>
    <row r="7944" spans="76:76">
      <c r="BX7944" s="16"/>
    </row>
    <row r="7945" spans="76:76">
      <c r="BX7945" s="16"/>
    </row>
    <row r="7946" spans="76:76">
      <c r="BX7946" s="16"/>
    </row>
    <row r="7947" spans="76:76">
      <c r="BX7947" s="16"/>
    </row>
    <row r="7948" spans="76:76">
      <c r="BX7948" s="16"/>
    </row>
    <row r="7949" spans="76:76">
      <c r="BX7949" s="16"/>
    </row>
    <row r="7950" spans="76:76">
      <c r="BX7950" s="16"/>
    </row>
    <row r="7951" spans="76:76">
      <c r="BX7951" s="16"/>
    </row>
    <row r="7952" spans="76:76">
      <c r="BX7952" s="16"/>
    </row>
    <row r="7953" spans="76:76">
      <c r="BX7953" s="16"/>
    </row>
    <row r="7954" spans="76:76">
      <c r="BX7954" s="16"/>
    </row>
    <row r="7955" spans="76:76">
      <c r="BX7955" s="16"/>
    </row>
    <row r="7956" spans="76:76">
      <c r="BX7956" s="16"/>
    </row>
    <row r="7957" spans="76:76">
      <c r="BX7957" s="16"/>
    </row>
    <row r="7958" spans="76:76">
      <c r="BX7958" s="16"/>
    </row>
    <row r="7959" spans="76:76">
      <c r="BX7959" s="16"/>
    </row>
    <row r="7960" spans="76:76">
      <c r="BX7960" s="16"/>
    </row>
    <row r="7961" spans="76:76">
      <c r="BX7961" s="16"/>
    </row>
    <row r="7962" spans="76:76">
      <c r="BX7962" s="16"/>
    </row>
    <row r="7963" spans="76:76">
      <c r="BX7963" s="16"/>
    </row>
    <row r="7964" spans="76:76">
      <c r="BX7964" s="16"/>
    </row>
    <row r="7965" spans="76:76">
      <c r="BX7965" s="16"/>
    </row>
    <row r="7966" spans="76:76">
      <c r="BX7966" s="16"/>
    </row>
    <row r="7967" spans="76:76">
      <c r="BX7967" s="16"/>
    </row>
    <row r="7968" spans="76:76">
      <c r="BX7968" s="16"/>
    </row>
    <row r="7969" spans="76:76">
      <c r="BX7969" s="16"/>
    </row>
    <row r="7970" spans="76:76">
      <c r="BX7970" s="16"/>
    </row>
    <row r="7971" spans="76:76">
      <c r="BX7971" s="16"/>
    </row>
    <row r="7972" spans="76:76">
      <c r="BX7972" s="16"/>
    </row>
    <row r="7973" spans="76:76">
      <c r="BX7973" s="16"/>
    </row>
    <row r="7974" spans="76:76">
      <c r="BX7974" s="16"/>
    </row>
    <row r="7975" spans="76:76">
      <c r="BX7975" s="16"/>
    </row>
    <row r="7976" spans="76:76">
      <c r="BX7976" s="16"/>
    </row>
    <row r="7977" spans="76:76">
      <c r="BX7977" s="16"/>
    </row>
    <row r="7978" spans="76:76">
      <c r="BX7978" s="16"/>
    </row>
    <row r="7979" spans="76:76">
      <c r="BX7979" s="16"/>
    </row>
    <row r="7980" spans="76:76">
      <c r="BX7980" s="16"/>
    </row>
    <row r="7981" spans="76:76">
      <c r="BX7981" s="16"/>
    </row>
    <row r="7982" spans="76:76">
      <c r="BX7982" s="16"/>
    </row>
    <row r="7983" spans="76:76">
      <c r="BX7983" s="16"/>
    </row>
    <row r="7984" spans="76:76">
      <c r="BX7984" s="16"/>
    </row>
    <row r="7985" spans="76:76">
      <c r="BX7985" s="16"/>
    </row>
    <row r="7986" spans="76:76">
      <c r="BX7986" s="16"/>
    </row>
    <row r="7987" spans="76:76">
      <c r="BX7987" s="16"/>
    </row>
    <row r="7988" spans="76:76">
      <c r="BX7988" s="16"/>
    </row>
    <row r="7989" spans="76:76">
      <c r="BX7989" s="16"/>
    </row>
    <row r="7990" spans="76:76">
      <c r="BX7990" s="16"/>
    </row>
    <row r="7991" spans="76:76">
      <c r="BX7991" s="16"/>
    </row>
    <row r="7992" spans="76:76">
      <c r="BX7992" s="16"/>
    </row>
    <row r="7993" spans="76:76">
      <c r="BX7993" s="16"/>
    </row>
    <row r="7994" spans="76:76">
      <c r="BX7994" s="16"/>
    </row>
    <row r="7995" spans="76:76">
      <c r="BX7995" s="16"/>
    </row>
    <row r="7996" spans="76:76">
      <c r="BX7996" s="16"/>
    </row>
    <row r="7997" spans="76:76">
      <c r="BX7997" s="16"/>
    </row>
    <row r="7998" spans="76:76">
      <c r="BX7998" s="16"/>
    </row>
    <row r="7999" spans="76:76">
      <c r="BX7999" s="16"/>
    </row>
    <row r="8000" spans="76:76">
      <c r="BX8000" s="16"/>
    </row>
    <row r="8001" spans="76:76">
      <c r="BX8001" s="16"/>
    </row>
    <row r="8002" spans="76:76">
      <c r="BX8002" s="16"/>
    </row>
    <row r="8003" spans="76:76">
      <c r="BX8003" s="16"/>
    </row>
    <row r="8004" spans="76:76">
      <c r="BX8004" s="16"/>
    </row>
    <row r="8005" spans="76:76">
      <c r="BX8005" s="16"/>
    </row>
    <row r="8006" spans="76:76">
      <c r="BX8006" s="16"/>
    </row>
    <row r="8007" spans="76:76">
      <c r="BX8007" s="16"/>
    </row>
    <row r="8008" spans="76:76">
      <c r="BX8008" s="16"/>
    </row>
    <row r="8009" spans="76:76">
      <c r="BX8009" s="16"/>
    </row>
    <row r="8010" spans="76:76">
      <c r="BX8010" s="16"/>
    </row>
    <row r="8011" spans="76:76">
      <c r="BX8011" s="16"/>
    </row>
    <row r="8012" spans="76:76">
      <c r="BX8012" s="16"/>
    </row>
    <row r="8013" spans="76:76">
      <c r="BX8013" s="16"/>
    </row>
    <row r="8014" spans="76:76">
      <c r="BX8014" s="16"/>
    </row>
    <row r="8015" spans="76:76">
      <c r="BX8015" s="16"/>
    </row>
    <row r="8016" spans="76:76">
      <c r="BX8016" s="16"/>
    </row>
    <row r="8017" spans="76:76">
      <c r="BX8017" s="16"/>
    </row>
    <row r="8018" spans="76:76">
      <c r="BX8018" s="16"/>
    </row>
    <row r="8019" spans="76:76">
      <c r="BX8019" s="16"/>
    </row>
    <row r="8020" spans="76:76">
      <c r="BX8020" s="16"/>
    </row>
    <row r="8021" spans="76:76">
      <c r="BX8021" s="16"/>
    </row>
    <row r="8022" spans="76:76">
      <c r="BX8022" s="16"/>
    </row>
    <row r="8023" spans="76:76">
      <c r="BX8023" s="16"/>
    </row>
    <row r="8024" spans="76:76">
      <c r="BX8024" s="16"/>
    </row>
    <row r="8025" spans="76:76">
      <c r="BX8025" s="16"/>
    </row>
    <row r="8026" spans="76:76">
      <c r="BX8026" s="16"/>
    </row>
    <row r="8027" spans="76:76">
      <c r="BX8027" s="16"/>
    </row>
    <row r="8028" spans="76:76">
      <c r="BX8028" s="16"/>
    </row>
    <row r="8029" spans="76:76">
      <c r="BX8029" s="16"/>
    </row>
    <row r="8030" spans="76:76">
      <c r="BX8030" s="16"/>
    </row>
    <row r="8031" spans="76:76">
      <c r="BX8031" s="16"/>
    </row>
    <row r="8032" spans="76:76">
      <c r="BX8032" s="16"/>
    </row>
    <row r="8033" spans="76:76">
      <c r="BX8033" s="16"/>
    </row>
    <row r="8034" spans="76:76">
      <c r="BX8034" s="16"/>
    </row>
    <row r="8035" spans="76:76">
      <c r="BX8035" s="16"/>
    </row>
    <row r="8036" spans="76:76">
      <c r="BX8036" s="16"/>
    </row>
    <row r="8037" spans="76:76">
      <c r="BX8037" s="16"/>
    </row>
    <row r="8038" spans="76:76">
      <c r="BX8038" s="16"/>
    </row>
    <row r="8039" spans="76:76">
      <c r="BX8039" s="16"/>
    </row>
    <row r="8040" spans="76:76">
      <c r="BX8040" s="16"/>
    </row>
    <row r="8041" spans="76:76">
      <c r="BX8041" s="16"/>
    </row>
    <row r="8042" spans="76:76">
      <c r="BX8042" s="16"/>
    </row>
    <row r="8043" spans="76:76">
      <c r="BX8043" s="16"/>
    </row>
    <row r="8044" spans="76:76">
      <c r="BX8044" s="16"/>
    </row>
    <row r="8045" spans="76:76">
      <c r="BX8045" s="16"/>
    </row>
    <row r="8046" spans="76:76">
      <c r="BX8046" s="16"/>
    </row>
    <row r="8047" spans="76:76">
      <c r="BX8047" s="16"/>
    </row>
    <row r="8048" spans="76:76">
      <c r="BX8048" s="16"/>
    </row>
    <row r="8049" spans="76:76">
      <c r="BX8049" s="16"/>
    </row>
    <row r="8050" spans="76:76">
      <c r="BX8050" s="16"/>
    </row>
    <row r="8051" spans="76:76">
      <c r="BX8051" s="16"/>
    </row>
    <row r="8052" spans="76:76">
      <c r="BX8052" s="16"/>
    </row>
    <row r="8053" spans="76:76">
      <c r="BX8053" s="16"/>
    </row>
    <row r="8054" spans="76:76">
      <c r="BX8054" s="16"/>
    </row>
    <row r="8055" spans="76:76">
      <c r="BX8055" s="16"/>
    </row>
    <row r="8056" spans="76:76">
      <c r="BX8056" s="16"/>
    </row>
    <row r="8057" spans="76:76">
      <c r="BX8057" s="16"/>
    </row>
    <row r="8058" spans="76:76">
      <c r="BX8058" s="16"/>
    </row>
    <row r="8059" spans="76:76">
      <c r="BX8059" s="16"/>
    </row>
    <row r="8060" spans="76:76">
      <c r="BX8060" s="16"/>
    </row>
    <row r="8061" spans="76:76">
      <c r="BX8061" s="16"/>
    </row>
    <row r="8062" spans="76:76">
      <c r="BX8062" s="16"/>
    </row>
    <row r="8063" spans="76:76">
      <c r="BX8063" s="16"/>
    </row>
    <row r="8064" spans="76:76">
      <c r="BX8064" s="16"/>
    </row>
    <row r="8065" spans="76:76">
      <c r="BX8065" s="16"/>
    </row>
    <row r="8066" spans="76:76">
      <c r="BX8066" s="16"/>
    </row>
    <row r="8067" spans="76:76">
      <c r="BX8067" s="16"/>
    </row>
    <row r="8068" spans="76:76">
      <c r="BX8068" s="16"/>
    </row>
    <row r="8069" spans="76:76">
      <c r="BX8069" s="16"/>
    </row>
    <row r="8070" spans="76:76">
      <c r="BX8070" s="16"/>
    </row>
    <row r="8071" spans="76:76">
      <c r="BX8071" s="16"/>
    </row>
    <row r="8072" spans="76:76">
      <c r="BX8072" s="16"/>
    </row>
    <row r="8073" spans="76:76">
      <c r="BX8073" s="16"/>
    </row>
    <row r="8074" spans="76:76">
      <c r="BX8074" s="16"/>
    </row>
    <row r="8075" spans="76:76">
      <c r="BX8075" s="16"/>
    </row>
    <row r="8076" spans="76:76">
      <c r="BX8076" s="16"/>
    </row>
    <row r="8077" spans="76:76">
      <c r="BX8077" s="16"/>
    </row>
    <row r="8078" spans="76:76">
      <c r="BX8078" s="16"/>
    </row>
    <row r="8079" spans="76:76">
      <c r="BX8079" s="16"/>
    </row>
    <row r="8080" spans="76:76">
      <c r="BX8080" s="16"/>
    </row>
    <row r="8081" spans="76:76">
      <c r="BX8081" s="16"/>
    </row>
    <row r="8082" spans="76:76">
      <c r="BX8082" s="16"/>
    </row>
    <row r="8083" spans="76:76">
      <c r="BX8083" s="16"/>
    </row>
    <row r="8084" spans="76:76">
      <c r="BX8084" s="16"/>
    </row>
    <row r="8085" spans="76:76">
      <c r="BX8085" s="16"/>
    </row>
    <row r="8086" spans="76:76">
      <c r="BX8086" s="16"/>
    </row>
    <row r="8087" spans="76:76">
      <c r="BX8087" s="16"/>
    </row>
    <row r="8088" spans="76:76">
      <c r="BX8088" s="16"/>
    </row>
    <row r="8089" spans="76:76">
      <c r="BX8089" s="16"/>
    </row>
    <row r="8090" spans="76:76">
      <c r="BX8090" s="16"/>
    </row>
    <row r="8091" spans="76:76">
      <c r="BX8091" s="16"/>
    </row>
    <row r="8092" spans="76:76">
      <c r="BX8092" s="16"/>
    </row>
    <row r="8093" spans="76:76">
      <c r="BX8093" s="16"/>
    </row>
    <row r="8094" spans="76:76">
      <c r="BX8094" s="16"/>
    </row>
    <row r="8095" spans="76:76">
      <c r="BX8095" s="16"/>
    </row>
    <row r="8096" spans="76:76">
      <c r="BX8096" s="16"/>
    </row>
    <row r="8097" spans="76:76">
      <c r="BX8097" s="16"/>
    </row>
    <row r="8098" spans="76:76">
      <c r="BX8098" s="16"/>
    </row>
    <row r="8099" spans="76:76">
      <c r="BX8099" s="16"/>
    </row>
    <row r="8100" spans="76:76">
      <c r="BX8100" s="16"/>
    </row>
    <row r="8101" spans="76:76">
      <c r="BX8101" s="16"/>
    </row>
    <row r="8102" spans="76:76">
      <c r="BX8102" s="16"/>
    </row>
    <row r="8103" spans="76:76">
      <c r="BX8103" s="16"/>
    </row>
    <row r="8104" spans="76:76">
      <c r="BX8104" s="16"/>
    </row>
    <row r="8105" spans="76:76">
      <c r="BX8105" s="16"/>
    </row>
    <row r="8106" spans="76:76">
      <c r="BX8106" s="16"/>
    </row>
    <row r="8107" spans="76:76">
      <c r="BX8107" s="16"/>
    </row>
    <row r="8108" spans="76:76">
      <c r="BX8108" s="16"/>
    </row>
    <row r="8109" spans="76:76">
      <c r="BX8109" s="16"/>
    </row>
    <row r="8110" spans="76:76">
      <c r="BX8110" s="16"/>
    </row>
    <row r="8111" spans="76:76">
      <c r="BX8111" s="16"/>
    </row>
    <row r="8112" spans="76:76">
      <c r="BX8112" s="16"/>
    </row>
    <row r="8113" spans="76:76">
      <c r="BX8113" s="16"/>
    </row>
    <row r="8114" spans="76:76">
      <c r="BX8114" s="16"/>
    </row>
    <row r="8115" spans="76:76">
      <c r="BX8115" s="16"/>
    </row>
    <row r="8116" spans="76:76">
      <c r="BX8116" s="16"/>
    </row>
    <row r="8117" spans="76:76">
      <c r="BX8117" s="16"/>
    </row>
    <row r="8118" spans="76:76">
      <c r="BX8118" s="16"/>
    </row>
    <row r="8119" spans="76:76">
      <c r="BX8119" s="16"/>
    </row>
    <row r="8120" spans="76:76">
      <c r="BX8120" s="16"/>
    </row>
    <row r="8121" spans="76:76">
      <c r="BX8121" s="16"/>
    </row>
    <row r="8122" spans="76:76">
      <c r="BX8122" s="16"/>
    </row>
    <row r="8123" spans="76:76">
      <c r="BX8123" s="16"/>
    </row>
    <row r="8124" spans="76:76">
      <c r="BX8124" s="16"/>
    </row>
    <row r="8125" spans="76:76">
      <c r="BX8125" s="16"/>
    </row>
    <row r="8126" spans="76:76">
      <c r="BX8126" s="16"/>
    </row>
    <row r="8127" spans="76:76">
      <c r="BX8127" s="16"/>
    </row>
    <row r="8128" spans="76:76">
      <c r="BX8128" s="16"/>
    </row>
    <row r="8129" spans="76:76">
      <c r="BX8129" s="16"/>
    </row>
    <row r="8130" spans="76:76">
      <c r="BX8130" s="16"/>
    </row>
    <row r="8131" spans="76:76">
      <c r="BX8131" s="16"/>
    </row>
    <row r="8132" spans="76:76">
      <c r="BX8132" s="16"/>
    </row>
    <row r="8133" spans="76:76">
      <c r="BX8133" s="16"/>
    </row>
    <row r="8134" spans="76:76">
      <c r="BX8134" s="16"/>
    </row>
    <row r="8135" spans="76:76">
      <c r="BX8135" s="16"/>
    </row>
    <row r="8136" spans="76:76">
      <c r="BX8136" s="16"/>
    </row>
    <row r="8137" spans="76:76">
      <c r="BX8137" s="16"/>
    </row>
    <row r="8138" spans="76:76">
      <c r="BX8138" s="16"/>
    </row>
    <row r="8139" spans="76:76">
      <c r="BX8139" s="16"/>
    </row>
    <row r="8140" spans="76:76">
      <c r="BX8140" s="16"/>
    </row>
    <row r="8141" spans="76:76">
      <c r="BX8141" s="16"/>
    </row>
    <row r="8142" spans="76:76">
      <c r="BX8142" s="16"/>
    </row>
    <row r="8143" spans="76:76">
      <c r="BX8143" s="16"/>
    </row>
    <row r="8144" spans="76:76">
      <c r="BX8144" s="16"/>
    </row>
    <row r="8145" spans="76:76">
      <c r="BX8145" s="16"/>
    </row>
    <row r="8146" spans="76:76">
      <c r="BX8146" s="16"/>
    </row>
    <row r="8147" spans="76:76">
      <c r="BX8147" s="16"/>
    </row>
    <row r="8148" spans="76:76">
      <c r="BX8148" s="16"/>
    </row>
    <row r="8149" spans="76:76">
      <c r="BX8149" s="16"/>
    </row>
    <row r="8150" spans="76:76">
      <c r="BX8150" s="16"/>
    </row>
    <row r="8151" spans="76:76">
      <c r="BX8151" s="16"/>
    </row>
    <row r="8152" spans="76:76">
      <c r="BX8152" s="16"/>
    </row>
    <row r="8153" spans="76:76">
      <c r="BX8153" s="16"/>
    </row>
    <row r="8154" spans="76:76">
      <c r="BX8154" s="16"/>
    </row>
    <row r="8155" spans="76:76">
      <c r="BX8155" s="16"/>
    </row>
    <row r="8156" spans="76:76">
      <c r="BX8156" s="16"/>
    </row>
    <row r="8157" spans="76:76">
      <c r="BX8157" s="16"/>
    </row>
    <row r="8158" spans="76:76">
      <c r="BX8158" s="16"/>
    </row>
    <row r="8159" spans="76:76">
      <c r="BX8159" s="16"/>
    </row>
    <row r="8160" spans="76:76">
      <c r="BX8160" s="16"/>
    </row>
    <row r="8161" spans="76:76">
      <c r="BX8161" s="16"/>
    </row>
    <row r="8162" spans="76:76">
      <c r="BX8162" s="16"/>
    </row>
    <row r="8163" spans="76:76">
      <c r="BX8163" s="16"/>
    </row>
    <row r="8164" spans="76:76">
      <c r="BX8164" s="16"/>
    </row>
    <row r="8165" spans="76:76">
      <c r="BX8165" s="16"/>
    </row>
    <row r="8166" spans="76:76">
      <c r="BX8166" s="16"/>
    </row>
    <row r="8167" spans="76:76">
      <c r="BX8167" s="16"/>
    </row>
    <row r="8168" spans="76:76">
      <c r="BX8168" s="16"/>
    </row>
    <row r="8169" spans="76:76">
      <c r="BX8169" s="16"/>
    </row>
    <row r="8170" spans="76:76">
      <c r="BX8170" s="16"/>
    </row>
    <row r="8171" spans="76:76">
      <c r="BX8171" s="16"/>
    </row>
    <row r="8172" spans="76:76">
      <c r="BX8172" s="16"/>
    </row>
    <row r="8173" spans="76:76">
      <c r="BX8173" s="16"/>
    </row>
    <row r="8174" spans="76:76">
      <c r="BX8174" s="16"/>
    </row>
    <row r="8175" spans="76:76">
      <c r="BX8175" s="16"/>
    </row>
    <row r="8176" spans="76:76">
      <c r="BX8176" s="16"/>
    </row>
    <row r="8177" spans="76:76">
      <c r="BX8177" s="16"/>
    </row>
    <row r="8178" spans="76:76">
      <c r="BX8178" s="16"/>
    </row>
    <row r="8179" spans="76:76">
      <c r="BX8179" s="16"/>
    </row>
    <row r="8180" spans="76:76">
      <c r="BX8180" s="16"/>
    </row>
    <row r="8181" spans="76:76">
      <c r="BX8181" s="16"/>
    </row>
    <row r="8182" spans="76:76">
      <c r="BX8182" s="16"/>
    </row>
    <row r="8183" spans="76:76">
      <c r="BX8183" s="16"/>
    </row>
    <row r="8184" spans="76:76">
      <c r="BX8184" s="16"/>
    </row>
    <row r="8185" spans="76:76">
      <c r="BX8185" s="16"/>
    </row>
    <row r="8186" spans="76:76">
      <c r="BX8186" s="16"/>
    </row>
    <row r="8187" spans="76:76">
      <c r="BX8187" s="16"/>
    </row>
    <row r="8188" spans="76:76">
      <c r="BX8188" s="16"/>
    </row>
    <row r="8189" spans="76:76">
      <c r="BX8189" s="16"/>
    </row>
    <row r="8190" spans="76:76">
      <c r="BX8190" s="16"/>
    </row>
    <row r="8191" spans="76:76">
      <c r="BX8191" s="16"/>
    </row>
    <row r="8192" spans="76:76">
      <c r="BX8192" s="16"/>
    </row>
    <row r="8193" spans="76:76">
      <c r="BX8193" s="16"/>
    </row>
    <row r="8194" spans="76:76">
      <c r="BX8194" s="16"/>
    </row>
    <row r="8195" spans="76:76">
      <c r="BX8195" s="16"/>
    </row>
    <row r="8196" spans="76:76">
      <c r="BX8196" s="16"/>
    </row>
    <row r="8197" spans="76:76">
      <c r="BX8197" s="16"/>
    </row>
    <row r="8198" spans="76:76">
      <c r="BX8198" s="16"/>
    </row>
    <row r="8199" spans="76:76">
      <c r="BX8199" s="16"/>
    </row>
    <row r="8200" spans="76:76">
      <c r="BX8200" s="16"/>
    </row>
    <row r="8201" spans="76:76">
      <c r="BX8201" s="16"/>
    </row>
    <row r="8202" spans="76:76">
      <c r="BX8202" s="16"/>
    </row>
    <row r="8203" spans="76:76">
      <c r="BX8203" s="16"/>
    </row>
    <row r="8204" spans="76:76">
      <c r="BX8204" s="16"/>
    </row>
    <row r="8205" spans="76:76">
      <c r="BX8205" s="16"/>
    </row>
    <row r="8206" spans="76:76">
      <c r="BX8206" s="16"/>
    </row>
    <row r="8207" spans="76:76">
      <c r="BX8207" s="16"/>
    </row>
    <row r="8208" spans="76:76">
      <c r="BX8208" s="16"/>
    </row>
    <row r="8209" spans="76:76">
      <c r="BX8209" s="16"/>
    </row>
    <row r="8210" spans="76:76">
      <c r="BX8210" s="16"/>
    </row>
    <row r="8211" spans="76:76">
      <c r="BX8211" s="16"/>
    </row>
    <row r="8212" spans="76:76">
      <c r="BX8212" s="16"/>
    </row>
    <row r="8213" spans="76:76">
      <c r="BX8213" s="16"/>
    </row>
    <row r="8214" spans="76:76">
      <c r="BX8214" s="16"/>
    </row>
    <row r="8215" spans="76:76">
      <c r="BX8215" s="16"/>
    </row>
    <row r="8216" spans="76:76">
      <c r="BX8216" s="16"/>
    </row>
    <row r="8217" spans="76:76">
      <c r="BX8217" s="16"/>
    </row>
    <row r="8218" spans="76:76">
      <c r="BX8218" s="16"/>
    </row>
    <row r="8219" spans="76:76">
      <c r="BX8219" s="16"/>
    </row>
    <row r="8220" spans="76:76">
      <c r="BX8220" s="16"/>
    </row>
    <row r="8221" spans="76:76">
      <c r="BX8221" s="16"/>
    </row>
    <row r="8222" spans="76:76">
      <c r="BX8222" s="16"/>
    </row>
    <row r="8223" spans="76:76">
      <c r="BX8223" s="16"/>
    </row>
    <row r="8224" spans="76:76">
      <c r="BX8224" s="16"/>
    </row>
    <row r="8225" spans="76:76">
      <c r="BX8225" s="16"/>
    </row>
    <row r="8226" spans="76:76">
      <c r="BX8226" s="16"/>
    </row>
    <row r="8227" spans="76:76">
      <c r="BX8227" s="16"/>
    </row>
    <row r="8228" spans="76:76">
      <c r="BX8228" s="16"/>
    </row>
    <row r="8229" spans="76:76">
      <c r="BX8229" s="16"/>
    </row>
    <row r="8230" spans="76:76">
      <c r="BX8230" s="16"/>
    </row>
    <row r="8231" spans="76:76">
      <c r="BX8231" s="16"/>
    </row>
    <row r="8232" spans="76:76">
      <c r="BX8232" s="16"/>
    </row>
    <row r="8233" spans="76:76">
      <c r="BX8233" s="16"/>
    </row>
    <row r="8234" spans="76:76">
      <c r="BX8234" s="16"/>
    </row>
    <row r="8235" spans="76:76">
      <c r="BX8235" s="16"/>
    </row>
    <row r="8236" spans="76:76">
      <c r="BX8236" s="16"/>
    </row>
    <row r="8237" spans="76:76">
      <c r="BX8237" s="16"/>
    </row>
    <row r="8238" spans="76:76">
      <c r="BX8238" s="16"/>
    </row>
    <row r="8239" spans="76:76">
      <c r="BX8239" s="16"/>
    </row>
    <row r="8240" spans="76:76">
      <c r="BX8240" s="16"/>
    </row>
    <row r="8241" spans="76:76">
      <c r="BX8241" s="16"/>
    </row>
    <row r="8242" spans="76:76">
      <c r="BX8242" s="16"/>
    </row>
    <row r="8243" spans="76:76">
      <c r="BX8243" s="16"/>
    </row>
    <row r="8244" spans="76:76">
      <c r="BX8244" s="16"/>
    </row>
    <row r="8245" spans="76:76">
      <c r="BX8245" s="16"/>
    </row>
    <row r="8246" spans="76:76">
      <c r="BX8246" s="16"/>
    </row>
    <row r="8247" spans="76:76">
      <c r="BX8247" s="16"/>
    </row>
    <row r="8248" spans="76:76">
      <c r="BX8248" s="16"/>
    </row>
    <row r="8249" spans="76:76">
      <c r="BX8249" s="16"/>
    </row>
    <row r="8250" spans="76:76">
      <c r="BX8250" s="16"/>
    </row>
    <row r="8251" spans="76:76">
      <c r="BX8251" s="16"/>
    </row>
    <row r="8252" spans="76:76">
      <c r="BX8252" s="16"/>
    </row>
    <row r="8253" spans="76:76">
      <c r="BX8253" s="16"/>
    </row>
    <row r="8254" spans="76:76">
      <c r="BX8254" s="16"/>
    </row>
    <row r="8255" spans="76:76">
      <c r="BX8255" s="16"/>
    </row>
    <row r="8256" spans="76:76">
      <c r="BX8256" s="16"/>
    </row>
    <row r="8257" spans="76:76">
      <c r="BX8257" s="16"/>
    </row>
    <row r="8258" spans="76:76">
      <c r="BX8258" s="16"/>
    </row>
    <row r="8259" spans="76:76">
      <c r="BX8259" s="16"/>
    </row>
    <row r="8260" spans="76:76">
      <c r="BX8260" s="16"/>
    </row>
    <row r="8261" spans="76:76">
      <c r="BX8261" s="16"/>
    </row>
    <row r="8262" spans="76:76">
      <c r="BX8262" s="16"/>
    </row>
    <row r="8263" spans="76:76">
      <c r="BX8263" s="16"/>
    </row>
    <row r="8264" spans="76:76">
      <c r="BX8264" s="16"/>
    </row>
    <row r="8265" spans="76:76">
      <c r="BX8265" s="16"/>
    </row>
    <row r="8266" spans="76:76">
      <c r="BX8266" s="16"/>
    </row>
    <row r="8267" spans="76:76">
      <c r="BX8267" s="16"/>
    </row>
    <row r="8268" spans="76:76">
      <c r="BX8268" s="16"/>
    </row>
    <row r="8269" spans="76:76">
      <c r="BX8269" s="16"/>
    </row>
    <row r="8270" spans="76:76">
      <c r="BX8270" s="16"/>
    </row>
    <row r="8271" spans="76:76">
      <c r="BX8271" s="16"/>
    </row>
    <row r="8272" spans="76:76">
      <c r="BX8272" s="16"/>
    </row>
    <row r="8273" spans="76:76">
      <c r="BX8273" s="16"/>
    </row>
    <row r="8274" spans="76:76">
      <c r="BX8274" s="16"/>
    </row>
    <row r="8275" spans="76:76">
      <c r="BX8275" s="16"/>
    </row>
    <row r="8276" spans="76:76">
      <c r="BX8276" s="16"/>
    </row>
    <row r="8277" spans="76:76">
      <c r="BX8277" s="16"/>
    </row>
    <row r="8278" spans="76:76">
      <c r="BX8278" s="16"/>
    </row>
    <row r="8279" spans="76:76">
      <c r="BX8279" s="16"/>
    </row>
    <row r="8280" spans="76:76">
      <c r="BX8280" s="16"/>
    </row>
    <row r="8281" spans="76:76">
      <c r="BX8281" s="16"/>
    </row>
    <row r="8282" spans="76:76">
      <c r="BX8282" s="16"/>
    </row>
    <row r="8283" spans="76:76">
      <c r="BX8283" s="16"/>
    </row>
    <row r="8284" spans="76:76">
      <c r="BX8284" s="16"/>
    </row>
    <row r="8285" spans="76:76">
      <c r="BX8285" s="16"/>
    </row>
    <row r="8286" spans="76:76">
      <c r="BX8286" s="16"/>
    </row>
    <row r="8287" spans="76:76">
      <c r="BX8287" s="16"/>
    </row>
    <row r="8288" spans="76:76">
      <c r="BX8288" s="16"/>
    </row>
    <row r="8289" spans="76:76">
      <c r="BX8289" s="16"/>
    </row>
    <row r="8290" spans="76:76">
      <c r="BX8290" s="16"/>
    </row>
    <row r="8291" spans="76:76">
      <c r="BX8291" s="16"/>
    </row>
    <row r="8292" spans="76:76">
      <c r="BX8292" s="16"/>
    </row>
    <row r="8293" spans="76:76">
      <c r="BX8293" s="16"/>
    </row>
    <row r="8294" spans="76:76">
      <c r="BX8294" s="16"/>
    </row>
    <row r="8295" spans="76:76">
      <c r="BX8295" s="16"/>
    </row>
    <row r="8296" spans="76:76">
      <c r="BX8296" s="16"/>
    </row>
    <row r="8297" spans="76:76">
      <c r="BX8297" s="16"/>
    </row>
    <row r="8298" spans="76:76">
      <c r="BX8298" s="16"/>
    </row>
    <row r="8299" spans="76:76">
      <c r="BX8299" s="16"/>
    </row>
    <row r="8300" spans="76:76">
      <c r="BX8300" s="16"/>
    </row>
    <row r="8301" spans="76:76">
      <c r="BX8301" s="16"/>
    </row>
    <row r="8302" spans="76:76">
      <c r="BX8302" s="16"/>
    </row>
    <row r="8303" spans="76:76">
      <c r="BX8303" s="16"/>
    </row>
    <row r="8304" spans="76:76">
      <c r="BX8304" s="16"/>
    </row>
    <row r="8305" spans="76:76">
      <c r="BX8305" s="16"/>
    </row>
    <row r="8306" spans="76:76">
      <c r="BX8306" s="16"/>
    </row>
    <row r="8307" spans="76:76">
      <c r="BX8307" s="16"/>
    </row>
    <row r="8308" spans="76:76">
      <c r="BX8308" s="16"/>
    </row>
    <row r="8309" spans="76:76">
      <c r="BX8309" s="16"/>
    </row>
    <row r="8310" spans="76:76">
      <c r="BX8310" s="16"/>
    </row>
    <row r="8311" spans="76:76">
      <c r="BX8311" s="16"/>
    </row>
    <row r="8312" spans="76:76">
      <c r="BX8312" s="16"/>
    </row>
    <row r="8313" spans="76:76">
      <c r="BX8313" s="16"/>
    </row>
    <row r="8314" spans="76:76">
      <c r="BX8314" s="16"/>
    </row>
    <row r="8315" spans="76:76">
      <c r="BX8315" s="16"/>
    </row>
    <row r="8316" spans="76:76">
      <c r="BX8316" s="16"/>
    </row>
    <row r="8317" spans="76:76">
      <c r="BX8317" s="16"/>
    </row>
    <row r="8318" spans="76:76">
      <c r="BX8318" s="16"/>
    </row>
    <row r="8319" spans="76:76">
      <c r="BX8319" s="16"/>
    </row>
    <row r="8320" spans="76:76">
      <c r="BX8320" s="16"/>
    </row>
    <row r="8321" spans="76:76">
      <c r="BX8321" s="16"/>
    </row>
    <row r="8322" spans="76:76">
      <c r="BX8322" s="16"/>
    </row>
    <row r="8323" spans="76:76">
      <c r="BX8323" s="16"/>
    </row>
    <row r="8324" spans="76:76">
      <c r="BX8324" s="16"/>
    </row>
    <row r="8325" spans="76:76">
      <c r="BX8325" s="16"/>
    </row>
    <row r="8326" spans="76:76">
      <c r="BX8326" s="16"/>
    </row>
    <row r="8327" spans="76:76">
      <c r="BX8327" s="16"/>
    </row>
    <row r="8328" spans="76:76">
      <c r="BX8328" s="16"/>
    </row>
    <row r="8329" spans="76:76">
      <c r="BX8329" s="16"/>
    </row>
    <row r="8330" spans="76:76">
      <c r="BX8330" s="16"/>
    </row>
    <row r="8331" spans="76:76">
      <c r="BX8331" s="16"/>
    </row>
    <row r="8332" spans="76:76">
      <c r="BX8332" s="16"/>
    </row>
    <row r="8333" spans="76:76">
      <c r="BX8333" s="16"/>
    </row>
    <row r="8334" spans="76:76">
      <c r="BX8334" s="16"/>
    </row>
    <row r="8335" spans="76:76">
      <c r="BX8335" s="16"/>
    </row>
    <row r="8336" spans="76:76">
      <c r="BX8336" s="16"/>
    </row>
    <row r="8337" spans="76:76">
      <c r="BX8337" s="16"/>
    </row>
    <row r="8338" spans="76:76">
      <c r="BX8338" s="16"/>
    </row>
    <row r="8339" spans="76:76">
      <c r="BX8339" s="16"/>
    </row>
    <row r="8340" spans="76:76">
      <c r="BX8340" s="16"/>
    </row>
    <row r="8341" spans="76:76">
      <c r="BX8341" s="16"/>
    </row>
    <row r="8342" spans="76:76">
      <c r="BX8342" s="16"/>
    </row>
    <row r="8343" spans="76:76">
      <c r="BX8343" s="16"/>
    </row>
    <row r="8344" spans="76:76">
      <c r="BX8344" s="16"/>
    </row>
    <row r="8345" spans="76:76">
      <c r="BX8345" s="16"/>
    </row>
    <row r="8346" spans="76:76">
      <c r="BX8346" s="16"/>
    </row>
    <row r="8347" spans="76:76">
      <c r="BX8347" s="16"/>
    </row>
    <row r="8348" spans="76:76">
      <c r="BX8348" s="16"/>
    </row>
    <row r="8349" spans="76:76">
      <c r="BX8349" s="16"/>
    </row>
    <row r="8350" spans="76:76">
      <c r="BX8350" s="16"/>
    </row>
    <row r="8351" spans="76:76">
      <c r="BX8351" s="16"/>
    </row>
    <row r="8352" spans="76:76">
      <c r="BX8352" s="16"/>
    </row>
    <row r="8353" spans="76:76">
      <c r="BX8353" s="16"/>
    </row>
    <row r="8354" spans="76:76">
      <c r="BX8354" s="16"/>
    </row>
    <row r="8355" spans="76:76">
      <c r="BX8355" s="16"/>
    </row>
    <row r="8356" spans="76:76">
      <c r="BX8356" s="16"/>
    </row>
    <row r="8357" spans="76:76">
      <c r="BX8357" s="16"/>
    </row>
    <row r="8358" spans="76:76">
      <c r="BX8358" s="16"/>
    </row>
    <row r="8359" spans="76:76">
      <c r="BX8359" s="16"/>
    </row>
    <row r="8360" spans="76:76">
      <c r="BX8360" s="16"/>
    </row>
    <row r="8361" spans="76:76">
      <c r="BX8361" s="16"/>
    </row>
    <row r="8362" spans="76:76">
      <c r="BX8362" s="16"/>
    </row>
    <row r="8363" spans="76:76">
      <c r="BX8363" s="16"/>
    </row>
    <row r="8364" spans="76:76">
      <c r="BX8364" s="16"/>
    </row>
    <row r="8365" spans="76:76">
      <c r="BX8365" s="16"/>
    </row>
    <row r="8366" spans="76:76">
      <c r="BX8366" s="16"/>
    </row>
    <row r="8367" spans="76:76">
      <c r="BX8367" s="16"/>
    </row>
    <row r="8368" spans="76:76">
      <c r="BX8368" s="16"/>
    </row>
    <row r="8369" spans="76:76">
      <c r="BX8369" s="16"/>
    </row>
    <row r="8370" spans="76:76">
      <c r="BX8370" s="16"/>
    </row>
    <row r="8371" spans="76:76">
      <c r="BX8371" s="16"/>
    </row>
    <row r="8372" spans="76:76">
      <c r="BX8372" s="16"/>
    </row>
    <row r="8373" spans="76:76">
      <c r="BX8373" s="16"/>
    </row>
    <row r="8374" spans="76:76">
      <c r="BX8374" s="16"/>
    </row>
    <row r="8375" spans="76:76">
      <c r="BX8375" s="16"/>
    </row>
    <row r="8376" spans="76:76">
      <c r="BX8376" s="16"/>
    </row>
    <row r="8377" spans="76:76">
      <c r="BX8377" s="16"/>
    </row>
    <row r="8378" spans="76:76">
      <c r="BX8378" s="16"/>
    </row>
    <row r="8379" spans="76:76">
      <c r="BX8379" s="16"/>
    </row>
    <row r="8380" spans="76:76">
      <c r="BX8380" s="16"/>
    </row>
    <row r="8381" spans="76:76">
      <c r="BX8381" s="16"/>
    </row>
    <row r="8382" spans="76:76">
      <c r="BX8382" s="16"/>
    </row>
    <row r="8383" spans="76:76">
      <c r="BX8383" s="16"/>
    </row>
    <row r="8384" spans="76:76">
      <c r="BX8384" s="16"/>
    </row>
    <row r="8385" spans="76:76">
      <c r="BX8385" s="16"/>
    </row>
    <row r="8386" spans="76:76">
      <c r="BX8386" s="16"/>
    </row>
    <row r="8387" spans="76:76">
      <c r="BX8387" s="16"/>
    </row>
    <row r="8388" spans="76:76">
      <c r="BX8388" s="16"/>
    </row>
    <row r="8389" spans="76:76">
      <c r="BX8389" s="16"/>
    </row>
    <row r="8390" spans="76:76">
      <c r="BX8390" s="16"/>
    </row>
    <row r="8391" spans="76:76">
      <c r="BX8391" s="16"/>
    </row>
    <row r="8392" spans="76:76">
      <c r="BX8392" s="16"/>
    </row>
    <row r="8393" spans="76:76">
      <c r="BX8393" s="16"/>
    </row>
    <row r="8394" spans="76:76">
      <c r="BX8394" s="16"/>
    </row>
    <row r="8395" spans="76:76">
      <c r="BX8395" s="16"/>
    </row>
    <row r="8396" spans="76:76">
      <c r="BX8396" s="16"/>
    </row>
    <row r="8397" spans="76:76">
      <c r="BX8397" s="16"/>
    </row>
    <row r="8398" spans="76:76">
      <c r="BX8398" s="16"/>
    </row>
    <row r="8399" spans="76:76">
      <c r="BX8399" s="16"/>
    </row>
    <row r="8400" spans="76:76">
      <c r="BX8400" s="16"/>
    </row>
    <row r="8401" spans="76:76">
      <c r="BX8401" s="16"/>
    </row>
    <row r="8402" spans="76:76">
      <c r="BX8402" s="16"/>
    </row>
    <row r="8403" spans="76:76">
      <c r="BX8403" s="16"/>
    </row>
    <row r="8404" spans="76:76">
      <c r="BX8404" s="16"/>
    </row>
    <row r="8405" spans="76:76">
      <c r="BX8405" s="16"/>
    </row>
    <row r="8406" spans="76:76">
      <c r="BX8406" s="16"/>
    </row>
    <row r="8407" spans="76:76">
      <c r="BX8407" s="16"/>
    </row>
    <row r="8408" spans="76:76">
      <c r="BX8408" s="16"/>
    </row>
    <row r="8409" spans="76:76">
      <c r="BX8409" s="16"/>
    </row>
    <row r="8410" spans="76:76">
      <c r="BX8410" s="16"/>
    </row>
    <row r="8411" spans="76:76">
      <c r="BX8411" s="16"/>
    </row>
    <row r="8412" spans="76:76">
      <c r="BX8412" s="16"/>
    </row>
    <row r="8413" spans="76:76">
      <c r="BX8413" s="16"/>
    </row>
    <row r="8414" spans="76:76">
      <c r="BX8414" s="16"/>
    </row>
    <row r="8415" spans="76:76">
      <c r="BX8415" s="16"/>
    </row>
    <row r="8416" spans="76:76">
      <c r="BX8416" s="16"/>
    </row>
    <row r="8417" spans="76:76">
      <c r="BX8417" s="16"/>
    </row>
    <row r="8418" spans="76:76">
      <c r="BX8418" s="16"/>
    </row>
    <row r="8419" spans="76:76">
      <c r="BX8419" s="16"/>
    </row>
    <row r="8420" spans="76:76">
      <c r="BX8420" s="16"/>
    </row>
    <row r="8421" spans="76:76">
      <c r="BX8421" s="16"/>
    </row>
    <row r="8422" spans="76:76">
      <c r="BX8422" s="16"/>
    </row>
    <row r="8423" spans="76:76">
      <c r="BX8423" s="16"/>
    </row>
    <row r="8424" spans="76:76">
      <c r="BX8424" s="16"/>
    </row>
    <row r="8425" spans="76:76">
      <c r="BX8425" s="16"/>
    </row>
    <row r="8426" spans="76:76">
      <c r="BX8426" s="16"/>
    </row>
    <row r="8427" spans="76:76">
      <c r="BX8427" s="16"/>
    </row>
    <row r="8428" spans="76:76">
      <c r="BX8428" s="16"/>
    </row>
    <row r="8429" spans="76:76">
      <c r="BX8429" s="16"/>
    </row>
    <row r="8430" spans="76:76">
      <c r="BX8430" s="16"/>
    </row>
    <row r="8431" spans="76:76">
      <c r="BX8431" s="16"/>
    </row>
    <row r="8432" spans="76:76">
      <c r="BX8432" s="16"/>
    </row>
    <row r="8433" spans="76:76">
      <c r="BX8433" s="16"/>
    </row>
    <row r="8434" spans="76:76">
      <c r="BX8434" s="16"/>
    </row>
    <row r="8435" spans="76:76">
      <c r="BX8435" s="16"/>
    </row>
    <row r="8436" spans="76:76">
      <c r="BX8436" s="16"/>
    </row>
    <row r="8437" spans="76:76">
      <c r="BX8437" s="16"/>
    </row>
    <row r="8438" spans="76:76">
      <c r="BX8438" s="16"/>
    </row>
    <row r="8439" spans="76:76">
      <c r="BX8439" s="16"/>
    </row>
    <row r="8440" spans="76:76">
      <c r="BX8440" s="16"/>
    </row>
    <row r="8441" spans="76:76">
      <c r="BX8441" s="16"/>
    </row>
    <row r="8442" spans="76:76">
      <c r="BX8442" s="16"/>
    </row>
    <row r="8443" spans="76:76">
      <c r="BX8443" s="16"/>
    </row>
    <row r="8444" spans="76:76">
      <c r="BX8444" s="16"/>
    </row>
    <row r="8445" spans="76:76">
      <c r="BX8445" s="16"/>
    </row>
    <row r="8446" spans="76:76">
      <c r="BX8446" s="16"/>
    </row>
    <row r="8447" spans="76:76">
      <c r="BX8447" s="16"/>
    </row>
    <row r="8448" spans="76:76">
      <c r="BX8448" s="16"/>
    </row>
    <row r="8449" spans="76:76">
      <c r="BX8449" s="16"/>
    </row>
    <row r="8450" spans="76:76">
      <c r="BX8450" s="16"/>
    </row>
    <row r="8451" spans="76:76">
      <c r="BX8451" s="16"/>
    </row>
    <row r="8452" spans="76:76">
      <c r="BX8452" s="16"/>
    </row>
    <row r="8453" spans="76:76">
      <c r="BX8453" s="16"/>
    </row>
    <row r="8454" spans="76:76">
      <c r="BX8454" s="16"/>
    </row>
    <row r="8455" spans="76:76">
      <c r="BX8455" s="16"/>
    </row>
    <row r="8456" spans="76:76">
      <c r="BX8456" s="16"/>
    </row>
    <row r="8457" spans="76:76">
      <c r="BX8457" s="16"/>
    </row>
    <row r="8458" spans="76:76">
      <c r="BX8458" s="16"/>
    </row>
    <row r="8459" spans="76:76">
      <c r="BX8459" s="16"/>
    </row>
    <row r="8460" spans="76:76">
      <c r="BX8460" s="16"/>
    </row>
    <row r="8461" spans="76:76">
      <c r="BX8461" s="16"/>
    </row>
    <row r="8462" spans="76:76">
      <c r="BX8462" s="16"/>
    </row>
    <row r="8463" spans="76:76">
      <c r="BX8463" s="16"/>
    </row>
    <row r="8464" spans="76:76">
      <c r="BX8464" s="16"/>
    </row>
    <row r="8465" spans="76:76">
      <c r="BX8465" s="16"/>
    </row>
    <row r="8466" spans="76:76">
      <c r="BX8466" s="16"/>
    </row>
    <row r="8467" spans="76:76">
      <c r="BX8467" s="16"/>
    </row>
    <row r="8468" spans="76:76">
      <c r="BX8468" s="16"/>
    </row>
    <row r="8469" spans="76:76">
      <c r="BX8469" s="16"/>
    </row>
    <row r="8470" spans="76:76">
      <c r="BX8470" s="16"/>
    </row>
    <row r="8471" spans="76:76">
      <c r="BX8471" s="16"/>
    </row>
    <row r="8472" spans="76:76">
      <c r="BX8472" s="16"/>
    </row>
    <row r="8473" spans="76:76">
      <c r="BX8473" s="16"/>
    </row>
    <row r="8474" spans="76:76">
      <c r="BX8474" s="16"/>
    </row>
    <row r="8475" spans="76:76">
      <c r="BX8475" s="16"/>
    </row>
    <row r="8476" spans="76:76">
      <c r="BX8476" s="16"/>
    </row>
    <row r="8477" spans="76:76">
      <c r="BX8477" s="16"/>
    </row>
    <row r="8478" spans="76:76">
      <c r="BX8478" s="16"/>
    </row>
    <row r="8479" spans="76:76">
      <c r="BX8479" s="16"/>
    </row>
    <row r="8480" spans="76:76">
      <c r="BX8480" s="16"/>
    </row>
    <row r="8481" spans="76:76">
      <c r="BX8481" s="16"/>
    </row>
    <row r="8482" spans="76:76">
      <c r="BX8482" s="16"/>
    </row>
    <row r="8483" spans="76:76">
      <c r="BX8483" s="16"/>
    </row>
    <row r="8484" spans="76:76">
      <c r="BX8484" s="16"/>
    </row>
    <row r="8485" spans="76:76">
      <c r="BX8485" s="16"/>
    </row>
    <row r="8486" spans="76:76">
      <c r="BX8486" s="16"/>
    </row>
    <row r="8487" spans="76:76">
      <c r="BX8487" s="16"/>
    </row>
    <row r="8488" spans="76:76">
      <c r="BX8488" s="16"/>
    </row>
    <row r="8489" spans="76:76">
      <c r="BX8489" s="16"/>
    </row>
    <row r="8490" spans="76:76">
      <c r="BX8490" s="16"/>
    </row>
    <row r="8491" spans="76:76">
      <c r="BX8491" s="16"/>
    </row>
    <row r="8492" spans="76:76">
      <c r="BX8492" s="16"/>
    </row>
    <row r="8493" spans="76:76">
      <c r="BX8493" s="16"/>
    </row>
    <row r="8494" spans="76:76">
      <c r="BX8494" s="16"/>
    </row>
    <row r="8495" spans="76:76">
      <c r="BX8495" s="16"/>
    </row>
    <row r="8496" spans="76:76">
      <c r="BX8496" s="16"/>
    </row>
    <row r="8497" spans="76:76">
      <c r="BX8497" s="16"/>
    </row>
    <row r="8498" spans="76:76">
      <c r="BX8498" s="16"/>
    </row>
    <row r="8499" spans="76:76">
      <c r="BX8499" s="16"/>
    </row>
    <row r="8500" spans="76:76">
      <c r="BX8500" s="16"/>
    </row>
    <row r="8501" spans="76:76">
      <c r="BX8501" s="16"/>
    </row>
    <row r="8502" spans="76:76">
      <c r="BX8502" s="16"/>
    </row>
    <row r="8503" spans="76:76">
      <c r="BX8503" s="16"/>
    </row>
    <row r="8504" spans="76:76">
      <c r="BX8504" s="16"/>
    </row>
    <row r="8505" spans="76:76">
      <c r="BX8505" s="16"/>
    </row>
    <row r="8506" spans="76:76">
      <c r="BX8506" s="16"/>
    </row>
    <row r="8507" spans="76:76">
      <c r="BX8507" s="16"/>
    </row>
    <row r="8508" spans="76:76">
      <c r="BX8508" s="16"/>
    </row>
    <row r="8509" spans="76:76">
      <c r="BX8509" s="16"/>
    </row>
    <row r="8510" spans="76:76">
      <c r="BX8510" s="16"/>
    </row>
    <row r="8511" spans="76:76">
      <c r="BX8511" s="16"/>
    </row>
    <row r="8512" spans="76:76">
      <c r="BX8512" s="16"/>
    </row>
    <row r="8513" spans="76:76">
      <c r="BX8513" s="16"/>
    </row>
    <row r="8514" spans="76:76">
      <c r="BX8514" s="16"/>
    </row>
    <row r="8515" spans="76:76">
      <c r="BX8515" s="16"/>
    </row>
    <row r="8516" spans="76:76">
      <c r="BX8516" s="16"/>
    </row>
    <row r="8517" spans="76:76">
      <c r="BX8517" s="16"/>
    </row>
    <row r="8518" spans="76:76">
      <c r="BX8518" s="16"/>
    </row>
    <row r="8519" spans="76:76">
      <c r="BX8519" s="16"/>
    </row>
    <row r="8520" spans="76:76">
      <c r="BX8520" s="16"/>
    </row>
    <row r="8521" spans="76:76">
      <c r="BX8521" s="16"/>
    </row>
    <row r="8522" spans="76:76">
      <c r="BX8522" s="16"/>
    </row>
    <row r="8523" spans="76:76">
      <c r="BX8523" s="16"/>
    </row>
    <row r="8524" spans="76:76">
      <c r="BX8524" s="16"/>
    </row>
    <row r="8525" spans="76:76">
      <c r="BX8525" s="16"/>
    </row>
    <row r="8526" spans="76:76">
      <c r="BX8526" s="16"/>
    </row>
    <row r="8527" spans="76:76">
      <c r="BX8527" s="16"/>
    </row>
    <row r="8528" spans="76:76">
      <c r="BX8528" s="16"/>
    </row>
    <row r="8529" spans="76:76">
      <c r="BX8529" s="16"/>
    </row>
    <row r="8530" spans="76:76">
      <c r="BX8530" s="16"/>
    </row>
    <row r="8531" spans="76:76">
      <c r="BX8531" s="16"/>
    </row>
    <row r="8532" spans="76:76">
      <c r="BX8532" s="16"/>
    </row>
    <row r="8533" spans="76:76">
      <c r="BX8533" s="16"/>
    </row>
    <row r="8534" spans="76:76">
      <c r="BX8534" s="16"/>
    </row>
    <row r="8535" spans="76:76">
      <c r="BX8535" s="16"/>
    </row>
    <row r="8536" spans="76:76">
      <c r="BX8536" s="16"/>
    </row>
    <row r="8537" spans="76:76">
      <c r="BX8537" s="16"/>
    </row>
    <row r="8538" spans="76:76">
      <c r="BX8538" s="16"/>
    </row>
    <row r="8539" spans="76:76">
      <c r="BX8539" s="16"/>
    </row>
    <row r="8540" spans="76:76">
      <c r="BX8540" s="16"/>
    </row>
    <row r="8541" spans="76:76">
      <c r="BX8541" s="16"/>
    </row>
    <row r="8542" spans="76:76">
      <c r="BX8542" s="16"/>
    </row>
    <row r="8543" spans="76:76">
      <c r="BX8543" s="16"/>
    </row>
    <row r="8544" spans="76:76">
      <c r="BX8544" s="16"/>
    </row>
    <row r="8545" spans="76:76">
      <c r="BX8545" s="16"/>
    </row>
    <row r="8546" spans="76:76">
      <c r="BX8546" s="16"/>
    </row>
    <row r="8547" spans="76:76">
      <c r="BX8547" s="16"/>
    </row>
    <row r="8548" spans="76:76">
      <c r="BX8548" s="16"/>
    </row>
    <row r="8549" spans="76:76">
      <c r="BX8549" s="16"/>
    </row>
    <row r="8550" spans="76:76">
      <c r="BX8550" s="16"/>
    </row>
    <row r="8551" spans="76:76">
      <c r="BX8551" s="16"/>
    </row>
    <row r="8552" spans="76:76">
      <c r="BX8552" s="16"/>
    </row>
    <row r="8553" spans="76:76">
      <c r="BX8553" s="16"/>
    </row>
    <row r="8554" spans="76:76">
      <c r="BX8554" s="16"/>
    </row>
    <row r="8555" spans="76:76">
      <c r="BX8555" s="16"/>
    </row>
    <row r="8556" spans="76:76">
      <c r="BX8556" s="16"/>
    </row>
    <row r="8557" spans="76:76">
      <c r="BX8557" s="16"/>
    </row>
    <row r="8558" spans="76:76">
      <c r="BX8558" s="16"/>
    </row>
    <row r="8559" spans="76:76">
      <c r="BX8559" s="16"/>
    </row>
    <row r="8560" spans="76:76">
      <c r="BX8560" s="16"/>
    </row>
    <row r="8561" spans="76:76">
      <c r="BX8561" s="16"/>
    </row>
    <row r="8562" spans="76:76">
      <c r="BX8562" s="16"/>
    </row>
    <row r="8563" spans="76:76">
      <c r="BX8563" s="16"/>
    </row>
    <row r="8564" spans="76:76">
      <c r="BX8564" s="16"/>
    </row>
    <row r="8565" spans="76:76">
      <c r="BX8565" s="16"/>
    </row>
    <row r="8566" spans="76:76">
      <c r="BX8566" s="16"/>
    </row>
    <row r="8567" spans="76:76">
      <c r="BX8567" s="16"/>
    </row>
    <row r="8568" spans="76:76">
      <c r="BX8568" s="16"/>
    </row>
    <row r="8569" spans="76:76">
      <c r="BX8569" s="16"/>
    </row>
    <row r="8570" spans="76:76">
      <c r="BX8570" s="16"/>
    </row>
    <row r="8571" spans="76:76">
      <c r="BX8571" s="16"/>
    </row>
    <row r="8572" spans="76:76">
      <c r="BX8572" s="16"/>
    </row>
    <row r="8573" spans="76:76">
      <c r="BX8573" s="16"/>
    </row>
    <row r="8574" spans="76:76">
      <c r="BX8574" s="16"/>
    </row>
    <row r="8575" spans="76:76">
      <c r="BX8575" s="16"/>
    </row>
    <row r="8576" spans="76:76">
      <c r="BX8576" s="16"/>
    </row>
    <row r="8577" spans="76:76">
      <c r="BX8577" s="16"/>
    </row>
    <row r="8578" spans="76:76">
      <c r="BX8578" s="16"/>
    </row>
    <row r="8579" spans="76:76">
      <c r="BX8579" s="16"/>
    </row>
    <row r="8580" spans="76:76">
      <c r="BX8580" s="16"/>
    </row>
    <row r="8581" spans="76:76">
      <c r="BX8581" s="16"/>
    </row>
    <row r="8582" spans="76:76">
      <c r="BX8582" s="16"/>
    </row>
    <row r="8583" spans="76:76">
      <c r="BX8583" s="16"/>
    </row>
    <row r="8584" spans="76:76">
      <c r="BX8584" s="16"/>
    </row>
    <row r="8585" spans="76:76">
      <c r="BX8585" s="16"/>
    </row>
    <row r="8586" spans="76:76">
      <c r="BX8586" s="16"/>
    </row>
    <row r="8587" spans="76:76">
      <c r="BX8587" s="16"/>
    </row>
    <row r="8588" spans="76:76">
      <c r="BX8588" s="16"/>
    </row>
    <row r="8589" spans="76:76">
      <c r="BX8589" s="16"/>
    </row>
    <row r="8590" spans="76:76">
      <c r="BX8590" s="16"/>
    </row>
    <row r="8591" spans="76:76">
      <c r="BX8591" s="16"/>
    </row>
    <row r="8592" spans="76:76">
      <c r="BX8592" s="16"/>
    </row>
    <row r="8593" spans="76:76">
      <c r="BX8593" s="16"/>
    </row>
    <row r="8594" spans="76:76">
      <c r="BX8594" s="16"/>
    </row>
    <row r="8595" spans="76:76">
      <c r="BX8595" s="16"/>
    </row>
    <row r="8596" spans="76:76">
      <c r="BX8596" s="16"/>
    </row>
    <row r="8597" spans="76:76">
      <c r="BX8597" s="16"/>
    </row>
    <row r="8598" spans="76:76">
      <c r="BX8598" s="16"/>
    </row>
    <row r="8599" spans="76:76">
      <c r="BX8599" s="16"/>
    </row>
    <row r="8600" spans="76:76">
      <c r="BX8600" s="16"/>
    </row>
    <row r="8601" spans="76:76">
      <c r="BX8601" s="16"/>
    </row>
    <row r="8602" spans="76:76">
      <c r="BX8602" s="16"/>
    </row>
    <row r="8603" spans="76:76">
      <c r="BX8603" s="16"/>
    </row>
    <row r="8604" spans="76:76">
      <c r="BX8604" s="16"/>
    </row>
    <row r="8605" spans="76:76">
      <c r="BX8605" s="16"/>
    </row>
    <row r="8606" spans="76:76">
      <c r="BX8606" s="16"/>
    </row>
    <row r="8607" spans="76:76">
      <c r="BX8607" s="16"/>
    </row>
    <row r="8608" spans="76:76">
      <c r="BX8608" s="16"/>
    </row>
    <row r="8609" spans="76:76">
      <c r="BX8609" s="16"/>
    </row>
    <row r="8610" spans="76:76">
      <c r="BX8610" s="16"/>
    </row>
    <row r="8611" spans="76:76">
      <c r="BX8611" s="16"/>
    </row>
    <row r="8612" spans="76:76">
      <c r="BX8612" s="16"/>
    </row>
    <row r="8613" spans="76:76">
      <c r="BX8613" s="16"/>
    </row>
    <row r="8614" spans="76:76">
      <c r="BX8614" s="16"/>
    </row>
    <row r="8615" spans="76:76">
      <c r="BX8615" s="16"/>
    </row>
    <row r="8616" spans="76:76">
      <c r="BX8616" s="16"/>
    </row>
    <row r="8617" spans="76:76">
      <c r="BX8617" s="16"/>
    </row>
    <row r="8618" spans="76:76">
      <c r="BX8618" s="16"/>
    </row>
    <row r="8619" spans="76:76">
      <c r="BX8619" s="16"/>
    </row>
    <row r="8620" spans="76:76">
      <c r="BX8620" s="16"/>
    </row>
    <row r="8621" spans="76:76">
      <c r="BX8621" s="16"/>
    </row>
    <row r="8622" spans="76:76">
      <c r="BX8622" s="16"/>
    </row>
    <row r="8623" spans="76:76">
      <c r="BX8623" s="16"/>
    </row>
    <row r="8624" spans="76:76">
      <c r="BX8624" s="16"/>
    </row>
    <row r="8625" spans="76:76">
      <c r="BX8625" s="16"/>
    </row>
    <row r="8626" spans="76:76">
      <c r="BX8626" s="16"/>
    </row>
    <row r="8627" spans="76:76">
      <c r="BX8627" s="16"/>
    </row>
    <row r="8628" spans="76:76">
      <c r="BX8628" s="16"/>
    </row>
    <row r="8629" spans="76:76">
      <c r="BX8629" s="16"/>
    </row>
    <row r="8630" spans="76:76">
      <c r="BX8630" s="16"/>
    </row>
    <row r="8631" spans="76:76">
      <c r="BX8631" s="16"/>
    </row>
    <row r="8632" spans="76:76">
      <c r="BX8632" s="16"/>
    </row>
    <row r="8633" spans="76:76">
      <c r="BX8633" s="16"/>
    </row>
    <row r="8634" spans="76:76">
      <c r="BX8634" s="16"/>
    </row>
    <row r="8635" spans="76:76">
      <c r="BX8635" s="16"/>
    </row>
    <row r="8636" spans="76:76">
      <c r="BX8636" s="16"/>
    </row>
    <row r="8637" spans="76:76">
      <c r="BX8637" s="16"/>
    </row>
    <row r="8638" spans="76:76">
      <c r="BX8638" s="16"/>
    </row>
    <row r="8639" spans="76:76">
      <c r="BX8639" s="16"/>
    </row>
    <row r="8640" spans="76:76">
      <c r="BX8640" s="16"/>
    </row>
    <row r="8641" spans="76:76">
      <c r="BX8641" s="16"/>
    </row>
    <row r="8642" spans="76:76">
      <c r="BX8642" s="16"/>
    </row>
    <row r="8643" spans="76:76">
      <c r="BX8643" s="16"/>
    </row>
    <row r="8644" spans="76:76">
      <c r="BX8644" s="16"/>
    </row>
    <row r="8645" spans="76:76">
      <c r="BX8645" s="16"/>
    </row>
    <row r="8646" spans="76:76">
      <c r="BX8646" s="16"/>
    </row>
    <row r="8647" spans="76:76">
      <c r="BX8647" s="16"/>
    </row>
    <row r="8648" spans="76:76">
      <c r="BX8648" s="16"/>
    </row>
    <row r="8649" spans="76:76">
      <c r="BX8649" s="16"/>
    </row>
    <row r="8650" spans="76:76">
      <c r="BX8650" s="16"/>
    </row>
    <row r="8651" spans="76:76">
      <c r="BX8651" s="16"/>
    </row>
    <row r="8652" spans="76:76">
      <c r="BX8652" s="16"/>
    </row>
    <row r="8653" spans="76:76">
      <c r="BX8653" s="16"/>
    </row>
    <row r="8654" spans="76:76">
      <c r="BX8654" s="16"/>
    </row>
    <row r="8655" spans="76:76">
      <c r="BX8655" s="16"/>
    </row>
    <row r="8656" spans="76:76">
      <c r="BX8656" s="16"/>
    </row>
    <row r="8657" spans="76:76">
      <c r="BX8657" s="16"/>
    </row>
    <row r="8658" spans="76:76">
      <c r="BX8658" s="16"/>
    </row>
    <row r="8659" spans="76:76">
      <c r="BX8659" s="16"/>
    </row>
    <row r="8660" spans="76:76">
      <c r="BX8660" s="16"/>
    </row>
    <row r="8661" spans="76:76">
      <c r="BX8661" s="16"/>
    </row>
    <row r="8662" spans="76:76">
      <c r="BX8662" s="16"/>
    </row>
    <row r="8663" spans="76:76">
      <c r="BX8663" s="16"/>
    </row>
    <row r="8664" spans="76:76">
      <c r="BX8664" s="16"/>
    </row>
    <row r="8665" spans="76:76">
      <c r="BX8665" s="16"/>
    </row>
    <row r="8666" spans="76:76">
      <c r="BX8666" s="16"/>
    </row>
    <row r="8667" spans="76:76">
      <c r="BX8667" s="16"/>
    </row>
    <row r="8668" spans="76:76">
      <c r="BX8668" s="16"/>
    </row>
    <row r="8669" spans="76:76">
      <c r="BX8669" s="16"/>
    </row>
    <row r="8670" spans="76:76">
      <c r="BX8670" s="16"/>
    </row>
    <row r="8671" spans="76:76">
      <c r="BX8671" s="16"/>
    </row>
    <row r="8672" spans="76:76">
      <c r="BX8672" s="16"/>
    </row>
    <row r="8673" spans="76:76">
      <c r="BX8673" s="16"/>
    </row>
    <row r="8674" spans="76:76">
      <c r="BX8674" s="16"/>
    </row>
    <row r="8675" spans="76:76">
      <c r="BX8675" s="16"/>
    </row>
    <row r="8676" spans="76:76">
      <c r="BX8676" s="16"/>
    </row>
    <row r="8677" spans="76:76">
      <c r="BX8677" s="16"/>
    </row>
    <row r="8678" spans="76:76">
      <c r="BX8678" s="16"/>
    </row>
    <row r="8679" spans="76:76">
      <c r="BX8679" s="16"/>
    </row>
    <row r="8680" spans="76:76">
      <c r="BX8680" s="16"/>
    </row>
    <row r="8681" spans="76:76">
      <c r="BX8681" s="16"/>
    </row>
    <row r="8682" spans="76:76">
      <c r="BX8682" s="16"/>
    </row>
    <row r="8683" spans="76:76">
      <c r="BX8683" s="16"/>
    </row>
    <row r="8684" spans="76:76">
      <c r="BX8684" s="16"/>
    </row>
    <row r="8685" spans="76:76">
      <c r="BX8685" s="16"/>
    </row>
    <row r="8686" spans="76:76">
      <c r="BX8686" s="16"/>
    </row>
    <row r="8687" spans="76:76">
      <c r="BX8687" s="16"/>
    </row>
    <row r="8688" spans="76:76">
      <c r="BX8688" s="16"/>
    </row>
    <row r="8689" spans="76:76">
      <c r="BX8689" s="16"/>
    </row>
    <row r="8690" spans="76:76">
      <c r="BX8690" s="16"/>
    </row>
    <row r="8691" spans="76:76">
      <c r="BX8691" s="16"/>
    </row>
    <row r="8692" spans="76:76">
      <c r="BX8692" s="16"/>
    </row>
    <row r="8693" spans="76:76">
      <c r="BX8693" s="16"/>
    </row>
    <row r="8694" spans="76:76">
      <c r="BX8694" s="16"/>
    </row>
    <row r="8695" spans="76:76">
      <c r="BX8695" s="16"/>
    </row>
    <row r="8696" spans="76:76">
      <c r="BX8696" s="16"/>
    </row>
    <row r="8697" spans="76:76">
      <c r="BX8697" s="16"/>
    </row>
    <row r="8698" spans="76:76">
      <c r="BX8698" s="16"/>
    </row>
    <row r="8699" spans="76:76">
      <c r="BX8699" s="16"/>
    </row>
    <row r="8700" spans="76:76">
      <c r="BX8700" s="16"/>
    </row>
    <row r="8701" spans="76:76">
      <c r="BX8701" s="16"/>
    </row>
    <row r="8702" spans="76:76">
      <c r="BX8702" s="16"/>
    </row>
    <row r="8703" spans="76:76">
      <c r="BX8703" s="16"/>
    </row>
    <row r="8704" spans="76:76">
      <c r="BX8704" s="16"/>
    </row>
    <row r="8705" spans="76:76">
      <c r="BX8705" s="16"/>
    </row>
    <row r="8706" spans="76:76">
      <c r="BX8706" s="16"/>
    </row>
    <row r="8707" spans="76:76">
      <c r="BX8707" s="16"/>
    </row>
    <row r="8708" spans="76:76">
      <c r="BX8708" s="16"/>
    </row>
    <row r="8709" spans="76:76">
      <c r="BX8709" s="16"/>
    </row>
    <row r="8710" spans="76:76">
      <c r="BX8710" s="16"/>
    </row>
    <row r="8711" spans="76:76">
      <c r="BX8711" s="16"/>
    </row>
    <row r="8712" spans="76:76">
      <c r="BX8712" s="16"/>
    </row>
    <row r="8713" spans="76:76">
      <c r="BX8713" s="16"/>
    </row>
    <row r="8714" spans="76:76">
      <c r="BX8714" s="16"/>
    </row>
    <row r="8715" spans="76:76">
      <c r="BX8715" s="16"/>
    </row>
    <row r="8716" spans="76:76">
      <c r="BX8716" s="16"/>
    </row>
    <row r="8717" spans="76:76">
      <c r="BX8717" s="16"/>
    </row>
    <row r="8718" spans="76:76">
      <c r="BX8718" s="16"/>
    </row>
    <row r="8719" spans="76:76">
      <c r="BX8719" s="16"/>
    </row>
    <row r="8720" spans="76:76">
      <c r="BX8720" s="16"/>
    </row>
    <row r="8721" spans="76:76">
      <c r="BX8721" s="16"/>
    </row>
    <row r="8722" spans="76:76">
      <c r="BX8722" s="16"/>
    </row>
    <row r="8723" spans="76:76">
      <c r="BX8723" s="16"/>
    </row>
    <row r="8724" spans="76:76">
      <c r="BX8724" s="16"/>
    </row>
    <row r="8725" spans="76:76">
      <c r="BX8725" s="16"/>
    </row>
    <row r="8726" spans="76:76">
      <c r="BX8726" s="16"/>
    </row>
    <row r="8727" spans="76:76">
      <c r="BX8727" s="16"/>
    </row>
    <row r="8728" spans="76:76">
      <c r="BX8728" s="16"/>
    </row>
    <row r="8729" spans="76:76">
      <c r="BX8729" s="16"/>
    </row>
    <row r="8730" spans="76:76">
      <c r="BX8730" s="16"/>
    </row>
    <row r="8731" spans="76:76">
      <c r="BX8731" s="16"/>
    </row>
    <row r="8732" spans="76:76">
      <c r="BX8732" s="16"/>
    </row>
    <row r="8733" spans="76:76">
      <c r="BX8733" s="16"/>
    </row>
    <row r="8734" spans="76:76">
      <c r="BX8734" s="16"/>
    </row>
    <row r="8735" spans="76:76">
      <c r="BX8735" s="16"/>
    </row>
    <row r="8736" spans="76:76">
      <c r="BX8736" s="16"/>
    </row>
    <row r="8737" spans="76:76">
      <c r="BX8737" s="16"/>
    </row>
    <row r="8738" spans="76:76">
      <c r="BX8738" s="16"/>
    </row>
    <row r="8739" spans="76:76">
      <c r="BX8739" s="16"/>
    </row>
    <row r="8740" spans="76:76">
      <c r="BX8740" s="16"/>
    </row>
    <row r="8741" spans="76:76">
      <c r="BX8741" s="16"/>
    </row>
    <row r="8742" spans="76:76">
      <c r="BX8742" s="16"/>
    </row>
    <row r="8743" spans="76:76">
      <c r="BX8743" s="16"/>
    </row>
    <row r="8744" spans="76:76">
      <c r="BX8744" s="16"/>
    </row>
    <row r="8745" spans="76:76">
      <c r="BX8745" s="16"/>
    </row>
    <row r="8746" spans="76:76">
      <c r="BX8746" s="16"/>
    </row>
    <row r="8747" spans="76:76">
      <c r="BX8747" s="16"/>
    </row>
    <row r="8748" spans="76:76">
      <c r="BX8748" s="16"/>
    </row>
    <row r="8749" spans="76:76">
      <c r="BX8749" s="16"/>
    </row>
    <row r="8750" spans="76:76">
      <c r="BX8750" s="16"/>
    </row>
    <row r="8751" spans="76:76">
      <c r="BX8751" s="16"/>
    </row>
    <row r="8752" spans="76:76">
      <c r="BX8752" s="16"/>
    </row>
    <row r="8753" spans="76:76">
      <c r="BX8753" s="16"/>
    </row>
    <row r="8754" spans="76:76">
      <c r="BX8754" s="16"/>
    </row>
    <row r="8755" spans="76:76">
      <c r="BX8755" s="16"/>
    </row>
    <row r="8756" spans="76:76">
      <c r="BX8756" s="16"/>
    </row>
    <row r="8757" spans="76:76">
      <c r="BX8757" s="16"/>
    </row>
    <row r="8758" spans="76:76">
      <c r="BX8758" s="16"/>
    </row>
    <row r="8759" spans="76:76">
      <c r="BX8759" s="16"/>
    </row>
    <row r="8760" spans="76:76">
      <c r="BX8760" s="16"/>
    </row>
    <row r="8761" spans="76:76">
      <c r="BX8761" s="16"/>
    </row>
    <row r="8762" spans="76:76">
      <c r="BX8762" s="16"/>
    </row>
    <row r="8763" spans="76:76">
      <c r="BX8763" s="16"/>
    </row>
    <row r="8764" spans="76:76">
      <c r="BX8764" s="16"/>
    </row>
    <row r="8765" spans="76:76">
      <c r="BX8765" s="16"/>
    </row>
    <row r="8766" spans="76:76">
      <c r="BX8766" s="16"/>
    </row>
    <row r="8767" spans="76:76">
      <c r="BX8767" s="16"/>
    </row>
    <row r="8768" spans="76:76">
      <c r="BX8768" s="16"/>
    </row>
    <row r="8769" spans="76:76">
      <c r="BX8769" s="16"/>
    </row>
    <row r="8770" spans="76:76">
      <c r="BX8770" s="16"/>
    </row>
    <row r="8771" spans="76:76">
      <c r="BX8771" s="16"/>
    </row>
    <row r="8772" spans="76:76">
      <c r="BX8772" s="16"/>
    </row>
    <row r="8773" spans="76:76">
      <c r="BX8773" s="16"/>
    </row>
    <row r="8774" spans="76:76">
      <c r="BX8774" s="16"/>
    </row>
    <row r="8775" spans="76:76">
      <c r="BX8775" s="16"/>
    </row>
    <row r="8776" spans="76:76">
      <c r="BX8776" s="16"/>
    </row>
    <row r="8777" spans="76:76">
      <c r="BX8777" s="16"/>
    </row>
    <row r="8778" spans="76:76">
      <c r="BX8778" s="16"/>
    </row>
    <row r="8779" spans="76:76">
      <c r="BX8779" s="16"/>
    </row>
    <row r="8780" spans="76:76">
      <c r="BX8780" s="16"/>
    </row>
    <row r="8781" spans="76:76">
      <c r="BX8781" s="16"/>
    </row>
    <row r="8782" spans="76:76">
      <c r="BX8782" s="16"/>
    </row>
    <row r="8783" spans="76:76">
      <c r="BX8783" s="16"/>
    </row>
    <row r="8784" spans="76:76">
      <c r="BX8784" s="16"/>
    </row>
    <row r="8785" spans="76:76">
      <c r="BX8785" s="16"/>
    </row>
    <row r="8786" spans="76:76">
      <c r="BX8786" s="16"/>
    </row>
    <row r="8787" spans="76:76">
      <c r="BX8787" s="16"/>
    </row>
    <row r="8788" spans="76:76">
      <c r="BX8788" s="16"/>
    </row>
    <row r="8789" spans="76:76">
      <c r="BX8789" s="16"/>
    </row>
    <row r="8790" spans="76:76">
      <c r="BX8790" s="16"/>
    </row>
    <row r="8791" spans="76:76">
      <c r="BX8791" s="16"/>
    </row>
    <row r="8792" spans="76:76">
      <c r="BX8792" s="16"/>
    </row>
    <row r="8793" spans="76:76">
      <c r="BX8793" s="16"/>
    </row>
    <row r="8794" spans="76:76">
      <c r="BX8794" s="16"/>
    </row>
    <row r="8795" spans="76:76">
      <c r="BX8795" s="16"/>
    </row>
    <row r="8796" spans="76:76">
      <c r="BX8796" s="16"/>
    </row>
    <row r="8797" spans="76:76">
      <c r="BX8797" s="16"/>
    </row>
    <row r="8798" spans="76:76">
      <c r="BX8798" s="16"/>
    </row>
    <row r="8799" spans="76:76">
      <c r="BX8799" s="16"/>
    </row>
    <row r="8800" spans="76:76">
      <c r="BX8800" s="16"/>
    </row>
    <row r="8801" spans="76:76">
      <c r="BX8801" s="16"/>
    </row>
    <row r="8802" spans="76:76">
      <c r="BX8802" s="16"/>
    </row>
    <row r="8803" spans="76:76">
      <c r="BX8803" s="16"/>
    </row>
    <row r="8804" spans="76:76">
      <c r="BX8804" s="16"/>
    </row>
    <row r="8805" spans="76:76">
      <c r="BX8805" s="16"/>
    </row>
    <row r="8806" spans="76:76">
      <c r="BX8806" s="16"/>
    </row>
    <row r="8807" spans="76:76">
      <c r="BX8807" s="16"/>
    </row>
    <row r="8808" spans="76:76">
      <c r="BX8808" s="16"/>
    </row>
    <row r="8809" spans="76:76">
      <c r="BX8809" s="16"/>
    </row>
    <row r="8810" spans="76:76">
      <c r="BX8810" s="16"/>
    </row>
    <row r="8811" spans="76:76">
      <c r="BX8811" s="16"/>
    </row>
    <row r="8812" spans="76:76">
      <c r="BX8812" s="16"/>
    </row>
    <row r="8813" spans="76:76">
      <c r="BX8813" s="16"/>
    </row>
    <row r="8814" spans="76:76">
      <c r="BX8814" s="16"/>
    </row>
    <row r="8815" spans="76:76">
      <c r="BX8815" s="16"/>
    </row>
    <row r="8816" spans="76:76">
      <c r="BX8816" s="16"/>
    </row>
    <row r="8817" spans="76:76">
      <c r="BX8817" s="16"/>
    </row>
    <row r="8818" spans="76:76">
      <c r="BX8818" s="16"/>
    </row>
    <row r="8819" spans="76:76">
      <c r="BX8819" s="16"/>
    </row>
    <row r="8820" spans="76:76">
      <c r="BX8820" s="16"/>
    </row>
    <row r="8821" spans="76:76">
      <c r="BX8821" s="16"/>
    </row>
    <row r="8822" spans="76:76">
      <c r="BX8822" s="16"/>
    </row>
    <row r="8823" spans="76:76">
      <c r="BX8823" s="16"/>
    </row>
    <row r="8824" spans="76:76">
      <c r="BX8824" s="16"/>
    </row>
    <row r="8825" spans="76:76">
      <c r="BX8825" s="16"/>
    </row>
    <row r="8826" spans="76:76">
      <c r="BX8826" s="16"/>
    </row>
    <row r="8827" spans="76:76">
      <c r="BX8827" s="16"/>
    </row>
    <row r="8828" spans="76:76">
      <c r="BX8828" s="16"/>
    </row>
    <row r="8829" spans="76:76">
      <c r="BX8829" s="16"/>
    </row>
    <row r="8830" spans="76:76">
      <c r="BX8830" s="16"/>
    </row>
    <row r="8831" spans="76:76">
      <c r="BX8831" s="16"/>
    </row>
    <row r="8832" spans="76:76">
      <c r="BX8832" s="16"/>
    </row>
    <row r="8833" spans="76:76">
      <c r="BX8833" s="16"/>
    </row>
    <row r="8834" spans="76:76">
      <c r="BX8834" s="16"/>
    </row>
    <row r="8835" spans="76:76">
      <c r="BX8835" s="16"/>
    </row>
    <row r="8836" spans="76:76">
      <c r="BX8836" s="16"/>
    </row>
    <row r="8837" spans="76:76">
      <c r="BX8837" s="16"/>
    </row>
    <row r="8838" spans="76:76">
      <c r="BX8838" s="16"/>
    </row>
    <row r="8839" spans="76:76">
      <c r="BX8839" s="16"/>
    </row>
    <row r="8840" spans="76:76">
      <c r="BX8840" s="16"/>
    </row>
    <row r="8841" spans="76:76">
      <c r="BX8841" s="16"/>
    </row>
    <row r="8842" spans="76:76">
      <c r="BX8842" s="16"/>
    </row>
    <row r="8843" spans="76:76">
      <c r="BX8843" s="16"/>
    </row>
    <row r="8844" spans="76:76">
      <c r="BX8844" s="16"/>
    </row>
    <row r="8845" spans="76:76">
      <c r="BX8845" s="16"/>
    </row>
    <row r="8846" spans="76:76">
      <c r="BX8846" s="16"/>
    </row>
    <row r="8847" spans="76:76">
      <c r="BX8847" s="16"/>
    </row>
    <row r="8848" spans="76:76">
      <c r="BX8848" s="16"/>
    </row>
    <row r="8849" spans="76:76">
      <c r="BX8849" s="16"/>
    </row>
    <row r="8850" spans="76:76">
      <c r="BX8850" s="16"/>
    </row>
    <row r="8851" spans="76:76">
      <c r="BX8851" s="16"/>
    </row>
    <row r="8852" spans="76:76">
      <c r="BX8852" s="16"/>
    </row>
    <row r="8853" spans="76:76">
      <c r="BX8853" s="16"/>
    </row>
    <row r="8854" spans="76:76">
      <c r="BX8854" s="16"/>
    </row>
    <row r="8855" spans="76:76">
      <c r="BX8855" s="16"/>
    </row>
    <row r="8856" spans="76:76">
      <c r="BX8856" s="16"/>
    </row>
    <row r="8857" spans="76:76">
      <c r="BX8857" s="16"/>
    </row>
    <row r="8858" spans="76:76">
      <c r="BX8858" s="16"/>
    </row>
    <row r="8859" spans="76:76">
      <c r="BX8859" s="16"/>
    </row>
    <row r="8860" spans="76:76">
      <c r="BX8860" s="16"/>
    </row>
    <row r="8861" spans="76:76">
      <c r="BX8861" s="16"/>
    </row>
    <row r="8862" spans="76:76">
      <c r="BX8862" s="16"/>
    </row>
    <row r="8863" spans="76:76">
      <c r="BX8863" s="16"/>
    </row>
    <row r="8864" spans="76:76">
      <c r="BX8864" s="16"/>
    </row>
    <row r="8865" spans="76:76">
      <c r="BX8865" s="16"/>
    </row>
    <row r="8866" spans="76:76">
      <c r="BX8866" s="16"/>
    </row>
    <row r="8867" spans="76:76">
      <c r="BX8867" s="16"/>
    </row>
    <row r="8868" spans="76:76">
      <c r="BX8868" s="16"/>
    </row>
    <row r="8869" spans="76:76">
      <c r="BX8869" s="16"/>
    </row>
    <row r="8870" spans="76:76">
      <c r="BX8870" s="16"/>
    </row>
    <row r="8871" spans="76:76">
      <c r="BX8871" s="16"/>
    </row>
    <row r="8872" spans="76:76">
      <c r="BX8872" s="16"/>
    </row>
    <row r="8873" spans="76:76">
      <c r="BX8873" s="16"/>
    </row>
    <row r="8874" spans="76:76">
      <c r="BX8874" s="16"/>
    </row>
    <row r="8875" spans="76:76">
      <c r="BX8875" s="16"/>
    </row>
    <row r="8876" spans="76:76">
      <c r="BX8876" s="16"/>
    </row>
    <row r="8877" spans="76:76">
      <c r="BX8877" s="16"/>
    </row>
    <row r="8878" spans="76:76">
      <c r="BX8878" s="16"/>
    </row>
    <row r="8879" spans="76:76">
      <c r="BX8879" s="16"/>
    </row>
    <row r="8880" spans="76:76">
      <c r="BX8880" s="16"/>
    </row>
    <row r="8881" spans="76:76">
      <c r="BX8881" s="16"/>
    </row>
    <row r="8882" spans="76:76">
      <c r="BX8882" s="16"/>
    </row>
    <row r="8883" spans="76:76">
      <c r="BX8883" s="16"/>
    </row>
    <row r="8884" spans="76:76">
      <c r="BX8884" s="16"/>
    </row>
    <row r="8885" spans="76:76">
      <c r="BX8885" s="16"/>
    </row>
    <row r="8886" spans="76:76">
      <c r="BX8886" s="16"/>
    </row>
    <row r="8887" spans="76:76">
      <c r="BX8887" s="16"/>
    </row>
    <row r="8888" spans="76:76">
      <c r="BX8888" s="16"/>
    </row>
    <row r="8889" spans="76:76">
      <c r="BX8889" s="16"/>
    </row>
    <row r="8890" spans="76:76">
      <c r="BX8890" s="16"/>
    </row>
    <row r="8891" spans="76:76">
      <c r="BX8891" s="16"/>
    </row>
    <row r="8892" spans="76:76">
      <c r="BX8892" s="16"/>
    </row>
    <row r="8893" spans="76:76">
      <c r="BX8893" s="16"/>
    </row>
    <row r="8894" spans="76:76">
      <c r="BX8894" s="16"/>
    </row>
    <row r="8895" spans="76:76">
      <c r="BX8895" s="16"/>
    </row>
    <row r="8896" spans="76:76">
      <c r="BX8896" s="16"/>
    </row>
    <row r="8897" spans="76:76">
      <c r="BX8897" s="16"/>
    </row>
    <row r="8898" spans="76:76">
      <c r="BX8898" s="16"/>
    </row>
    <row r="8899" spans="76:76">
      <c r="BX8899" s="16"/>
    </row>
    <row r="8900" spans="76:76">
      <c r="BX8900" s="16"/>
    </row>
    <row r="8901" spans="76:76">
      <c r="BX8901" s="16"/>
    </row>
    <row r="8902" spans="76:76">
      <c r="BX8902" s="16"/>
    </row>
    <row r="8903" spans="76:76">
      <c r="BX8903" s="16"/>
    </row>
    <row r="8904" spans="76:76">
      <c r="BX8904" s="16"/>
    </row>
    <row r="8905" spans="76:76">
      <c r="BX8905" s="16"/>
    </row>
    <row r="8906" spans="76:76">
      <c r="BX8906" s="16"/>
    </row>
    <row r="8907" spans="76:76">
      <c r="BX8907" s="16"/>
    </row>
    <row r="8908" spans="76:76">
      <c r="BX8908" s="16"/>
    </row>
    <row r="8909" spans="76:76">
      <c r="BX8909" s="16"/>
    </row>
    <row r="8910" spans="76:76">
      <c r="BX8910" s="16"/>
    </row>
    <row r="8911" spans="76:76">
      <c r="BX8911" s="16"/>
    </row>
    <row r="8912" spans="76:76">
      <c r="BX8912" s="16"/>
    </row>
    <row r="8913" spans="76:76">
      <c r="BX8913" s="16"/>
    </row>
    <row r="8914" spans="76:76">
      <c r="BX8914" s="16"/>
    </row>
    <row r="8915" spans="76:76">
      <c r="BX8915" s="16"/>
    </row>
    <row r="8916" spans="76:76">
      <c r="BX8916" s="16"/>
    </row>
    <row r="8917" spans="76:76">
      <c r="BX8917" s="16"/>
    </row>
    <row r="8918" spans="76:76">
      <c r="BX8918" s="16"/>
    </row>
    <row r="8919" spans="76:76">
      <c r="BX8919" s="16"/>
    </row>
    <row r="8920" spans="76:76">
      <c r="BX8920" s="16"/>
    </row>
    <row r="8921" spans="76:76">
      <c r="BX8921" s="16"/>
    </row>
    <row r="8922" spans="76:76">
      <c r="BX8922" s="16"/>
    </row>
    <row r="8923" spans="76:76">
      <c r="BX8923" s="16"/>
    </row>
    <row r="8924" spans="76:76">
      <c r="BX8924" s="16"/>
    </row>
    <row r="8925" spans="76:76">
      <c r="BX8925" s="16"/>
    </row>
    <row r="8926" spans="76:76">
      <c r="BX8926" s="16"/>
    </row>
    <row r="8927" spans="76:76">
      <c r="BX8927" s="16"/>
    </row>
    <row r="8928" spans="76:76">
      <c r="BX8928" s="16"/>
    </row>
    <row r="8929" spans="76:76">
      <c r="BX8929" s="16"/>
    </row>
    <row r="8930" spans="76:76">
      <c r="BX8930" s="16"/>
    </row>
    <row r="8931" spans="76:76">
      <c r="BX8931" s="16"/>
    </row>
    <row r="8932" spans="76:76">
      <c r="BX8932" s="16"/>
    </row>
    <row r="8933" spans="76:76">
      <c r="BX8933" s="16"/>
    </row>
    <row r="8934" spans="76:76">
      <c r="BX8934" s="16"/>
    </row>
    <row r="8935" spans="76:76">
      <c r="BX8935" s="16"/>
    </row>
    <row r="8936" spans="76:76">
      <c r="BX8936" s="16"/>
    </row>
    <row r="8937" spans="76:76">
      <c r="BX8937" s="16"/>
    </row>
    <row r="8938" spans="76:76">
      <c r="BX8938" s="16"/>
    </row>
    <row r="8939" spans="76:76">
      <c r="BX8939" s="16"/>
    </row>
    <row r="8940" spans="76:76">
      <c r="BX8940" s="16"/>
    </row>
    <row r="8941" spans="76:76">
      <c r="BX8941" s="16"/>
    </row>
    <row r="8942" spans="76:76">
      <c r="BX8942" s="16"/>
    </row>
    <row r="8943" spans="76:76">
      <c r="BX8943" s="16"/>
    </row>
    <row r="8944" spans="76:76">
      <c r="BX8944" s="16"/>
    </row>
    <row r="8945" spans="76:76">
      <c r="BX8945" s="16"/>
    </row>
    <row r="8946" spans="76:76">
      <c r="BX8946" s="16"/>
    </row>
    <row r="8947" spans="76:76">
      <c r="BX8947" s="16"/>
    </row>
    <row r="8948" spans="76:76">
      <c r="BX8948" s="16"/>
    </row>
    <row r="8949" spans="76:76">
      <c r="BX8949" s="16"/>
    </row>
    <row r="8950" spans="76:76">
      <c r="BX8950" s="16"/>
    </row>
    <row r="8951" spans="76:76">
      <c r="BX8951" s="16"/>
    </row>
    <row r="8952" spans="76:76">
      <c r="BX8952" s="16"/>
    </row>
    <row r="8953" spans="76:76">
      <c r="BX8953" s="16"/>
    </row>
    <row r="8954" spans="76:76">
      <c r="BX8954" s="16"/>
    </row>
    <row r="8955" spans="76:76">
      <c r="BX8955" s="16"/>
    </row>
    <row r="8956" spans="76:76">
      <c r="BX8956" s="16"/>
    </row>
    <row r="8957" spans="76:76">
      <c r="BX8957" s="16"/>
    </row>
    <row r="8958" spans="76:76">
      <c r="BX8958" s="16"/>
    </row>
    <row r="8959" spans="76:76">
      <c r="BX8959" s="16"/>
    </row>
    <row r="8960" spans="76:76">
      <c r="BX8960" s="16"/>
    </row>
    <row r="8961" spans="76:76">
      <c r="BX8961" s="16"/>
    </row>
    <row r="8962" spans="76:76">
      <c r="BX8962" s="16"/>
    </row>
    <row r="8963" spans="76:76">
      <c r="BX8963" s="16"/>
    </row>
    <row r="8964" spans="76:76">
      <c r="BX8964" s="16"/>
    </row>
    <row r="8965" spans="76:76">
      <c r="BX8965" s="16"/>
    </row>
    <row r="8966" spans="76:76">
      <c r="BX8966" s="16"/>
    </row>
    <row r="8967" spans="76:76">
      <c r="BX8967" s="16"/>
    </row>
    <row r="8968" spans="76:76">
      <c r="BX8968" s="16"/>
    </row>
    <row r="8969" spans="76:76">
      <c r="BX8969" s="16"/>
    </row>
    <row r="8970" spans="76:76">
      <c r="BX8970" s="16"/>
    </row>
    <row r="8971" spans="76:76">
      <c r="BX8971" s="16"/>
    </row>
    <row r="8972" spans="76:76">
      <c r="BX8972" s="16"/>
    </row>
    <row r="8973" spans="76:76">
      <c r="BX8973" s="16"/>
    </row>
    <row r="8974" spans="76:76">
      <c r="BX8974" s="16"/>
    </row>
    <row r="8975" spans="76:76">
      <c r="BX8975" s="16"/>
    </row>
    <row r="8976" spans="76:76">
      <c r="BX8976" s="16"/>
    </row>
    <row r="8977" spans="76:76">
      <c r="BX8977" s="16"/>
    </row>
    <row r="8978" spans="76:76">
      <c r="BX8978" s="16"/>
    </row>
    <row r="8979" spans="76:76">
      <c r="BX8979" s="16"/>
    </row>
    <row r="8980" spans="76:76">
      <c r="BX8980" s="16"/>
    </row>
    <row r="8981" spans="76:76">
      <c r="BX8981" s="16"/>
    </row>
    <row r="8982" spans="76:76">
      <c r="BX8982" s="16"/>
    </row>
    <row r="8983" spans="76:76">
      <c r="BX8983" s="16"/>
    </row>
    <row r="8984" spans="76:76">
      <c r="BX8984" s="16"/>
    </row>
    <row r="8985" spans="76:76">
      <c r="BX8985" s="16"/>
    </row>
    <row r="8986" spans="76:76">
      <c r="BX8986" s="16"/>
    </row>
    <row r="8987" spans="76:76">
      <c r="BX8987" s="16"/>
    </row>
    <row r="8988" spans="76:76">
      <c r="BX8988" s="16"/>
    </row>
    <row r="8989" spans="76:76">
      <c r="BX8989" s="16"/>
    </row>
    <row r="8990" spans="76:76">
      <c r="BX8990" s="16"/>
    </row>
    <row r="8991" spans="76:76">
      <c r="BX8991" s="16"/>
    </row>
    <row r="8992" spans="76:76">
      <c r="BX8992" s="16"/>
    </row>
    <row r="8993" spans="76:76">
      <c r="BX8993" s="16"/>
    </row>
    <row r="8994" spans="76:76">
      <c r="BX8994" s="16"/>
    </row>
    <row r="8995" spans="76:76">
      <c r="BX8995" s="16"/>
    </row>
    <row r="8996" spans="76:76">
      <c r="BX8996" s="16"/>
    </row>
    <row r="8997" spans="76:76">
      <c r="BX8997" s="16"/>
    </row>
    <row r="8998" spans="76:76">
      <c r="BX8998" s="16"/>
    </row>
    <row r="8999" spans="76:76">
      <c r="BX8999" s="16"/>
    </row>
    <row r="9000" spans="76:76">
      <c r="BX9000" s="16"/>
    </row>
    <row r="9001" spans="76:76">
      <c r="BX9001" s="16"/>
    </row>
    <row r="9002" spans="76:76">
      <c r="BX9002" s="16"/>
    </row>
    <row r="9003" spans="76:76">
      <c r="BX9003" s="16"/>
    </row>
    <row r="9004" spans="76:76">
      <c r="BX9004" s="16"/>
    </row>
    <row r="9005" spans="76:76">
      <c r="BX9005" s="16"/>
    </row>
    <row r="9006" spans="76:76">
      <c r="BX9006" s="16"/>
    </row>
    <row r="9007" spans="76:76">
      <c r="BX9007" s="16"/>
    </row>
    <row r="9008" spans="76:76">
      <c r="BX9008" s="16"/>
    </row>
    <row r="9009" spans="76:76">
      <c r="BX9009" s="16"/>
    </row>
    <row r="9010" spans="76:76">
      <c r="BX9010" s="16"/>
    </row>
    <row r="9011" spans="76:76">
      <c r="BX9011" s="16"/>
    </row>
    <row r="9012" spans="76:76">
      <c r="BX9012" s="16"/>
    </row>
    <row r="9013" spans="76:76">
      <c r="BX9013" s="16"/>
    </row>
    <row r="9014" spans="76:76">
      <c r="BX9014" s="16"/>
    </row>
    <row r="9015" spans="76:76">
      <c r="BX9015" s="16"/>
    </row>
    <row r="9016" spans="76:76">
      <c r="BX9016" s="16"/>
    </row>
    <row r="9017" spans="76:76">
      <c r="BX9017" s="16"/>
    </row>
    <row r="9018" spans="76:76">
      <c r="BX9018" s="16"/>
    </row>
    <row r="9019" spans="76:76">
      <c r="BX9019" s="16"/>
    </row>
    <row r="9020" spans="76:76">
      <c r="BX9020" s="16"/>
    </row>
    <row r="9021" spans="76:76">
      <c r="BX9021" s="16"/>
    </row>
    <row r="9022" spans="76:76">
      <c r="BX9022" s="16"/>
    </row>
    <row r="9023" spans="76:76">
      <c r="BX9023" s="16"/>
    </row>
    <row r="9024" spans="76:76">
      <c r="BX9024" s="16"/>
    </row>
    <row r="9025" spans="76:76">
      <c r="BX9025" s="16"/>
    </row>
    <row r="9026" spans="76:76">
      <c r="BX9026" s="16"/>
    </row>
    <row r="9027" spans="76:76">
      <c r="BX9027" s="16"/>
    </row>
    <row r="9028" spans="76:76">
      <c r="BX9028" s="16"/>
    </row>
    <row r="9029" spans="76:76">
      <c r="BX9029" s="16"/>
    </row>
    <row r="9030" spans="76:76">
      <c r="BX9030" s="16"/>
    </row>
    <row r="9031" spans="76:76">
      <c r="BX9031" s="16"/>
    </row>
    <row r="9032" spans="76:76">
      <c r="BX9032" s="16"/>
    </row>
    <row r="9033" spans="76:76">
      <c r="BX9033" s="16"/>
    </row>
    <row r="9034" spans="76:76">
      <c r="BX9034" s="16"/>
    </row>
    <row r="9035" spans="76:76">
      <c r="BX9035" s="16"/>
    </row>
    <row r="9036" spans="76:76">
      <c r="BX9036" s="16"/>
    </row>
    <row r="9037" spans="76:76">
      <c r="BX9037" s="16"/>
    </row>
    <row r="9038" spans="76:76">
      <c r="BX9038" s="16"/>
    </row>
    <row r="9039" spans="76:76">
      <c r="BX9039" s="16"/>
    </row>
    <row r="9040" spans="76:76">
      <c r="BX9040" s="16"/>
    </row>
    <row r="9041" spans="76:76">
      <c r="BX9041" s="16"/>
    </row>
    <row r="9042" spans="76:76">
      <c r="BX9042" s="16"/>
    </row>
    <row r="9043" spans="76:76">
      <c r="BX9043" s="16"/>
    </row>
    <row r="9044" spans="76:76">
      <c r="BX9044" s="16"/>
    </row>
    <row r="9045" spans="76:76">
      <c r="BX9045" s="16"/>
    </row>
    <row r="9046" spans="76:76">
      <c r="BX9046" s="16"/>
    </row>
    <row r="9047" spans="76:76">
      <c r="BX9047" s="16"/>
    </row>
    <row r="9048" spans="76:76">
      <c r="BX9048" s="16"/>
    </row>
    <row r="9049" spans="76:76">
      <c r="BX9049" s="16"/>
    </row>
    <row r="9050" spans="76:76">
      <c r="BX9050" s="16"/>
    </row>
    <row r="9051" spans="76:76">
      <c r="BX9051" s="16"/>
    </row>
    <row r="9052" spans="76:76">
      <c r="BX9052" s="16"/>
    </row>
    <row r="9053" spans="76:76">
      <c r="BX9053" s="16"/>
    </row>
    <row r="9054" spans="76:76">
      <c r="BX9054" s="16"/>
    </row>
    <row r="9055" spans="76:76">
      <c r="BX9055" s="16"/>
    </row>
    <row r="9056" spans="76:76">
      <c r="BX9056" s="16"/>
    </row>
    <row r="9057" spans="76:76">
      <c r="BX9057" s="16"/>
    </row>
    <row r="9058" spans="76:76">
      <c r="BX9058" s="16"/>
    </row>
    <row r="9059" spans="76:76">
      <c r="BX9059" s="16"/>
    </row>
    <row r="9060" spans="76:76">
      <c r="BX9060" s="16"/>
    </row>
    <row r="9061" spans="76:76">
      <c r="BX9061" s="16"/>
    </row>
    <row r="9062" spans="76:76">
      <c r="BX9062" s="16"/>
    </row>
    <row r="9063" spans="76:76">
      <c r="BX9063" s="16"/>
    </row>
    <row r="9064" spans="76:76">
      <c r="BX9064" s="16"/>
    </row>
    <row r="9065" spans="76:76">
      <c r="BX9065" s="16"/>
    </row>
    <row r="9066" spans="76:76">
      <c r="BX9066" s="16"/>
    </row>
    <row r="9067" spans="76:76">
      <c r="BX9067" s="16"/>
    </row>
    <row r="9068" spans="76:76">
      <c r="BX9068" s="16"/>
    </row>
    <row r="9069" spans="76:76">
      <c r="BX9069" s="16"/>
    </row>
    <row r="9070" spans="76:76">
      <c r="BX9070" s="16"/>
    </row>
    <row r="9071" spans="76:76">
      <c r="BX9071" s="16"/>
    </row>
    <row r="9072" spans="76:76">
      <c r="BX9072" s="16"/>
    </row>
    <row r="9073" spans="76:76">
      <c r="BX9073" s="16"/>
    </row>
    <row r="9074" spans="76:76">
      <c r="BX9074" s="16"/>
    </row>
    <row r="9075" spans="76:76">
      <c r="BX9075" s="16"/>
    </row>
    <row r="9076" spans="76:76">
      <c r="BX9076" s="16"/>
    </row>
    <row r="9077" spans="76:76">
      <c r="BX9077" s="16"/>
    </row>
    <row r="9078" spans="76:76">
      <c r="BX9078" s="16"/>
    </row>
    <row r="9079" spans="76:76">
      <c r="BX9079" s="16"/>
    </row>
    <row r="9080" spans="76:76">
      <c r="BX9080" s="16"/>
    </row>
    <row r="9081" spans="76:76">
      <c r="BX9081" s="16"/>
    </row>
    <row r="9082" spans="76:76">
      <c r="BX9082" s="16"/>
    </row>
    <row r="9083" spans="76:76">
      <c r="BX9083" s="16"/>
    </row>
    <row r="9084" spans="76:76">
      <c r="BX9084" s="16"/>
    </row>
    <row r="9085" spans="76:76">
      <c r="BX9085" s="16"/>
    </row>
    <row r="9086" spans="76:76">
      <c r="BX9086" s="16"/>
    </row>
    <row r="9087" spans="76:76">
      <c r="BX9087" s="16"/>
    </row>
    <row r="9088" spans="76:76">
      <c r="BX9088" s="16"/>
    </row>
    <row r="9089" spans="76:76">
      <c r="BX9089" s="16"/>
    </row>
    <row r="9090" spans="76:76">
      <c r="BX9090" s="16"/>
    </row>
    <row r="9091" spans="76:76">
      <c r="BX9091" s="16"/>
    </row>
    <row r="9092" spans="76:76">
      <c r="BX9092" s="16"/>
    </row>
    <row r="9093" spans="76:76">
      <c r="BX9093" s="16"/>
    </row>
    <row r="9094" spans="76:76">
      <c r="BX9094" s="16"/>
    </row>
    <row r="9095" spans="76:76">
      <c r="BX9095" s="16"/>
    </row>
    <row r="9096" spans="76:76">
      <c r="BX9096" s="16"/>
    </row>
    <row r="9097" spans="76:76">
      <c r="BX9097" s="16"/>
    </row>
    <row r="9098" spans="76:76">
      <c r="BX9098" s="16"/>
    </row>
    <row r="9099" spans="76:76">
      <c r="BX9099" s="16"/>
    </row>
    <row r="9100" spans="76:76">
      <c r="BX9100" s="16"/>
    </row>
    <row r="9101" spans="76:76">
      <c r="BX9101" s="16"/>
    </row>
    <row r="9102" spans="76:76">
      <c r="BX9102" s="16"/>
    </row>
    <row r="9103" spans="76:76">
      <c r="BX9103" s="16"/>
    </row>
    <row r="9104" spans="76:76">
      <c r="BX9104" s="16"/>
    </row>
    <row r="9105" spans="76:76">
      <c r="BX9105" s="16"/>
    </row>
    <row r="9106" spans="76:76">
      <c r="BX9106" s="16"/>
    </row>
    <row r="9107" spans="76:76">
      <c r="BX9107" s="16"/>
    </row>
    <row r="9108" spans="76:76">
      <c r="BX9108" s="16"/>
    </row>
    <row r="9109" spans="76:76">
      <c r="BX9109" s="16"/>
    </row>
    <row r="9110" spans="76:76">
      <c r="BX9110" s="16"/>
    </row>
    <row r="9111" spans="76:76">
      <c r="BX9111" s="16"/>
    </row>
    <row r="9112" spans="76:76">
      <c r="BX9112" s="16"/>
    </row>
    <row r="9113" spans="76:76">
      <c r="BX9113" s="16"/>
    </row>
    <row r="9114" spans="76:76">
      <c r="BX9114" s="16"/>
    </row>
    <row r="9115" spans="76:76">
      <c r="BX9115" s="16"/>
    </row>
    <row r="9116" spans="76:76">
      <c r="BX9116" s="16"/>
    </row>
    <row r="9117" spans="76:76">
      <c r="BX9117" s="16"/>
    </row>
    <row r="9118" spans="76:76">
      <c r="BX9118" s="16"/>
    </row>
    <row r="9119" spans="76:76">
      <c r="BX9119" s="16"/>
    </row>
    <row r="9120" spans="76:76">
      <c r="BX9120" s="16"/>
    </row>
    <row r="9121" spans="76:76">
      <c r="BX9121" s="16"/>
    </row>
    <row r="9122" spans="76:76">
      <c r="BX9122" s="16"/>
    </row>
    <row r="9123" spans="76:76">
      <c r="BX9123" s="16"/>
    </row>
    <row r="9124" spans="76:76">
      <c r="BX9124" s="16"/>
    </row>
    <row r="9125" spans="76:76">
      <c r="BX9125" s="16"/>
    </row>
    <row r="9126" spans="76:76">
      <c r="BX9126" s="16"/>
    </row>
    <row r="9127" spans="76:76">
      <c r="BX9127" s="16"/>
    </row>
    <row r="9128" spans="76:76">
      <c r="BX9128" s="16"/>
    </row>
    <row r="9129" spans="76:76">
      <c r="BX9129" s="16"/>
    </row>
    <row r="9130" spans="76:76">
      <c r="BX9130" s="16"/>
    </row>
    <row r="9131" spans="76:76">
      <c r="BX9131" s="16"/>
    </row>
    <row r="9132" spans="76:76">
      <c r="BX9132" s="16"/>
    </row>
    <row r="9133" spans="76:76">
      <c r="BX9133" s="16"/>
    </row>
    <row r="9134" spans="76:76">
      <c r="BX9134" s="16"/>
    </row>
    <row r="9135" spans="76:76">
      <c r="BX9135" s="16"/>
    </row>
    <row r="9136" spans="76:76">
      <c r="BX9136" s="16"/>
    </row>
    <row r="9137" spans="76:76">
      <c r="BX9137" s="16"/>
    </row>
    <row r="9138" spans="76:76">
      <c r="BX9138" s="16"/>
    </row>
    <row r="9139" spans="76:76">
      <c r="BX9139" s="16"/>
    </row>
    <row r="9140" spans="76:76">
      <c r="BX9140" s="16"/>
    </row>
    <row r="9141" spans="76:76">
      <c r="BX9141" s="16"/>
    </row>
    <row r="9142" spans="76:76">
      <c r="BX9142" s="16"/>
    </row>
    <row r="9143" spans="76:76">
      <c r="BX9143" s="16"/>
    </row>
    <row r="9144" spans="76:76">
      <c r="BX9144" s="16"/>
    </row>
    <row r="9145" spans="76:76">
      <c r="BX9145" s="16"/>
    </row>
    <row r="9146" spans="76:76">
      <c r="BX9146" s="16"/>
    </row>
    <row r="9147" spans="76:76">
      <c r="BX9147" s="16"/>
    </row>
    <row r="9148" spans="76:76">
      <c r="BX9148" s="16"/>
    </row>
    <row r="9149" spans="76:76">
      <c r="BX9149" s="16"/>
    </row>
    <row r="9150" spans="76:76">
      <c r="BX9150" s="16"/>
    </row>
    <row r="9151" spans="76:76">
      <c r="BX9151" s="16"/>
    </row>
    <row r="9152" spans="76:76">
      <c r="BX9152" s="16"/>
    </row>
    <row r="9153" spans="76:76">
      <c r="BX9153" s="16"/>
    </row>
    <row r="9154" spans="76:76">
      <c r="BX9154" s="16"/>
    </row>
    <row r="9155" spans="76:76">
      <c r="BX9155" s="16"/>
    </row>
    <row r="9156" spans="76:76">
      <c r="BX9156" s="16"/>
    </row>
    <row r="9157" spans="76:76">
      <c r="BX9157" s="16"/>
    </row>
    <row r="9158" spans="76:76">
      <c r="BX9158" s="16"/>
    </row>
    <row r="9159" spans="76:76">
      <c r="BX9159" s="16"/>
    </row>
    <row r="9160" spans="76:76">
      <c r="BX9160" s="16"/>
    </row>
    <row r="9161" spans="76:76">
      <c r="BX9161" s="16"/>
    </row>
    <row r="9162" spans="76:76">
      <c r="BX9162" s="16"/>
    </row>
    <row r="9163" spans="76:76">
      <c r="BX9163" s="16"/>
    </row>
    <row r="9164" spans="76:76">
      <c r="BX9164" s="16"/>
    </row>
    <row r="9165" spans="76:76">
      <c r="BX9165" s="16"/>
    </row>
    <row r="9166" spans="76:76">
      <c r="BX9166" s="16"/>
    </row>
    <row r="9167" spans="76:76">
      <c r="BX9167" s="16"/>
    </row>
    <row r="9168" spans="76:76">
      <c r="BX9168" s="16"/>
    </row>
    <row r="9169" spans="76:76">
      <c r="BX9169" s="16"/>
    </row>
    <row r="9170" spans="76:76">
      <c r="BX9170" s="16"/>
    </row>
    <row r="9171" spans="76:76">
      <c r="BX9171" s="16"/>
    </row>
    <row r="9172" spans="76:76">
      <c r="BX9172" s="16"/>
    </row>
    <row r="9173" spans="76:76">
      <c r="BX9173" s="16"/>
    </row>
    <row r="9174" spans="76:76">
      <c r="BX9174" s="16"/>
    </row>
    <row r="9175" spans="76:76">
      <c r="BX9175" s="16"/>
    </row>
    <row r="9176" spans="76:76">
      <c r="BX9176" s="16"/>
    </row>
    <row r="9177" spans="76:76">
      <c r="BX9177" s="16"/>
    </row>
    <row r="9178" spans="76:76">
      <c r="BX9178" s="16"/>
    </row>
    <row r="9179" spans="76:76">
      <c r="BX9179" s="16"/>
    </row>
    <row r="9180" spans="76:76">
      <c r="BX9180" s="16"/>
    </row>
    <row r="9181" spans="76:76">
      <c r="BX9181" s="16"/>
    </row>
    <row r="9182" spans="76:76">
      <c r="BX9182" s="16"/>
    </row>
    <row r="9183" spans="76:76">
      <c r="BX9183" s="16"/>
    </row>
    <row r="9184" spans="76:76">
      <c r="BX9184" s="16"/>
    </row>
    <row r="9185" spans="76:76">
      <c r="BX9185" s="16"/>
    </row>
    <row r="9186" spans="76:76">
      <c r="BX9186" s="16"/>
    </row>
    <row r="9187" spans="76:76">
      <c r="BX9187" s="16"/>
    </row>
    <row r="9188" spans="76:76">
      <c r="BX9188" s="16"/>
    </row>
    <row r="9189" spans="76:76">
      <c r="BX9189" s="16"/>
    </row>
    <row r="9190" spans="76:76">
      <c r="BX9190" s="16"/>
    </row>
    <row r="9191" spans="76:76">
      <c r="BX9191" s="16"/>
    </row>
    <row r="9192" spans="76:76">
      <c r="BX9192" s="16"/>
    </row>
    <row r="9193" spans="76:76">
      <c r="BX9193" s="16"/>
    </row>
    <row r="9194" spans="76:76">
      <c r="BX9194" s="16"/>
    </row>
    <row r="9195" spans="76:76">
      <c r="BX9195" s="16"/>
    </row>
    <row r="9196" spans="76:76">
      <c r="BX9196" s="16"/>
    </row>
    <row r="9197" spans="76:76">
      <c r="BX9197" s="16"/>
    </row>
    <row r="9198" spans="76:76">
      <c r="BX9198" s="16"/>
    </row>
    <row r="9199" spans="76:76">
      <c r="BX9199" s="16"/>
    </row>
    <row r="9200" spans="76:76">
      <c r="BX9200" s="16"/>
    </row>
    <row r="9201" spans="76:76">
      <c r="BX9201" s="16"/>
    </row>
    <row r="9202" spans="76:76">
      <c r="BX9202" s="16"/>
    </row>
    <row r="9203" spans="76:76">
      <c r="BX9203" s="16"/>
    </row>
    <row r="9204" spans="76:76">
      <c r="BX9204" s="16"/>
    </row>
    <row r="9205" spans="76:76">
      <c r="BX9205" s="16"/>
    </row>
    <row r="9206" spans="76:76">
      <c r="BX9206" s="16"/>
    </row>
    <row r="9207" spans="76:76">
      <c r="BX9207" s="16"/>
    </row>
    <row r="9208" spans="76:76">
      <c r="BX9208" s="16"/>
    </row>
    <row r="9209" spans="76:76">
      <c r="BX9209" s="16"/>
    </row>
    <row r="9210" spans="76:76">
      <c r="BX9210" s="16"/>
    </row>
    <row r="9211" spans="76:76">
      <c r="BX9211" s="16"/>
    </row>
    <row r="9212" spans="76:76">
      <c r="BX9212" s="16"/>
    </row>
    <row r="9213" spans="76:76">
      <c r="BX9213" s="16"/>
    </row>
    <row r="9214" spans="76:76">
      <c r="BX9214" s="16"/>
    </row>
    <row r="9215" spans="76:76">
      <c r="BX9215" s="16"/>
    </row>
    <row r="9216" spans="76:76">
      <c r="BX9216" s="16"/>
    </row>
    <row r="9217" spans="76:76">
      <c r="BX9217" s="16"/>
    </row>
    <row r="9218" spans="76:76">
      <c r="BX9218" s="16"/>
    </row>
    <row r="9219" spans="76:76">
      <c r="BX9219" s="16"/>
    </row>
    <row r="9220" spans="76:76">
      <c r="BX9220" s="16"/>
    </row>
    <row r="9221" spans="76:76">
      <c r="BX9221" s="16"/>
    </row>
    <row r="9222" spans="76:76">
      <c r="BX9222" s="16"/>
    </row>
    <row r="9223" spans="76:76">
      <c r="BX9223" s="16"/>
    </row>
    <row r="9224" spans="76:76">
      <c r="BX9224" s="16"/>
    </row>
    <row r="9225" spans="76:76">
      <c r="BX9225" s="16"/>
    </row>
    <row r="9226" spans="76:76">
      <c r="BX9226" s="16"/>
    </row>
    <row r="9227" spans="76:76">
      <c r="BX9227" s="16"/>
    </row>
    <row r="9228" spans="76:76">
      <c r="BX9228" s="16"/>
    </row>
    <row r="9229" spans="76:76">
      <c r="BX9229" s="16"/>
    </row>
    <row r="9230" spans="76:76">
      <c r="BX9230" s="16"/>
    </row>
    <row r="9231" spans="76:76">
      <c r="BX9231" s="16"/>
    </row>
    <row r="9232" spans="76:76">
      <c r="BX9232" s="16"/>
    </row>
    <row r="9233" spans="76:76">
      <c r="BX9233" s="16"/>
    </row>
    <row r="9234" spans="76:76">
      <c r="BX9234" s="16"/>
    </row>
    <row r="9235" spans="76:76">
      <c r="BX9235" s="16"/>
    </row>
    <row r="9236" spans="76:76">
      <c r="BX9236" s="16"/>
    </row>
    <row r="9237" spans="76:76">
      <c r="BX9237" s="16"/>
    </row>
    <row r="9238" spans="76:76">
      <c r="BX9238" s="16"/>
    </row>
    <row r="9239" spans="76:76">
      <c r="BX9239" s="16"/>
    </row>
    <row r="9240" spans="76:76">
      <c r="BX9240" s="16"/>
    </row>
    <row r="9241" spans="76:76">
      <c r="BX9241" s="16"/>
    </row>
    <row r="9242" spans="76:76">
      <c r="BX9242" s="16"/>
    </row>
    <row r="9243" spans="76:76">
      <c r="BX9243" s="16"/>
    </row>
    <row r="9244" spans="76:76">
      <c r="BX9244" s="16"/>
    </row>
    <row r="9245" spans="76:76">
      <c r="BX9245" s="16"/>
    </row>
    <row r="9246" spans="76:76">
      <c r="BX9246" s="16"/>
    </row>
    <row r="9247" spans="76:76">
      <c r="BX9247" s="16"/>
    </row>
    <row r="9248" spans="76:76">
      <c r="BX9248" s="16"/>
    </row>
    <row r="9249" spans="76:76">
      <c r="BX9249" s="16"/>
    </row>
    <row r="9250" spans="76:76">
      <c r="BX9250" s="16"/>
    </row>
    <row r="9251" spans="76:76">
      <c r="BX9251" s="16"/>
    </row>
    <row r="9252" spans="76:76">
      <c r="BX9252" s="16"/>
    </row>
    <row r="9253" spans="76:76">
      <c r="BX9253" s="16"/>
    </row>
    <row r="9254" spans="76:76">
      <c r="BX9254" s="16"/>
    </row>
    <row r="9255" spans="76:76">
      <c r="BX9255" s="16"/>
    </row>
    <row r="9256" spans="76:76">
      <c r="BX9256" s="16"/>
    </row>
    <row r="9257" spans="76:76">
      <c r="BX9257" s="16"/>
    </row>
    <row r="9258" spans="76:76">
      <c r="BX9258" s="16"/>
    </row>
    <row r="9259" spans="76:76">
      <c r="BX9259" s="16"/>
    </row>
    <row r="9260" spans="76:76">
      <c r="BX9260" s="16"/>
    </row>
    <row r="9261" spans="76:76">
      <c r="BX9261" s="16"/>
    </row>
    <row r="9262" spans="76:76">
      <c r="BX9262" s="16"/>
    </row>
    <row r="9263" spans="76:76">
      <c r="BX9263" s="16"/>
    </row>
    <row r="9264" spans="76:76">
      <c r="BX9264" s="16"/>
    </row>
    <row r="9265" spans="76:76">
      <c r="BX9265" s="16"/>
    </row>
    <row r="9266" spans="76:76">
      <c r="BX9266" s="16"/>
    </row>
    <row r="9267" spans="76:76">
      <c r="BX9267" s="16"/>
    </row>
    <row r="9268" spans="76:76">
      <c r="BX9268" s="16"/>
    </row>
    <row r="9269" spans="76:76">
      <c r="BX9269" s="16"/>
    </row>
    <row r="9270" spans="76:76">
      <c r="BX9270" s="16"/>
    </row>
    <row r="9271" spans="76:76">
      <c r="BX9271" s="16"/>
    </row>
    <row r="9272" spans="76:76">
      <c r="BX9272" s="16"/>
    </row>
    <row r="9273" spans="76:76">
      <c r="BX9273" s="16"/>
    </row>
    <row r="9274" spans="76:76">
      <c r="BX9274" s="16"/>
    </row>
    <row r="9275" spans="76:76">
      <c r="BX9275" s="16"/>
    </row>
    <row r="9276" spans="76:76">
      <c r="BX9276" s="16"/>
    </row>
    <row r="9277" spans="76:76">
      <c r="BX9277" s="16"/>
    </row>
    <row r="9278" spans="76:76">
      <c r="BX9278" s="16"/>
    </row>
    <row r="9279" spans="76:76">
      <c r="BX9279" s="16"/>
    </row>
    <row r="9280" spans="76:76">
      <c r="BX9280" s="16"/>
    </row>
    <row r="9281" spans="76:76">
      <c r="BX9281" s="16"/>
    </row>
    <row r="9282" spans="76:76">
      <c r="BX9282" s="16"/>
    </row>
    <row r="9283" spans="76:76">
      <c r="BX9283" s="16"/>
    </row>
    <row r="9284" spans="76:76">
      <c r="BX9284" s="16"/>
    </row>
    <row r="9285" spans="76:76">
      <c r="BX9285" s="16"/>
    </row>
    <row r="9286" spans="76:76">
      <c r="BX9286" s="16"/>
    </row>
    <row r="9287" spans="76:76">
      <c r="BX9287" s="16"/>
    </row>
    <row r="9288" spans="76:76">
      <c r="BX9288" s="16"/>
    </row>
    <row r="9289" spans="76:76">
      <c r="BX9289" s="16"/>
    </row>
    <row r="9290" spans="76:76">
      <c r="BX9290" s="16"/>
    </row>
    <row r="9291" spans="76:76">
      <c r="BX9291" s="16"/>
    </row>
    <row r="9292" spans="76:76">
      <c r="BX9292" s="16"/>
    </row>
    <row r="9293" spans="76:76">
      <c r="BX9293" s="16"/>
    </row>
    <row r="9294" spans="76:76">
      <c r="BX9294" s="16"/>
    </row>
    <row r="9295" spans="76:76">
      <c r="BX9295" s="16"/>
    </row>
    <row r="9296" spans="76:76">
      <c r="BX9296" s="16"/>
    </row>
    <row r="9297" spans="76:76">
      <c r="BX9297" s="16"/>
    </row>
    <row r="9298" spans="76:76">
      <c r="BX9298" s="16"/>
    </row>
    <row r="9299" spans="76:76">
      <c r="BX9299" s="16"/>
    </row>
    <row r="9300" spans="76:76">
      <c r="BX9300" s="16"/>
    </row>
    <row r="9301" spans="76:76">
      <c r="BX9301" s="16"/>
    </row>
    <row r="9302" spans="76:76">
      <c r="BX9302" s="16"/>
    </row>
    <row r="9303" spans="76:76">
      <c r="BX9303" s="16"/>
    </row>
    <row r="9304" spans="76:76">
      <c r="BX9304" s="16"/>
    </row>
    <row r="9305" spans="76:76">
      <c r="BX9305" s="16"/>
    </row>
    <row r="9306" spans="76:76">
      <c r="BX9306" s="16"/>
    </row>
    <row r="9307" spans="76:76">
      <c r="BX9307" s="16"/>
    </row>
    <row r="9308" spans="76:76">
      <c r="BX9308" s="16"/>
    </row>
    <row r="9309" spans="76:76">
      <c r="BX9309" s="16"/>
    </row>
    <row r="9310" spans="76:76">
      <c r="BX9310" s="16"/>
    </row>
    <row r="9311" spans="76:76">
      <c r="BX9311" s="16"/>
    </row>
    <row r="9312" spans="76:76">
      <c r="BX9312" s="16"/>
    </row>
    <row r="9313" spans="76:76">
      <c r="BX9313" s="16"/>
    </row>
    <row r="9314" spans="76:76">
      <c r="BX9314" s="16"/>
    </row>
    <row r="9315" spans="76:76">
      <c r="BX9315" s="16"/>
    </row>
    <row r="9316" spans="76:76">
      <c r="BX9316" s="16"/>
    </row>
    <row r="9317" spans="76:76">
      <c r="BX9317" s="16"/>
    </row>
    <row r="9318" spans="76:76">
      <c r="BX9318" s="16"/>
    </row>
    <row r="9319" spans="76:76">
      <c r="BX9319" s="16"/>
    </row>
    <row r="9320" spans="76:76">
      <c r="BX9320" s="16"/>
    </row>
    <row r="9321" spans="76:76">
      <c r="BX9321" s="16"/>
    </row>
    <row r="9322" spans="76:76">
      <c r="BX9322" s="16"/>
    </row>
    <row r="9323" spans="76:76">
      <c r="BX9323" s="16"/>
    </row>
    <row r="9324" spans="76:76">
      <c r="BX9324" s="16"/>
    </row>
    <row r="9325" spans="76:76">
      <c r="BX9325" s="16"/>
    </row>
    <row r="9326" spans="76:76">
      <c r="BX9326" s="16"/>
    </row>
    <row r="9327" spans="76:76">
      <c r="BX9327" s="16"/>
    </row>
    <row r="9328" spans="76:76">
      <c r="BX9328" s="16"/>
    </row>
    <row r="9329" spans="76:76">
      <c r="BX9329" s="16"/>
    </row>
    <row r="9330" spans="76:76">
      <c r="BX9330" s="16"/>
    </row>
    <row r="9331" spans="76:76">
      <c r="BX9331" s="16"/>
    </row>
    <row r="9332" spans="76:76">
      <c r="BX9332" s="16"/>
    </row>
    <row r="9333" spans="76:76">
      <c r="BX9333" s="16"/>
    </row>
    <row r="9334" spans="76:76">
      <c r="BX9334" s="16"/>
    </row>
    <row r="9335" spans="76:76">
      <c r="BX9335" s="16"/>
    </row>
    <row r="9336" spans="76:76">
      <c r="BX9336" s="16"/>
    </row>
    <row r="9337" spans="76:76">
      <c r="BX9337" s="16"/>
    </row>
    <row r="9338" spans="76:76">
      <c r="BX9338" s="16"/>
    </row>
    <row r="9339" spans="76:76">
      <c r="BX9339" s="16"/>
    </row>
    <row r="9340" spans="76:76">
      <c r="BX9340" s="16"/>
    </row>
    <row r="9341" spans="76:76">
      <c r="BX9341" s="16"/>
    </row>
    <row r="9342" spans="76:76">
      <c r="BX9342" s="16"/>
    </row>
    <row r="9343" spans="76:76">
      <c r="BX9343" s="16"/>
    </row>
    <row r="9344" spans="76:76">
      <c r="BX9344" s="16"/>
    </row>
    <row r="9345" spans="76:76">
      <c r="BX9345" s="16"/>
    </row>
    <row r="9346" spans="76:76">
      <c r="BX9346" s="16"/>
    </row>
    <row r="9347" spans="76:76">
      <c r="BX9347" s="16"/>
    </row>
    <row r="9348" spans="76:76">
      <c r="BX9348" s="16"/>
    </row>
    <row r="9349" spans="76:76">
      <c r="BX9349" s="16"/>
    </row>
    <row r="9350" spans="76:76">
      <c r="BX9350" s="16"/>
    </row>
    <row r="9351" spans="76:76">
      <c r="BX9351" s="16"/>
    </row>
    <row r="9352" spans="76:76">
      <c r="BX9352" s="16"/>
    </row>
    <row r="9353" spans="76:76">
      <c r="BX9353" s="16"/>
    </row>
    <row r="9354" spans="76:76">
      <c r="BX9354" s="16"/>
    </row>
    <row r="9355" spans="76:76">
      <c r="BX9355" s="16"/>
    </row>
    <row r="9356" spans="76:76">
      <c r="BX9356" s="16"/>
    </row>
    <row r="9357" spans="76:76">
      <c r="BX9357" s="16"/>
    </row>
    <row r="9358" spans="76:76">
      <c r="BX9358" s="16"/>
    </row>
    <row r="9359" spans="76:76">
      <c r="BX9359" s="16"/>
    </row>
    <row r="9360" spans="76:76">
      <c r="BX9360" s="16"/>
    </row>
    <row r="9361" spans="76:76">
      <c r="BX9361" s="16"/>
    </row>
    <row r="9362" spans="76:76">
      <c r="BX9362" s="16"/>
    </row>
    <row r="9363" spans="76:76">
      <c r="BX9363" s="16"/>
    </row>
    <row r="9364" spans="76:76">
      <c r="BX9364" s="16"/>
    </row>
    <row r="9365" spans="76:76">
      <c r="BX9365" s="16"/>
    </row>
    <row r="9366" spans="76:76">
      <c r="BX9366" s="16"/>
    </row>
    <row r="9367" spans="76:76">
      <c r="BX9367" s="16"/>
    </row>
    <row r="9368" spans="76:76">
      <c r="BX9368" s="16"/>
    </row>
    <row r="9369" spans="76:76">
      <c r="BX9369" s="16"/>
    </row>
    <row r="9370" spans="76:76">
      <c r="BX9370" s="16"/>
    </row>
    <row r="9371" spans="76:76">
      <c r="BX9371" s="16"/>
    </row>
    <row r="9372" spans="76:76">
      <c r="BX9372" s="16"/>
    </row>
    <row r="9373" spans="76:76">
      <c r="BX9373" s="16"/>
    </row>
    <row r="9374" spans="76:76">
      <c r="BX9374" s="16"/>
    </row>
    <row r="9375" spans="76:76">
      <c r="BX9375" s="16"/>
    </row>
    <row r="9376" spans="76:76">
      <c r="BX9376" s="16"/>
    </row>
    <row r="9377" spans="76:76">
      <c r="BX9377" s="16"/>
    </row>
    <row r="9378" spans="76:76">
      <c r="BX9378" s="16"/>
    </row>
    <row r="9379" spans="76:76">
      <c r="BX9379" s="16"/>
    </row>
    <row r="9380" spans="76:76">
      <c r="BX9380" s="16"/>
    </row>
    <row r="9381" spans="76:76">
      <c r="BX9381" s="16"/>
    </row>
    <row r="9382" spans="76:76">
      <c r="BX9382" s="16"/>
    </row>
    <row r="9383" spans="76:76">
      <c r="BX9383" s="16"/>
    </row>
    <row r="9384" spans="76:76">
      <c r="BX9384" s="16"/>
    </row>
    <row r="9385" spans="76:76">
      <c r="BX9385" s="16"/>
    </row>
    <row r="9386" spans="76:76">
      <c r="BX9386" s="16"/>
    </row>
    <row r="9387" spans="76:76">
      <c r="BX9387" s="16"/>
    </row>
    <row r="9388" spans="76:76">
      <c r="BX9388" s="16"/>
    </row>
    <row r="9389" spans="76:76">
      <c r="BX9389" s="16"/>
    </row>
    <row r="9390" spans="76:76">
      <c r="BX9390" s="16"/>
    </row>
    <row r="9391" spans="76:76">
      <c r="BX9391" s="16"/>
    </row>
    <row r="9392" spans="76:76">
      <c r="BX9392" s="16"/>
    </row>
    <row r="9393" spans="76:76">
      <c r="BX9393" s="16"/>
    </row>
    <row r="9394" spans="76:76">
      <c r="BX9394" s="16"/>
    </row>
    <row r="9395" spans="76:76">
      <c r="BX9395" s="16"/>
    </row>
    <row r="9396" spans="76:76">
      <c r="BX9396" s="16"/>
    </row>
    <row r="9397" spans="76:76">
      <c r="BX9397" s="16"/>
    </row>
    <row r="9398" spans="76:76">
      <c r="BX9398" s="16"/>
    </row>
    <row r="9399" spans="76:76">
      <c r="BX9399" s="16"/>
    </row>
    <row r="9400" spans="76:76">
      <c r="BX9400" s="16"/>
    </row>
    <row r="9401" spans="76:76">
      <c r="BX9401" s="16"/>
    </row>
    <row r="9402" spans="76:76">
      <c r="BX9402" s="16"/>
    </row>
    <row r="9403" spans="76:76">
      <c r="BX9403" s="16"/>
    </row>
    <row r="9404" spans="76:76">
      <c r="BX9404" s="16"/>
    </row>
    <row r="9405" spans="76:76">
      <c r="BX9405" s="16"/>
    </row>
    <row r="9406" spans="76:76">
      <c r="BX9406" s="16"/>
    </row>
    <row r="9407" spans="76:76">
      <c r="BX9407" s="16"/>
    </row>
    <row r="9408" spans="76:76">
      <c r="BX9408" s="16"/>
    </row>
    <row r="9409" spans="76:76">
      <c r="BX9409" s="16"/>
    </row>
    <row r="9410" spans="76:76">
      <c r="BX9410" s="16"/>
    </row>
    <row r="9411" spans="76:76">
      <c r="BX9411" s="16"/>
    </row>
    <row r="9412" spans="76:76">
      <c r="BX9412" s="16"/>
    </row>
    <row r="9413" spans="76:76">
      <c r="BX9413" s="16"/>
    </row>
    <row r="9414" spans="76:76">
      <c r="BX9414" s="16"/>
    </row>
    <row r="9415" spans="76:76">
      <c r="BX9415" s="16"/>
    </row>
    <row r="9416" spans="76:76">
      <c r="BX9416" s="16"/>
    </row>
    <row r="9417" spans="76:76">
      <c r="BX9417" s="16"/>
    </row>
    <row r="9418" spans="76:76">
      <c r="BX9418" s="16"/>
    </row>
    <row r="9419" spans="76:76">
      <c r="BX9419" s="16"/>
    </row>
    <row r="9420" spans="76:76">
      <c r="BX9420" s="16"/>
    </row>
    <row r="9421" spans="76:76">
      <c r="BX9421" s="16"/>
    </row>
    <row r="9422" spans="76:76">
      <c r="BX9422" s="16"/>
    </row>
    <row r="9423" spans="76:76">
      <c r="BX9423" s="16"/>
    </row>
    <row r="9424" spans="76:76">
      <c r="BX9424" s="16"/>
    </row>
    <row r="9425" spans="76:76">
      <c r="BX9425" s="16"/>
    </row>
    <row r="9426" spans="76:76">
      <c r="BX9426" s="16"/>
    </row>
    <row r="9427" spans="76:76">
      <c r="BX9427" s="16"/>
    </row>
    <row r="9428" spans="76:76">
      <c r="BX9428" s="16"/>
    </row>
    <row r="9429" spans="76:76">
      <c r="BX9429" s="16"/>
    </row>
    <row r="9430" spans="76:76">
      <c r="BX9430" s="16"/>
    </row>
    <row r="9431" spans="76:76">
      <c r="BX9431" s="16"/>
    </row>
    <row r="9432" spans="76:76">
      <c r="BX9432" s="16"/>
    </row>
    <row r="9433" spans="76:76">
      <c r="BX9433" s="16"/>
    </row>
    <row r="9434" spans="76:76">
      <c r="BX9434" s="16"/>
    </row>
    <row r="9435" spans="76:76">
      <c r="BX9435" s="16"/>
    </row>
    <row r="9436" spans="76:76">
      <c r="BX9436" s="16"/>
    </row>
    <row r="9437" spans="76:76">
      <c r="BX9437" s="16"/>
    </row>
    <row r="9438" spans="76:76">
      <c r="BX9438" s="16"/>
    </row>
    <row r="9439" spans="76:76">
      <c r="BX9439" s="16"/>
    </row>
    <row r="9440" spans="76:76">
      <c r="BX9440" s="16"/>
    </row>
    <row r="9441" spans="76:76">
      <c r="BX9441" s="16"/>
    </row>
    <row r="9442" spans="76:76">
      <c r="BX9442" s="16"/>
    </row>
    <row r="9443" spans="76:76">
      <c r="BX9443" s="16"/>
    </row>
    <row r="9444" spans="76:76">
      <c r="BX9444" s="16"/>
    </row>
    <row r="9445" spans="76:76">
      <c r="BX9445" s="16"/>
    </row>
    <row r="9446" spans="76:76">
      <c r="BX9446" s="16"/>
    </row>
    <row r="9447" spans="76:76">
      <c r="BX9447" s="16"/>
    </row>
    <row r="9448" spans="76:76">
      <c r="BX9448" s="16"/>
    </row>
    <row r="9449" spans="76:76">
      <c r="BX9449" s="16"/>
    </row>
    <row r="9450" spans="76:76">
      <c r="BX9450" s="16"/>
    </row>
    <row r="9451" spans="76:76">
      <c r="BX9451" s="16"/>
    </row>
    <row r="9452" spans="76:76">
      <c r="BX9452" s="16"/>
    </row>
    <row r="9453" spans="76:76">
      <c r="BX9453" s="16"/>
    </row>
    <row r="9454" spans="76:76">
      <c r="BX9454" s="16"/>
    </row>
    <row r="9455" spans="76:76">
      <c r="BX9455" s="16"/>
    </row>
    <row r="9456" spans="76:76">
      <c r="BX9456" s="16"/>
    </row>
    <row r="9457" spans="76:76">
      <c r="BX9457" s="16"/>
    </row>
    <row r="9458" spans="76:76">
      <c r="BX9458" s="16"/>
    </row>
    <row r="9459" spans="76:76">
      <c r="BX9459" s="16"/>
    </row>
    <row r="9460" spans="76:76">
      <c r="BX9460" s="16"/>
    </row>
    <row r="9461" spans="76:76">
      <c r="BX9461" s="16"/>
    </row>
    <row r="9462" spans="76:76">
      <c r="BX9462" s="16"/>
    </row>
    <row r="9463" spans="76:76">
      <c r="BX9463" s="16"/>
    </row>
    <row r="9464" spans="76:76">
      <c r="BX9464" s="16"/>
    </row>
    <row r="9465" spans="76:76">
      <c r="BX9465" s="16"/>
    </row>
    <row r="9466" spans="76:76">
      <c r="BX9466" s="16"/>
    </row>
    <row r="9467" spans="76:76">
      <c r="BX9467" s="16"/>
    </row>
    <row r="9468" spans="76:76">
      <c r="BX9468" s="16"/>
    </row>
    <row r="9469" spans="76:76">
      <c r="BX9469" s="16"/>
    </row>
    <row r="9470" spans="76:76">
      <c r="BX9470" s="16"/>
    </row>
    <row r="9471" spans="76:76">
      <c r="BX9471" s="16"/>
    </row>
    <row r="9472" spans="76:76">
      <c r="BX9472" s="16"/>
    </row>
    <row r="9473" spans="76:76">
      <c r="BX9473" s="16"/>
    </row>
    <row r="9474" spans="76:76">
      <c r="BX9474" s="16"/>
    </row>
    <row r="9475" spans="76:76">
      <c r="BX9475" s="16"/>
    </row>
    <row r="9476" spans="76:76">
      <c r="BX9476" s="16"/>
    </row>
    <row r="9477" spans="76:76">
      <c r="BX9477" s="16"/>
    </row>
    <row r="9478" spans="76:76">
      <c r="BX9478" s="16"/>
    </row>
    <row r="9479" spans="76:76">
      <c r="BX9479" s="16"/>
    </row>
    <row r="9480" spans="76:76">
      <c r="BX9480" s="16"/>
    </row>
    <row r="9481" spans="76:76">
      <c r="BX9481" s="16"/>
    </row>
    <row r="9482" spans="76:76">
      <c r="BX9482" s="16"/>
    </row>
    <row r="9483" spans="76:76">
      <c r="BX9483" s="16"/>
    </row>
    <row r="9484" spans="76:76">
      <c r="BX9484" s="16"/>
    </row>
    <row r="9485" spans="76:76">
      <c r="BX9485" s="16"/>
    </row>
    <row r="9486" spans="76:76">
      <c r="BX9486" s="16"/>
    </row>
    <row r="9487" spans="76:76">
      <c r="BX9487" s="16"/>
    </row>
    <row r="9488" spans="76:76">
      <c r="BX9488" s="16"/>
    </row>
    <row r="9489" spans="76:76">
      <c r="BX9489" s="16"/>
    </row>
    <row r="9490" spans="76:76">
      <c r="BX9490" s="16"/>
    </row>
    <row r="9491" spans="76:76">
      <c r="BX9491" s="16"/>
    </row>
    <row r="9492" spans="76:76">
      <c r="BX9492" s="16"/>
    </row>
    <row r="9493" spans="76:76">
      <c r="BX9493" s="16"/>
    </row>
    <row r="9494" spans="76:76">
      <c r="BX9494" s="16"/>
    </row>
    <row r="9495" spans="76:76">
      <c r="BX9495" s="16"/>
    </row>
    <row r="9496" spans="76:76">
      <c r="BX9496" s="16"/>
    </row>
    <row r="9497" spans="76:76">
      <c r="BX9497" s="16"/>
    </row>
    <row r="9498" spans="76:76">
      <c r="BX9498" s="16"/>
    </row>
    <row r="9499" spans="76:76">
      <c r="BX9499" s="16"/>
    </row>
    <row r="9500" spans="76:76">
      <c r="BX9500" s="16"/>
    </row>
    <row r="9501" spans="76:76">
      <c r="BX9501" s="16"/>
    </row>
    <row r="9502" spans="76:76">
      <c r="BX9502" s="16"/>
    </row>
    <row r="9503" spans="76:76">
      <c r="BX9503" s="16"/>
    </row>
    <row r="9504" spans="76:76">
      <c r="BX9504" s="16"/>
    </row>
    <row r="9505" spans="76:76">
      <c r="BX9505" s="16"/>
    </row>
    <row r="9506" spans="76:76">
      <c r="BX9506" s="16"/>
    </row>
    <row r="9507" spans="76:76">
      <c r="BX9507" s="16"/>
    </row>
    <row r="9508" spans="76:76">
      <c r="BX9508" s="16"/>
    </row>
    <row r="9509" spans="76:76">
      <c r="BX9509" s="16"/>
    </row>
    <row r="9510" spans="76:76">
      <c r="BX9510" s="16"/>
    </row>
    <row r="9511" spans="76:76">
      <c r="BX9511" s="16"/>
    </row>
    <row r="9512" spans="76:76">
      <c r="BX9512" s="16"/>
    </row>
    <row r="9513" spans="76:76">
      <c r="BX9513" s="16"/>
    </row>
    <row r="9514" spans="76:76">
      <c r="BX9514" s="16"/>
    </row>
    <row r="9515" spans="76:76">
      <c r="BX9515" s="16"/>
    </row>
    <row r="9516" spans="76:76">
      <c r="BX9516" s="16"/>
    </row>
    <row r="9517" spans="76:76">
      <c r="BX9517" s="16"/>
    </row>
    <row r="9518" spans="76:76">
      <c r="BX9518" s="16"/>
    </row>
    <row r="9519" spans="76:76">
      <c r="BX9519" s="16"/>
    </row>
    <row r="9520" spans="76:76">
      <c r="BX9520" s="16"/>
    </row>
    <row r="9521" spans="76:76">
      <c r="BX9521" s="16"/>
    </row>
    <row r="9522" spans="76:76">
      <c r="BX9522" s="16"/>
    </row>
    <row r="9523" spans="76:76">
      <c r="BX9523" s="16"/>
    </row>
    <row r="9524" spans="76:76">
      <c r="BX9524" s="16"/>
    </row>
    <row r="9525" spans="76:76">
      <c r="BX9525" s="16"/>
    </row>
    <row r="9526" spans="76:76">
      <c r="BX9526" s="16"/>
    </row>
    <row r="9527" spans="76:76">
      <c r="BX9527" s="16"/>
    </row>
    <row r="9528" spans="76:76">
      <c r="BX9528" s="16"/>
    </row>
    <row r="9529" spans="76:76">
      <c r="BX9529" s="16"/>
    </row>
    <row r="9530" spans="76:76">
      <c r="BX9530" s="16"/>
    </row>
    <row r="9531" spans="76:76">
      <c r="BX9531" s="16"/>
    </row>
    <row r="9532" spans="76:76">
      <c r="BX9532" s="16"/>
    </row>
    <row r="9533" spans="76:76">
      <c r="BX9533" s="16"/>
    </row>
    <row r="9534" spans="76:76">
      <c r="BX9534" s="16"/>
    </row>
    <row r="9535" spans="76:76">
      <c r="BX9535" s="16"/>
    </row>
    <row r="9536" spans="76:76">
      <c r="BX9536" s="16"/>
    </row>
    <row r="9537" spans="76:76">
      <c r="BX9537" s="16"/>
    </row>
    <row r="9538" spans="76:76">
      <c r="BX9538" s="16"/>
    </row>
    <row r="9539" spans="76:76">
      <c r="BX9539" s="16"/>
    </row>
    <row r="9540" spans="76:76">
      <c r="BX9540" s="16"/>
    </row>
    <row r="9541" spans="76:76">
      <c r="BX9541" s="16"/>
    </row>
    <row r="9542" spans="76:76">
      <c r="BX9542" s="16"/>
    </row>
    <row r="9543" spans="76:76">
      <c r="BX9543" s="16"/>
    </row>
    <row r="9544" spans="76:76">
      <c r="BX9544" s="16"/>
    </row>
    <row r="9545" spans="76:76">
      <c r="BX9545" s="16"/>
    </row>
    <row r="9546" spans="76:76">
      <c r="BX9546" s="16"/>
    </row>
    <row r="9547" spans="76:76">
      <c r="BX9547" s="16"/>
    </row>
    <row r="9548" spans="76:76">
      <c r="BX9548" s="16"/>
    </row>
    <row r="9549" spans="76:76">
      <c r="BX9549" s="16"/>
    </row>
    <row r="9550" spans="76:76">
      <c r="BX9550" s="16"/>
    </row>
    <row r="9551" spans="76:76">
      <c r="BX9551" s="16"/>
    </row>
    <row r="9552" spans="76:76">
      <c r="BX9552" s="16"/>
    </row>
    <row r="9553" spans="76:76">
      <c r="BX9553" s="16"/>
    </row>
    <row r="9554" spans="76:76">
      <c r="BX9554" s="16"/>
    </row>
    <row r="9555" spans="76:76">
      <c r="BX9555" s="16"/>
    </row>
    <row r="9556" spans="76:76">
      <c r="BX9556" s="16"/>
    </row>
    <row r="9557" spans="76:76">
      <c r="BX9557" s="16"/>
    </row>
    <row r="9558" spans="76:76">
      <c r="BX9558" s="16"/>
    </row>
    <row r="9559" spans="76:76">
      <c r="BX9559" s="16"/>
    </row>
    <row r="9560" spans="76:76">
      <c r="BX9560" s="16"/>
    </row>
    <row r="9561" spans="76:76">
      <c r="BX9561" s="16"/>
    </row>
    <row r="9562" spans="76:76">
      <c r="BX9562" s="16"/>
    </row>
    <row r="9563" spans="76:76">
      <c r="BX9563" s="16"/>
    </row>
    <row r="9564" spans="76:76">
      <c r="BX9564" s="16"/>
    </row>
    <row r="9565" spans="76:76">
      <c r="BX9565" s="16"/>
    </row>
    <row r="9566" spans="76:76">
      <c r="BX9566" s="16"/>
    </row>
    <row r="9567" spans="76:76">
      <c r="BX9567" s="16"/>
    </row>
    <row r="9568" spans="76:76">
      <c r="BX9568" s="16"/>
    </row>
    <row r="9569" spans="76:76">
      <c r="BX9569" s="16"/>
    </row>
    <row r="9570" spans="76:76">
      <c r="BX9570" s="16"/>
    </row>
    <row r="9571" spans="76:76">
      <c r="BX9571" s="16"/>
    </row>
    <row r="9572" spans="76:76">
      <c r="BX9572" s="16"/>
    </row>
    <row r="9573" spans="76:76">
      <c r="BX9573" s="16"/>
    </row>
    <row r="9574" spans="76:76">
      <c r="BX9574" s="16"/>
    </row>
    <row r="9575" spans="76:76">
      <c r="BX9575" s="16"/>
    </row>
    <row r="9576" spans="76:76">
      <c r="BX9576" s="16"/>
    </row>
    <row r="9577" spans="76:76">
      <c r="BX9577" s="16"/>
    </row>
    <row r="9578" spans="76:76">
      <c r="BX9578" s="16"/>
    </row>
    <row r="9579" spans="76:76">
      <c r="BX9579" s="16"/>
    </row>
    <row r="9580" spans="76:76">
      <c r="BX9580" s="16"/>
    </row>
    <row r="9581" spans="76:76">
      <c r="BX9581" s="16"/>
    </row>
    <row r="9582" spans="76:76">
      <c r="BX9582" s="16"/>
    </row>
    <row r="9583" spans="76:76">
      <c r="BX9583" s="16"/>
    </row>
    <row r="9584" spans="76:76">
      <c r="BX9584" s="16"/>
    </row>
    <row r="9585" spans="76:76">
      <c r="BX9585" s="16"/>
    </row>
    <row r="9586" spans="76:76">
      <c r="BX9586" s="16"/>
    </row>
    <row r="9587" spans="76:76">
      <c r="BX9587" s="16"/>
    </row>
    <row r="9588" spans="76:76">
      <c r="BX9588" s="16"/>
    </row>
    <row r="9589" spans="76:76">
      <c r="BX9589" s="16"/>
    </row>
    <row r="9590" spans="76:76">
      <c r="BX9590" s="16"/>
    </row>
    <row r="9591" spans="76:76">
      <c r="BX9591" s="16"/>
    </row>
    <row r="9592" spans="76:76">
      <c r="BX9592" s="16"/>
    </row>
    <row r="9593" spans="76:76">
      <c r="BX9593" s="16"/>
    </row>
    <row r="9594" spans="76:76">
      <c r="BX9594" s="16"/>
    </row>
    <row r="9595" spans="76:76">
      <c r="BX9595" s="16"/>
    </row>
    <row r="9596" spans="76:76">
      <c r="BX9596" s="16"/>
    </row>
    <row r="9597" spans="76:76">
      <c r="BX9597" s="16"/>
    </row>
    <row r="9598" spans="76:76">
      <c r="BX9598" s="16"/>
    </row>
    <row r="9599" spans="76:76">
      <c r="BX9599" s="16"/>
    </row>
    <row r="9600" spans="76:76">
      <c r="BX9600" s="16"/>
    </row>
    <row r="9601" spans="76:76">
      <c r="BX9601" s="16"/>
    </row>
    <row r="9602" spans="76:76">
      <c r="BX9602" s="16"/>
    </row>
    <row r="9603" spans="76:76">
      <c r="BX9603" s="16"/>
    </row>
    <row r="9604" spans="76:76">
      <c r="BX9604" s="16"/>
    </row>
    <row r="9605" spans="76:76">
      <c r="BX9605" s="16"/>
    </row>
    <row r="9606" spans="76:76">
      <c r="BX9606" s="16"/>
    </row>
    <row r="9607" spans="76:76">
      <c r="BX9607" s="16"/>
    </row>
    <row r="9608" spans="76:76">
      <c r="BX9608" s="16"/>
    </row>
    <row r="9609" spans="76:76">
      <c r="BX9609" s="16"/>
    </row>
    <row r="9610" spans="76:76">
      <c r="BX9610" s="16"/>
    </row>
    <row r="9611" spans="76:76">
      <c r="BX9611" s="16"/>
    </row>
    <row r="9612" spans="76:76">
      <c r="BX9612" s="16"/>
    </row>
    <row r="9613" spans="76:76">
      <c r="BX9613" s="16"/>
    </row>
    <row r="9614" spans="76:76">
      <c r="BX9614" s="16"/>
    </row>
    <row r="9615" spans="76:76">
      <c r="BX9615" s="16"/>
    </row>
    <row r="9616" spans="76:76">
      <c r="BX9616" s="16"/>
    </row>
    <row r="9617" spans="76:76">
      <c r="BX9617" s="16"/>
    </row>
    <row r="9618" spans="76:76">
      <c r="BX9618" s="16"/>
    </row>
    <row r="9619" spans="76:76">
      <c r="BX9619" s="16"/>
    </row>
    <row r="9620" spans="76:76">
      <c r="BX9620" s="16"/>
    </row>
    <row r="9621" spans="76:76">
      <c r="BX9621" s="16"/>
    </row>
    <row r="9622" spans="76:76">
      <c r="BX9622" s="16"/>
    </row>
    <row r="9623" spans="76:76">
      <c r="BX9623" s="16"/>
    </row>
    <row r="9624" spans="76:76">
      <c r="BX9624" s="16"/>
    </row>
    <row r="9625" spans="76:76">
      <c r="BX9625" s="16"/>
    </row>
    <row r="9626" spans="76:76">
      <c r="BX9626" s="16"/>
    </row>
    <row r="9627" spans="76:76">
      <c r="BX9627" s="16"/>
    </row>
    <row r="9628" spans="76:76">
      <c r="BX9628" s="16"/>
    </row>
    <row r="9629" spans="76:76">
      <c r="BX9629" s="16"/>
    </row>
    <row r="9630" spans="76:76">
      <c r="BX9630" s="16"/>
    </row>
    <row r="9631" spans="76:76">
      <c r="BX9631" s="16"/>
    </row>
    <row r="9632" spans="76:76">
      <c r="BX9632" s="16"/>
    </row>
    <row r="9633" spans="76:76">
      <c r="BX9633" s="16"/>
    </row>
    <row r="9634" spans="76:76">
      <c r="BX9634" s="16"/>
    </row>
    <row r="9635" spans="76:76">
      <c r="BX9635" s="16"/>
    </row>
    <row r="9636" spans="76:76">
      <c r="BX9636" s="16"/>
    </row>
    <row r="9637" spans="76:76">
      <c r="BX9637" s="16"/>
    </row>
    <row r="9638" spans="76:76">
      <c r="BX9638" s="16"/>
    </row>
    <row r="9639" spans="76:76">
      <c r="BX9639" s="16"/>
    </row>
    <row r="9640" spans="76:76">
      <c r="BX9640" s="16"/>
    </row>
    <row r="9641" spans="76:76">
      <c r="BX9641" s="16"/>
    </row>
    <row r="9642" spans="76:76">
      <c r="BX9642" s="16"/>
    </row>
    <row r="9643" spans="76:76">
      <c r="BX9643" s="16"/>
    </row>
    <row r="9644" spans="76:76">
      <c r="BX9644" s="16"/>
    </row>
    <row r="9645" spans="76:76">
      <c r="BX9645" s="16"/>
    </row>
    <row r="9646" spans="76:76">
      <c r="BX9646" s="16"/>
    </row>
    <row r="9647" spans="76:76">
      <c r="BX9647" s="16"/>
    </row>
    <row r="9648" spans="76:76">
      <c r="BX9648" s="16"/>
    </row>
    <row r="9649" spans="76:76">
      <c r="BX9649" s="16"/>
    </row>
    <row r="9650" spans="76:76">
      <c r="BX9650" s="16"/>
    </row>
    <row r="9651" spans="76:76">
      <c r="BX9651" s="16"/>
    </row>
    <row r="9652" spans="76:76">
      <c r="BX9652" s="16"/>
    </row>
    <row r="9653" spans="76:76">
      <c r="BX9653" s="16"/>
    </row>
    <row r="9654" spans="76:76">
      <c r="BX9654" s="16"/>
    </row>
    <row r="9655" spans="76:76">
      <c r="BX9655" s="16"/>
    </row>
    <row r="9656" spans="76:76">
      <c r="BX9656" s="16"/>
    </row>
    <row r="9657" spans="76:76">
      <c r="BX9657" s="16"/>
    </row>
    <row r="9658" spans="76:76">
      <c r="BX9658" s="16"/>
    </row>
    <row r="9659" spans="76:76">
      <c r="BX9659" s="16"/>
    </row>
    <row r="9660" spans="76:76">
      <c r="BX9660" s="16"/>
    </row>
    <row r="9661" spans="76:76">
      <c r="BX9661" s="16"/>
    </row>
    <row r="9662" spans="76:76">
      <c r="BX9662" s="16"/>
    </row>
    <row r="9663" spans="76:76">
      <c r="BX9663" s="16"/>
    </row>
    <row r="9664" spans="76:76">
      <c r="BX9664" s="16"/>
    </row>
    <row r="9665" spans="76:76">
      <c r="BX9665" s="16"/>
    </row>
    <row r="9666" spans="76:76">
      <c r="BX9666" s="16"/>
    </row>
    <row r="9667" spans="76:76">
      <c r="BX9667" s="16"/>
    </row>
    <row r="9668" spans="76:76">
      <c r="BX9668" s="16"/>
    </row>
    <row r="9669" spans="76:76">
      <c r="BX9669" s="16"/>
    </row>
    <row r="9670" spans="76:76">
      <c r="BX9670" s="16"/>
    </row>
    <row r="9671" spans="76:76">
      <c r="BX9671" s="16"/>
    </row>
    <row r="9672" spans="76:76">
      <c r="BX9672" s="16"/>
    </row>
    <row r="9673" spans="76:76">
      <c r="BX9673" s="16"/>
    </row>
    <row r="9674" spans="76:76">
      <c r="BX9674" s="16"/>
    </row>
    <row r="9675" spans="76:76">
      <c r="BX9675" s="16"/>
    </row>
    <row r="9676" spans="76:76">
      <c r="BX9676" s="16"/>
    </row>
    <row r="9677" spans="76:76">
      <c r="BX9677" s="16"/>
    </row>
    <row r="9678" spans="76:76">
      <c r="BX9678" s="16"/>
    </row>
    <row r="9679" spans="76:76">
      <c r="BX9679" s="16"/>
    </row>
    <row r="9680" spans="76:76">
      <c r="BX9680" s="16"/>
    </row>
    <row r="9681" spans="76:76">
      <c r="BX9681" s="16"/>
    </row>
    <row r="9682" spans="76:76">
      <c r="BX9682" s="16"/>
    </row>
    <row r="9683" spans="76:76">
      <c r="BX9683" s="16"/>
    </row>
    <row r="9684" spans="76:76">
      <c r="BX9684" s="16"/>
    </row>
    <row r="9685" spans="76:76">
      <c r="BX9685" s="16"/>
    </row>
    <row r="9686" spans="76:76">
      <c r="BX9686" s="16"/>
    </row>
    <row r="9687" spans="76:76">
      <c r="BX9687" s="16"/>
    </row>
    <row r="9688" spans="76:76">
      <c r="BX9688" s="16"/>
    </row>
    <row r="9689" spans="76:76">
      <c r="BX9689" s="16"/>
    </row>
    <row r="9690" spans="76:76">
      <c r="BX9690" s="16"/>
    </row>
    <row r="9691" spans="76:76">
      <c r="BX9691" s="16"/>
    </row>
    <row r="9692" spans="76:76">
      <c r="BX9692" s="16"/>
    </row>
    <row r="9693" spans="76:76">
      <c r="BX9693" s="16"/>
    </row>
    <row r="9694" spans="76:76">
      <c r="BX9694" s="16"/>
    </row>
    <row r="9695" spans="76:76">
      <c r="BX9695" s="16"/>
    </row>
    <row r="9696" spans="76:76">
      <c r="BX9696" s="16"/>
    </row>
    <row r="9697" spans="76:76">
      <c r="BX9697" s="16"/>
    </row>
    <row r="9698" spans="76:76">
      <c r="BX9698" s="16"/>
    </row>
    <row r="9699" spans="76:76">
      <c r="BX9699" s="16"/>
    </row>
    <row r="9700" spans="76:76">
      <c r="BX9700" s="16"/>
    </row>
    <row r="9701" spans="76:76">
      <c r="BX9701" s="16"/>
    </row>
    <row r="9702" spans="76:76">
      <c r="BX9702" s="16"/>
    </row>
    <row r="9703" spans="76:76">
      <c r="BX9703" s="16"/>
    </row>
    <row r="9704" spans="76:76">
      <c r="BX9704" s="16"/>
    </row>
    <row r="9705" spans="76:76">
      <c r="BX9705" s="16"/>
    </row>
    <row r="9706" spans="76:76">
      <c r="BX9706" s="16"/>
    </row>
    <row r="9707" spans="76:76">
      <c r="BX9707" s="16"/>
    </row>
    <row r="9708" spans="76:76">
      <c r="BX9708" s="16"/>
    </row>
    <row r="9709" spans="76:76">
      <c r="BX9709" s="16"/>
    </row>
    <row r="9710" spans="76:76">
      <c r="BX9710" s="16"/>
    </row>
    <row r="9711" spans="76:76">
      <c r="BX9711" s="16"/>
    </row>
    <row r="9712" spans="76:76">
      <c r="BX9712" s="16"/>
    </row>
    <row r="9713" spans="76:76">
      <c r="BX9713" s="16"/>
    </row>
    <row r="9714" spans="76:76">
      <c r="BX9714" s="16"/>
    </row>
    <row r="9715" spans="76:76">
      <c r="BX9715" s="16"/>
    </row>
    <row r="9716" spans="76:76">
      <c r="BX9716" s="16"/>
    </row>
    <row r="9717" spans="76:76">
      <c r="BX9717" s="16"/>
    </row>
    <row r="9718" spans="76:76">
      <c r="BX9718" s="16"/>
    </row>
    <row r="9719" spans="76:76">
      <c r="BX9719" s="16"/>
    </row>
    <row r="9720" spans="76:76">
      <c r="BX9720" s="16"/>
    </row>
    <row r="9721" spans="76:76">
      <c r="BX9721" s="16"/>
    </row>
    <row r="9722" spans="76:76">
      <c r="BX9722" s="16"/>
    </row>
    <row r="9723" spans="76:76">
      <c r="BX9723" s="16"/>
    </row>
    <row r="9724" spans="76:76">
      <c r="BX9724" s="16"/>
    </row>
    <row r="9725" spans="76:76">
      <c r="BX9725" s="16"/>
    </row>
    <row r="9726" spans="76:76">
      <c r="BX9726" s="16"/>
    </row>
    <row r="9727" spans="76:76">
      <c r="BX9727" s="16"/>
    </row>
    <row r="9728" spans="76:76">
      <c r="BX9728" s="16"/>
    </row>
    <row r="9729" spans="76:76">
      <c r="BX9729" s="16"/>
    </row>
    <row r="9730" spans="76:76">
      <c r="BX9730" s="16"/>
    </row>
    <row r="9731" spans="76:76">
      <c r="BX9731" s="16"/>
    </row>
    <row r="9732" spans="76:76">
      <c r="BX9732" s="16"/>
    </row>
    <row r="9733" spans="76:76">
      <c r="BX9733" s="16"/>
    </row>
    <row r="9734" spans="76:76">
      <c r="BX9734" s="16"/>
    </row>
    <row r="9735" spans="76:76">
      <c r="BX9735" s="16"/>
    </row>
    <row r="9736" spans="76:76">
      <c r="BX9736" s="16"/>
    </row>
    <row r="9737" spans="76:76">
      <c r="BX9737" s="16"/>
    </row>
    <row r="9738" spans="76:76">
      <c r="BX9738" s="16"/>
    </row>
    <row r="9739" spans="76:76">
      <c r="BX9739" s="16"/>
    </row>
    <row r="9740" spans="76:76">
      <c r="BX9740" s="16"/>
    </row>
    <row r="9741" spans="76:76">
      <c r="BX9741" s="16"/>
    </row>
    <row r="9742" spans="76:76">
      <c r="BX9742" s="16"/>
    </row>
    <row r="9743" spans="76:76">
      <c r="BX9743" s="16"/>
    </row>
    <row r="9744" spans="76:76">
      <c r="BX9744" s="16"/>
    </row>
    <row r="9745" spans="76:76">
      <c r="BX9745" s="16"/>
    </row>
    <row r="9746" spans="76:76">
      <c r="BX9746" s="16"/>
    </row>
    <row r="9747" spans="76:76">
      <c r="BX9747" s="16"/>
    </row>
    <row r="9748" spans="76:76">
      <c r="BX9748" s="16"/>
    </row>
    <row r="9749" spans="76:76">
      <c r="BX9749" s="16"/>
    </row>
    <row r="9750" spans="76:76">
      <c r="BX9750" s="16"/>
    </row>
    <row r="9751" spans="76:76">
      <c r="BX9751" s="16"/>
    </row>
    <row r="9752" spans="76:76">
      <c r="BX9752" s="16"/>
    </row>
    <row r="9753" spans="76:76">
      <c r="BX9753" s="16"/>
    </row>
    <row r="9754" spans="76:76">
      <c r="BX9754" s="16"/>
    </row>
    <row r="9755" spans="76:76">
      <c r="BX9755" s="16"/>
    </row>
    <row r="9756" spans="76:76">
      <c r="BX9756" s="16"/>
    </row>
    <row r="9757" spans="76:76">
      <c r="BX9757" s="16"/>
    </row>
    <row r="9758" spans="76:76">
      <c r="BX9758" s="16"/>
    </row>
    <row r="9759" spans="76:76">
      <c r="BX9759" s="16"/>
    </row>
    <row r="9760" spans="76:76">
      <c r="BX9760" s="16"/>
    </row>
    <row r="9761" spans="76:76">
      <c r="BX9761" s="16"/>
    </row>
    <row r="9762" spans="76:76">
      <c r="BX9762" s="16"/>
    </row>
    <row r="9763" spans="76:76">
      <c r="BX9763" s="16"/>
    </row>
    <row r="9764" spans="76:76">
      <c r="BX9764" s="16"/>
    </row>
    <row r="9765" spans="76:76">
      <c r="BX9765" s="16"/>
    </row>
    <row r="9766" spans="76:76">
      <c r="BX9766" s="16"/>
    </row>
    <row r="9767" spans="76:76">
      <c r="BX9767" s="16"/>
    </row>
    <row r="9768" spans="76:76">
      <c r="BX9768" s="16"/>
    </row>
    <row r="9769" spans="76:76">
      <c r="BX9769" s="16"/>
    </row>
    <row r="9770" spans="76:76">
      <c r="BX9770" s="16"/>
    </row>
    <row r="9771" spans="76:76">
      <c r="BX9771" s="16"/>
    </row>
    <row r="9772" spans="76:76">
      <c r="BX9772" s="16"/>
    </row>
    <row r="9773" spans="76:76">
      <c r="BX9773" s="16"/>
    </row>
    <row r="9774" spans="76:76">
      <c r="BX9774" s="16"/>
    </row>
    <row r="9775" spans="76:76">
      <c r="BX9775" s="16"/>
    </row>
    <row r="9776" spans="76:76">
      <c r="BX9776" s="16"/>
    </row>
    <row r="9777" spans="76:76">
      <c r="BX9777" s="16"/>
    </row>
    <row r="9778" spans="76:76">
      <c r="BX9778" s="16"/>
    </row>
    <row r="9779" spans="76:76">
      <c r="BX9779" s="16"/>
    </row>
    <row r="9780" spans="76:76">
      <c r="BX9780" s="16"/>
    </row>
    <row r="9781" spans="76:76">
      <c r="BX9781" s="16"/>
    </row>
    <row r="9782" spans="76:76">
      <c r="BX9782" s="16"/>
    </row>
    <row r="9783" spans="76:76">
      <c r="BX9783" s="16"/>
    </row>
    <row r="9784" spans="76:76">
      <c r="BX9784" s="16"/>
    </row>
    <row r="9785" spans="76:76">
      <c r="BX9785" s="16"/>
    </row>
    <row r="9786" spans="76:76">
      <c r="BX9786" s="16"/>
    </row>
    <row r="9787" spans="76:76">
      <c r="BX9787" s="16"/>
    </row>
    <row r="9788" spans="76:76">
      <c r="BX9788" s="16"/>
    </row>
    <row r="9789" spans="76:76">
      <c r="BX9789" s="16"/>
    </row>
    <row r="9790" spans="76:76">
      <c r="BX9790" s="16"/>
    </row>
    <row r="9791" spans="76:76">
      <c r="BX9791" s="16"/>
    </row>
    <row r="9792" spans="76:76">
      <c r="BX9792" s="16"/>
    </row>
    <row r="9793" spans="76:76">
      <c r="BX9793" s="16"/>
    </row>
    <row r="9794" spans="76:76">
      <c r="BX9794" s="16"/>
    </row>
    <row r="9795" spans="76:76">
      <c r="BX9795" s="16"/>
    </row>
    <row r="9796" spans="76:76">
      <c r="BX9796" s="16"/>
    </row>
    <row r="9797" spans="76:76">
      <c r="BX9797" s="16"/>
    </row>
    <row r="9798" spans="76:76">
      <c r="BX9798" s="16"/>
    </row>
    <row r="9799" spans="76:76">
      <c r="BX9799" s="16"/>
    </row>
    <row r="9800" spans="76:76">
      <c r="BX9800" s="16"/>
    </row>
    <row r="9801" spans="76:76">
      <c r="BX9801" s="16"/>
    </row>
    <row r="9802" spans="76:76">
      <c r="BX9802" s="16"/>
    </row>
    <row r="9803" spans="76:76">
      <c r="BX9803" s="16"/>
    </row>
    <row r="9804" spans="76:76">
      <c r="BX9804" s="16"/>
    </row>
    <row r="9805" spans="76:76">
      <c r="BX9805" s="16"/>
    </row>
    <row r="9806" spans="76:76">
      <c r="BX9806" s="16"/>
    </row>
    <row r="9807" spans="76:76">
      <c r="BX9807" s="16"/>
    </row>
    <row r="9808" spans="76:76">
      <c r="BX9808" s="16"/>
    </row>
    <row r="9809" spans="76:76">
      <c r="BX9809" s="16"/>
    </row>
    <row r="9810" spans="76:76">
      <c r="BX9810" s="16"/>
    </row>
    <row r="9811" spans="76:76">
      <c r="BX9811" s="16"/>
    </row>
    <row r="9812" spans="76:76">
      <c r="BX9812" s="16"/>
    </row>
    <row r="9813" spans="76:76">
      <c r="BX9813" s="16"/>
    </row>
    <row r="9814" spans="76:76">
      <c r="BX9814" s="16"/>
    </row>
    <row r="9815" spans="76:76">
      <c r="BX9815" s="16"/>
    </row>
    <row r="9816" spans="76:76">
      <c r="BX9816" s="16"/>
    </row>
    <row r="9817" spans="76:76">
      <c r="BX9817" s="16"/>
    </row>
    <row r="9818" spans="76:76">
      <c r="BX9818" s="16"/>
    </row>
    <row r="9819" spans="76:76">
      <c r="BX9819" s="16"/>
    </row>
    <row r="9820" spans="76:76">
      <c r="BX9820" s="16"/>
    </row>
    <row r="9821" spans="76:76">
      <c r="BX9821" s="16"/>
    </row>
    <row r="9822" spans="76:76">
      <c r="BX9822" s="16"/>
    </row>
    <row r="9823" spans="76:76">
      <c r="BX9823" s="16"/>
    </row>
    <row r="9824" spans="76:76">
      <c r="BX9824" s="16"/>
    </row>
    <row r="9825" spans="76:76">
      <c r="BX9825" s="16"/>
    </row>
    <row r="9826" spans="76:76">
      <c r="BX9826" s="16"/>
    </row>
    <row r="9827" spans="76:76">
      <c r="BX9827" s="16"/>
    </row>
    <row r="9828" spans="76:76">
      <c r="BX9828" s="16"/>
    </row>
    <row r="9829" spans="76:76">
      <c r="BX9829" s="16"/>
    </row>
    <row r="9830" spans="76:76">
      <c r="BX9830" s="16"/>
    </row>
    <row r="9831" spans="76:76">
      <c r="BX9831" s="16"/>
    </row>
    <row r="9832" spans="76:76">
      <c r="BX9832" s="16"/>
    </row>
    <row r="9833" spans="76:76">
      <c r="BX9833" s="16"/>
    </row>
    <row r="9834" spans="76:76">
      <c r="BX9834" s="16"/>
    </row>
    <row r="9835" spans="76:76">
      <c r="BX9835" s="16"/>
    </row>
    <row r="9836" spans="76:76">
      <c r="BX9836" s="16"/>
    </row>
    <row r="9837" spans="76:76">
      <c r="BX9837" s="16"/>
    </row>
    <row r="9838" spans="76:76">
      <c r="BX9838" s="16"/>
    </row>
    <row r="9839" spans="76:76">
      <c r="BX9839" s="16"/>
    </row>
    <row r="9840" spans="76:76">
      <c r="BX9840" s="16"/>
    </row>
    <row r="9841" spans="76:76">
      <c r="BX9841" s="16"/>
    </row>
    <row r="9842" spans="76:76">
      <c r="BX9842" s="16"/>
    </row>
    <row r="9843" spans="76:76">
      <c r="BX9843" s="16"/>
    </row>
    <row r="9844" spans="76:76">
      <c r="BX9844" s="16"/>
    </row>
    <row r="9845" spans="76:76">
      <c r="BX9845" s="16"/>
    </row>
    <row r="9846" spans="76:76">
      <c r="BX9846" s="16"/>
    </row>
    <row r="9847" spans="76:76">
      <c r="BX9847" s="16"/>
    </row>
    <row r="9848" spans="76:76">
      <c r="BX9848" s="16"/>
    </row>
    <row r="9849" spans="76:76">
      <c r="BX9849" s="16"/>
    </row>
    <row r="9850" spans="76:76">
      <c r="BX9850" s="16"/>
    </row>
    <row r="9851" spans="76:76">
      <c r="BX9851" s="16"/>
    </row>
    <row r="9852" spans="76:76">
      <c r="BX9852" s="16"/>
    </row>
    <row r="9853" spans="76:76">
      <c r="BX9853" s="16"/>
    </row>
    <row r="9854" spans="76:76">
      <c r="BX9854" s="16"/>
    </row>
    <row r="9855" spans="76:76">
      <c r="BX9855" s="16"/>
    </row>
    <row r="9856" spans="76:76">
      <c r="BX9856" s="16"/>
    </row>
    <row r="9857" spans="76:76">
      <c r="BX9857" s="16"/>
    </row>
    <row r="9858" spans="76:76">
      <c r="BX9858" s="16"/>
    </row>
    <row r="9859" spans="76:76">
      <c r="BX9859" s="16"/>
    </row>
    <row r="9860" spans="76:76">
      <c r="BX9860" s="16"/>
    </row>
    <row r="9861" spans="76:76">
      <c r="BX9861" s="16"/>
    </row>
    <row r="9862" spans="76:76">
      <c r="BX9862" s="16"/>
    </row>
    <row r="9863" spans="76:76">
      <c r="BX9863" s="16"/>
    </row>
    <row r="9864" spans="76:76">
      <c r="BX9864" s="16"/>
    </row>
    <row r="9865" spans="76:76">
      <c r="BX9865" s="16"/>
    </row>
    <row r="9866" spans="76:76">
      <c r="BX9866" s="16"/>
    </row>
    <row r="9867" spans="76:76">
      <c r="BX9867" s="16"/>
    </row>
    <row r="9868" spans="76:76">
      <c r="BX9868" s="16"/>
    </row>
    <row r="9869" spans="76:76">
      <c r="BX9869" s="16"/>
    </row>
    <row r="9870" spans="76:76">
      <c r="BX9870" s="16"/>
    </row>
    <row r="9871" spans="76:76">
      <c r="BX9871" s="16"/>
    </row>
    <row r="9872" spans="76:76">
      <c r="BX9872" s="16"/>
    </row>
    <row r="9873" spans="76:76">
      <c r="BX9873" s="16"/>
    </row>
    <row r="9874" spans="76:76">
      <c r="BX9874" s="16"/>
    </row>
    <row r="9875" spans="76:76">
      <c r="BX9875" s="16"/>
    </row>
    <row r="9876" spans="76:76">
      <c r="BX9876" s="16"/>
    </row>
    <row r="9877" spans="76:76">
      <c r="BX9877" s="16"/>
    </row>
    <row r="9878" spans="76:76">
      <c r="BX9878" s="16"/>
    </row>
    <row r="9879" spans="76:76">
      <c r="BX9879" s="16"/>
    </row>
    <row r="9880" spans="76:76">
      <c r="BX9880" s="16"/>
    </row>
    <row r="9881" spans="76:76">
      <c r="BX9881" s="16"/>
    </row>
    <row r="9882" spans="76:76">
      <c r="BX9882" s="16"/>
    </row>
    <row r="9883" spans="76:76">
      <c r="BX9883" s="16"/>
    </row>
    <row r="9884" spans="76:76">
      <c r="BX9884" s="16"/>
    </row>
    <row r="9885" spans="76:76">
      <c r="BX9885" s="16"/>
    </row>
    <row r="9886" spans="76:76">
      <c r="BX9886" s="16"/>
    </row>
    <row r="9887" spans="76:76">
      <c r="BX9887" s="16"/>
    </row>
    <row r="9888" spans="76:76">
      <c r="BX9888" s="16"/>
    </row>
    <row r="9889" spans="76:76">
      <c r="BX9889" s="16"/>
    </row>
    <row r="9890" spans="76:76">
      <c r="BX9890" s="16"/>
    </row>
    <row r="9891" spans="76:76">
      <c r="BX9891" s="16"/>
    </row>
    <row r="9892" spans="76:76">
      <c r="BX9892" s="16"/>
    </row>
    <row r="9893" spans="76:76">
      <c r="BX9893" s="16"/>
    </row>
    <row r="9894" spans="76:76">
      <c r="BX9894" s="16"/>
    </row>
    <row r="9895" spans="76:76">
      <c r="BX9895" s="16"/>
    </row>
    <row r="9896" spans="76:76">
      <c r="BX9896" s="16"/>
    </row>
    <row r="9897" spans="76:76">
      <c r="BX9897" s="16"/>
    </row>
    <row r="9898" spans="76:76">
      <c r="BX9898" s="16"/>
    </row>
    <row r="9899" spans="76:76">
      <c r="BX9899" s="16"/>
    </row>
    <row r="9900" spans="76:76">
      <c r="BX9900" s="16"/>
    </row>
    <row r="9901" spans="76:76">
      <c r="BX9901" s="16"/>
    </row>
    <row r="9902" spans="76:76">
      <c r="BX9902" s="16"/>
    </row>
    <row r="9903" spans="76:76">
      <c r="BX9903" s="16"/>
    </row>
    <row r="9904" spans="76:76">
      <c r="BX9904" s="16"/>
    </row>
    <row r="9905" spans="76:76">
      <c r="BX9905" s="16"/>
    </row>
    <row r="9906" spans="76:76">
      <c r="BX9906" s="16"/>
    </row>
    <row r="9907" spans="76:76">
      <c r="BX9907" s="16"/>
    </row>
    <row r="9908" spans="76:76">
      <c r="BX9908" s="16"/>
    </row>
    <row r="9909" spans="76:76">
      <c r="BX9909" s="16"/>
    </row>
    <row r="9910" spans="76:76">
      <c r="BX9910" s="16"/>
    </row>
    <row r="9911" spans="76:76">
      <c r="BX9911" s="16"/>
    </row>
    <row r="9912" spans="76:76">
      <c r="BX9912" s="16"/>
    </row>
    <row r="9913" spans="76:76">
      <c r="BX9913" s="16"/>
    </row>
    <row r="9914" spans="76:76">
      <c r="BX9914" s="16"/>
    </row>
    <row r="9915" spans="76:76">
      <c r="BX9915" s="16"/>
    </row>
    <row r="9916" spans="76:76">
      <c r="BX9916" s="16"/>
    </row>
    <row r="9917" spans="76:76">
      <c r="BX9917" s="16"/>
    </row>
    <row r="9918" spans="76:76">
      <c r="BX9918" s="16"/>
    </row>
    <row r="9919" spans="76:76">
      <c r="BX9919" s="16"/>
    </row>
    <row r="9920" spans="76:76">
      <c r="BX9920" s="16"/>
    </row>
    <row r="9921" spans="76:76">
      <c r="BX9921" s="16"/>
    </row>
    <row r="9922" spans="76:76">
      <c r="BX9922" s="16"/>
    </row>
    <row r="9923" spans="76:76">
      <c r="BX9923" s="16"/>
    </row>
    <row r="9924" spans="76:76">
      <c r="BX9924" s="16"/>
    </row>
    <row r="9925" spans="76:76">
      <c r="BX9925" s="16"/>
    </row>
    <row r="9926" spans="76:76">
      <c r="BX9926" s="16"/>
    </row>
    <row r="9927" spans="76:76">
      <c r="BX9927" s="16"/>
    </row>
    <row r="9928" spans="76:76">
      <c r="BX9928" s="16"/>
    </row>
    <row r="9929" spans="76:76">
      <c r="BX9929" s="16"/>
    </row>
    <row r="9930" spans="76:76">
      <c r="BX9930" s="16"/>
    </row>
    <row r="9931" spans="76:76">
      <c r="BX9931" s="16"/>
    </row>
    <row r="9932" spans="76:76">
      <c r="BX9932" s="16"/>
    </row>
    <row r="9933" spans="76:76">
      <c r="BX9933" s="16"/>
    </row>
    <row r="9934" spans="76:76">
      <c r="BX9934" s="16"/>
    </row>
    <row r="9935" spans="76:76">
      <c r="BX9935" s="16"/>
    </row>
    <row r="9936" spans="76:76">
      <c r="BX9936" s="16"/>
    </row>
    <row r="9937" spans="76:76">
      <c r="BX9937" s="16"/>
    </row>
    <row r="9938" spans="76:76">
      <c r="BX9938" s="16"/>
    </row>
    <row r="9939" spans="76:76">
      <c r="BX9939" s="16"/>
    </row>
    <row r="9940" spans="76:76">
      <c r="BX9940" s="16"/>
    </row>
    <row r="9941" spans="76:76">
      <c r="BX9941" s="16"/>
    </row>
    <row r="9942" spans="76:76">
      <c r="BX9942" s="16"/>
    </row>
    <row r="9943" spans="76:76">
      <c r="BX9943" s="16"/>
    </row>
    <row r="9944" spans="76:76">
      <c r="BX9944" s="16"/>
    </row>
    <row r="9945" spans="76:76">
      <c r="BX9945" s="16"/>
    </row>
    <row r="9946" spans="76:76">
      <c r="BX9946" s="16"/>
    </row>
    <row r="9947" spans="76:76">
      <c r="BX9947" s="16"/>
    </row>
    <row r="9948" spans="76:76">
      <c r="BX9948" s="16"/>
    </row>
    <row r="9949" spans="76:76">
      <c r="BX9949" s="16"/>
    </row>
    <row r="9950" spans="76:76">
      <c r="BX9950" s="16"/>
    </row>
    <row r="9951" spans="76:76">
      <c r="BX9951" s="16"/>
    </row>
    <row r="9952" spans="76:76">
      <c r="BX9952" s="16"/>
    </row>
    <row r="9953" spans="76:76">
      <c r="BX9953" s="16"/>
    </row>
    <row r="9954" spans="76:76">
      <c r="BX9954" s="16"/>
    </row>
    <row r="9955" spans="76:76">
      <c r="BX9955" s="16"/>
    </row>
    <row r="9956" spans="76:76">
      <c r="BX9956" s="16"/>
    </row>
    <row r="9957" spans="76:76">
      <c r="BX9957" s="16"/>
    </row>
    <row r="9958" spans="76:76">
      <c r="BX9958" s="16"/>
    </row>
    <row r="9959" spans="76:76">
      <c r="BX9959" s="16"/>
    </row>
    <row r="9960" spans="76:76">
      <c r="BX9960" s="16"/>
    </row>
    <row r="9961" spans="76:76">
      <c r="BX9961" s="16"/>
    </row>
    <row r="9962" spans="76:76">
      <c r="BX9962" s="16"/>
    </row>
    <row r="9963" spans="76:76">
      <c r="BX9963" s="16"/>
    </row>
    <row r="9964" spans="76:76">
      <c r="BX9964" s="16"/>
    </row>
    <row r="9965" spans="76:76">
      <c r="BX9965" s="16"/>
    </row>
    <row r="9966" spans="76:76">
      <c r="BX9966" s="16"/>
    </row>
    <row r="9967" spans="76:76">
      <c r="BX9967" s="16"/>
    </row>
    <row r="9968" spans="76:76">
      <c r="BX9968" s="16"/>
    </row>
    <row r="9969" spans="76:76">
      <c r="BX9969" s="16"/>
    </row>
    <row r="9970" spans="76:76">
      <c r="BX9970" s="16"/>
    </row>
    <row r="9971" spans="76:76">
      <c r="BX9971" s="16"/>
    </row>
    <row r="9972" spans="76:76">
      <c r="BX9972" s="16"/>
    </row>
    <row r="9973" spans="76:76">
      <c r="BX9973" s="16"/>
    </row>
    <row r="9974" spans="76:76">
      <c r="BX9974" s="16"/>
    </row>
    <row r="9975" spans="76:76">
      <c r="BX9975" s="16"/>
    </row>
    <row r="9976" spans="76:76">
      <c r="BX9976" s="16"/>
    </row>
    <row r="9977" spans="76:76">
      <c r="BX9977" s="16"/>
    </row>
    <row r="9978" spans="76:76">
      <c r="BX9978" s="16"/>
    </row>
    <row r="9979" spans="76:76">
      <c r="BX9979" s="16"/>
    </row>
    <row r="9980" spans="76:76">
      <c r="BX9980" s="16"/>
    </row>
    <row r="9981" spans="76:76">
      <c r="BX9981" s="16"/>
    </row>
    <row r="9982" spans="76:76">
      <c r="BX9982" s="16"/>
    </row>
    <row r="9983" spans="76:76">
      <c r="BX9983" s="16"/>
    </row>
    <row r="9984" spans="76:76">
      <c r="BX9984" s="16"/>
    </row>
    <row r="9985" spans="76:76">
      <c r="BX9985" s="16"/>
    </row>
    <row r="9986" spans="76:76">
      <c r="BX9986" s="16"/>
    </row>
    <row r="9987" spans="76:76">
      <c r="BX9987" s="16"/>
    </row>
    <row r="9988" spans="76:76">
      <c r="BX9988" s="16"/>
    </row>
    <row r="9989" spans="76:76">
      <c r="BX9989" s="16"/>
    </row>
    <row r="9990" spans="76:76">
      <c r="BX9990" s="16"/>
    </row>
    <row r="9991" spans="76:76">
      <c r="BX9991" s="16"/>
    </row>
    <row r="9992" spans="76:76">
      <c r="BX9992" s="16"/>
    </row>
    <row r="9993" spans="76:76">
      <c r="BX9993" s="16"/>
    </row>
    <row r="9994" spans="76:76">
      <c r="BX9994" s="16"/>
    </row>
    <row r="9995" spans="76:76">
      <c r="BX9995" s="16"/>
    </row>
    <row r="9996" spans="76:76">
      <c r="BX9996" s="16"/>
    </row>
    <row r="9997" spans="76:76">
      <c r="BX9997" s="16"/>
    </row>
    <row r="9998" spans="76:76">
      <c r="BX9998" s="16"/>
    </row>
    <row r="9999" spans="76:76">
      <c r="BX9999" s="16"/>
    </row>
    <row r="10000" spans="76:76">
      <c r="BX10000" s="16"/>
    </row>
    <row r="10001" spans="76:76">
      <c r="BX10001" s="16"/>
    </row>
    <row r="10002" spans="76:76">
      <c r="BX10002" s="16"/>
    </row>
    <row r="10003" spans="76:76">
      <c r="BX10003" s="16"/>
    </row>
    <row r="10004" spans="76:76">
      <c r="BX10004" s="16"/>
    </row>
    <row r="10005" spans="76:76">
      <c r="BX10005" s="16"/>
    </row>
    <row r="10006" spans="76:76">
      <c r="BX10006" s="16"/>
    </row>
    <row r="10007" spans="76:76">
      <c r="BX10007" s="16"/>
    </row>
    <row r="10008" spans="76:76">
      <c r="BX10008" s="16"/>
    </row>
    <row r="10009" spans="76:76">
      <c r="BX10009" s="16"/>
    </row>
    <row r="10010" spans="76:76">
      <c r="BX10010" s="16"/>
    </row>
    <row r="10011" spans="76:76">
      <c r="BX10011" s="16"/>
    </row>
    <row r="10012" spans="76:76">
      <c r="BX10012" s="16"/>
    </row>
    <row r="10013" spans="76:76">
      <c r="BX10013" s="16"/>
    </row>
    <row r="10014" spans="76:76">
      <c r="BX10014" s="16"/>
    </row>
    <row r="10015" spans="76:76">
      <c r="BX10015" s="16"/>
    </row>
    <row r="10016" spans="76:76">
      <c r="BX10016" s="16"/>
    </row>
    <row r="10017" spans="76:76">
      <c r="BX10017" s="16"/>
    </row>
    <row r="10018" spans="76:76">
      <c r="BX10018" s="16"/>
    </row>
    <row r="10019" spans="76:76">
      <c r="BX10019" s="16"/>
    </row>
    <row r="10020" spans="76:76">
      <c r="BX10020" s="16"/>
    </row>
    <row r="10021" spans="76:76">
      <c r="BX10021" s="16"/>
    </row>
    <row r="10022" spans="76:76">
      <c r="BX10022" s="16"/>
    </row>
    <row r="10023" spans="76:76">
      <c r="BX10023" s="16"/>
    </row>
    <row r="10024" spans="76:76">
      <c r="BX10024" s="16"/>
    </row>
    <row r="10025" spans="76:76">
      <c r="BX10025" s="16"/>
    </row>
    <row r="10026" spans="76:76">
      <c r="BX10026" s="16"/>
    </row>
    <row r="10027" spans="76:76">
      <c r="BX10027" s="16"/>
    </row>
    <row r="10028" spans="76:76">
      <c r="BX10028" s="16"/>
    </row>
    <row r="10029" spans="76:76">
      <c r="BX10029" s="16"/>
    </row>
    <row r="10030" spans="76:76">
      <c r="BX10030" s="16"/>
    </row>
    <row r="10031" spans="76:76">
      <c r="BX10031" s="16"/>
    </row>
    <row r="10032" spans="76:76">
      <c r="BX10032" s="16"/>
    </row>
    <row r="10033" spans="76:76">
      <c r="BX10033" s="16"/>
    </row>
    <row r="10034" spans="76:76">
      <c r="BX10034" s="16"/>
    </row>
    <row r="10035" spans="76:76">
      <c r="BX10035" s="16"/>
    </row>
    <row r="10036" spans="76:76">
      <c r="BX10036" s="16"/>
    </row>
    <row r="10037" spans="76:76">
      <c r="BX10037" s="16"/>
    </row>
    <row r="10038" spans="76:76">
      <c r="BX10038" s="16"/>
    </row>
    <row r="10039" spans="76:76">
      <c r="BX10039" s="16"/>
    </row>
    <row r="10040" spans="76:76">
      <c r="BX10040" s="16"/>
    </row>
    <row r="10041" spans="76:76">
      <c r="BX10041" s="16"/>
    </row>
    <row r="10042" spans="76:76">
      <c r="BX10042" s="16"/>
    </row>
    <row r="10043" spans="76:76">
      <c r="BX10043" s="16"/>
    </row>
    <row r="10044" spans="76:76">
      <c r="BX10044" s="16"/>
    </row>
    <row r="10045" spans="76:76">
      <c r="BX10045" s="16"/>
    </row>
    <row r="10046" spans="76:76">
      <c r="BX10046" s="16"/>
    </row>
    <row r="10047" spans="76:76">
      <c r="BX10047" s="16"/>
    </row>
    <row r="10048" spans="76:76">
      <c r="BX10048" s="16"/>
    </row>
    <row r="10049" spans="76:76">
      <c r="BX10049" s="16"/>
    </row>
    <row r="10050" spans="76:76">
      <c r="BX10050" s="16"/>
    </row>
    <row r="10051" spans="76:76">
      <c r="BX10051" s="16"/>
    </row>
    <row r="10052" spans="76:76">
      <c r="BX10052" s="16"/>
    </row>
    <row r="10053" spans="76:76">
      <c r="BX10053" s="16"/>
    </row>
    <row r="10054" spans="76:76">
      <c r="BX10054" s="16"/>
    </row>
    <row r="10055" spans="76:76">
      <c r="BX10055" s="16"/>
    </row>
    <row r="10056" spans="76:76">
      <c r="BX10056" s="16"/>
    </row>
    <row r="10057" spans="76:76">
      <c r="BX10057" s="16"/>
    </row>
    <row r="10058" spans="76:76">
      <c r="BX10058" s="16"/>
    </row>
    <row r="10059" spans="76:76">
      <c r="BX10059" s="16"/>
    </row>
    <row r="10060" spans="76:76">
      <c r="BX10060" s="16"/>
    </row>
    <row r="10061" spans="76:76">
      <c r="BX10061" s="16"/>
    </row>
    <row r="10062" spans="76:76">
      <c r="BX10062" s="16"/>
    </row>
    <row r="10063" spans="76:76">
      <c r="BX10063" s="16"/>
    </row>
    <row r="10064" spans="76:76">
      <c r="BX10064" s="16"/>
    </row>
    <row r="10065" spans="76:76">
      <c r="BX10065" s="16"/>
    </row>
    <row r="10066" spans="76:76">
      <c r="BX10066" s="16"/>
    </row>
    <row r="10067" spans="76:76">
      <c r="BX10067" s="16"/>
    </row>
    <row r="10068" spans="76:76">
      <c r="BX10068" s="16"/>
    </row>
    <row r="10069" spans="76:76">
      <c r="BX10069" s="16"/>
    </row>
    <row r="10070" spans="76:76">
      <c r="BX10070" s="16"/>
    </row>
    <row r="10071" spans="76:76">
      <c r="BX10071" s="16"/>
    </row>
    <row r="10072" spans="76:76">
      <c r="BX10072" s="16"/>
    </row>
    <row r="10073" spans="76:76">
      <c r="BX10073" s="16"/>
    </row>
    <row r="10074" spans="76:76">
      <c r="BX10074" s="16"/>
    </row>
    <row r="10075" spans="76:76">
      <c r="BX10075" s="16"/>
    </row>
    <row r="10076" spans="76:76">
      <c r="BX10076" s="16"/>
    </row>
    <row r="10077" spans="76:76">
      <c r="BX10077" s="16"/>
    </row>
    <row r="10078" spans="76:76">
      <c r="BX10078" s="16"/>
    </row>
    <row r="10079" spans="76:76">
      <c r="BX10079" s="16"/>
    </row>
    <row r="10080" spans="76:76">
      <c r="BX10080" s="16"/>
    </row>
    <row r="10081" spans="76:76">
      <c r="BX10081" s="16"/>
    </row>
    <row r="10082" spans="76:76">
      <c r="BX10082" s="16"/>
    </row>
    <row r="10083" spans="76:76">
      <c r="BX10083" s="16"/>
    </row>
    <row r="10084" spans="76:76">
      <c r="BX10084" s="16"/>
    </row>
    <row r="10085" spans="76:76">
      <c r="BX10085" s="16"/>
    </row>
    <row r="10086" spans="76:76">
      <c r="BX10086" s="16"/>
    </row>
    <row r="10087" spans="76:76">
      <c r="BX10087" s="16"/>
    </row>
    <row r="10088" spans="76:76">
      <c r="BX10088" s="16"/>
    </row>
    <row r="10089" spans="76:76">
      <c r="BX10089" s="16"/>
    </row>
    <row r="10090" spans="76:76">
      <c r="BX10090" s="16"/>
    </row>
    <row r="10091" spans="76:76">
      <c r="BX10091" s="16"/>
    </row>
    <row r="10092" spans="76:76">
      <c r="BX10092" s="16"/>
    </row>
    <row r="10093" spans="76:76">
      <c r="BX10093" s="16"/>
    </row>
    <row r="10094" spans="76:76">
      <c r="BX10094" s="16"/>
    </row>
    <row r="10095" spans="76:76">
      <c r="BX10095" s="16"/>
    </row>
    <row r="10096" spans="76:76">
      <c r="BX10096" s="16"/>
    </row>
    <row r="10097" spans="76:76">
      <c r="BX10097" s="16"/>
    </row>
    <row r="10098" spans="76:76">
      <c r="BX10098" s="16"/>
    </row>
    <row r="10099" spans="76:76">
      <c r="BX10099" s="16"/>
    </row>
    <row r="10100" spans="76:76">
      <c r="BX10100" s="16"/>
    </row>
    <row r="10101" spans="76:76">
      <c r="BX10101" s="16"/>
    </row>
    <row r="10102" spans="76:76">
      <c r="BX10102" s="16"/>
    </row>
    <row r="10103" spans="76:76">
      <c r="BX10103" s="16"/>
    </row>
    <row r="10104" spans="76:76">
      <c r="BX10104" s="16"/>
    </row>
    <row r="10105" spans="76:76">
      <c r="BX10105" s="16"/>
    </row>
    <row r="10106" spans="76:76">
      <c r="BX10106" s="16"/>
    </row>
    <row r="10107" spans="76:76">
      <c r="BX10107" s="16"/>
    </row>
    <row r="10108" spans="76:76">
      <c r="BX10108" s="16"/>
    </row>
    <row r="10109" spans="76:76">
      <c r="BX10109" s="16"/>
    </row>
    <row r="10110" spans="76:76">
      <c r="BX10110" s="16"/>
    </row>
    <row r="10111" spans="76:76">
      <c r="BX10111" s="16"/>
    </row>
    <row r="10112" spans="76:76">
      <c r="BX10112" s="16"/>
    </row>
    <row r="10113" spans="76:76">
      <c r="BX10113" s="16"/>
    </row>
    <row r="10114" spans="76:76">
      <c r="BX10114" s="16"/>
    </row>
    <row r="10115" spans="76:76">
      <c r="BX10115" s="16"/>
    </row>
    <row r="10116" spans="76:76">
      <c r="BX10116" s="16"/>
    </row>
    <row r="10117" spans="76:76">
      <c r="BX10117" s="16"/>
    </row>
    <row r="10118" spans="76:76">
      <c r="BX10118" s="16"/>
    </row>
    <row r="10119" spans="76:76">
      <c r="BX10119" s="16"/>
    </row>
    <row r="10120" spans="76:76">
      <c r="BX10120" s="16"/>
    </row>
    <row r="10121" spans="76:76">
      <c r="BX10121" s="16"/>
    </row>
    <row r="10122" spans="76:76">
      <c r="BX10122" s="16"/>
    </row>
    <row r="10123" spans="76:76">
      <c r="BX10123" s="16"/>
    </row>
    <row r="10124" spans="76:76">
      <c r="BX10124" s="16"/>
    </row>
    <row r="10125" spans="76:76">
      <c r="BX10125" s="16"/>
    </row>
    <row r="10126" spans="76:76">
      <c r="BX10126" s="16"/>
    </row>
    <row r="10127" spans="76:76">
      <c r="BX10127" s="16"/>
    </row>
    <row r="10128" spans="76:76">
      <c r="BX10128" s="16"/>
    </row>
    <row r="10129" spans="76:76">
      <c r="BX10129" s="16"/>
    </row>
    <row r="10130" spans="76:76">
      <c r="BX10130" s="16"/>
    </row>
    <row r="10131" spans="76:76">
      <c r="BX10131" s="16"/>
    </row>
    <row r="10132" spans="76:76">
      <c r="BX10132" s="16"/>
    </row>
    <row r="10133" spans="76:76">
      <c r="BX10133" s="16"/>
    </row>
    <row r="10134" spans="76:76">
      <c r="BX10134" s="16"/>
    </row>
    <row r="10135" spans="76:76">
      <c r="BX10135" s="16"/>
    </row>
    <row r="10136" spans="76:76">
      <c r="BX10136" s="16"/>
    </row>
    <row r="10137" spans="76:76">
      <c r="BX10137" s="16"/>
    </row>
    <row r="10138" spans="76:76">
      <c r="BX10138" s="16"/>
    </row>
    <row r="10139" spans="76:76">
      <c r="BX10139" s="16"/>
    </row>
    <row r="10140" spans="76:76">
      <c r="BX10140" s="16"/>
    </row>
    <row r="10141" spans="76:76">
      <c r="BX10141" s="16"/>
    </row>
    <row r="10142" spans="76:76">
      <c r="BX10142" s="16"/>
    </row>
    <row r="10143" spans="76:76">
      <c r="BX10143" s="16"/>
    </row>
    <row r="10144" spans="76:76">
      <c r="BX10144" s="16"/>
    </row>
    <row r="10145" spans="76:76">
      <c r="BX10145" s="16"/>
    </row>
    <row r="10146" spans="76:76">
      <c r="BX10146" s="16"/>
    </row>
    <row r="10147" spans="76:76">
      <c r="BX10147" s="16"/>
    </row>
    <row r="10148" spans="76:76">
      <c r="BX10148" s="16"/>
    </row>
    <row r="10149" spans="76:76">
      <c r="BX10149" s="16"/>
    </row>
    <row r="10150" spans="76:76">
      <c r="BX10150" s="16"/>
    </row>
    <row r="10151" spans="76:76">
      <c r="BX10151" s="16"/>
    </row>
    <row r="10152" spans="76:76">
      <c r="BX10152" s="16"/>
    </row>
    <row r="10153" spans="76:76">
      <c r="BX10153" s="16"/>
    </row>
    <row r="10154" spans="76:76">
      <c r="BX10154" s="16"/>
    </row>
    <row r="10155" spans="76:76">
      <c r="BX10155" s="16"/>
    </row>
    <row r="10156" spans="76:76">
      <c r="BX10156" s="16"/>
    </row>
    <row r="10157" spans="76:76">
      <c r="BX10157" s="16"/>
    </row>
    <row r="10158" spans="76:76">
      <c r="BX10158" s="16"/>
    </row>
    <row r="10159" spans="76:76">
      <c r="BX10159" s="16"/>
    </row>
    <row r="10160" spans="76:76">
      <c r="BX10160" s="16"/>
    </row>
    <row r="10161" spans="76:76">
      <c r="BX10161" s="16"/>
    </row>
    <row r="10162" spans="76:76">
      <c r="BX10162" s="16"/>
    </row>
    <row r="10163" spans="76:76">
      <c r="BX10163" s="16"/>
    </row>
    <row r="10164" spans="76:76">
      <c r="BX10164" s="16"/>
    </row>
    <row r="10165" spans="76:76">
      <c r="BX10165" s="16"/>
    </row>
    <row r="10166" spans="76:76">
      <c r="BX10166" s="16"/>
    </row>
    <row r="10167" spans="76:76">
      <c r="BX10167" s="16"/>
    </row>
    <row r="10168" spans="76:76">
      <c r="BX10168" s="16"/>
    </row>
    <row r="10169" spans="76:76">
      <c r="BX10169" s="16"/>
    </row>
    <row r="10170" spans="76:76">
      <c r="BX10170" s="16"/>
    </row>
    <row r="10171" spans="76:76">
      <c r="BX10171" s="16"/>
    </row>
    <row r="10172" spans="76:76">
      <c r="BX10172" s="16"/>
    </row>
    <row r="10173" spans="76:76">
      <c r="BX10173" s="16"/>
    </row>
    <row r="10174" spans="76:76">
      <c r="BX10174" s="16"/>
    </row>
    <row r="10175" spans="76:76">
      <c r="BX10175" s="16"/>
    </row>
    <row r="10176" spans="76:76">
      <c r="BX10176" s="16"/>
    </row>
    <row r="10177" spans="76:76">
      <c r="BX10177" s="16"/>
    </row>
    <row r="10178" spans="76:76">
      <c r="BX10178" s="16"/>
    </row>
    <row r="10179" spans="76:76">
      <c r="BX10179" s="16"/>
    </row>
    <row r="10180" spans="76:76">
      <c r="BX10180" s="16"/>
    </row>
    <row r="10181" spans="76:76">
      <c r="BX10181" s="16"/>
    </row>
    <row r="10182" spans="76:76">
      <c r="BX10182" s="16"/>
    </row>
    <row r="10183" spans="76:76">
      <c r="BX10183" s="16"/>
    </row>
    <row r="10184" spans="76:76">
      <c r="BX10184" s="16"/>
    </row>
    <row r="10185" spans="76:76">
      <c r="BX10185" s="16"/>
    </row>
    <row r="10186" spans="76:76">
      <c r="BX10186" s="16"/>
    </row>
    <row r="10187" spans="76:76">
      <c r="BX10187" s="16"/>
    </row>
    <row r="10188" spans="76:76">
      <c r="BX10188" s="16"/>
    </row>
    <row r="10189" spans="76:76">
      <c r="BX10189" s="16"/>
    </row>
    <row r="10190" spans="76:76">
      <c r="BX10190" s="16"/>
    </row>
    <row r="10191" spans="76:76">
      <c r="BX10191" s="16"/>
    </row>
    <row r="10192" spans="76:76">
      <c r="BX10192" s="16"/>
    </row>
    <row r="10193" spans="76:76">
      <c r="BX10193" s="16"/>
    </row>
    <row r="10194" spans="76:76">
      <c r="BX10194" s="16"/>
    </row>
    <row r="10195" spans="76:76">
      <c r="BX10195" s="16"/>
    </row>
    <row r="10196" spans="76:76">
      <c r="BX10196" s="16"/>
    </row>
    <row r="10197" spans="76:76">
      <c r="BX10197" s="16"/>
    </row>
    <row r="10198" spans="76:76">
      <c r="BX10198" s="16"/>
    </row>
    <row r="10199" spans="76:76">
      <c r="BX10199" s="16"/>
    </row>
    <row r="10200" spans="76:76">
      <c r="BX10200" s="16"/>
    </row>
    <row r="10201" spans="76:76">
      <c r="BX10201" s="16"/>
    </row>
    <row r="10202" spans="76:76">
      <c r="BX10202" s="16"/>
    </row>
    <row r="10203" spans="76:76">
      <c r="BX10203" s="16"/>
    </row>
    <row r="10204" spans="76:76">
      <c r="BX10204" s="16"/>
    </row>
    <row r="10205" spans="76:76">
      <c r="BX10205" s="16"/>
    </row>
    <row r="10206" spans="76:76">
      <c r="BX10206" s="16"/>
    </row>
    <row r="10207" spans="76:76">
      <c r="BX10207" s="16"/>
    </row>
    <row r="10208" spans="76:76">
      <c r="BX10208" s="16"/>
    </row>
    <row r="10209" spans="76:76">
      <c r="BX10209" s="16"/>
    </row>
    <row r="10210" spans="76:76">
      <c r="BX10210" s="16"/>
    </row>
    <row r="10211" spans="76:76">
      <c r="BX10211" s="16"/>
    </row>
    <row r="10212" spans="76:76">
      <c r="BX10212" s="16"/>
    </row>
    <row r="10213" spans="76:76">
      <c r="BX10213" s="16"/>
    </row>
    <row r="10214" spans="76:76">
      <c r="BX10214" s="16"/>
    </row>
    <row r="10215" spans="76:76">
      <c r="BX10215" s="16"/>
    </row>
    <row r="10216" spans="76:76">
      <c r="BX10216" s="16"/>
    </row>
    <row r="10217" spans="76:76">
      <c r="BX10217" s="16"/>
    </row>
    <row r="10218" spans="76:76">
      <c r="BX10218" s="16"/>
    </row>
    <row r="10219" spans="76:76">
      <c r="BX10219" s="16"/>
    </row>
    <row r="10220" spans="76:76">
      <c r="BX10220" s="16"/>
    </row>
    <row r="10221" spans="76:76">
      <c r="BX10221" s="16"/>
    </row>
    <row r="10222" spans="76:76">
      <c r="BX10222" s="16"/>
    </row>
    <row r="10223" spans="76:76">
      <c r="BX10223" s="16"/>
    </row>
    <row r="10224" spans="76:76">
      <c r="BX10224" s="16"/>
    </row>
    <row r="10225" spans="76:76">
      <c r="BX10225" s="16"/>
    </row>
    <row r="10226" spans="76:76">
      <c r="BX10226" s="16"/>
    </row>
    <row r="10227" spans="76:76">
      <c r="BX10227" s="16"/>
    </row>
    <row r="10228" spans="76:76">
      <c r="BX10228" s="16"/>
    </row>
    <row r="10229" spans="76:76">
      <c r="BX10229" s="16"/>
    </row>
    <row r="10230" spans="76:76">
      <c r="BX10230" s="16"/>
    </row>
    <row r="10231" spans="76:76">
      <c r="BX10231" s="16"/>
    </row>
    <row r="10232" spans="76:76">
      <c r="BX10232" s="16"/>
    </row>
    <row r="10233" spans="76:76">
      <c r="BX10233" s="16"/>
    </row>
    <row r="10234" spans="76:76">
      <c r="BX10234" s="16"/>
    </row>
    <row r="10235" spans="76:76">
      <c r="BX10235" s="16"/>
    </row>
    <row r="10236" spans="76:76">
      <c r="BX10236" s="16"/>
    </row>
    <row r="10237" spans="76:76">
      <c r="BX10237" s="16"/>
    </row>
    <row r="10238" spans="76:76">
      <c r="BX10238" s="16"/>
    </row>
    <row r="10239" spans="76:76">
      <c r="BX10239" s="16"/>
    </row>
    <row r="10240" spans="76:76">
      <c r="BX10240" s="16"/>
    </row>
    <row r="10241" spans="76:76">
      <c r="BX10241" s="16"/>
    </row>
    <row r="10242" spans="76:76">
      <c r="BX10242" s="16"/>
    </row>
    <row r="10243" spans="76:76">
      <c r="BX10243" s="16"/>
    </row>
    <row r="10244" spans="76:76">
      <c r="BX10244" s="16"/>
    </row>
    <row r="10245" spans="76:76">
      <c r="BX10245" s="16"/>
    </row>
    <row r="10246" spans="76:76">
      <c r="BX10246" s="16"/>
    </row>
    <row r="10247" spans="76:76">
      <c r="BX10247" s="16"/>
    </row>
    <row r="10248" spans="76:76">
      <c r="BX10248" s="16"/>
    </row>
    <row r="10249" spans="76:76">
      <c r="BX10249" s="16"/>
    </row>
    <row r="10250" spans="76:76">
      <c r="BX10250" s="16"/>
    </row>
    <row r="10251" spans="76:76">
      <c r="BX10251" s="16"/>
    </row>
    <row r="10252" spans="76:76">
      <c r="BX10252" s="16"/>
    </row>
    <row r="10253" spans="76:76">
      <c r="BX10253" s="16"/>
    </row>
    <row r="10254" spans="76:76">
      <c r="BX10254" s="16"/>
    </row>
    <row r="10255" spans="76:76">
      <c r="BX10255" s="16"/>
    </row>
    <row r="10256" spans="76:76">
      <c r="BX10256" s="16"/>
    </row>
    <row r="10257" spans="76:76">
      <c r="BX10257" s="16"/>
    </row>
    <row r="10258" spans="76:76">
      <c r="BX10258" s="16"/>
    </row>
    <row r="10259" spans="76:76">
      <c r="BX10259" s="16"/>
    </row>
    <row r="10260" spans="76:76">
      <c r="BX10260" s="16"/>
    </row>
    <row r="10261" spans="76:76">
      <c r="BX10261" s="16"/>
    </row>
    <row r="10262" spans="76:76">
      <c r="BX10262" s="16"/>
    </row>
    <row r="10263" spans="76:76">
      <c r="BX10263" s="16"/>
    </row>
    <row r="10264" spans="76:76">
      <c r="BX10264" s="16"/>
    </row>
    <row r="10265" spans="76:76">
      <c r="BX10265" s="16"/>
    </row>
    <row r="10266" spans="76:76">
      <c r="BX10266" s="16"/>
    </row>
    <row r="10267" spans="76:76">
      <c r="BX10267" s="16"/>
    </row>
    <row r="10268" spans="76:76">
      <c r="BX10268" s="16"/>
    </row>
    <row r="10269" spans="76:76">
      <c r="BX10269" s="16"/>
    </row>
    <row r="10270" spans="76:76">
      <c r="BX10270" s="16"/>
    </row>
    <row r="10271" spans="76:76">
      <c r="BX10271" s="16"/>
    </row>
    <row r="10272" spans="76:76">
      <c r="BX10272" s="16"/>
    </row>
    <row r="10273" spans="76:76">
      <c r="BX10273" s="16"/>
    </row>
    <row r="10274" spans="76:76">
      <c r="BX10274" s="16"/>
    </row>
    <row r="10275" spans="76:76">
      <c r="BX10275" s="16"/>
    </row>
    <row r="10276" spans="76:76">
      <c r="BX10276" s="16"/>
    </row>
    <row r="10277" spans="76:76">
      <c r="BX10277" s="16"/>
    </row>
    <row r="10278" spans="76:76">
      <c r="BX10278" s="16"/>
    </row>
    <row r="10279" spans="76:76">
      <c r="BX10279" s="16"/>
    </row>
    <row r="10280" spans="76:76">
      <c r="BX10280" s="16"/>
    </row>
    <row r="10281" spans="76:76">
      <c r="BX10281" s="16"/>
    </row>
    <row r="10282" spans="76:76">
      <c r="BX10282" s="16"/>
    </row>
    <row r="10283" spans="76:76">
      <c r="BX10283" s="16"/>
    </row>
    <row r="10284" spans="76:76">
      <c r="BX10284" s="16"/>
    </row>
    <row r="10285" spans="76:76">
      <c r="BX10285" s="16"/>
    </row>
    <row r="10286" spans="76:76">
      <c r="BX10286" s="16"/>
    </row>
    <row r="10287" spans="76:76">
      <c r="BX10287" s="16"/>
    </row>
    <row r="10288" spans="76:76">
      <c r="BX10288" s="16"/>
    </row>
    <row r="10289" spans="76:76">
      <c r="BX10289" s="16"/>
    </row>
    <row r="10290" spans="76:76">
      <c r="BX10290" s="16"/>
    </row>
    <row r="10291" spans="76:76">
      <c r="BX10291" s="16"/>
    </row>
    <row r="10292" spans="76:76">
      <c r="BX10292" s="16"/>
    </row>
    <row r="10293" spans="76:76">
      <c r="BX10293" s="16"/>
    </row>
    <row r="10294" spans="76:76">
      <c r="BX10294" s="16"/>
    </row>
    <row r="10295" spans="76:76">
      <c r="BX10295" s="16"/>
    </row>
    <row r="10296" spans="76:76">
      <c r="BX10296" s="16"/>
    </row>
    <row r="10297" spans="76:76">
      <c r="BX10297" s="16"/>
    </row>
    <row r="10298" spans="76:76">
      <c r="BX10298" s="16"/>
    </row>
    <row r="10299" spans="76:76">
      <c r="BX10299" s="16"/>
    </row>
    <row r="10300" spans="76:76">
      <c r="BX10300" s="16"/>
    </row>
    <row r="10301" spans="76:76">
      <c r="BX10301" s="16"/>
    </row>
    <row r="10302" spans="76:76">
      <c r="BX10302" s="16"/>
    </row>
    <row r="10303" spans="76:76">
      <c r="BX10303" s="16"/>
    </row>
    <row r="10304" spans="76:76">
      <c r="BX10304" s="16"/>
    </row>
    <row r="10305" spans="76:76">
      <c r="BX10305" s="16"/>
    </row>
    <row r="10306" spans="76:76">
      <c r="BX10306" s="16"/>
    </row>
    <row r="10307" spans="76:76">
      <c r="BX10307" s="16"/>
    </row>
    <row r="10308" spans="76:76">
      <c r="BX10308" s="16"/>
    </row>
    <row r="10309" spans="76:76">
      <c r="BX10309" s="16"/>
    </row>
    <row r="10310" spans="76:76">
      <c r="BX10310" s="16"/>
    </row>
    <row r="10311" spans="76:76">
      <c r="BX10311" s="16"/>
    </row>
    <row r="10312" spans="76:76">
      <c r="BX10312" s="16"/>
    </row>
    <row r="10313" spans="76:76">
      <c r="BX10313" s="16"/>
    </row>
    <row r="10314" spans="76:76">
      <c r="BX10314" s="16"/>
    </row>
    <row r="10315" spans="76:76">
      <c r="BX10315" s="16"/>
    </row>
    <row r="10316" spans="76:76">
      <c r="BX10316" s="16"/>
    </row>
    <row r="10317" spans="76:76">
      <c r="BX10317" s="16"/>
    </row>
    <row r="10318" spans="76:76">
      <c r="BX10318" s="16"/>
    </row>
    <row r="10319" spans="76:76">
      <c r="BX10319" s="16"/>
    </row>
    <row r="10320" spans="76:76">
      <c r="BX10320" s="16"/>
    </row>
    <row r="10321" spans="76:76">
      <c r="BX10321" s="16"/>
    </row>
    <row r="10322" spans="76:76">
      <c r="BX10322" s="16"/>
    </row>
    <row r="10323" spans="76:76">
      <c r="BX10323" s="16"/>
    </row>
    <row r="10324" spans="76:76">
      <c r="BX10324" s="16"/>
    </row>
    <row r="10325" spans="76:76">
      <c r="BX10325" s="16"/>
    </row>
    <row r="10326" spans="76:76">
      <c r="BX10326" s="16"/>
    </row>
    <row r="10327" spans="76:76">
      <c r="BX10327" s="16"/>
    </row>
    <row r="10328" spans="76:76">
      <c r="BX10328" s="16"/>
    </row>
    <row r="10329" spans="76:76">
      <c r="BX10329" s="16"/>
    </row>
    <row r="10330" spans="76:76">
      <c r="BX10330" s="16"/>
    </row>
    <row r="10331" spans="76:76">
      <c r="BX10331" s="16"/>
    </row>
    <row r="10332" spans="76:76">
      <c r="BX10332" s="16"/>
    </row>
    <row r="10333" spans="76:76">
      <c r="BX10333" s="16"/>
    </row>
    <row r="10334" spans="76:76">
      <c r="BX10334" s="16"/>
    </row>
    <row r="10335" spans="76:76">
      <c r="BX10335" s="16"/>
    </row>
    <row r="10336" spans="76:76">
      <c r="BX10336" s="16"/>
    </row>
    <row r="10337" spans="76:76">
      <c r="BX10337" s="16"/>
    </row>
    <row r="10338" spans="76:76">
      <c r="BX10338" s="16"/>
    </row>
    <row r="10339" spans="76:76">
      <c r="BX10339" s="16"/>
    </row>
    <row r="10340" spans="76:76">
      <c r="BX10340" s="16"/>
    </row>
    <row r="10341" spans="76:76">
      <c r="BX10341" s="16"/>
    </row>
    <row r="10342" spans="76:76">
      <c r="BX10342" s="16"/>
    </row>
    <row r="10343" spans="76:76">
      <c r="BX10343" s="16"/>
    </row>
    <row r="10344" spans="76:76">
      <c r="BX10344" s="16"/>
    </row>
    <row r="10345" spans="76:76">
      <c r="BX10345" s="16"/>
    </row>
    <row r="10346" spans="76:76">
      <c r="BX10346" s="16"/>
    </row>
    <row r="10347" spans="76:76">
      <c r="BX10347" s="16"/>
    </row>
    <row r="10348" spans="76:76">
      <c r="BX10348" s="16"/>
    </row>
    <row r="10349" spans="76:76">
      <c r="BX10349" s="16"/>
    </row>
    <row r="10350" spans="76:76">
      <c r="BX10350" s="16"/>
    </row>
    <row r="10351" spans="76:76">
      <c r="BX10351" s="16"/>
    </row>
    <row r="10352" spans="76:76">
      <c r="BX10352" s="16"/>
    </row>
    <row r="10353" spans="76:76">
      <c r="BX10353" s="16"/>
    </row>
    <row r="10354" spans="76:76">
      <c r="BX10354" s="16"/>
    </row>
    <row r="10355" spans="76:76">
      <c r="BX10355" s="16"/>
    </row>
    <row r="10356" spans="76:76">
      <c r="BX10356" s="16"/>
    </row>
    <row r="10357" spans="76:76">
      <c r="BX10357" s="16"/>
    </row>
    <row r="10358" spans="76:76">
      <c r="BX10358" s="16"/>
    </row>
    <row r="10359" spans="76:76">
      <c r="BX10359" s="16"/>
    </row>
    <row r="10360" spans="76:76">
      <c r="BX10360" s="16"/>
    </row>
    <row r="10361" spans="76:76">
      <c r="BX10361" s="16"/>
    </row>
    <row r="10362" spans="76:76">
      <c r="BX10362" s="16"/>
    </row>
    <row r="10363" spans="76:76">
      <c r="BX10363" s="16"/>
    </row>
    <row r="10364" spans="76:76">
      <c r="BX10364" s="16"/>
    </row>
    <row r="10365" spans="76:76">
      <c r="BX10365" s="16"/>
    </row>
    <row r="10366" spans="76:76">
      <c r="BX10366" s="16"/>
    </row>
    <row r="10367" spans="76:76">
      <c r="BX10367" s="16"/>
    </row>
    <row r="10368" spans="76:76">
      <c r="BX10368" s="16"/>
    </row>
    <row r="10369" spans="76:76">
      <c r="BX10369" s="16"/>
    </row>
    <row r="10370" spans="76:76">
      <c r="BX10370" s="16"/>
    </row>
    <row r="10371" spans="76:76">
      <c r="BX10371" s="16"/>
    </row>
    <row r="10372" spans="76:76">
      <c r="BX10372" s="16"/>
    </row>
    <row r="10373" spans="76:76">
      <c r="BX10373" s="16"/>
    </row>
    <row r="10374" spans="76:76">
      <c r="BX10374" s="16"/>
    </row>
    <row r="10375" spans="76:76">
      <c r="BX10375" s="16"/>
    </row>
    <row r="10376" spans="76:76">
      <c r="BX10376" s="16"/>
    </row>
    <row r="10377" spans="76:76">
      <c r="BX10377" s="16"/>
    </row>
    <row r="10378" spans="76:76">
      <c r="BX10378" s="16"/>
    </row>
    <row r="10379" spans="76:76">
      <c r="BX10379" s="16"/>
    </row>
    <row r="10380" spans="76:76">
      <c r="BX10380" s="16"/>
    </row>
    <row r="10381" spans="76:76">
      <c r="BX10381" s="16"/>
    </row>
    <row r="10382" spans="76:76">
      <c r="BX10382" s="16"/>
    </row>
    <row r="10383" spans="76:76">
      <c r="BX10383" s="16"/>
    </row>
    <row r="10384" spans="76:76">
      <c r="BX10384" s="16"/>
    </row>
    <row r="10385" spans="76:76">
      <c r="BX10385" s="16"/>
    </row>
    <row r="10386" spans="76:76">
      <c r="BX10386" s="16"/>
    </row>
    <row r="10387" spans="76:76">
      <c r="BX10387" s="16"/>
    </row>
    <row r="10388" spans="76:76">
      <c r="BX10388" s="16"/>
    </row>
    <row r="10389" spans="76:76">
      <c r="BX10389" s="16"/>
    </row>
    <row r="10390" spans="76:76">
      <c r="BX10390" s="16"/>
    </row>
    <row r="10391" spans="76:76">
      <c r="BX10391" s="16"/>
    </row>
    <row r="10392" spans="76:76">
      <c r="BX10392" s="16"/>
    </row>
    <row r="10393" spans="76:76">
      <c r="BX10393" s="16"/>
    </row>
    <row r="10394" spans="76:76">
      <c r="BX10394" s="16"/>
    </row>
    <row r="10395" spans="76:76">
      <c r="BX10395" s="16"/>
    </row>
    <row r="10396" spans="76:76">
      <c r="BX10396" s="16"/>
    </row>
    <row r="10397" spans="76:76">
      <c r="BX10397" s="16"/>
    </row>
    <row r="10398" spans="76:76">
      <c r="BX10398" s="16"/>
    </row>
    <row r="10399" spans="76:76">
      <c r="BX10399" s="16"/>
    </row>
    <row r="10400" spans="76:76">
      <c r="BX10400" s="16"/>
    </row>
    <row r="10401" spans="76:76">
      <c r="BX10401" s="16"/>
    </row>
    <row r="10402" spans="76:76">
      <c r="BX10402" s="16"/>
    </row>
    <row r="10403" spans="76:76">
      <c r="BX10403" s="16"/>
    </row>
    <row r="10404" spans="76:76">
      <c r="BX10404" s="16"/>
    </row>
    <row r="10405" spans="76:76">
      <c r="BX10405" s="16"/>
    </row>
    <row r="10406" spans="76:76">
      <c r="BX10406" s="16"/>
    </row>
    <row r="10407" spans="76:76">
      <c r="BX10407" s="16"/>
    </row>
    <row r="10408" spans="76:76">
      <c r="BX10408" s="16"/>
    </row>
    <row r="10409" spans="76:76">
      <c r="BX10409" s="16"/>
    </row>
    <row r="10410" spans="76:76">
      <c r="BX10410" s="16"/>
    </row>
    <row r="10411" spans="76:76">
      <c r="BX10411" s="16"/>
    </row>
    <row r="10412" spans="76:76">
      <c r="BX10412" s="16"/>
    </row>
    <row r="10413" spans="76:76">
      <c r="BX10413" s="16"/>
    </row>
    <row r="10414" spans="76:76">
      <c r="BX10414" s="16"/>
    </row>
    <row r="10415" spans="76:76">
      <c r="BX10415" s="16"/>
    </row>
    <row r="10416" spans="76:76">
      <c r="BX10416" s="16"/>
    </row>
    <row r="10417" spans="76:76">
      <c r="BX10417" s="16"/>
    </row>
    <row r="10418" spans="76:76">
      <c r="BX10418" s="16"/>
    </row>
    <row r="10419" spans="76:76">
      <c r="BX10419" s="16"/>
    </row>
    <row r="10420" spans="76:76">
      <c r="BX10420" s="16"/>
    </row>
    <row r="10421" spans="76:76">
      <c r="BX10421" s="16"/>
    </row>
    <row r="10422" spans="76:76">
      <c r="BX10422" s="16"/>
    </row>
    <row r="10423" spans="76:76">
      <c r="BX10423" s="16"/>
    </row>
    <row r="10424" spans="76:76">
      <c r="BX10424" s="16"/>
    </row>
    <row r="10425" spans="76:76">
      <c r="BX10425" s="16"/>
    </row>
    <row r="10426" spans="76:76">
      <c r="BX10426" s="16"/>
    </row>
    <row r="10427" spans="76:76">
      <c r="BX10427" s="16"/>
    </row>
    <row r="10428" spans="76:76">
      <c r="BX10428" s="16"/>
    </row>
    <row r="10429" spans="76:76">
      <c r="BX10429" s="16"/>
    </row>
    <row r="10430" spans="76:76">
      <c r="BX10430" s="16"/>
    </row>
    <row r="10431" spans="76:76">
      <c r="BX10431" s="16"/>
    </row>
    <row r="10432" spans="76:76">
      <c r="BX10432" s="16"/>
    </row>
    <row r="10433" spans="76:76">
      <c r="BX10433" s="16"/>
    </row>
    <row r="10434" spans="76:76">
      <c r="BX10434" s="16"/>
    </row>
    <row r="10435" spans="76:76">
      <c r="BX10435" s="16"/>
    </row>
    <row r="10436" spans="76:76">
      <c r="BX10436" s="16"/>
    </row>
    <row r="10437" spans="76:76">
      <c r="BX10437" s="16"/>
    </row>
    <row r="10438" spans="76:76">
      <c r="BX10438" s="16"/>
    </row>
    <row r="10439" spans="76:76">
      <c r="BX10439" s="16"/>
    </row>
    <row r="10440" spans="76:76">
      <c r="BX10440" s="16"/>
    </row>
    <row r="10441" spans="76:76">
      <c r="BX10441" s="16"/>
    </row>
    <row r="10442" spans="76:76">
      <c r="BX10442" s="16"/>
    </row>
    <row r="10443" spans="76:76">
      <c r="BX10443" s="16"/>
    </row>
    <row r="10444" spans="76:76">
      <c r="BX10444" s="16"/>
    </row>
    <row r="10445" spans="76:76">
      <c r="BX10445" s="16"/>
    </row>
    <row r="10446" spans="76:76">
      <c r="BX10446" s="16"/>
    </row>
    <row r="10447" spans="76:76">
      <c r="BX10447" s="16"/>
    </row>
    <row r="10448" spans="76:76">
      <c r="BX10448" s="16"/>
    </row>
    <row r="10449" spans="76:76">
      <c r="BX10449" s="16"/>
    </row>
    <row r="10450" spans="76:76">
      <c r="BX10450" s="16"/>
    </row>
    <row r="10451" spans="76:76">
      <c r="BX10451" s="16"/>
    </row>
    <row r="10452" spans="76:76">
      <c r="BX10452" s="16"/>
    </row>
    <row r="10453" spans="76:76">
      <c r="BX10453" s="16"/>
    </row>
    <row r="10454" spans="76:76">
      <c r="BX10454" s="16"/>
    </row>
    <row r="10455" spans="76:76">
      <c r="BX10455" s="16"/>
    </row>
    <row r="10456" spans="76:76">
      <c r="BX10456" s="16"/>
    </row>
    <row r="10457" spans="76:76">
      <c r="BX10457" s="16"/>
    </row>
    <row r="10458" spans="76:76">
      <c r="BX10458" s="16"/>
    </row>
    <row r="10459" spans="76:76">
      <c r="BX10459" s="16"/>
    </row>
    <row r="10460" spans="76:76">
      <c r="BX10460" s="16"/>
    </row>
    <row r="10461" spans="76:76">
      <c r="BX10461" s="16"/>
    </row>
    <row r="10462" spans="76:76">
      <c r="BX10462" s="16"/>
    </row>
    <row r="10463" spans="76:76">
      <c r="BX10463" s="16"/>
    </row>
    <row r="10464" spans="76:76">
      <c r="BX10464" s="16"/>
    </row>
    <row r="10465" spans="76:76">
      <c r="BX10465" s="16"/>
    </row>
    <row r="10466" spans="76:76">
      <c r="BX10466" s="16"/>
    </row>
    <row r="10467" spans="76:76">
      <c r="BX10467" s="16"/>
    </row>
    <row r="10468" spans="76:76">
      <c r="BX10468" s="16"/>
    </row>
    <row r="10469" spans="76:76">
      <c r="BX10469" s="16"/>
    </row>
    <row r="10470" spans="76:76">
      <c r="BX10470" s="16"/>
    </row>
    <row r="10471" spans="76:76">
      <c r="BX10471" s="16"/>
    </row>
    <row r="10472" spans="76:76">
      <c r="BX10472" s="16"/>
    </row>
    <row r="10473" spans="76:76">
      <c r="BX10473" s="16"/>
    </row>
    <row r="10474" spans="76:76">
      <c r="BX10474" s="16"/>
    </row>
    <row r="10475" spans="76:76">
      <c r="BX10475" s="16"/>
    </row>
    <row r="10476" spans="76:76">
      <c r="BX10476" s="16"/>
    </row>
    <row r="10477" spans="76:76">
      <c r="BX10477" s="16"/>
    </row>
    <row r="10478" spans="76:76">
      <c r="BX10478" s="16"/>
    </row>
    <row r="10479" spans="76:76">
      <c r="BX10479" s="16"/>
    </row>
    <row r="10480" spans="76:76">
      <c r="BX10480" s="16"/>
    </row>
    <row r="10481" spans="76:76">
      <c r="BX10481" s="16"/>
    </row>
    <row r="10482" spans="76:76">
      <c r="BX10482" s="16"/>
    </row>
    <row r="10483" spans="76:76">
      <c r="BX10483" s="16"/>
    </row>
    <row r="10484" spans="76:76">
      <c r="BX10484" s="16"/>
    </row>
    <row r="10485" spans="76:76">
      <c r="BX10485" s="16"/>
    </row>
    <row r="10486" spans="76:76">
      <c r="BX10486" s="16"/>
    </row>
    <row r="10487" spans="76:76">
      <c r="BX10487" s="16"/>
    </row>
    <row r="10488" spans="76:76">
      <c r="BX10488" s="16"/>
    </row>
    <row r="10489" spans="76:76">
      <c r="BX10489" s="16"/>
    </row>
    <row r="10490" spans="76:76">
      <c r="BX10490" s="16"/>
    </row>
    <row r="10491" spans="76:76">
      <c r="BX10491" s="16"/>
    </row>
    <row r="10492" spans="76:76">
      <c r="BX10492" s="16"/>
    </row>
    <row r="10493" spans="76:76">
      <c r="BX10493" s="16"/>
    </row>
    <row r="10494" spans="76:76">
      <c r="BX10494" s="16"/>
    </row>
    <row r="10495" spans="76:76">
      <c r="BX10495" s="16"/>
    </row>
    <row r="10496" spans="76:76">
      <c r="BX10496" s="16"/>
    </row>
    <row r="10497" spans="76:76">
      <c r="BX10497" s="16"/>
    </row>
    <row r="10498" spans="76:76">
      <c r="BX10498" s="16"/>
    </row>
    <row r="10499" spans="76:76">
      <c r="BX10499" s="16"/>
    </row>
    <row r="10500" spans="76:76">
      <c r="BX10500" s="16"/>
    </row>
    <row r="10501" spans="76:76">
      <c r="BX10501" s="16"/>
    </row>
    <row r="10502" spans="76:76">
      <c r="BX10502" s="16"/>
    </row>
    <row r="10503" spans="76:76">
      <c r="BX10503" s="16"/>
    </row>
    <row r="10504" spans="76:76">
      <c r="BX10504" s="16"/>
    </row>
    <row r="10505" spans="76:76">
      <c r="BX10505" s="16"/>
    </row>
    <row r="10506" spans="76:76">
      <c r="BX10506" s="16"/>
    </row>
    <row r="10507" spans="76:76">
      <c r="BX10507" s="16"/>
    </row>
    <row r="10508" spans="76:76">
      <c r="BX10508" s="16"/>
    </row>
    <row r="10509" spans="76:76">
      <c r="BX10509" s="16"/>
    </row>
    <row r="10510" spans="76:76">
      <c r="BX10510" s="16"/>
    </row>
    <row r="10511" spans="76:76">
      <c r="BX10511" s="16"/>
    </row>
    <row r="10512" spans="76:76">
      <c r="BX10512" s="16"/>
    </row>
    <row r="10513" spans="76:76">
      <c r="BX10513" s="16"/>
    </row>
    <row r="10514" spans="76:76">
      <c r="BX10514" s="16"/>
    </row>
    <row r="10515" spans="76:76">
      <c r="BX10515" s="16"/>
    </row>
    <row r="10516" spans="76:76">
      <c r="BX10516" s="16"/>
    </row>
    <row r="10517" spans="76:76">
      <c r="BX10517" s="16"/>
    </row>
    <row r="10518" spans="76:76">
      <c r="BX10518" s="16"/>
    </row>
    <row r="10519" spans="76:76">
      <c r="BX10519" s="16"/>
    </row>
    <row r="10520" spans="76:76">
      <c r="BX10520" s="16"/>
    </row>
    <row r="10521" spans="76:76">
      <c r="BX10521" s="16"/>
    </row>
    <row r="10522" spans="76:76">
      <c r="BX10522" s="16"/>
    </row>
    <row r="10523" spans="76:76">
      <c r="BX10523" s="16"/>
    </row>
    <row r="10524" spans="76:76">
      <c r="BX10524" s="16"/>
    </row>
    <row r="10525" spans="76:76">
      <c r="BX10525" s="16"/>
    </row>
    <row r="10526" spans="76:76">
      <c r="BX10526" s="16"/>
    </row>
    <row r="10527" spans="76:76">
      <c r="BX10527" s="16"/>
    </row>
    <row r="10528" spans="76:76">
      <c r="BX10528" s="16"/>
    </row>
    <row r="10529" spans="76:76">
      <c r="BX10529" s="16"/>
    </row>
    <row r="10530" spans="76:76">
      <c r="BX10530" s="16"/>
    </row>
    <row r="10531" spans="76:76">
      <c r="BX10531" s="16"/>
    </row>
    <row r="10532" spans="76:76">
      <c r="BX10532" s="16"/>
    </row>
    <row r="10533" spans="76:76">
      <c r="BX10533" s="16"/>
    </row>
    <row r="10534" spans="76:76">
      <c r="BX10534" s="16"/>
    </row>
    <row r="10535" spans="76:76">
      <c r="BX10535" s="16"/>
    </row>
    <row r="10536" spans="76:76">
      <c r="BX10536" s="16"/>
    </row>
    <row r="10537" spans="76:76">
      <c r="BX10537" s="16"/>
    </row>
    <row r="10538" spans="76:76">
      <c r="BX10538" s="16"/>
    </row>
    <row r="10539" spans="76:76">
      <c r="BX10539" s="16"/>
    </row>
    <row r="10540" spans="76:76">
      <c r="BX10540" s="16"/>
    </row>
    <row r="10541" spans="76:76">
      <c r="BX10541" s="16"/>
    </row>
    <row r="10542" spans="76:76">
      <c r="BX10542" s="16"/>
    </row>
    <row r="10543" spans="76:76">
      <c r="BX10543" s="16"/>
    </row>
    <row r="10544" spans="76:76">
      <c r="BX10544" s="16"/>
    </row>
    <row r="10545" spans="76:76">
      <c r="BX10545" s="16"/>
    </row>
    <row r="10546" spans="76:76">
      <c r="BX10546" s="16"/>
    </row>
    <row r="10547" spans="76:76">
      <c r="BX10547" s="16"/>
    </row>
    <row r="10548" spans="76:76">
      <c r="BX10548" s="16"/>
    </row>
    <row r="10549" spans="76:76">
      <c r="BX10549" s="16"/>
    </row>
    <row r="10550" spans="76:76">
      <c r="BX10550" s="16"/>
    </row>
    <row r="10551" spans="76:76">
      <c r="BX10551" s="16"/>
    </row>
    <row r="10552" spans="76:76">
      <c r="BX10552" s="16"/>
    </row>
    <row r="10553" spans="76:76">
      <c r="BX10553" s="16"/>
    </row>
    <row r="10554" spans="76:76">
      <c r="BX10554" s="16"/>
    </row>
    <row r="10555" spans="76:76">
      <c r="BX10555" s="16"/>
    </row>
    <row r="10556" spans="76:76">
      <c r="BX10556" s="16"/>
    </row>
    <row r="10557" spans="76:76">
      <c r="BX10557" s="16"/>
    </row>
    <row r="10558" spans="76:76">
      <c r="BX10558" s="16"/>
    </row>
    <row r="10559" spans="76:76">
      <c r="BX10559" s="16"/>
    </row>
    <row r="10560" spans="76:76">
      <c r="BX10560" s="16"/>
    </row>
    <row r="10561" spans="76:76">
      <c r="BX10561" s="16"/>
    </row>
    <row r="10562" spans="76:76">
      <c r="BX10562" s="16"/>
    </row>
    <row r="10563" spans="76:76">
      <c r="BX10563" s="16"/>
    </row>
    <row r="10564" spans="76:76">
      <c r="BX10564" s="16"/>
    </row>
    <row r="10565" spans="76:76">
      <c r="BX10565" s="16"/>
    </row>
    <row r="10566" spans="76:76">
      <c r="BX10566" s="16"/>
    </row>
    <row r="10567" spans="76:76">
      <c r="BX10567" s="16"/>
    </row>
    <row r="10568" spans="76:76">
      <c r="BX10568" s="16"/>
    </row>
    <row r="10569" spans="76:76">
      <c r="BX10569" s="16"/>
    </row>
    <row r="10570" spans="76:76">
      <c r="BX10570" s="16"/>
    </row>
    <row r="10571" spans="76:76">
      <c r="BX10571" s="16"/>
    </row>
    <row r="10572" spans="76:76">
      <c r="BX10572" s="16"/>
    </row>
    <row r="10573" spans="76:76">
      <c r="BX10573" s="16"/>
    </row>
    <row r="10574" spans="76:76">
      <c r="BX10574" s="16"/>
    </row>
    <row r="10575" spans="76:76">
      <c r="BX10575" s="16"/>
    </row>
    <row r="10576" spans="76:76">
      <c r="BX10576" s="16"/>
    </row>
    <row r="10577" spans="76:76">
      <c r="BX10577" s="16"/>
    </row>
    <row r="10578" spans="76:76">
      <c r="BX10578" s="16"/>
    </row>
    <row r="10579" spans="76:76">
      <c r="BX10579" s="16"/>
    </row>
    <row r="10580" spans="76:76">
      <c r="BX10580" s="16"/>
    </row>
    <row r="10581" spans="76:76">
      <c r="BX10581" s="16"/>
    </row>
    <row r="10582" spans="76:76">
      <c r="BX10582" s="16"/>
    </row>
    <row r="10583" spans="76:76">
      <c r="BX10583" s="16"/>
    </row>
    <row r="10584" spans="76:76">
      <c r="BX10584" s="16"/>
    </row>
    <row r="10585" spans="76:76">
      <c r="BX10585" s="16"/>
    </row>
    <row r="10586" spans="76:76">
      <c r="BX10586" s="16"/>
    </row>
    <row r="10587" spans="76:76">
      <c r="BX10587" s="16"/>
    </row>
    <row r="10588" spans="76:76">
      <c r="BX10588" s="16"/>
    </row>
    <row r="10589" spans="76:76">
      <c r="BX10589" s="16"/>
    </row>
    <row r="10590" spans="76:76">
      <c r="BX10590" s="16"/>
    </row>
    <row r="10591" spans="76:76">
      <c r="BX10591" s="16"/>
    </row>
    <row r="10592" spans="76:76">
      <c r="BX10592" s="16"/>
    </row>
    <row r="10593" spans="76:76">
      <c r="BX10593" s="16"/>
    </row>
    <row r="10594" spans="76:76">
      <c r="BX10594" s="16"/>
    </row>
    <row r="10595" spans="76:76">
      <c r="BX10595" s="16"/>
    </row>
    <row r="10596" spans="76:76">
      <c r="BX10596" s="16"/>
    </row>
    <row r="10597" spans="76:76">
      <c r="BX10597" s="16"/>
    </row>
    <row r="10598" spans="76:76">
      <c r="BX10598" s="16"/>
    </row>
    <row r="10599" spans="76:76">
      <c r="BX10599" s="16"/>
    </row>
    <row r="10600" spans="76:76">
      <c r="BX10600" s="16"/>
    </row>
    <row r="10601" spans="76:76">
      <c r="BX10601" s="16"/>
    </row>
    <row r="10602" spans="76:76">
      <c r="BX10602" s="16"/>
    </row>
    <row r="10603" spans="76:76">
      <c r="BX10603" s="16"/>
    </row>
    <row r="10604" spans="76:76">
      <c r="BX10604" s="16"/>
    </row>
    <row r="10605" spans="76:76">
      <c r="BX10605" s="16"/>
    </row>
    <row r="10606" spans="76:76">
      <c r="BX10606" s="16"/>
    </row>
    <row r="10607" spans="76:76">
      <c r="BX10607" s="16"/>
    </row>
    <row r="10608" spans="76:76">
      <c r="BX10608" s="16"/>
    </row>
    <row r="10609" spans="76:76">
      <c r="BX10609" s="16"/>
    </row>
    <row r="10610" spans="76:76">
      <c r="BX10610" s="16"/>
    </row>
    <row r="10611" spans="76:76">
      <c r="BX10611" s="16"/>
    </row>
    <row r="10612" spans="76:76">
      <c r="BX10612" s="16"/>
    </row>
    <row r="10613" spans="76:76">
      <c r="BX10613" s="16"/>
    </row>
    <row r="10614" spans="76:76">
      <c r="BX10614" s="16"/>
    </row>
    <row r="10615" spans="76:76">
      <c r="BX10615" s="16"/>
    </row>
    <row r="10616" spans="76:76">
      <c r="BX10616" s="16"/>
    </row>
    <row r="10617" spans="76:76">
      <c r="BX10617" s="16"/>
    </row>
    <row r="10618" spans="76:76">
      <c r="BX10618" s="16"/>
    </row>
    <row r="10619" spans="76:76">
      <c r="BX10619" s="16"/>
    </row>
    <row r="10620" spans="76:76">
      <c r="BX10620" s="16"/>
    </row>
    <row r="10621" spans="76:76">
      <c r="BX10621" s="16"/>
    </row>
    <row r="10622" spans="76:76">
      <c r="BX10622" s="16"/>
    </row>
    <row r="10623" spans="76:76">
      <c r="BX10623" s="16"/>
    </row>
    <row r="10624" spans="76:76">
      <c r="BX10624" s="16"/>
    </row>
    <row r="10625" spans="76:76">
      <c r="BX10625" s="16"/>
    </row>
    <row r="10626" spans="76:76">
      <c r="BX10626" s="16"/>
    </row>
    <row r="10627" spans="76:76">
      <c r="BX10627" s="16"/>
    </row>
    <row r="10628" spans="76:76">
      <c r="BX10628" s="16"/>
    </row>
    <row r="10629" spans="76:76">
      <c r="BX10629" s="16"/>
    </row>
    <row r="10630" spans="76:76">
      <c r="BX10630" s="16"/>
    </row>
    <row r="10631" spans="76:76">
      <c r="BX10631" s="16"/>
    </row>
    <row r="10632" spans="76:76">
      <c r="BX10632" s="16"/>
    </row>
    <row r="10633" spans="76:76">
      <c r="BX10633" s="16"/>
    </row>
    <row r="10634" spans="76:76">
      <c r="BX10634" s="16"/>
    </row>
    <row r="10635" spans="76:76">
      <c r="BX10635" s="16"/>
    </row>
    <row r="10636" spans="76:76">
      <c r="BX10636" s="16"/>
    </row>
    <row r="10637" spans="76:76">
      <c r="BX10637" s="16"/>
    </row>
    <row r="10638" spans="76:76">
      <c r="BX10638" s="16"/>
    </row>
    <row r="10639" spans="76:76">
      <c r="BX10639" s="16"/>
    </row>
    <row r="10640" spans="76:76">
      <c r="BX10640" s="16"/>
    </row>
    <row r="10641" spans="76:76">
      <c r="BX10641" s="16"/>
    </row>
    <row r="10642" spans="76:76">
      <c r="BX10642" s="16"/>
    </row>
    <row r="10643" spans="76:76">
      <c r="BX10643" s="16"/>
    </row>
    <row r="10644" spans="76:76">
      <c r="BX10644" s="16"/>
    </row>
    <row r="10645" spans="76:76">
      <c r="BX10645" s="16"/>
    </row>
    <row r="10646" spans="76:76">
      <c r="BX10646" s="16"/>
    </row>
    <row r="10647" spans="76:76">
      <c r="BX10647" s="16"/>
    </row>
    <row r="10648" spans="76:76">
      <c r="BX10648" s="16"/>
    </row>
    <row r="10649" spans="76:76">
      <c r="BX10649" s="16"/>
    </row>
    <row r="10650" spans="76:76">
      <c r="BX10650" s="16"/>
    </row>
    <row r="10651" spans="76:76">
      <c r="BX10651" s="16"/>
    </row>
    <row r="10652" spans="76:76">
      <c r="BX10652" s="16"/>
    </row>
    <row r="10653" spans="76:76">
      <c r="BX10653" s="16"/>
    </row>
    <row r="10654" spans="76:76">
      <c r="BX10654" s="16"/>
    </row>
    <row r="10655" spans="76:76">
      <c r="BX10655" s="16"/>
    </row>
    <row r="10656" spans="76:76">
      <c r="BX10656" s="16"/>
    </row>
    <row r="10657" spans="76:76">
      <c r="BX10657" s="16"/>
    </row>
    <row r="10658" spans="76:76">
      <c r="BX10658" s="16"/>
    </row>
    <row r="10659" spans="76:76">
      <c r="BX10659" s="16"/>
    </row>
    <row r="10660" spans="76:76">
      <c r="BX10660" s="16"/>
    </row>
    <row r="10661" spans="76:76">
      <c r="BX10661" s="16"/>
    </row>
    <row r="10662" spans="76:76">
      <c r="BX10662" s="16"/>
    </row>
    <row r="10663" spans="76:76">
      <c r="BX10663" s="16"/>
    </row>
    <row r="10664" spans="76:76">
      <c r="BX10664" s="16"/>
    </row>
    <row r="10665" spans="76:76">
      <c r="BX10665" s="16"/>
    </row>
    <row r="10666" spans="76:76">
      <c r="BX10666" s="16"/>
    </row>
    <row r="10667" spans="76:76">
      <c r="BX10667" s="16"/>
    </row>
    <row r="10668" spans="76:76">
      <c r="BX10668" s="16"/>
    </row>
    <row r="10669" spans="76:76">
      <c r="BX10669" s="16"/>
    </row>
    <row r="10670" spans="76:76">
      <c r="BX10670" s="16"/>
    </row>
    <row r="10671" spans="76:76">
      <c r="BX10671" s="16"/>
    </row>
    <row r="10672" spans="76:76">
      <c r="BX10672" s="16"/>
    </row>
    <row r="10673" spans="76:76">
      <c r="BX10673" s="16"/>
    </row>
    <row r="10674" spans="76:76">
      <c r="BX10674" s="16"/>
    </row>
    <row r="10675" spans="76:76">
      <c r="BX10675" s="16"/>
    </row>
    <row r="10676" spans="76:76">
      <c r="BX10676" s="16"/>
    </row>
    <row r="10677" spans="76:76">
      <c r="BX10677" s="16"/>
    </row>
    <row r="10678" spans="76:76">
      <c r="BX10678" s="16"/>
    </row>
    <row r="10679" spans="76:76">
      <c r="BX10679" s="16"/>
    </row>
    <row r="10680" spans="76:76">
      <c r="BX10680" s="16"/>
    </row>
    <row r="10681" spans="76:76">
      <c r="BX10681" s="16"/>
    </row>
    <row r="10682" spans="76:76">
      <c r="BX10682" s="16"/>
    </row>
    <row r="10683" spans="76:76">
      <c r="BX10683" s="16"/>
    </row>
    <row r="10684" spans="76:76">
      <c r="BX10684" s="16"/>
    </row>
    <row r="10685" spans="76:76">
      <c r="BX10685" s="16"/>
    </row>
    <row r="10686" spans="76:76">
      <c r="BX10686" s="16"/>
    </row>
    <row r="10687" spans="76:76">
      <c r="BX10687" s="16"/>
    </row>
    <row r="10688" spans="76:76">
      <c r="BX10688" s="16"/>
    </row>
    <row r="10689" spans="76:76">
      <c r="BX10689" s="16"/>
    </row>
    <row r="10690" spans="76:76">
      <c r="BX10690" s="16"/>
    </row>
    <row r="10691" spans="76:76">
      <c r="BX10691" s="16"/>
    </row>
    <row r="10692" spans="76:76">
      <c r="BX10692" s="16"/>
    </row>
    <row r="10693" spans="76:76">
      <c r="BX10693" s="16"/>
    </row>
    <row r="10694" spans="76:76">
      <c r="BX10694" s="16"/>
    </row>
    <row r="10695" spans="76:76">
      <c r="BX10695" s="16"/>
    </row>
    <row r="10696" spans="76:76">
      <c r="BX10696" s="16"/>
    </row>
    <row r="10697" spans="76:76">
      <c r="BX10697" s="16"/>
    </row>
    <row r="10698" spans="76:76">
      <c r="BX10698" s="16"/>
    </row>
    <row r="10699" spans="76:76">
      <c r="BX10699" s="16"/>
    </row>
    <row r="10700" spans="76:76">
      <c r="BX10700" s="16"/>
    </row>
    <row r="10701" spans="76:76">
      <c r="BX10701" s="16"/>
    </row>
    <row r="10702" spans="76:76">
      <c r="BX10702" s="16"/>
    </row>
    <row r="10703" spans="76:76">
      <c r="BX10703" s="16"/>
    </row>
    <row r="10704" spans="76:76">
      <c r="BX10704" s="16"/>
    </row>
    <row r="10705" spans="76:76">
      <c r="BX10705" s="16"/>
    </row>
    <row r="10706" spans="76:76">
      <c r="BX10706" s="16"/>
    </row>
    <row r="10707" spans="76:76">
      <c r="BX10707" s="16"/>
    </row>
    <row r="10708" spans="76:76">
      <c r="BX10708" s="16"/>
    </row>
    <row r="10709" spans="76:76">
      <c r="BX10709" s="16"/>
    </row>
    <row r="10710" spans="76:76">
      <c r="BX10710" s="16"/>
    </row>
    <row r="10711" spans="76:76">
      <c r="BX10711" s="16"/>
    </row>
    <row r="10712" spans="76:76">
      <c r="BX10712" s="16"/>
    </row>
    <row r="10713" spans="76:76">
      <c r="BX10713" s="16"/>
    </row>
    <row r="10714" spans="76:76">
      <c r="BX10714" s="16"/>
    </row>
    <row r="10715" spans="76:76">
      <c r="BX10715" s="16"/>
    </row>
    <row r="10716" spans="76:76">
      <c r="BX10716" s="16"/>
    </row>
    <row r="10717" spans="76:76">
      <c r="BX10717" s="16"/>
    </row>
    <row r="10718" spans="76:76">
      <c r="BX10718" s="16"/>
    </row>
    <row r="10719" spans="76:76">
      <c r="BX10719" s="16"/>
    </row>
    <row r="10720" spans="76:76">
      <c r="BX10720" s="16"/>
    </row>
    <row r="10721" spans="76:76">
      <c r="BX10721" s="16"/>
    </row>
    <row r="10722" spans="76:76">
      <c r="BX10722" s="16"/>
    </row>
    <row r="10723" spans="76:76">
      <c r="BX10723" s="16"/>
    </row>
    <row r="10724" spans="76:76">
      <c r="BX10724" s="16"/>
    </row>
    <row r="10725" spans="76:76">
      <c r="BX10725" s="16"/>
    </row>
    <row r="10726" spans="76:76">
      <c r="BX10726" s="16"/>
    </row>
    <row r="10727" spans="76:76">
      <c r="BX10727" s="16"/>
    </row>
    <row r="10728" spans="76:76">
      <c r="BX10728" s="16"/>
    </row>
    <row r="10729" spans="76:76">
      <c r="BX10729" s="16"/>
    </row>
    <row r="10730" spans="76:76">
      <c r="BX10730" s="16"/>
    </row>
    <row r="10731" spans="76:76">
      <c r="BX10731" s="16"/>
    </row>
    <row r="10732" spans="76:76">
      <c r="BX10732" s="16"/>
    </row>
    <row r="10733" spans="76:76">
      <c r="BX10733" s="16"/>
    </row>
    <row r="10734" spans="76:76">
      <c r="BX10734" s="16"/>
    </row>
    <row r="10735" spans="76:76">
      <c r="BX10735" s="16"/>
    </row>
    <row r="10736" spans="76:76">
      <c r="BX10736" s="16"/>
    </row>
    <row r="10737" spans="76:76">
      <c r="BX10737" s="16"/>
    </row>
    <row r="10738" spans="76:76">
      <c r="BX10738" s="16"/>
    </row>
    <row r="10739" spans="76:76">
      <c r="BX10739" s="16"/>
    </row>
    <row r="10740" spans="76:76">
      <c r="BX10740" s="16"/>
    </row>
    <row r="10741" spans="76:76">
      <c r="BX10741" s="16"/>
    </row>
    <row r="10742" spans="76:76">
      <c r="BX10742" s="16"/>
    </row>
    <row r="10743" spans="76:76">
      <c r="BX10743" s="16"/>
    </row>
    <row r="10744" spans="76:76">
      <c r="BX10744" s="16"/>
    </row>
    <row r="10745" spans="76:76">
      <c r="BX10745" s="16"/>
    </row>
    <row r="10746" spans="76:76">
      <c r="BX10746" s="16"/>
    </row>
    <row r="10747" spans="76:76">
      <c r="BX10747" s="16"/>
    </row>
    <row r="10748" spans="76:76">
      <c r="BX10748" s="16"/>
    </row>
    <row r="10749" spans="76:76">
      <c r="BX10749" s="16"/>
    </row>
    <row r="10750" spans="76:76">
      <c r="BX10750" s="16"/>
    </row>
    <row r="10751" spans="76:76">
      <c r="BX10751" s="16"/>
    </row>
    <row r="10752" spans="76:76">
      <c r="BX10752" s="16"/>
    </row>
    <row r="10753" spans="76:76">
      <c r="BX10753" s="16"/>
    </row>
    <row r="10754" spans="76:76">
      <c r="BX10754" s="16"/>
    </row>
    <row r="10755" spans="76:76">
      <c r="BX10755" s="16"/>
    </row>
    <row r="10756" spans="76:76">
      <c r="BX10756" s="16"/>
    </row>
    <row r="10757" spans="76:76">
      <c r="BX10757" s="16"/>
    </row>
    <row r="10758" spans="76:76">
      <c r="BX10758" s="16"/>
    </row>
    <row r="10759" spans="76:76">
      <c r="BX10759" s="16"/>
    </row>
    <row r="10760" spans="76:76">
      <c r="BX10760" s="16"/>
    </row>
    <row r="10761" spans="76:76">
      <c r="BX10761" s="16"/>
    </row>
    <row r="10762" spans="76:76">
      <c r="BX10762" s="16"/>
    </row>
    <row r="10763" spans="76:76">
      <c r="BX10763" s="16"/>
    </row>
    <row r="10764" spans="76:76">
      <c r="BX10764" s="16"/>
    </row>
    <row r="10765" spans="76:76">
      <c r="BX10765" s="16"/>
    </row>
    <row r="10766" spans="76:76">
      <c r="BX10766" s="16"/>
    </row>
    <row r="10767" spans="76:76">
      <c r="BX10767" s="16"/>
    </row>
    <row r="10768" spans="76:76">
      <c r="BX10768" s="16"/>
    </row>
    <row r="10769" spans="76:76">
      <c r="BX10769" s="16"/>
    </row>
    <row r="10770" spans="76:76">
      <c r="BX10770" s="16"/>
    </row>
    <row r="10771" spans="76:76">
      <c r="BX10771" s="16"/>
    </row>
    <row r="10772" spans="76:76">
      <c r="BX10772" s="16"/>
    </row>
    <row r="10773" spans="76:76">
      <c r="BX10773" s="16"/>
    </row>
    <row r="10774" spans="76:76">
      <c r="BX10774" s="16"/>
    </row>
    <row r="10775" spans="76:76">
      <c r="BX10775" s="16"/>
    </row>
    <row r="10776" spans="76:76">
      <c r="BX10776" s="16"/>
    </row>
    <row r="10777" spans="76:76">
      <c r="BX10777" s="16"/>
    </row>
    <row r="10778" spans="76:76">
      <c r="BX10778" s="16"/>
    </row>
    <row r="10779" spans="76:76">
      <c r="BX10779" s="16"/>
    </row>
    <row r="10780" spans="76:76">
      <c r="BX10780" s="16"/>
    </row>
    <row r="10781" spans="76:76">
      <c r="BX10781" s="16"/>
    </row>
    <row r="10782" spans="76:76">
      <c r="BX10782" s="16"/>
    </row>
    <row r="10783" spans="76:76">
      <c r="BX10783" s="16"/>
    </row>
    <row r="10784" spans="76:76">
      <c r="BX10784" s="16"/>
    </row>
    <row r="10785" spans="76:76">
      <c r="BX10785" s="16"/>
    </row>
    <row r="10786" spans="76:76">
      <c r="BX10786" s="16"/>
    </row>
    <row r="10787" spans="76:76">
      <c r="BX10787" s="16"/>
    </row>
    <row r="10788" spans="76:76">
      <c r="BX10788" s="16"/>
    </row>
    <row r="10789" spans="76:76">
      <c r="BX10789" s="16"/>
    </row>
    <row r="10790" spans="76:76">
      <c r="BX10790" s="16"/>
    </row>
    <row r="10791" spans="76:76">
      <c r="BX10791" s="16"/>
    </row>
    <row r="10792" spans="76:76">
      <c r="BX10792" s="16"/>
    </row>
    <row r="10793" spans="76:76">
      <c r="BX10793" s="16"/>
    </row>
    <row r="10794" spans="76:76">
      <c r="BX10794" s="16"/>
    </row>
    <row r="10795" spans="76:76">
      <c r="BX10795" s="16"/>
    </row>
    <row r="10796" spans="76:76">
      <c r="BX10796" s="16"/>
    </row>
    <row r="10797" spans="76:76">
      <c r="BX10797" s="16"/>
    </row>
    <row r="10798" spans="76:76">
      <c r="BX10798" s="16"/>
    </row>
    <row r="10799" spans="76:76">
      <c r="BX10799" s="16"/>
    </row>
    <row r="10800" spans="76:76">
      <c r="BX10800" s="16"/>
    </row>
    <row r="10801" spans="76:76">
      <c r="BX10801" s="16"/>
    </row>
    <row r="10802" spans="76:76">
      <c r="BX10802" s="16"/>
    </row>
    <row r="10803" spans="76:76">
      <c r="BX10803" s="16"/>
    </row>
    <row r="10804" spans="76:76">
      <c r="BX10804" s="16"/>
    </row>
    <row r="10805" spans="76:76">
      <c r="BX10805" s="16"/>
    </row>
    <row r="10806" spans="76:76">
      <c r="BX10806" s="16"/>
    </row>
    <row r="10807" spans="76:76">
      <c r="BX10807" s="16"/>
    </row>
    <row r="10808" spans="76:76">
      <c r="BX10808" s="16"/>
    </row>
    <row r="10809" spans="76:76">
      <c r="BX10809" s="16"/>
    </row>
    <row r="10810" spans="76:76">
      <c r="BX10810" s="16"/>
    </row>
    <row r="10811" spans="76:76">
      <c r="BX10811" s="16"/>
    </row>
    <row r="10812" spans="76:76">
      <c r="BX10812" s="16"/>
    </row>
    <row r="10813" spans="76:76">
      <c r="BX10813" s="16"/>
    </row>
    <row r="10814" spans="76:76">
      <c r="BX10814" s="16"/>
    </row>
    <row r="10815" spans="76:76">
      <c r="BX10815" s="16"/>
    </row>
    <row r="10816" spans="76:76">
      <c r="BX10816" s="16"/>
    </row>
    <row r="10817" spans="76:76">
      <c r="BX10817" s="16"/>
    </row>
    <row r="10818" spans="76:76">
      <c r="BX10818" s="16"/>
    </row>
    <row r="10819" spans="76:76">
      <c r="BX10819" s="16"/>
    </row>
    <row r="10820" spans="76:76">
      <c r="BX10820" s="16"/>
    </row>
    <row r="10821" spans="76:76">
      <c r="BX10821" s="16"/>
    </row>
    <row r="10822" spans="76:76">
      <c r="BX10822" s="16"/>
    </row>
    <row r="10823" spans="76:76">
      <c r="BX10823" s="16"/>
    </row>
    <row r="10824" spans="76:76">
      <c r="BX10824" s="16"/>
    </row>
    <row r="10825" spans="76:76">
      <c r="BX10825" s="16"/>
    </row>
    <row r="10826" spans="76:76">
      <c r="BX10826" s="16"/>
    </row>
    <row r="10827" spans="76:76">
      <c r="BX10827" s="16"/>
    </row>
    <row r="10828" spans="76:76">
      <c r="BX10828" s="16"/>
    </row>
    <row r="10829" spans="76:76">
      <c r="BX10829" s="16"/>
    </row>
    <row r="10830" spans="76:76">
      <c r="BX10830" s="16"/>
    </row>
    <row r="10831" spans="76:76">
      <c r="BX10831" s="16"/>
    </row>
    <row r="10832" spans="76:76">
      <c r="BX10832" s="16"/>
    </row>
    <row r="10833" spans="76:76">
      <c r="BX10833" s="16"/>
    </row>
    <row r="10834" spans="76:76">
      <c r="BX10834" s="16"/>
    </row>
    <row r="10835" spans="76:76">
      <c r="BX10835" s="16"/>
    </row>
    <row r="10836" spans="76:76">
      <c r="BX10836" s="16"/>
    </row>
    <row r="10837" spans="76:76">
      <c r="BX10837" s="16"/>
    </row>
    <row r="10838" spans="76:76">
      <c r="BX10838" s="16"/>
    </row>
    <row r="10839" spans="76:76">
      <c r="BX10839" s="16"/>
    </row>
    <row r="10840" spans="76:76">
      <c r="BX10840" s="16"/>
    </row>
    <row r="10841" spans="76:76">
      <c r="BX10841" s="16"/>
    </row>
    <row r="10842" spans="76:76">
      <c r="BX10842" s="16"/>
    </row>
    <row r="10843" spans="76:76">
      <c r="BX10843" s="16"/>
    </row>
    <row r="10844" spans="76:76">
      <c r="BX10844" s="16"/>
    </row>
    <row r="10845" spans="76:76">
      <c r="BX10845" s="16"/>
    </row>
    <row r="10846" spans="76:76">
      <c r="BX10846" s="16"/>
    </row>
    <row r="10847" spans="76:76">
      <c r="BX10847" s="16"/>
    </row>
    <row r="10848" spans="76:76">
      <c r="BX10848" s="16"/>
    </row>
    <row r="10849" spans="76:76">
      <c r="BX10849" s="16"/>
    </row>
    <row r="10850" spans="76:76">
      <c r="BX10850" s="16"/>
    </row>
    <row r="10851" spans="76:76">
      <c r="BX10851" s="16"/>
    </row>
    <row r="10852" spans="76:76">
      <c r="BX10852" s="16"/>
    </row>
    <row r="10853" spans="76:76">
      <c r="BX10853" s="16"/>
    </row>
    <row r="10854" spans="76:76">
      <c r="BX10854" s="16"/>
    </row>
    <row r="10855" spans="76:76">
      <c r="BX10855" s="16"/>
    </row>
    <row r="10856" spans="76:76">
      <c r="BX10856" s="16"/>
    </row>
    <row r="10857" spans="76:76">
      <c r="BX10857" s="16"/>
    </row>
    <row r="10858" spans="76:76">
      <c r="BX10858" s="16"/>
    </row>
    <row r="10859" spans="76:76">
      <c r="BX10859" s="16"/>
    </row>
    <row r="10860" spans="76:76">
      <c r="BX10860" s="16"/>
    </row>
    <row r="10861" spans="76:76">
      <c r="BX10861" s="16"/>
    </row>
    <row r="10862" spans="76:76">
      <c r="BX10862" s="16"/>
    </row>
    <row r="10863" spans="76:76">
      <c r="BX10863" s="16"/>
    </row>
    <row r="10864" spans="76:76">
      <c r="BX10864" s="16"/>
    </row>
    <row r="10865" spans="76:76">
      <c r="BX10865" s="16"/>
    </row>
    <row r="10866" spans="76:76">
      <c r="BX10866" s="16"/>
    </row>
    <row r="10867" spans="76:76">
      <c r="BX10867" s="16"/>
    </row>
    <row r="10868" spans="76:76">
      <c r="BX10868" s="16"/>
    </row>
    <row r="10869" spans="76:76">
      <c r="BX10869" s="16"/>
    </row>
    <row r="10870" spans="76:76">
      <c r="BX10870" s="16"/>
    </row>
    <row r="10871" spans="76:76">
      <c r="BX10871" s="16"/>
    </row>
    <row r="10872" spans="76:76">
      <c r="BX10872" s="16"/>
    </row>
    <row r="10873" spans="76:76">
      <c r="BX10873" s="16"/>
    </row>
    <row r="10874" spans="76:76">
      <c r="BX10874" s="16"/>
    </row>
    <row r="10875" spans="76:76">
      <c r="BX10875" s="16"/>
    </row>
    <row r="10876" spans="76:76">
      <c r="BX10876" s="16"/>
    </row>
    <row r="10877" spans="76:76">
      <c r="BX10877" s="16"/>
    </row>
    <row r="10878" spans="76:76">
      <c r="BX10878" s="16"/>
    </row>
    <row r="10879" spans="76:76">
      <c r="BX10879" s="16"/>
    </row>
    <row r="10880" spans="76:76">
      <c r="BX10880" s="16"/>
    </row>
    <row r="10881" spans="76:76">
      <c r="BX10881" s="16"/>
    </row>
    <row r="10882" spans="76:76">
      <c r="BX10882" s="16"/>
    </row>
    <row r="10883" spans="76:76">
      <c r="BX10883" s="16"/>
    </row>
    <row r="10884" spans="76:76">
      <c r="BX10884" s="16"/>
    </row>
    <row r="10885" spans="76:76">
      <c r="BX10885" s="16"/>
    </row>
    <row r="10886" spans="76:76">
      <c r="BX10886" s="16"/>
    </row>
    <row r="10887" spans="76:76">
      <c r="BX10887" s="16"/>
    </row>
    <row r="10888" spans="76:76">
      <c r="BX10888" s="16"/>
    </row>
    <row r="10889" spans="76:76">
      <c r="BX10889" s="16"/>
    </row>
    <row r="10890" spans="76:76">
      <c r="BX10890" s="16"/>
    </row>
    <row r="10891" spans="76:76">
      <c r="BX10891" s="16"/>
    </row>
    <row r="10892" spans="76:76">
      <c r="BX10892" s="16"/>
    </row>
    <row r="10893" spans="76:76">
      <c r="BX10893" s="16"/>
    </row>
    <row r="10894" spans="76:76">
      <c r="BX10894" s="16"/>
    </row>
    <row r="10895" spans="76:76">
      <c r="BX10895" s="16"/>
    </row>
    <row r="10896" spans="76:76">
      <c r="BX10896" s="16"/>
    </row>
    <row r="10897" spans="76:76">
      <c r="BX10897" s="16"/>
    </row>
    <row r="10898" spans="76:76">
      <c r="BX10898" s="16"/>
    </row>
    <row r="10899" spans="76:76">
      <c r="BX10899" s="16"/>
    </row>
    <row r="10900" spans="76:76">
      <c r="BX10900" s="16"/>
    </row>
    <row r="10901" spans="76:76">
      <c r="BX10901" s="16"/>
    </row>
    <row r="10902" spans="76:76">
      <c r="BX10902" s="16"/>
    </row>
    <row r="10903" spans="76:76">
      <c r="BX10903" s="16"/>
    </row>
    <row r="10904" spans="76:76">
      <c r="BX10904" s="16"/>
    </row>
    <row r="10905" spans="76:76">
      <c r="BX10905" s="16"/>
    </row>
    <row r="10906" spans="76:76">
      <c r="BX10906" s="16"/>
    </row>
    <row r="10907" spans="76:76">
      <c r="BX10907" s="16"/>
    </row>
    <row r="10908" spans="76:76">
      <c r="BX10908" s="16"/>
    </row>
    <row r="10909" spans="76:76">
      <c r="BX10909" s="16"/>
    </row>
    <row r="10910" spans="76:76">
      <c r="BX10910" s="16"/>
    </row>
    <row r="10911" spans="76:76">
      <c r="BX10911" s="16"/>
    </row>
    <row r="10912" spans="76:76">
      <c r="BX10912" s="16"/>
    </row>
    <row r="10913" spans="76:76">
      <c r="BX10913" s="16"/>
    </row>
    <row r="10914" spans="76:76">
      <c r="BX10914" s="16"/>
    </row>
    <row r="10915" spans="76:76">
      <c r="BX10915" s="16"/>
    </row>
    <row r="10916" spans="76:76">
      <c r="BX10916" s="16"/>
    </row>
    <row r="10917" spans="76:76">
      <c r="BX10917" s="16"/>
    </row>
    <row r="10918" spans="76:76">
      <c r="BX10918" s="16"/>
    </row>
    <row r="10919" spans="76:76">
      <c r="BX10919" s="16"/>
    </row>
    <row r="10920" spans="76:76">
      <c r="BX10920" s="16"/>
    </row>
    <row r="10921" spans="76:76">
      <c r="BX10921" s="16"/>
    </row>
    <row r="10922" spans="76:76">
      <c r="BX10922" s="16"/>
    </row>
    <row r="10923" spans="76:76">
      <c r="BX10923" s="16"/>
    </row>
    <row r="10924" spans="76:76">
      <c r="BX10924" s="16"/>
    </row>
    <row r="10925" spans="76:76">
      <c r="BX10925" s="16"/>
    </row>
    <row r="10926" spans="76:76">
      <c r="BX10926" s="16"/>
    </row>
    <row r="10927" spans="76:76">
      <c r="BX10927" s="16"/>
    </row>
    <row r="10928" spans="76:76">
      <c r="BX10928" s="16"/>
    </row>
    <row r="10929" spans="76:76">
      <c r="BX10929" s="16"/>
    </row>
    <row r="10930" spans="76:76">
      <c r="BX10930" s="16"/>
    </row>
    <row r="10931" spans="76:76">
      <c r="BX10931" s="16"/>
    </row>
    <row r="10932" spans="76:76">
      <c r="BX10932" s="16"/>
    </row>
    <row r="10933" spans="76:76">
      <c r="BX10933" s="16"/>
    </row>
    <row r="10934" spans="76:76">
      <c r="BX10934" s="16"/>
    </row>
    <row r="10935" spans="76:76">
      <c r="BX10935" s="16"/>
    </row>
    <row r="10936" spans="76:76">
      <c r="BX10936" s="16"/>
    </row>
    <row r="10937" spans="76:76">
      <c r="BX10937" s="16"/>
    </row>
    <row r="10938" spans="76:76">
      <c r="BX10938" s="16"/>
    </row>
    <row r="10939" spans="76:76">
      <c r="BX10939" s="16"/>
    </row>
    <row r="10940" spans="76:76">
      <c r="BX10940" s="16"/>
    </row>
    <row r="10941" spans="76:76">
      <c r="BX10941" s="16"/>
    </row>
    <row r="10942" spans="76:76">
      <c r="BX10942" s="16"/>
    </row>
    <row r="10943" spans="76:76">
      <c r="BX10943" s="16"/>
    </row>
    <row r="10944" spans="76:76">
      <c r="BX10944" s="16"/>
    </row>
    <row r="10945" spans="76:76">
      <c r="BX10945" s="16"/>
    </row>
    <row r="10946" spans="76:76">
      <c r="BX10946" s="16"/>
    </row>
    <row r="10947" spans="76:76">
      <c r="BX10947" s="16"/>
    </row>
    <row r="10948" spans="76:76">
      <c r="BX10948" s="16"/>
    </row>
    <row r="10949" spans="76:76">
      <c r="BX10949" s="16"/>
    </row>
    <row r="10950" spans="76:76">
      <c r="BX10950" s="16"/>
    </row>
    <row r="10951" spans="76:76">
      <c r="BX10951" s="16"/>
    </row>
    <row r="10952" spans="76:76">
      <c r="BX10952" s="16"/>
    </row>
    <row r="10953" spans="76:76">
      <c r="BX10953" s="16"/>
    </row>
    <row r="10954" spans="76:76">
      <c r="BX10954" s="16"/>
    </row>
    <row r="10955" spans="76:76">
      <c r="BX10955" s="16"/>
    </row>
    <row r="10956" spans="76:76">
      <c r="BX10956" s="16"/>
    </row>
    <row r="10957" spans="76:76">
      <c r="BX10957" s="16"/>
    </row>
    <row r="10958" spans="76:76">
      <c r="BX10958" s="16"/>
    </row>
    <row r="10959" spans="76:76">
      <c r="BX10959" s="16"/>
    </row>
    <row r="10960" spans="76:76">
      <c r="BX10960" s="16"/>
    </row>
    <row r="10961" spans="76:76">
      <c r="BX10961" s="16"/>
    </row>
    <row r="10962" spans="76:76">
      <c r="BX10962" s="16"/>
    </row>
    <row r="10963" spans="76:76">
      <c r="BX10963" s="16"/>
    </row>
    <row r="10964" spans="76:76">
      <c r="BX10964" s="16"/>
    </row>
    <row r="10965" spans="76:76">
      <c r="BX10965" s="16"/>
    </row>
    <row r="10966" spans="76:76">
      <c r="BX10966" s="16"/>
    </row>
    <row r="10967" spans="76:76">
      <c r="BX10967" s="16"/>
    </row>
    <row r="10968" spans="76:76">
      <c r="BX10968" s="16"/>
    </row>
    <row r="10969" spans="76:76">
      <c r="BX10969" s="16"/>
    </row>
    <row r="10970" spans="76:76">
      <c r="BX10970" s="16"/>
    </row>
    <row r="10971" spans="76:76">
      <c r="BX10971" s="16"/>
    </row>
    <row r="10972" spans="76:76">
      <c r="BX10972" s="16"/>
    </row>
    <row r="10973" spans="76:76">
      <c r="BX10973" s="16"/>
    </row>
    <row r="10974" spans="76:76">
      <c r="BX10974" s="16"/>
    </row>
    <row r="10975" spans="76:76">
      <c r="BX10975" s="16"/>
    </row>
    <row r="10976" spans="76:76">
      <c r="BX10976" s="16"/>
    </row>
    <row r="10977" spans="76:76">
      <c r="BX10977" s="16"/>
    </row>
    <row r="10978" spans="76:76">
      <c r="BX10978" s="16"/>
    </row>
    <row r="10979" spans="76:76">
      <c r="BX10979" s="16"/>
    </row>
    <row r="10980" spans="76:76">
      <c r="BX10980" s="16"/>
    </row>
    <row r="10981" spans="76:76">
      <c r="BX10981" s="16"/>
    </row>
    <row r="10982" spans="76:76">
      <c r="BX10982" s="16"/>
    </row>
    <row r="10983" spans="76:76">
      <c r="BX10983" s="16"/>
    </row>
    <row r="10984" spans="76:76">
      <c r="BX10984" s="16"/>
    </row>
    <row r="10985" spans="76:76">
      <c r="BX10985" s="16"/>
    </row>
    <row r="10986" spans="76:76">
      <c r="BX10986" s="16"/>
    </row>
    <row r="10987" spans="76:76">
      <c r="BX10987" s="16"/>
    </row>
    <row r="10988" spans="76:76">
      <c r="BX10988" s="16"/>
    </row>
    <row r="10989" spans="76:76">
      <c r="BX10989" s="16"/>
    </row>
    <row r="10990" spans="76:76">
      <c r="BX10990" s="16"/>
    </row>
    <row r="10991" spans="76:76">
      <c r="BX10991" s="16"/>
    </row>
    <row r="10992" spans="76:76">
      <c r="BX10992" s="16"/>
    </row>
    <row r="10993" spans="76:76">
      <c r="BX10993" s="16"/>
    </row>
    <row r="10994" spans="76:76">
      <c r="BX10994" s="16"/>
    </row>
    <row r="10995" spans="76:76">
      <c r="BX10995" s="16"/>
    </row>
    <row r="10996" spans="76:76">
      <c r="BX10996" s="16"/>
    </row>
    <row r="10997" spans="76:76">
      <c r="BX10997" s="16"/>
    </row>
    <row r="10998" spans="76:76">
      <c r="BX10998" s="16"/>
    </row>
    <row r="10999" spans="76:76">
      <c r="BX10999" s="16"/>
    </row>
    <row r="11000" spans="76:76">
      <c r="BX11000" s="16"/>
    </row>
    <row r="11001" spans="76:76">
      <c r="BX11001" s="16"/>
    </row>
    <row r="11002" spans="76:76">
      <c r="BX11002" s="16"/>
    </row>
    <row r="11003" spans="76:76">
      <c r="BX11003" s="16"/>
    </row>
    <row r="11004" spans="76:76">
      <c r="BX11004" s="16"/>
    </row>
    <row r="11005" spans="76:76">
      <c r="BX11005" s="16"/>
    </row>
    <row r="11006" spans="76:76">
      <c r="BX11006" s="16"/>
    </row>
    <row r="11007" spans="76:76">
      <c r="BX11007" s="16"/>
    </row>
    <row r="11008" spans="76:76">
      <c r="BX11008" s="16"/>
    </row>
    <row r="11009" spans="76:76">
      <c r="BX11009" s="16"/>
    </row>
    <row r="11010" spans="76:76">
      <c r="BX11010" s="16"/>
    </row>
    <row r="11011" spans="76:76">
      <c r="BX11011" s="16"/>
    </row>
    <row r="11012" spans="76:76">
      <c r="BX11012" s="16"/>
    </row>
    <row r="11013" spans="76:76">
      <c r="BX11013" s="16"/>
    </row>
    <row r="11014" spans="76:76">
      <c r="BX11014" s="16"/>
    </row>
    <row r="11015" spans="76:76">
      <c r="BX11015" s="16"/>
    </row>
    <row r="11016" spans="76:76">
      <c r="BX11016" s="16"/>
    </row>
    <row r="11017" spans="76:76">
      <c r="BX11017" s="16"/>
    </row>
    <row r="11018" spans="76:76">
      <c r="BX11018" s="16"/>
    </row>
    <row r="11019" spans="76:76">
      <c r="BX11019" s="16"/>
    </row>
    <row r="11020" spans="76:76">
      <c r="BX11020" s="16"/>
    </row>
    <row r="11021" spans="76:76">
      <c r="BX11021" s="16"/>
    </row>
    <row r="11022" spans="76:76">
      <c r="BX11022" s="16"/>
    </row>
    <row r="11023" spans="76:76">
      <c r="BX11023" s="16"/>
    </row>
    <row r="11024" spans="76:76">
      <c r="BX11024" s="16"/>
    </row>
    <row r="11025" spans="76:76">
      <c r="BX11025" s="16"/>
    </row>
    <row r="11026" spans="76:76">
      <c r="BX11026" s="16"/>
    </row>
    <row r="11027" spans="76:76">
      <c r="BX11027" s="16"/>
    </row>
    <row r="11028" spans="76:76">
      <c r="BX11028" s="16"/>
    </row>
    <row r="11029" spans="76:76">
      <c r="BX11029" s="16"/>
    </row>
    <row r="11030" spans="76:76">
      <c r="BX11030" s="16"/>
    </row>
    <row r="11031" spans="76:76">
      <c r="BX11031" s="16"/>
    </row>
    <row r="11032" spans="76:76">
      <c r="BX11032" s="16"/>
    </row>
    <row r="11033" spans="76:76">
      <c r="BX11033" s="16"/>
    </row>
    <row r="11034" spans="76:76">
      <c r="BX11034" s="16"/>
    </row>
    <row r="11035" spans="76:76">
      <c r="BX11035" s="16"/>
    </row>
    <row r="11036" spans="76:76">
      <c r="BX11036" s="16"/>
    </row>
    <row r="11037" spans="76:76">
      <c r="BX11037" s="16"/>
    </row>
    <row r="11038" spans="76:76">
      <c r="BX11038" s="16"/>
    </row>
    <row r="11039" spans="76:76">
      <c r="BX11039" s="16"/>
    </row>
    <row r="11040" spans="76:76">
      <c r="BX11040" s="16"/>
    </row>
    <row r="11041" spans="76:76">
      <c r="BX11041" s="16"/>
    </row>
    <row r="11042" spans="76:76">
      <c r="BX11042" s="16"/>
    </row>
    <row r="11043" spans="76:76">
      <c r="BX11043" s="16"/>
    </row>
    <row r="11044" spans="76:76">
      <c r="BX11044" s="16"/>
    </row>
    <row r="11045" spans="76:76">
      <c r="BX11045" s="16"/>
    </row>
    <row r="11046" spans="76:76">
      <c r="BX11046" s="16"/>
    </row>
    <row r="11047" spans="76:76">
      <c r="BX11047" s="16"/>
    </row>
    <row r="11048" spans="76:76">
      <c r="BX11048" s="16"/>
    </row>
    <row r="11049" spans="76:76">
      <c r="BX11049" s="16"/>
    </row>
    <row r="11050" spans="76:76">
      <c r="BX11050" s="16"/>
    </row>
    <row r="11051" spans="76:76">
      <c r="BX11051" s="16"/>
    </row>
    <row r="11052" spans="76:76">
      <c r="BX11052" s="16"/>
    </row>
    <row r="11053" spans="76:76">
      <c r="BX11053" s="16"/>
    </row>
    <row r="11054" spans="76:76">
      <c r="BX11054" s="16"/>
    </row>
    <row r="11055" spans="76:76">
      <c r="BX11055" s="16"/>
    </row>
    <row r="11056" spans="76:76">
      <c r="BX11056" s="16"/>
    </row>
    <row r="11057" spans="76:76">
      <c r="BX11057" s="16"/>
    </row>
    <row r="11058" spans="76:76">
      <c r="BX11058" s="16"/>
    </row>
    <row r="11059" spans="76:76">
      <c r="BX11059" s="16"/>
    </row>
    <row r="11060" spans="76:76">
      <c r="BX11060" s="16"/>
    </row>
    <row r="11061" spans="76:76">
      <c r="BX11061" s="16"/>
    </row>
    <row r="11062" spans="76:76">
      <c r="BX11062" s="16"/>
    </row>
    <row r="11063" spans="76:76">
      <c r="BX11063" s="16"/>
    </row>
    <row r="11064" spans="76:76">
      <c r="BX11064" s="16"/>
    </row>
    <row r="11065" spans="76:76">
      <c r="BX11065" s="16"/>
    </row>
    <row r="11066" spans="76:76">
      <c r="BX11066" s="16"/>
    </row>
    <row r="11067" spans="76:76">
      <c r="BX11067" s="16"/>
    </row>
    <row r="11068" spans="76:76">
      <c r="BX11068" s="16"/>
    </row>
    <row r="11069" spans="76:76">
      <c r="BX11069" s="16"/>
    </row>
    <row r="11070" spans="76:76">
      <c r="BX11070" s="16"/>
    </row>
    <row r="11071" spans="76:76">
      <c r="BX11071" s="16"/>
    </row>
    <row r="11072" spans="76:76">
      <c r="BX11072" s="16"/>
    </row>
    <row r="11073" spans="76:76">
      <c r="BX11073" s="16"/>
    </row>
    <row r="11074" spans="76:76">
      <c r="BX11074" s="16"/>
    </row>
    <row r="11075" spans="76:76">
      <c r="BX11075" s="16"/>
    </row>
    <row r="11076" spans="76:76">
      <c r="BX11076" s="16"/>
    </row>
    <row r="11077" spans="76:76">
      <c r="BX11077" s="16"/>
    </row>
    <row r="11078" spans="76:76">
      <c r="BX11078" s="16"/>
    </row>
    <row r="11079" spans="76:76">
      <c r="BX11079" s="16"/>
    </row>
    <row r="11080" spans="76:76">
      <c r="BX11080" s="16"/>
    </row>
    <row r="11081" spans="76:76">
      <c r="BX11081" s="16"/>
    </row>
    <row r="11082" spans="76:76">
      <c r="BX11082" s="16"/>
    </row>
    <row r="11083" spans="76:76">
      <c r="BX11083" s="16"/>
    </row>
    <row r="11084" spans="76:76">
      <c r="BX11084" s="16"/>
    </row>
    <row r="11085" spans="76:76">
      <c r="BX11085" s="16"/>
    </row>
    <row r="11086" spans="76:76">
      <c r="BX11086" s="16"/>
    </row>
    <row r="11087" spans="76:76">
      <c r="BX11087" s="16"/>
    </row>
    <row r="11088" spans="76:76">
      <c r="BX11088" s="16"/>
    </row>
    <row r="11089" spans="76:76">
      <c r="BX11089" s="16"/>
    </row>
    <row r="11090" spans="76:76">
      <c r="BX11090" s="16"/>
    </row>
    <row r="11091" spans="76:76">
      <c r="BX11091" s="16"/>
    </row>
    <row r="11092" spans="76:76">
      <c r="BX11092" s="16"/>
    </row>
    <row r="11093" spans="76:76">
      <c r="BX11093" s="16"/>
    </row>
    <row r="11094" spans="76:76">
      <c r="BX11094" s="16"/>
    </row>
    <row r="11095" spans="76:76">
      <c r="BX11095" s="16"/>
    </row>
    <row r="11096" spans="76:76">
      <c r="BX11096" s="16"/>
    </row>
    <row r="11097" spans="76:76">
      <c r="BX11097" s="16"/>
    </row>
    <row r="11098" spans="76:76">
      <c r="BX11098" s="16"/>
    </row>
    <row r="11099" spans="76:76">
      <c r="BX11099" s="16"/>
    </row>
    <row r="11100" spans="76:76">
      <c r="BX11100" s="16"/>
    </row>
    <row r="11101" spans="76:76">
      <c r="BX11101" s="16"/>
    </row>
    <row r="11102" spans="76:76">
      <c r="BX11102" s="16"/>
    </row>
    <row r="11103" spans="76:76">
      <c r="BX11103" s="16"/>
    </row>
    <row r="11104" spans="76:76">
      <c r="BX11104" s="16"/>
    </row>
    <row r="11105" spans="76:76">
      <c r="BX11105" s="16"/>
    </row>
    <row r="11106" spans="76:76">
      <c r="BX11106" s="16"/>
    </row>
    <row r="11107" spans="76:76">
      <c r="BX11107" s="16"/>
    </row>
    <row r="11108" spans="76:76">
      <c r="BX11108" s="16"/>
    </row>
    <row r="11109" spans="76:76">
      <c r="BX11109" s="16"/>
    </row>
    <row r="11110" spans="76:76">
      <c r="BX11110" s="16"/>
    </row>
    <row r="11111" spans="76:76">
      <c r="BX11111" s="16"/>
    </row>
    <row r="11112" spans="76:76">
      <c r="BX11112" s="16"/>
    </row>
    <row r="11113" spans="76:76">
      <c r="BX11113" s="16"/>
    </row>
    <row r="11114" spans="76:76">
      <c r="BX11114" s="16"/>
    </row>
    <row r="11115" spans="76:76">
      <c r="BX11115" s="16"/>
    </row>
    <row r="11116" spans="76:76">
      <c r="BX11116" s="16"/>
    </row>
    <row r="11117" spans="76:76">
      <c r="BX11117" s="16"/>
    </row>
    <row r="11118" spans="76:76">
      <c r="BX11118" s="16"/>
    </row>
    <row r="11119" spans="76:76">
      <c r="BX11119" s="16"/>
    </row>
    <row r="11120" spans="76:76">
      <c r="BX11120" s="16"/>
    </row>
    <row r="11121" spans="76:76">
      <c r="BX11121" s="16"/>
    </row>
    <row r="11122" spans="76:76">
      <c r="BX11122" s="16"/>
    </row>
    <row r="11123" spans="76:76">
      <c r="BX11123" s="16"/>
    </row>
    <row r="11124" spans="76:76">
      <c r="BX11124" s="16"/>
    </row>
    <row r="11125" spans="76:76">
      <c r="BX11125" s="16"/>
    </row>
    <row r="11126" spans="76:76">
      <c r="BX11126" s="16"/>
    </row>
    <row r="11127" spans="76:76">
      <c r="BX11127" s="16"/>
    </row>
    <row r="11128" spans="76:76">
      <c r="BX11128" s="16"/>
    </row>
    <row r="11129" spans="76:76">
      <c r="BX11129" s="16"/>
    </row>
    <row r="11130" spans="76:76">
      <c r="BX11130" s="16"/>
    </row>
    <row r="11131" spans="76:76">
      <c r="BX11131" s="16"/>
    </row>
    <row r="11132" spans="76:76">
      <c r="BX11132" s="16"/>
    </row>
    <row r="11133" spans="76:76">
      <c r="BX11133" s="16"/>
    </row>
    <row r="11134" spans="76:76">
      <c r="BX11134" s="16"/>
    </row>
    <row r="11135" spans="76:76">
      <c r="BX11135" s="16"/>
    </row>
    <row r="11136" spans="76:76">
      <c r="BX11136" s="16"/>
    </row>
    <row r="11137" spans="76:76">
      <c r="BX11137" s="16"/>
    </row>
    <row r="11138" spans="76:76">
      <c r="BX11138" s="16"/>
    </row>
    <row r="11139" spans="76:76">
      <c r="BX11139" s="16"/>
    </row>
    <row r="11140" spans="76:76">
      <c r="BX11140" s="16"/>
    </row>
    <row r="11141" spans="76:76">
      <c r="BX11141" s="16"/>
    </row>
    <row r="11142" spans="76:76">
      <c r="BX11142" s="16"/>
    </row>
    <row r="11143" spans="76:76">
      <c r="BX11143" s="16"/>
    </row>
    <row r="11144" spans="76:76">
      <c r="BX11144" s="16"/>
    </row>
    <row r="11145" spans="76:76">
      <c r="BX11145" s="16"/>
    </row>
    <row r="11146" spans="76:76">
      <c r="BX11146" s="16"/>
    </row>
    <row r="11147" spans="76:76">
      <c r="BX11147" s="16"/>
    </row>
    <row r="11148" spans="76:76">
      <c r="BX11148" s="16"/>
    </row>
    <row r="11149" spans="76:76">
      <c r="BX11149" s="16"/>
    </row>
    <row r="11150" spans="76:76">
      <c r="BX11150" s="16"/>
    </row>
    <row r="11151" spans="76:76">
      <c r="BX11151" s="16"/>
    </row>
    <row r="11152" spans="76:76">
      <c r="BX11152" s="16"/>
    </row>
    <row r="11153" spans="76:76">
      <c r="BX11153" s="16"/>
    </row>
    <row r="11154" spans="76:76">
      <c r="BX11154" s="16"/>
    </row>
    <row r="11155" spans="76:76">
      <c r="BX11155" s="16"/>
    </row>
    <row r="11156" spans="76:76">
      <c r="BX11156" s="16"/>
    </row>
    <row r="11157" spans="76:76">
      <c r="BX11157" s="16"/>
    </row>
    <row r="11158" spans="76:76">
      <c r="BX11158" s="16"/>
    </row>
    <row r="11159" spans="76:76">
      <c r="BX11159" s="16"/>
    </row>
    <row r="11160" spans="76:76">
      <c r="BX11160" s="16"/>
    </row>
    <row r="11161" spans="76:76">
      <c r="BX11161" s="16"/>
    </row>
    <row r="11162" spans="76:76">
      <c r="BX11162" s="16"/>
    </row>
    <row r="11163" spans="76:76">
      <c r="BX11163" s="16"/>
    </row>
    <row r="11164" spans="76:76">
      <c r="BX11164" s="16"/>
    </row>
    <row r="11165" spans="76:76">
      <c r="BX11165" s="16"/>
    </row>
    <row r="11166" spans="76:76">
      <c r="BX11166" s="16"/>
    </row>
    <row r="11167" spans="76:76">
      <c r="BX11167" s="16"/>
    </row>
    <row r="11168" spans="76:76">
      <c r="BX11168" s="16"/>
    </row>
    <row r="11169" spans="76:76">
      <c r="BX11169" s="16"/>
    </row>
    <row r="11170" spans="76:76">
      <c r="BX11170" s="16"/>
    </row>
    <row r="11171" spans="76:76">
      <c r="BX11171" s="16"/>
    </row>
    <row r="11172" spans="76:76">
      <c r="BX11172" s="16"/>
    </row>
    <row r="11173" spans="76:76">
      <c r="BX11173" s="16"/>
    </row>
    <row r="11174" spans="76:76">
      <c r="BX11174" s="16"/>
    </row>
    <row r="11175" spans="76:76">
      <c r="BX11175" s="16"/>
    </row>
    <row r="11176" spans="76:76">
      <c r="BX11176" s="16"/>
    </row>
    <row r="11177" spans="76:76">
      <c r="BX11177" s="16"/>
    </row>
    <row r="11178" spans="76:76">
      <c r="BX11178" s="16"/>
    </row>
    <row r="11179" spans="76:76">
      <c r="BX11179" s="16"/>
    </row>
    <row r="11180" spans="76:76">
      <c r="BX11180" s="16"/>
    </row>
    <row r="11181" spans="76:76">
      <c r="BX11181" s="16"/>
    </row>
    <row r="11182" spans="76:76">
      <c r="BX11182" s="16"/>
    </row>
    <row r="11183" spans="76:76">
      <c r="BX11183" s="16"/>
    </row>
    <row r="11184" spans="76:76">
      <c r="BX11184" s="16"/>
    </row>
    <row r="11185" spans="76:76">
      <c r="BX11185" s="16"/>
    </row>
    <row r="11186" spans="76:76">
      <c r="BX11186" s="16"/>
    </row>
    <row r="11187" spans="76:76">
      <c r="BX11187" s="16"/>
    </row>
    <row r="11188" spans="76:76">
      <c r="BX11188" s="16"/>
    </row>
    <row r="11189" spans="76:76">
      <c r="BX11189" s="16"/>
    </row>
    <row r="11190" spans="76:76">
      <c r="BX11190" s="16"/>
    </row>
    <row r="11191" spans="76:76">
      <c r="BX11191" s="16"/>
    </row>
    <row r="11192" spans="76:76">
      <c r="BX11192" s="16"/>
    </row>
    <row r="11193" spans="76:76">
      <c r="BX11193" s="16"/>
    </row>
    <row r="11194" spans="76:76">
      <c r="BX11194" s="16"/>
    </row>
    <row r="11195" spans="76:76">
      <c r="BX11195" s="16"/>
    </row>
    <row r="11196" spans="76:76">
      <c r="BX11196" s="16"/>
    </row>
    <row r="11197" spans="76:76">
      <c r="BX11197" s="16"/>
    </row>
    <row r="11198" spans="76:76">
      <c r="BX11198" s="16"/>
    </row>
    <row r="11199" spans="76:76">
      <c r="BX11199" s="16"/>
    </row>
    <row r="11200" spans="76:76">
      <c r="BX11200" s="16"/>
    </row>
    <row r="11201" spans="76:76">
      <c r="BX11201" s="16"/>
    </row>
    <row r="11202" spans="76:76">
      <c r="BX11202" s="16"/>
    </row>
    <row r="11203" spans="76:76">
      <c r="BX11203" s="16"/>
    </row>
    <row r="11204" spans="76:76">
      <c r="BX11204" s="16"/>
    </row>
    <row r="11205" spans="76:76">
      <c r="BX11205" s="16"/>
    </row>
    <row r="11206" spans="76:76">
      <c r="BX11206" s="16"/>
    </row>
    <row r="11207" spans="76:76">
      <c r="BX11207" s="16"/>
    </row>
    <row r="11208" spans="76:76">
      <c r="BX11208" s="16"/>
    </row>
    <row r="11209" spans="76:76">
      <c r="BX11209" s="16"/>
    </row>
    <row r="11210" spans="76:76">
      <c r="BX11210" s="16"/>
    </row>
    <row r="11211" spans="76:76">
      <c r="BX11211" s="16"/>
    </row>
    <row r="11212" spans="76:76">
      <c r="BX11212" s="16"/>
    </row>
    <row r="11213" spans="76:76">
      <c r="BX11213" s="16"/>
    </row>
    <row r="11214" spans="76:76">
      <c r="BX11214" s="16"/>
    </row>
    <row r="11215" spans="76:76">
      <c r="BX11215" s="16"/>
    </row>
    <row r="11216" spans="76:76">
      <c r="BX11216" s="16"/>
    </row>
    <row r="11217" spans="76:76">
      <c r="BX11217" s="16"/>
    </row>
    <row r="11218" spans="76:76">
      <c r="BX11218" s="16"/>
    </row>
    <row r="11219" spans="76:76">
      <c r="BX11219" s="16"/>
    </row>
    <row r="11220" spans="76:76">
      <c r="BX11220" s="16"/>
    </row>
    <row r="11221" spans="76:76">
      <c r="BX11221" s="16"/>
    </row>
    <row r="11222" spans="76:76">
      <c r="BX11222" s="16"/>
    </row>
    <row r="11223" spans="76:76">
      <c r="BX11223" s="16"/>
    </row>
    <row r="11224" spans="76:76">
      <c r="BX11224" s="16"/>
    </row>
    <row r="11225" spans="76:76">
      <c r="BX11225" s="16"/>
    </row>
    <row r="11226" spans="76:76">
      <c r="BX11226" s="16"/>
    </row>
    <row r="11227" spans="76:76">
      <c r="BX11227" s="16"/>
    </row>
    <row r="11228" spans="76:76">
      <c r="BX11228" s="16"/>
    </row>
    <row r="11229" spans="76:76">
      <c r="BX11229" s="16"/>
    </row>
    <row r="11230" spans="76:76">
      <c r="BX11230" s="16"/>
    </row>
    <row r="11231" spans="76:76">
      <c r="BX11231" s="16"/>
    </row>
    <row r="11232" spans="76:76">
      <c r="BX11232" s="16"/>
    </row>
    <row r="11233" spans="76:76">
      <c r="BX11233" s="16"/>
    </row>
    <row r="11234" spans="76:76">
      <c r="BX11234" s="16"/>
    </row>
    <row r="11235" spans="76:76">
      <c r="BX11235" s="16"/>
    </row>
    <row r="11236" spans="76:76">
      <c r="BX11236" s="16"/>
    </row>
    <row r="11237" spans="76:76">
      <c r="BX11237" s="16"/>
    </row>
    <row r="11238" spans="76:76">
      <c r="BX11238" s="16"/>
    </row>
    <row r="11239" spans="76:76">
      <c r="BX11239" s="16"/>
    </row>
    <row r="11240" spans="76:76">
      <c r="BX11240" s="16"/>
    </row>
    <row r="11241" spans="76:76">
      <c r="BX11241" s="16"/>
    </row>
    <row r="11242" spans="76:76">
      <c r="BX11242" s="16"/>
    </row>
    <row r="11243" spans="76:76">
      <c r="BX11243" s="16"/>
    </row>
    <row r="11244" spans="76:76">
      <c r="BX11244" s="16"/>
    </row>
    <row r="11245" spans="76:76">
      <c r="BX11245" s="16"/>
    </row>
    <row r="11246" spans="76:76">
      <c r="BX11246" s="16"/>
    </row>
    <row r="11247" spans="76:76">
      <c r="BX11247" s="16"/>
    </row>
    <row r="11248" spans="76:76">
      <c r="BX11248" s="16"/>
    </row>
    <row r="11249" spans="76:76">
      <c r="BX11249" s="16"/>
    </row>
    <row r="11250" spans="76:76">
      <c r="BX11250" s="16"/>
    </row>
    <row r="11251" spans="76:76">
      <c r="BX11251" s="16"/>
    </row>
    <row r="11252" spans="76:76">
      <c r="BX11252" s="16"/>
    </row>
    <row r="11253" spans="76:76">
      <c r="BX11253" s="16"/>
    </row>
    <row r="11254" spans="76:76">
      <c r="BX11254" s="16"/>
    </row>
    <row r="11255" spans="76:76">
      <c r="BX11255" s="16"/>
    </row>
    <row r="11256" spans="76:76">
      <c r="BX11256" s="16"/>
    </row>
    <row r="11257" spans="76:76">
      <c r="BX11257" s="16"/>
    </row>
    <row r="11258" spans="76:76">
      <c r="BX11258" s="16"/>
    </row>
    <row r="11259" spans="76:76">
      <c r="BX11259" s="16"/>
    </row>
    <row r="11260" spans="76:76">
      <c r="BX11260" s="16"/>
    </row>
    <row r="11261" spans="76:76">
      <c r="BX11261" s="16"/>
    </row>
    <row r="11262" spans="76:76">
      <c r="BX11262" s="16"/>
    </row>
    <row r="11263" spans="76:76">
      <c r="BX11263" s="16"/>
    </row>
    <row r="11264" spans="76:76">
      <c r="BX11264" s="16"/>
    </row>
    <row r="11265" spans="76:76">
      <c r="BX11265" s="16"/>
    </row>
    <row r="11266" spans="76:76">
      <c r="BX11266" s="16"/>
    </row>
    <row r="11267" spans="76:76">
      <c r="BX11267" s="16"/>
    </row>
    <row r="11268" spans="76:76">
      <c r="BX11268" s="16"/>
    </row>
    <row r="11269" spans="76:76">
      <c r="BX11269" s="16"/>
    </row>
    <row r="11270" spans="76:76">
      <c r="BX11270" s="16"/>
    </row>
    <row r="11271" spans="76:76">
      <c r="BX11271" s="16"/>
    </row>
    <row r="11272" spans="76:76">
      <c r="BX11272" s="16"/>
    </row>
    <row r="11273" spans="76:76">
      <c r="BX11273" s="16"/>
    </row>
    <row r="11274" spans="76:76">
      <c r="BX11274" s="16"/>
    </row>
    <row r="11275" spans="76:76">
      <c r="BX11275" s="16"/>
    </row>
    <row r="11276" spans="76:76">
      <c r="BX11276" s="16"/>
    </row>
    <row r="11277" spans="76:76">
      <c r="BX11277" s="16"/>
    </row>
    <row r="11278" spans="76:76">
      <c r="BX11278" s="16"/>
    </row>
    <row r="11279" spans="76:76">
      <c r="BX11279" s="16"/>
    </row>
    <row r="11280" spans="76:76">
      <c r="BX11280" s="16"/>
    </row>
    <row r="11281" spans="76:76">
      <c r="BX11281" s="16"/>
    </row>
    <row r="11282" spans="76:76">
      <c r="BX11282" s="16"/>
    </row>
    <row r="11283" spans="76:76">
      <c r="BX11283" s="16"/>
    </row>
    <row r="11284" spans="76:76">
      <c r="BX11284" s="16"/>
    </row>
    <row r="11285" spans="76:76">
      <c r="BX11285" s="16"/>
    </row>
    <row r="11286" spans="76:76">
      <c r="BX11286" s="16"/>
    </row>
    <row r="11287" spans="76:76">
      <c r="BX11287" s="16"/>
    </row>
    <row r="11288" spans="76:76">
      <c r="BX11288" s="16"/>
    </row>
    <row r="11289" spans="76:76">
      <c r="BX11289" s="16"/>
    </row>
    <row r="11290" spans="76:76">
      <c r="BX11290" s="16"/>
    </row>
    <row r="11291" spans="76:76">
      <c r="BX11291" s="16"/>
    </row>
    <row r="11292" spans="76:76">
      <c r="BX11292" s="16"/>
    </row>
    <row r="11293" spans="76:76">
      <c r="BX11293" s="16"/>
    </row>
    <row r="11294" spans="76:76">
      <c r="BX11294" s="16"/>
    </row>
    <row r="11295" spans="76:76">
      <c r="BX11295" s="16"/>
    </row>
    <row r="11296" spans="76:76">
      <c r="BX11296" s="16"/>
    </row>
    <row r="11297" spans="76:76">
      <c r="BX11297" s="16"/>
    </row>
    <row r="11298" spans="76:76">
      <c r="BX11298" s="16"/>
    </row>
    <row r="11299" spans="76:76">
      <c r="BX11299" s="16"/>
    </row>
    <row r="11300" spans="76:76">
      <c r="BX11300" s="16"/>
    </row>
    <row r="11301" spans="76:76">
      <c r="BX11301" s="16"/>
    </row>
    <row r="11302" spans="76:76">
      <c r="BX11302" s="16"/>
    </row>
    <row r="11303" spans="76:76">
      <c r="BX11303" s="16"/>
    </row>
    <row r="11304" spans="76:76">
      <c r="BX11304" s="16"/>
    </row>
    <row r="11305" spans="76:76">
      <c r="BX11305" s="16"/>
    </row>
    <row r="11306" spans="76:76">
      <c r="BX11306" s="16"/>
    </row>
    <row r="11307" spans="76:76">
      <c r="BX11307" s="16"/>
    </row>
    <row r="11308" spans="76:76">
      <c r="BX11308" s="16"/>
    </row>
    <row r="11309" spans="76:76">
      <c r="BX11309" s="16"/>
    </row>
    <row r="11310" spans="76:76">
      <c r="BX11310" s="16"/>
    </row>
    <row r="11311" spans="76:76">
      <c r="BX11311" s="16"/>
    </row>
    <row r="11312" spans="76:76">
      <c r="BX11312" s="16"/>
    </row>
    <row r="11313" spans="76:76">
      <c r="BX11313" s="16"/>
    </row>
    <row r="11314" spans="76:76">
      <c r="BX11314" s="16"/>
    </row>
    <row r="11315" spans="76:76">
      <c r="BX11315" s="16"/>
    </row>
    <row r="11316" spans="76:76">
      <c r="BX11316" s="16"/>
    </row>
    <row r="11317" spans="76:76">
      <c r="BX11317" s="16"/>
    </row>
    <row r="11318" spans="76:76">
      <c r="BX11318" s="16"/>
    </row>
    <row r="11319" spans="76:76">
      <c r="BX11319" s="16"/>
    </row>
    <row r="11320" spans="76:76">
      <c r="BX11320" s="16"/>
    </row>
    <row r="11321" spans="76:76">
      <c r="BX11321" s="16"/>
    </row>
    <row r="11322" spans="76:76">
      <c r="BX11322" s="16"/>
    </row>
    <row r="11323" spans="76:76">
      <c r="BX11323" s="16"/>
    </row>
    <row r="11324" spans="76:76">
      <c r="BX11324" s="16"/>
    </row>
    <row r="11325" spans="76:76">
      <c r="BX11325" s="16"/>
    </row>
    <row r="11326" spans="76:76">
      <c r="BX11326" s="16"/>
    </row>
    <row r="11327" spans="76:76">
      <c r="BX11327" s="16"/>
    </row>
    <row r="11328" spans="76:76">
      <c r="BX11328" s="16"/>
    </row>
    <row r="11329" spans="76:76">
      <c r="BX11329" s="16"/>
    </row>
    <row r="11330" spans="76:76">
      <c r="BX11330" s="16"/>
    </row>
    <row r="11331" spans="76:76">
      <c r="BX11331" s="16"/>
    </row>
    <row r="11332" spans="76:76">
      <c r="BX11332" s="16"/>
    </row>
    <row r="11333" spans="76:76">
      <c r="BX11333" s="16"/>
    </row>
    <row r="11334" spans="76:76">
      <c r="BX11334" s="16"/>
    </row>
    <row r="11335" spans="76:76">
      <c r="BX11335" s="16"/>
    </row>
    <row r="11336" spans="76:76">
      <c r="BX11336" s="16"/>
    </row>
    <row r="11337" spans="76:76">
      <c r="BX11337" s="16"/>
    </row>
    <row r="11338" spans="76:76">
      <c r="BX11338" s="16"/>
    </row>
    <row r="11339" spans="76:76">
      <c r="BX11339" s="16"/>
    </row>
    <row r="11340" spans="76:76">
      <c r="BX11340" s="16"/>
    </row>
    <row r="11341" spans="76:76">
      <c r="BX11341" s="16"/>
    </row>
    <row r="11342" spans="76:76">
      <c r="BX11342" s="16"/>
    </row>
    <row r="11343" spans="76:76">
      <c r="BX11343" s="16"/>
    </row>
    <row r="11344" spans="76:76">
      <c r="BX11344" s="16"/>
    </row>
    <row r="11345" spans="76:76">
      <c r="BX11345" s="16"/>
    </row>
    <row r="11346" spans="76:76">
      <c r="BX11346" s="16"/>
    </row>
    <row r="11347" spans="76:76">
      <c r="BX11347" s="16"/>
    </row>
    <row r="11348" spans="76:76">
      <c r="BX11348" s="16"/>
    </row>
    <row r="11349" spans="76:76">
      <c r="BX11349" s="16"/>
    </row>
    <row r="11350" spans="76:76">
      <c r="BX11350" s="16"/>
    </row>
    <row r="11351" spans="76:76">
      <c r="BX11351" s="16"/>
    </row>
    <row r="11352" spans="76:76">
      <c r="BX11352" s="16"/>
    </row>
    <row r="11353" spans="76:76">
      <c r="BX11353" s="16"/>
    </row>
    <row r="11354" spans="76:76">
      <c r="BX11354" s="16"/>
    </row>
    <row r="11355" spans="76:76">
      <c r="BX11355" s="16"/>
    </row>
    <row r="11356" spans="76:76">
      <c r="BX11356" s="16"/>
    </row>
    <row r="11357" spans="76:76">
      <c r="BX11357" s="16"/>
    </row>
    <row r="11358" spans="76:76">
      <c r="BX11358" s="16"/>
    </row>
    <row r="11359" spans="76:76">
      <c r="BX11359" s="16"/>
    </row>
    <row r="11360" spans="76:76">
      <c r="BX11360" s="16"/>
    </row>
    <row r="11361" spans="76:76">
      <c r="BX11361" s="16"/>
    </row>
    <row r="11362" spans="76:76">
      <c r="BX11362" s="16"/>
    </row>
    <row r="11363" spans="76:76">
      <c r="BX11363" s="16"/>
    </row>
    <row r="11364" spans="76:76">
      <c r="BX11364" s="16"/>
    </row>
    <row r="11365" spans="76:76">
      <c r="BX11365" s="16"/>
    </row>
    <row r="11366" spans="76:76">
      <c r="BX11366" s="16"/>
    </row>
    <row r="11367" spans="76:76">
      <c r="BX11367" s="16"/>
    </row>
    <row r="11368" spans="76:76">
      <c r="BX11368" s="16"/>
    </row>
    <row r="11369" spans="76:76">
      <c r="BX11369" s="16"/>
    </row>
    <row r="11370" spans="76:76">
      <c r="BX11370" s="16"/>
    </row>
    <row r="11371" spans="76:76">
      <c r="BX11371" s="16"/>
    </row>
    <row r="11372" spans="76:76">
      <c r="BX11372" s="16"/>
    </row>
    <row r="11373" spans="76:76">
      <c r="BX11373" s="16"/>
    </row>
    <row r="11374" spans="76:76">
      <c r="BX11374" s="16"/>
    </row>
    <row r="11375" spans="76:76">
      <c r="BX11375" s="16"/>
    </row>
    <row r="11376" spans="76:76">
      <c r="BX11376" s="16"/>
    </row>
    <row r="11377" spans="76:76">
      <c r="BX11377" s="16"/>
    </row>
    <row r="11378" spans="76:76">
      <c r="BX11378" s="16"/>
    </row>
    <row r="11379" spans="76:76">
      <c r="BX11379" s="16"/>
    </row>
    <row r="11380" spans="76:76">
      <c r="BX11380" s="16"/>
    </row>
    <row r="11381" spans="76:76">
      <c r="BX11381" s="16"/>
    </row>
    <row r="11382" spans="76:76">
      <c r="BX11382" s="16"/>
    </row>
    <row r="11383" spans="76:76">
      <c r="BX11383" s="16"/>
    </row>
    <row r="11384" spans="76:76">
      <c r="BX11384" s="16"/>
    </row>
    <row r="11385" spans="76:76">
      <c r="BX11385" s="16"/>
    </row>
    <row r="11386" spans="76:76">
      <c r="BX11386" s="16"/>
    </row>
    <row r="11387" spans="76:76">
      <c r="BX11387" s="16"/>
    </row>
    <row r="11388" spans="76:76">
      <c r="BX11388" s="16"/>
    </row>
    <row r="11389" spans="76:76">
      <c r="BX11389" s="16"/>
    </row>
    <row r="11390" spans="76:76">
      <c r="BX11390" s="16"/>
    </row>
    <row r="11391" spans="76:76">
      <c r="BX11391" s="16"/>
    </row>
    <row r="11392" spans="76:76">
      <c r="BX11392" s="16"/>
    </row>
    <row r="11393" spans="76:76">
      <c r="BX11393" s="16"/>
    </row>
    <row r="11394" spans="76:76">
      <c r="BX11394" s="16"/>
    </row>
    <row r="11395" spans="76:76">
      <c r="BX11395" s="16"/>
    </row>
    <row r="11396" spans="76:76">
      <c r="BX11396" s="16"/>
    </row>
    <row r="11397" spans="76:76">
      <c r="BX11397" s="16"/>
    </row>
    <row r="11398" spans="76:76">
      <c r="BX11398" s="16"/>
    </row>
    <row r="11399" spans="76:76">
      <c r="BX11399" s="16"/>
    </row>
    <row r="11400" spans="76:76">
      <c r="BX11400" s="16"/>
    </row>
    <row r="11401" spans="76:76">
      <c r="BX11401" s="16"/>
    </row>
    <row r="11402" spans="76:76">
      <c r="BX11402" s="16"/>
    </row>
    <row r="11403" spans="76:76">
      <c r="BX11403" s="16"/>
    </row>
    <row r="11404" spans="76:76">
      <c r="BX11404" s="16"/>
    </row>
    <row r="11405" spans="76:76">
      <c r="BX11405" s="16"/>
    </row>
    <row r="11406" spans="76:76">
      <c r="BX11406" s="16"/>
    </row>
    <row r="11407" spans="76:76">
      <c r="BX11407" s="16"/>
    </row>
    <row r="11408" spans="76:76">
      <c r="BX11408" s="16"/>
    </row>
    <row r="11409" spans="76:76">
      <c r="BX11409" s="16"/>
    </row>
    <row r="11410" spans="76:76">
      <c r="BX11410" s="16"/>
    </row>
    <row r="11411" spans="76:76">
      <c r="BX11411" s="16"/>
    </row>
    <row r="11412" spans="76:76">
      <c r="BX11412" s="16"/>
    </row>
    <row r="11413" spans="76:76">
      <c r="BX11413" s="16"/>
    </row>
    <row r="11414" spans="76:76">
      <c r="BX11414" s="16"/>
    </row>
    <row r="11415" spans="76:76">
      <c r="BX11415" s="16"/>
    </row>
    <row r="11416" spans="76:76">
      <c r="BX11416" s="16"/>
    </row>
    <row r="11417" spans="76:76">
      <c r="BX11417" s="16"/>
    </row>
    <row r="11418" spans="76:76">
      <c r="BX11418" s="16"/>
    </row>
    <row r="11419" spans="76:76">
      <c r="BX11419" s="16"/>
    </row>
    <row r="11420" spans="76:76">
      <c r="BX11420" s="16"/>
    </row>
    <row r="11421" spans="76:76">
      <c r="BX11421" s="16"/>
    </row>
    <row r="11422" spans="76:76">
      <c r="BX11422" s="16"/>
    </row>
    <row r="11423" spans="76:76">
      <c r="BX11423" s="16"/>
    </row>
    <row r="11424" spans="76:76">
      <c r="BX11424" s="16"/>
    </row>
    <row r="11425" spans="76:76">
      <c r="BX11425" s="16"/>
    </row>
    <row r="11426" spans="76:76">
      <c r="BX11426" s="16"/>
    </row>
    <row r="11427" spans="76:76">
      <c r="BX11427" s="16"/>
    </row>
    <row r="11428" spans="76:76">
      <c r="BX11428" s="16"/>
    </row>
    <row r="11429" spans="76:76">
      <c r="BX11429" s="16"/>
    </row>
    <row r="11430" spans="76:76">
      <c r="BX11430" s="16"/>
    </row>
    <row r="11431" spans="76:76">
      <c r="BX11431" s="16"/>
    </row>
    <row r="11432" spans="76:76">
      <c r="BX11432" s="16"/>
    </row>
    <row r="11433" spans="76:76">
      <c r="BX11433" s="16"/>
    </row>
    <row r="11434" spans="76:76">
      <c r="BX11434" s="16"/>
    </row>
    <row r="11435" spans="76:76">
      <c r="BX11435" s="16"/>
    </row>
    <row r="11436" spans="76:76">
      <c r="BX11436" s="16"/>
    </row>
    <row r="11437" spans="76:76">
      <c r="BX11437" s="16"/>
    </row>
    <row r="11438" spans="76:76">
      <c r="BX11438" s="16"/>
    </row>
    <row r="11439" spans="76:76">
      <c r="BX11439" s="16"/>
    </row>
    <row r="11440" spans="76:76">
      <c r="BX11440" s="16"/>
    </row>
    <row r="11441" spans="76:76">
      <c r="BX11441" s="16"/>
    </row>
    <row r="11442" spans="76:76">
      <c r="BX11442" s="16"/>
    </row>
    <row r="11443" spans="76:76">
      <c r="BX11443" s="16"/>
    </row>
    <row r="11444" spans="76:76">
      <c r="BX11444" s="16"/>
    </row>
    <row r="11445" spans="76:76">
      <c r="BX11445" s="16"/>
    </row>
    <row r="11446" spans="76:76">
      <c r="BX11446" s="16"/>
    </row>
    <row r="11447" spans="76:76">
      <c r="BX11447" s="16"/>
    </row>
    <row r="11448" spans="76:76">
      <c r="BX11448" s="16"/>
    </row>
    <row r="11449" spans="76:76">
      <c r="BX11449" s="16"/>
    </row>
    <row r="11450" spans="76:76">
      <c r="BX11450" s="16"/>
    </row>
    <row r="11451" spans="76:76">
      <c r="BX11451" s="16"/>
    </row>
    <row r="11452" spans="76:76">
      <c r="BX11452" s="16"/>
    </row>
    <row r="11453" spans="76:76">
      <c r="BX11453" s="16"/>
    </row>
    <row r="11454" spans="76:76">
      <c r="BX11454" s="16"/>
    </row>
    <row r="11455" spans="76:76">
      <c r="BX11455" s="16"/>
    </row>
    <row r="11456" spans="76:76">
      <c r="BX11456" s="16"/>
    </row>
    <row r="11457" spans="76:76">
      <c r="BX11457" s="16"/>
    </row>
    <row r="11458" spans="76:76">
      <c r="BX11458" s="16"/>
    </row>
    <row r="11459" spans="76:76">
      <c r="BX11459" s="16"/>
    </row>
    <row r="11460" spans="76:76">
      <c r="BX11460" s="16"/>
    </row>
    <row r="11461" spans="76:76">
      <c r="BX11461" s="16"/>
    </row>
    <row r="11462" spans="76:76">
      <c r="BX11462" s="16"/>
    </row>
    <row r="11463" spans="76:76">
      <c r="BX11463" s="16"/>
    </row>
    <row r="11464" spans="76:76">
      <c r="BX11464" s="16"/>
    </row>
    <row r="11465" spans="76:76">
      <c r="BX11465" s="16"/>
    </row>
    <row r="11466" spans="76:76">
      <c r="BX11466" s="16"/>
    </row>
    <row r="11467" spans="76:76">
      <c r="BX11467" s="16"/>
    </row>
    <row r="11468" spans="76:76">
      <c r="BX11468" s="16"/>
    </row>
    <row r="11469" spans="76:76">
      <c r="BX11469" s="16"/>
    </row>
    <row r="11470" spans="76:76">
      <c r="BX11470" s="16"/>
    </row>
    <row r="11471" spans="76:76">
      <c r="BX11471" s="16"/>
    </row>
    <row r="11472" spans="76:76">
      <c r="BX11472" s="16"/>
    </row>
    <row r="11473" spans="76:76">
      <c r="BX11473" s="16"/>
    </row>
    <row r="11474" spans="76:76">
      <c r="BX11474" s="16"/>
    </row>
    <row r="11475" spans="76:76">
      <c r="BX11475" s="16"/>
    </row>
    <row r="11476" spans="76:76">
      <c r="BX11476" s="16"/>
    </row>
    <row r="11477" spans="76:76">
      <c r="BX11477" s="16"/>
    </row>
    <row r="11478" spans="76:76">
      <c r="BX11478" s="16"/>
    </row>
    <row r="11479" spans="76:76">
      <c r="BX11479" s="16"/>
    </row>
    <row r="11480" spans="76:76">
      <c r="BX11480" s="16"/>
    </row>
    <row r="11481" spans="76:76">
      <c r="BX11481" s="16"/>
    </row>
    <row r="11482" spans="76:76">
      <c r="BX11482" s="16"/>
    </row>
    <row r="11483" spans="76:76">
      <c r="BX11483" s="16"/>
    </row>
    <row r="11484" spans="76:76">
      <c r="BX11484" s="16"/>
    </row>
    <row r="11485" spans="76:76">
      <c r="BX11485" s="16"/>
    </row>
    <row r="11486" spans="76:76">
      <c r="BX11486" s="16"/>
    </row>
    <row r="11487" spans="76:76">
      <c r="BX11487" s="16"/>
    </row>
    <row r="11488" spans="76:76">
      <c r="BX11488" s="16"/>
    </row>
    <row r="11489" spans="76:76">
      <c r="BX11489" s="16"/>
    </row>
    <row r="11490" spans="76:76">
      <c r="BX11490" s="16"/>
    </row>
    <row r="11491" spans="76:76">
      <c r="BX11491" s="16"/>
    </row>
    <row r="11492" spans="76:76">
      <c r="BX11492" s="16"/>
    </row>
    <row r="11493" spans="76:76">
      <c r="BX11493" s="16"/>
    </row>
    <row r="11494" spans="76:76">
      <c r="BX11494" s="16"/>
    </row>
    <row r="11495" spans="76:76">
      <c r="BX11495" s="16"/>
    </row>
    <row r="11496" spans="76:76">
      <c r="BX11496" s="16"/>
    </row>
    <row r="11497" spans="76:76">
      <c r="BX11497" s="16"/>
    </row>
    <row r="11498" spans="76:76">
      <c r="BX11498" s="16"/>
    </row>
    <row r="11499" spans="76:76">
      <c r="BX11499" s="16"/>
    </row>
    <row r="11500" spans="76:76">
      <c r="BX11500" s="16"/>
    </row>
    <row r="11501" spans="76:76">
      <c r="BX11501" s="16"/>
    </row>
    <row r="11502" spans="76:76">
      <c r="BX11502" s="16"/>
    </row>
    <row r="11503" spans="76:76">
      <c r="BX11503" s="16"/>
    </row>
    <row r="11504" spans="76:76">
      <c r="BX11504" s="16"/>
    </row>
    <row r="11505" spans="76:76">
      <c r="BX11505" s="16"/>
    </row>
    <row r="11506" spans="76:76">
      <c r="BX11506" s="16"/>
    </row>
    <row r="11507" spans="76:76">
      <c r="BX11507" s="16"/>
    </row>
    <row r="11508" spans="76:76">
      <c r="BX11508" s="16"/>
    </row>
    <row r="11509" spans="76:76">
      <c r="BX11509" s="16"/>
    </row>
    <row r="11510" spans="76:76">
      <c r="BX11510" s="16"/>
    </row>
    <row r="11511" spans="76:76">
      <c r="BX11511" s="16"/>
    </row>
    <row r="11512" spans="76:76">
      <c r="BX11512" s="16"/>
    </row>
    <row r="11513" spans="76:76">
      <c r="BX11513" s="16"/>
    </row>
    <row r="11514" spans="76:76">
      <c r="BX11514" s="16"/>
    </row>
    <row r="11515" spans="76:76">
      <c r="BX11515" s="16"/>
    </row>
    <row r="11516" spans="76:76">
      <c r="BX11516" s="16"/>
    </row>
    <row r="11517" spans="76:76">
      <c r="BX11517" s="16"/>
    </row>
    <row r="11518" spans="76:76">
      <c r="BX11518" s="16"/>
    </row>
    <row r="11519" spans="76:76">
      <c r="BX11519" s="16"/>
    </row>
    <row r="11520" spans="76:76">
      <c r="BX11520" s="16"/>
    </row>
    <row r="11521" spans="76:76">
      <c r="BX11521" s="16"/>
    </row>
    <row r="11522" spans="76:76">
      <c r="BX11522" s="16"/>
    </row>
    <row r="11523" spans="76:76">
      <c r="BX11523" s="16"/>
    </row>
    <row r="11524" spans="76:76">
      <c r="BX11524" s="16"/>
    </row>
    <row r="11525" spans="76:76">
      <c r="BX11525" s="16"/>
    </row>
    <row r="11526" spans="76:76">
      <c r="BX11526" s="16"/>
    </row>
    <row r="11527" spans="76:76">
      <c r="BX11527" s="16"/>
    </row>
    <row r="11528" spans="76:76">
      <c r="BX11528" s="16"/>
    </row>
    <row r="11529" spans="76:76">
      <c r="BX11529" s="16"/>
    </row>
    <row r="11530" spans="76:76">
      <c r="BX11530" s="16"/>
    </row>
    <row r="11531" spans="76:76">
      <c r="BX11531" s="16"/>
    </row>
    <row r="11532" spans="76:76">
      <c r="BX11532" s="16"/>
    </row>
    <row r="11533" spans="76:76">
      <c r="BX11533" s="16"/>
    </row>
    <row r="11534" spans="76:76">
      <c r="BX11534" s="16"/>
    </row>
    <row r="11535" spans="76:76">
      <c r="BX11535" s="16"/>
    </row>
    <row r="11536" spans="76:76">
      <c r="BX11536" s="16"/>
    </row>
    <row r="11537" spans="76:76">
      <c r="BX11537" s="16"/>
    </row>
    <row r="11538" spans="76:76">
      <c r="BX11538" s="16"/>
    </row>
    <row r="11539" spans="76:76">
      <c r="BX11539" s="16"/>
    </row>
    <row r="11540" spans="76:76">
      <c r="BX11540" s="16"/>
    </row>
    <row r="11541" spans="76:76">
      <c r="BX11541" s="16"/>
    </row>
    <row r="11542" spans="76:76">
      <c r="BX11542" s="16"/>
    </row>
    <row r="11543" spans="76:76">
      <c r="BX11543" s="16"/>
    </row>
    <row r="11544" spans="76:76">
      <c r="BX11544" s="16"/>
    </row>
    <row r="11545" spans="76:76">
      <c r="BX11545" s="16"/>
    </row>
    <row r="11546" spans="76:76">
      <c r="BX11546" s="16"/>
    </row>
    <row r="11547" spans="76:76">
      <c r="BX11547" s="16"/>
    </row>
    <row r="11548" spans="76:76">
      <c r="BX11548" s="16"/>
    </row>
    <row r="11549" spans="76:76">
      <c r="BX11549" s="16"/>
    </row>
    <row r="11550" spans="76:76">
      <c r="BX11550" s="16"/>
    </row>
    <row r="11551" spans="76:76">
      <c r="BX11551" s="16"/>
    </row>
    <row r="11552" spans="76:76">
      <c r="BX11552" s="16"/>
    </row>
    <row r="11553" spans="76:76">
      <c r="BX11553" s="16"/>
    </row>
    <row r="11554" spans="76:76">
      <c r="BX11554" s="16"/>
    </row>
    <row r="11555" spans="76:76">
      <c r="BX11555" s="16"/>
    </row>
    <row r="11556" spans="76:76">
      <c r="BX11556" s="16"/>
    </row>
    <row r="11557" spans="76:76">
      <c r="BX11557" s="16"/>
    </row>
    <row r="11558" spans="76:76">
      <c r="BX11558" s="16"/>
    </row>
    <row r="11559" spans="76:76">
      <c r="BX11559" s="16"/>
    </row>
    <row r="11560" spans="76:76">
      <c r="BX11560" s="16"/>
    </row>
    <row r="11561" spans="76:76">
      <c r="BX11561" s="16"/>
    </row>
    <row r="11562" spans="76:76">
      <c r="BX11562" s="16"/>
    </row>
    <row r="11563" spans="76:76">
      <c r="BX11563" s="16"/>
    </row>
    <row r="11564" spans="76:76">
      <c r="BX11564" s="16"/>
    </row>
    <row r="11565" spans="76:76">
      <c r="BX11565" s="16"/>
    </row>
    <row r="11566" spans="76:76">
      <c r="BX11566" s="16"/>
    </row>
    <row r="11567" spans="76:76">
      <c r="BX11567" s="16"/>
    </row>
    <row r="11568" spans="76:76">
      <c r="BX11568" s="16"/>
    </row>
    <row r="11569" spans="76:76">
      <c r="BX11569" s="16"/>
    </row>
    <row r="11570" spans="76:76">
      <c r="BX11570" s="16"/>
    </row>
    <row r="11571" spans="76:76">
      <c r="BX11571" s="16"/>
    </row>
    <row r="11572" spans="76:76">
      <c r="BX11572" s="16"/>
    </row>
    <row r="11573" spans="76:76">
      <c r="BX11573" s="16"/>
    </row>
    <row r="11574" spans="76:76">
      <c r="BX11574" s="16"/>
    </row>
    <row r="11575" spans="76:76">
      <c r="BX11575" s="16"/>
    </row>
    <row r="11576" spans="76:76">
      <c r="BX11576" s="16"/>
    </row>
    <row r="11577" spans="76:76">
      <c r="BX11577" s="16"/>
    </row>
    <row r="11578" spans="76:76">
      <c r="BX11578" s="16"/>
    </row>
    <row r="11579" spans="76:76">
      <c r="BX11579" s="16"/>
    </row>
    <row r="11580" spans="76:76">
      <c r="BX11580" s="16"/>
    </row>
    <row r="11581" spans="76:76">
      <c r="BX11581" s="16"/>
    </row>
    <row r="11582" spans="76:76">
      <c r="BX11582" s="16"/>
    </row>
    <row r="11583" spans="76:76">
      <c r="BX11583" s="16"/>
    </row>
    <row r="11584" spans="76:76">
      <c r="BX11584" s="16"/>
    </row>
    <row r="11585" spans="76:76">
      <c r="BX11585" s="16"/>
    </row>
    <row r="11586" spans="76:76">
      <c r="BX11586" s="16"/>
    </row>
    <row r="11587" spans="76:76">
      <c r="BX11587" s="16"/>
    </row>
    <row r="11588" spans="76:76">
      <c r="BX11588" s="16"/>
    </row>
    <row r="11589" spans="76:76">
      <c r="BX11589" s="16"/>
    </row>
    <row r="11590" spans="76:76">
      <c r="BX11590" s="16"/>
    </row>
    <row r="11591" spans="76:76">
      <c r="BX11591" s="16"/>
    </row>
    <row r="11592" spans="76:76">
      <c r="BX11592" s="16"/>
    </row>
    <row r="11593" spans="76:76">
      <c r="BX11593" s="16"/>
    </row>
    <row r="11594" spans="76:76">
      <c r="BX11594" s="16"/>
    </row>
    <row r="11595" spans="76:76">
      <c r="BX11595" s="16"/>
    </row>
    <row r="11596" spans="76:76">
      <c r="BX11596" s="16"/>
    </row>
    <row r="11597" spans="76:76">
      <c r="BX11597" s="16"/>
    </row>
    <row r="11598" spans="76:76">
      <c r="BX11598" s="16"/>
    </row>
    <row r="11599" spans="76:76">
      <c r="BX11599" s="16"/>
    </row>
    <row r="11600" spans="76:76">
      <c r="BX11600" s="16"/>
    </row>
    <row r="11601" spans="76:76">
      <c r="BX11601" s="16"/>
    </row>
    <row r="11602" spans="76:76">
      <c r="BX11602" s="16"/>
    </row>
    <row r="11603" spans="76:76">
      <c r="BX11603" s="16"/>
    </row>
    <row r="11604" spans="76:76">
      <c r="BX11604" s="16"/>
    </row>
    <row r="11605" spans="76:76">
      <c r="BX11605" s="16"/>
    </row>
    <row r="11606" spans="76:76">
      <c r="BX11606" s="16"/>
    </row>
    <row r="11607" spans="76:76">
      <c r="BX11607" s="16"/>
    </row>
    <row r="11608" spans="76:76">
      <c r="BX11608" s="16"/>
    </row>
    <row r="11609" spans="76:76">
      <c r="BX11609" s="16"/>
    </row>
    <row r="11610" spans="76:76">
      <c r="BX11610" s="16"/>
    </row>
    <row r="11611" spans="76:76">
      <c r="BX11611" s="16"/>
    </row>
    <row r="11612" spans="76:76">
      <c r="BX11612" s="16"/>
    </row>
    <row r="11613" spans="76:76">
      <c r="BX11613" s="16"/>
    </row>
    <row r="11614" spans="76:76">
      <c r="BX11614" s="16"/>
    </row>
    <row r="11615" spans="76:76">
      <c r="BX11615" s="16"/>
    </row>
    <row r="11616" spans="76:76">
      <c r="BX11616" s="16"/>
    </row>
    <row r="11617" spans="76:76">
      <c r="BX11617" s="16"/>
    </row>
    <row r="11618" spans="76:76">
      <c r="BX11618" s="16"/>
    </row>
    <row r="11619" spans="76:76">
      <c r="BX11619" s="16"/>
    </row>
    <row r="11620" spans="76:76">
      <c r="BX11620" s="16"/>
    </row>
    <row r="11621" spans="76:76">
      <c r="BX11621" s="16"/>
    </row>
    <row r="11622" spans="76:76">
      <c r="BX11622" s="16"/>
    </row>
    <row r="11623" spans="76:76">
      <c r="BX11623" s="16"/>
    </row>
    <row r="11624" spans="76:76">
      <c r="BX11624" s="16"/>
    </row>
    <row r="11625" spans="76:76">
      <c r="BX11625" s="16"/>
    </row>
    <row r="11626" spans="76:76">
      <c r="BX11626" s="16"/>
    </row>
    <row r="11627" spans="76:76">
      <c r="BX11627" s="16"/>
    </row>
    <row r="11628" spans="76:76">
      <c r="BX11628" s="16"/>
    </row>
    <row r="11629" spans="76:76">
      <c r="BX11629" s="16"/>
    </row>
    <row r="11630" spans="76:76">
      <c r="BX11630" s="16"/>
    </row>
    <row r="11631" spans="76:76">
      <c r="BX11631" s="16"/>
    </row>
    <row r="11632" spans="76:76">
      <c r="BX11632" s="16"/>
    </row>
    <row r="11633" spans="76:76">
      <c r="BX11633" s="16"/>
    </row>
    <row r="11634" spans="76:76">
      <c r="BX11634" s="16"/>
    </row>
    <row r="11635" spans="76:76">
      <c r="BX11635" s="16"/>
    </row>
    <row r="11636" spans="76:76">
      <c r="BX11636" s="16"/>
    </row>
    <row r="11637" spans="76:76">
      <c r="BX11637" s="16"/>
    </row>
    <row r="11638" spans="76:76">
      <c r="BX11638" s="16"/>
    </row>
    <row r="11639" spans="76:76">
      <c r="BX11639" s="16"/>
    </row>
    <row r="11640" spans="76:76">
      <c r="BX11640" s="16"/>
    </row>
    <row r="11641" spans="76:76">
      <c r="BX11641" s="16"/>
    </row>
    <row r="11642" spans="76:76">
      <c r="BX11642" s="16"/>
    </row>
    <row r="11643" spans="76:76">
      <c r="BX11643" s="16"/>
    </row>
    <row r="11644" spans="76:76">
      <c r="BX11644" s="16"/>
    </row>
    <row r="11645" spans="76:76">
      <c r="BX11645" s="16"/>
    </row>
    <row r="11646" spans="76:76">
      <c r="BX11646" s="16"/>
    </row>
    <row r="11647" spans="76:76">
      <c r="BX11647" s="16"/>
    </row>
    <row r="11648" spans="76:76">
      <c r="BX11648" s="16"/>
    </row>
    <row r="11649" spans="76:76">
      <c r="BX11649" s="16"/>
    </row>
    <row r="11650" spans="76:76">
      <c r="BX11650" s="16"/>
    </row>
    <row r="11651" spans="76:76">
      <c r="BX11651" s="16"/>
    </row>
    <row r="11652" spans="76:76">
      <c r="BX11652" s="16"/>
    </row>
    <row r="11653" spans="76:76">
      <c r="BX11653" s="16"/>
    </row>
    <row r="11654" spans="76:76">
      <c r="BX11654" s="16"/>
    </row>
    <row r="11655" spans="76:76">
      <c r="BX11655" s="16"/>
    </row>
    <row r="11656" spans="76:76">
      <c r="BX11656" s="16"/>
    </row>
    <row r="11657" spans="76:76">
      <c r="BX11657" s="16"/>
    </row>
    <row r="11658" spans="76:76">
      <c r="BX11658" s="16"/>
    </row>
    <row r="11659" spans="76:76">
      <c r="BX11659" s="16"/>
    </row>
    <row r="11660" spans="76:76">
      <c r="BX11660" s="16"/>
    </row>
    <row r="11661" spans="76:76">
      <c r="BX11661" s="16"/>
    </row>
    <row r="11662" spans="76:76">
      <c r="BX11662" s="16"/>
    </row>
    <row r="11663" spans="76:76">
      <c r="BX11663" s="16"/>
    </row>
    <row r="11664" spans="76:76">
      <c r="BX11664" s="16"/>
    </row>
    <row r="11665" spans="76:76">
      <c r="BX11665" s="16"/>
    </row>
    <row r="11666" spans="76:76">
      <c r="BX11666" s="16"/>
    </row>
    <row r="11667" spans="76:76">
      <c r="BX11667" s="16"/>
    </row>
    <row r="11668" spans="76:76">
      <c r="BX11668" s="16"/>
    </row>
    <row r="11669" spans="76:76">
      <c r="BX11669" s="16"/>
    </row>
    <row r="11670" spans="76:76">
      <c r="BX11670" s="16"/>
    </row>
    <row r="11671" spans="76:76">
      <c r="BX11671" s="16"/>
    </row>
    <row r="11672" spans="76:76">
      <c r="BX11672" s="16"/>
    </row>
    <row r="11673" spans="76:76">
      <c r="BX11673" s="16"/>
    </row>
    <row r="11674" spans="76:76">
      <c r="BX11674" s="16"/>
    </row>
    <row r="11675" spans="76:76">
      <c r="BX11675" s="16"/>
    </row>
    <row r="11676" spans="76:76">
      <c r="BX11676" s="16"/>
    </row>
    <row r="11677" spans="76:76">
      <c r="BX11677" s="16"/>
    </row>
    <row r="11678" spans="76:76">
      <c r="BX11678" s="16"/>
    </row>
    <row r="11679" spans="76:76">
      <c r="BX11679" s="16"/>
    </row>
    <row r="11680" spans="76:76">
      <c r="BX11680" s="16"/>
    </row>
    <row r="11681" spans="76:76">
      <c r="BX11681" s="16"/>
    </row>
    <row r="11682" spans="76:76">
      <c r="BX11682" s="16"/>
    </row>
    <row r="11683" spans="76:76">
      <c r="BX11683" s="16"/>
    </row>
    <row r="11684" spans="76:76">
      <c r="BX11684" s="16"/>
    </row>
    <row r="11685" spans="76:76">
      <c r="BX11685" s="16"/>
    </row>
    <row r="11686" spans="76:76">
      <c r="BX11686" s="16"/>
    </row>
    <row r="11687" spans="76:76">
      <c r="BX11687" s="16"/>
    </row>
    <row r="11688" spans="76:76">
      <c r="BX11688" s="16"/>
    </row>
    <row r="11689" spans="76:76">
      <c r="BX11689" s="16"/>
    </row>
    <row r="11690" spans="76:76">
      <c r="BX11690" s="16"/>
    </row>
    <row r="11691" spans="76:76">
      <c r="BX11691" s="16"/>
    </row>
    <row r="11692" spans="76:76">
      <c r="BX11692" s="16"/>
    </row>
    <row r="11693" spans="76:76">
      <c r="BX11693" s="16"/>
    </row>
    <row r="11694" spans="76:76">
      <c r="BX11694" s="16"/>
    </row>
    <row r="11695" spans="76:76">
      <c r="BX11695" s="16"/>
    </row>
    <row r="11696" spans="76:76">
      <c r="BX11696" s="16"/>
    </row>
    <row r="11697" spans="76:76">
      <c r="BX11697" s="16"/>
    </row>
    <row r="11698" spans="76:76">
      <c r="BX11698" s="16"/>
    </row>
    <row r="11699" spans="76:76">
      <c r="BX11699" s="16"/>
    </row>
    <row r="11700" spans="76:76">
      <c r="BX11700" s="16"/>
    </row>
    <row r="11701" spans="76:76">
      <c r="BX11701" s="16"/>
    </row>
    <row r="11702" spans="76:76">
      <c r="BX11702" s="16"/>
    </row>
    <row r="11703" spans="76:76">
      <c r="BX11703" s="16"/>
    </row>
    <row r="11704" spans="76:76">
      <c r="BX11704" s="16"/>
    </row>
    <row r="11705" spans="76:76">
      <c r="BX11705" s="16"/>
    </row>
    <row r="11706" spans="76:76">
      <c r="BX11706" s="16"/>
    </row>
    <row r="11707" spans="76:76">
      <c r="BX11707" s="16"/>
    </row>
    <row r="11708" spans="76:76">
      <c r="BX11708" s="16"/>
    </row>
    <row r="11709" spans="76:76">
      <c r="BX11709" s="16"/>
    </row>
    <row r="11710" spans="76:76">
      <c r="BX11710" s="16"/>
    </row>
    <row r="11711" spans="76:76">
      <c r="BX11711" s="16"/>
    </row>
    <row r="11712" spans="76:76">
      <c r="BX11712" s="16"/>
    </row>
    <row r="11713" spans="76:76">
      <c r="BX11713" s="16"/>
    </row>
    <row r="11714" spans="76:76">
      <c r="BX11714" s="16"/>
    </row>
    <row r="11715" spans="76:76">
      <c r="BX11715" s="16"/>
    </row>
    <row r="11716" spans="76:76">
      <c r="BX11716" s="16"/>
    </row>
    <row r="11717" spans="76:76">
      <c r="BX11717" s="16"/>
    </row>
    <row r="11718" spans="76:76">
      <c r="BX11718" s="16"/>
    </row>
    <row r="11719" spans="76:76">
      <c r="BX11719" s="16"/>
    </row>
    <row r="11720" spans="76:76">
      <c r="BX11720" s="16"/>
    </row>
    <row r="11721" spans="76:76">
      <c r="BX11721" s="16"/>
    </row>
    <row r="11722" spans="76:76">
      <c r="BX11722" s="16"/>
    </row>
    <row r="11723" spans="76:76">
      <c r="BX11723" s="16"/>
    </row>
    <row r="11724" spans="76:76">
      <c r="BX11724" s="16"/>
    </row>
    <row r="11725" spans="76:76">
      <c r="BX11725" s="16"/>
    </row>
    <row r="11726" spans="76:76">
      <c r="BX11726" s="16"/>
    </row>
    <row r="11727" spans="76:76">
      <c r="BX11727" s="16"/>
    </row>
    <row r="11728" spans="76:76">
      <c r="BX11728" s="16"/>
    </row>
    <row r="11729" spans="76:76">
      <c r="BX11729" s="16"/>
    </row>
    <row r="11730" spans="76:76">
      <c r="BX11730" s="16"/>
    </row>
    <row r="11731" spans="76:76">
      <c r="BX11731" s="16"/>
    </row>
    <row r="11732" spans="76:76">
      <c r="BX11732" s="16"/>
    </row>
    <row r="11733" spans="76:76">
      <c r="BX11733" s="16"/>
    </row>
    <row r="11734" spans="76:76">
      <c r="BX11734" s="16"/>
    </row>
    <row r="11735" spans="76:76">
      <c r="BX11735" s="16"/>
    </row>
    <row r="11736" spans="76:76">
      <c r="BX11736" s="16"/>
    </row>
    <row r="11737" spans="76:76">
      <c r="BX11737" s="16"/>
    </row>
    <row r="11738" spans="76:76">
      <c r="BX11738" s="16"/>
    </row>
    <row r="11739" spans="76:76">
      <c r="BX11739" s="16"/>
    </row>
    <row r="11740" spans="76:76">
      <c r="BX11740" s="16"/>
    </row>
    <row r="11741" spans="76:76">
      <c r="BX11741" s="16"/>
    </row>
    <row r="11742" spans="76:76">
      <c r="BX11742" s="16"/>
    </row>
    <row r="11743" spans="76:76">
      <c r="BX11743" s="16"/>
    </row>
    <row r="11744" spans="76:76">
      <c r="BX11744" s="16"/>
    </row>
    <row r="11745" spans="76:76">
      <c r="BX11745" s="16"/>
    </row>
    <row r="11746" spans="76:76">
      <c r="BX11746" s="16"/>
    </row>
    <row r="11747" spans="76:76">
      <c r="BX11747" s="16"/>
    </row>
    <row r="11748" spans="76:76">
      <c r="BX11748" s="16"/>
    </row>
    <row r="11749" spans="76:76">
      <c r="BX11749" s="16"/>
    </row>
    <row r="11750" spans="76:76">
      <c r="BX11750" s="16"/>
    </row>
    <row r="11751" spans="76:76">
      <c r="BX11751" s="16"/>
    </row>
    <row r="11752" spans="76:76">
      <c r="BX11752" s="16"/>
    </row>
    <row r="11753" spans="76:76">
      <c r="BX11753" s="16"/>
    </row>
    <row r="11754" spans="76:76">
      <c r="BX11754" s="16"/>
    </row>
    <row r="11755" spans="76:76">
      <c r="BX11755" s="16"/>
    </row>
    <row r="11756" spans="76:76">
      <c r="BX11756" s="16"/>
    </row>
    <row r="11757" spans="76:76">
      <c r="BX11757" s="16"/>
    </row>
    <row r="11758" spans="76:76">
      <c r="BX11758" s="16"/>
    </row>
    <row r="11759" spans="76:76">
      <c r="BX11759" s="16"/>
    </row>
    <row r="11760" spans="76:76">
      <c r="BX11760" s="16"/>
    </row>
    <row r="11761" spans="76:76">
      <c r="BX11761" s="16"/>
    </row>
    <row r="11762" spans="76:76">
      <c r="BX11762" s="16"/>
    </row>
    <row r="11763" spans="76:76">
      <c r="BX11763" s="16"/>
    </row>
    <row r="11764" spans="76:76">
      <c r="BX11764" s="16"/>
    </row>
    <row r="11765" spans="76:76">
      <c r="BX11765" s="16"/>
    </row>
    <row r="11766" spans="76:76">
      <c r="BX11766" s="16"/>
    </row>
    <row r="11767" spans="76:76">
      <c r="BX11767" s="16"/>
    </row>
    <row r="11768" spans="76:76">
      <c r="BX11768" s="16"/>
    </row>
    <row r="11769" spans="76:76">
      <c r="BX11769" s="16"/>
    </row>
    <row r="11770" spans="76:76">
      <c r="BX11770" s="16"/>
    </row>
    <row r="11771" spans="76:76">
      <c r="BX11771" s="16"/>
    </row>
    <row r="11772" spans="76:76">
      <c r="BX11772" s="16"/>
    </row>
    <row r="11773" spans="76:76">
      <c r="BX11773" s="16"/>
    </row>
    <row r="11774" spans="76:76">
      <c r="BX11774" s="16"/>
    </row>
    <row r="11775" spans="76:76">
      <c r="BX11775" s="16"/>
    </row>
    <row r="11776" spans="76:76">
      <c r="BX11776" s="16"/>
    </row>
    <row r="11777" spans="76:76">
      <c r="BX11777" s="16"/>
    </row>
    <row r="11778" spans="76:76">
      <c r="BX11778" s="16"/>
    </row>
    <row r="11779" spans="76:76">
      <c r="BX11779" s="16"/>
    </row>
    <row r="11780" spans="76:76">
      <c r="BX11780" s="16"/>
    </row>
    <row r="11781" spans="76:76">
      <c r="BX11781" s="16"/>
    </row>
    <row r="11782" spans="76:76">
      <c r="BX11782" s="16"/>
    </row>
    <row r="11783" spans="76:76">
      <c r="BX11783" s="16"/>
    </row>
    <row r="11784" spans="76:76">
      <c r="BX11784" s="16"/>
    </row>
    <row r="11785" spans="76:76">
      <c r="BX11785" s="16"/>
    </row>
    <row r="11786" spans="76:76">
      <c r="BX11786" s="16"/>
    </row>
    <row r="11787" spans="76:76">
      <c r="BX11787" s="16"/>
    </row>
    <row r="11788" spans="76:76">
      <c r="BX11788" s="16"/>
    </row>
    <row r="11789" spans="76:76">
      <c r="BX11789" s="16"/>
    </row>
    <row r="11790" spans="76:76">
      <c r="BX11790" s="16"/>
    </row>
    <row r="11791" spans="76:76">
      <c r="BX11791" s="16"/>
    </row>
    <row r="11792" spans="76:76">
      <c r="BX11792" s="16"/>
    </row>
    <row r="11793" spans="76:76">
      <c r="BX11793" s="16"/>
    </row>
    <row r="11794" spans="76:76">
      <c r="BX11794" s="16"/>
    </row>
    <row r="11795" spans="76:76">
      <c r="BX11795" s="16"/>
    </row>
    <row r="11796" spans="76:76">
      <c r="BX11796" s="16"/>
    </row>
    <row r="11797" spans="76:76">
      <c r="BX11797" s="16"/>
    </row>
    <row r="11798" spans="76:76">
      <c r="BX11798" s="16"/>
    </row>
    <row r="11799" spans="76:76">
      <c r="BX11799" s="16"/>
    </row>
    <row r="11800" spans="76:76">
      <c r="BX11800" s="16"/>
    </row>
    <row r="11801" spans="76:76">
      <c r="BX11801" s="16"/>
    </row>
    <row r="11802" spans="76:76">
      <c r="BX11802" s="16"/>
    </row>
    <row r="11803" spans="76:76">
      <c r="BX11803" s="16"/>
    </row>
    <row r="11804" spans="76:76">
      <c r="BX11804" s="16"/>
    </row>
    <row r="11805" spans="76:76">
      <c r="BX11805" s="16"/>
    </row>
    <row r="11806" spans="76:76">
      <c r="BX11806" s="16"/>
    </row>
    <row r="11807" spans="76:76">
      <c r="BX11807" s="16"/>
    </row>
    <row r="11808" spans="76:76">
      <c r="BX11808" s="16"/>
    </row>
    <row r="11809" spans="76:76">
      <c r="BX11809" s="16"/>
    </row>
    <row r="11810" spans="76:76">
      <c r="BX11810" s="16"/>
    </row>
    <row r="11811" spans="76:76">
      <c r="BX11811" s="16"/>
    </row>
    <row r="11812" spans="76:76">
      <c r="BX11812" s="16"/>
    </row>
    <row r="11813" spans="76:76">
      <c r="BX11813" s="16"/>
    </row>
    <row r="11814" spans="76:76">
      <c r="BX11814" s="16"/>
    </row>
    <row r="11815" spans="76:76">
      <c r="BX11815" s="16"/>
    </row>
    <row r="11816" spans="76:76">
      <c r="BX11816" s="16"/>
    </row>
    <row r="11817" spans="76:76">
      <c r="BX11817" s="16"/>
    </row>
    <row r="11818" spans="76:76">
      <c r="BX11818" s="16"/>
    </row>
    <row r="11819" spans="76:76">
      <c r="BX11819" s="16"/>
    </row>
    <row r="11820" spans="76:76">
      <c r="BX11820" s="16"/>
    </row>
    <row r="11821" spans="76:76">
      <c r="BX11821" s="16"/>
    </row>
    <row r="11822" spans="76:76">
      <c r="BX11822" s="16"/>
    </row>
    <row r="11823" spans="76:76">
      <c r="BX11823" s="16"/>
    </row>
    <row r="11824" spans="76:76">
      <c r="BX11824" s="16"/>
    </row>
    <row r="11825" spans="76:76">
      <c r="BX11825" s="16"/>
    </row>
    <row r="11826" spans="76:76">
      <c r="BX11826" s="16"/>
    </row>
    <row r="11827" spans="76:76">
      <c r="BX11827" s="16"/>
    </row>
    <row r="11828" spans="76:76">
      <c r="BX11828" s="16"/>
    </row>
    <row r="11829" spans="76:76">
      <c r="BX11829" s="16"/>
    </row>
    <row r="11830" spans="76:76">
      <c r="BX11830" s="16"/>
    </row>
    <row r="11831" spans="76:76">
      <c r="BX11831" s="16"/>
    </row>
    <row r="11832" spans="76:76">
      <c r="BX11832" s="16"/>
    </row>
    <row r="11833" spans="76:76">
      <c r="BX11833" s="16"/>
    </row>
    <row r="11834" spans="76:76">
      <c r="BX11834" s="16"/>
    </row>
    <row r="11835" spans="76:76">
      <c r="BX11835" s="16"/>
    </row>
    <row r="11836" spans="76:76">
      <c r="BX11836" s="16"/>
    </row>
    <row r="11837" spans="76:76">
      <c r="BX11837" s="16"/>
    </row>
    <row r="11838" spans="76:76">
      <c r="BX11838" s="16"/>
    </row>
    <row r="11839" spans="76:76">
      <c r="BX11839" s="16"/>
    </row>
    <row r="11840" spans="76:76">
      <c r="BX11840" s="16"/>
    </row>
    <row r="11841" spans="76:76">
      <c r="BX11841" s="16"/>
    </row>
    <row r="11842" spans="76:76">
      <c r="BX11842" s="16"/>
    </row>
    <row r="11843" spans="76:76">
      <c r="BX11843" s="16"/>
    </row>
    <row r="11844" spans="76:76">
      <c r="BX11844" s="16"/>
    </row>
    <row r="11845" spans="76:76">
      <c r="BX11845" s="16"/>
    </row>
    <row r="11846" spans="76:76">
      <c r="BX11846" s="16"/>
    </row>
    <row r="11847" spans="76:76">
      <c r="BX11847" s="16"/>
    </row>
    <row r="11848" spans="76:76">
      <c r="BX11848" s="16"/>
    </row>
    <row r="11849" spans="76:76">
      <c r="BX11849" s="16"/>
    </row>
    <row r="11850" spans="76:76">
      <c r="BX11850" s="16"/>
    </row>
    <row r="11851" spans="76:76">
      <c r="BX11851" s="16"/>
    </row>
    <row r="11852" spans="76:76">
      <c r="BX11852" s="16"/>
    </row>
    <row r="11853" spans="76:76">
      <c r="BX11853" s="16"/>
    </row>
    <row r="11854" spans="76:76">
      <c r="BX11854" s="16"/>
    </row>
    <row r="11855" spans="76:76">
      <c r="BX11855" s="16"/>
    </row>
    <row r="11856" spans="76:76">
      <c r="BX11856" s="16"/>
    </row>
    <row r="11857" spans="76:76">
      <c r="BX11857" s="16"/>
    </row>
    <row r="11858" spans="76:76">
      <c r="BX11858" s="16"/>
    </row>
    <row r="11859" spans="76:76">
      <c r="BX11859" s="16"/>
    </row>
    <row r="11860" spans="76:76">
      <c r="BX11860" s="16"/>
    </row>
    <row r="11861" spans="76:76">
      <c r="BX11861" s="16"/>
    </row>
    <row r="11862" spans="76:76">
      <c r="BX11862" s="16"/>
    </row>
    <row r="11863" spans="76:76">
      <c r="BX11863" s="16"/>
    </row>
    <row r="11864" spans="76:76">
      <c r="BX11864" s="16"/>
    </row>
    <row r="11865" spans="76:76">
      <c r="BX11865" s="16"/>
    </row>
    <row r="11866" spans="76:76">
      <c r="BX11866" s="16"/>
    </row>
    <row r="11867" spans="76:76">
      <c r="BX11867" s="16"/>
    </row>
    <row r="11868" spans="76:76">
      <c r="BX11868" s="16"/>
    </row>
    <row r="11869" spans="76:76">
      <c r="BX11869" s="16"/>
    </row>
    <row r="11870" spans="76:76">
      <c r="BX11870" s="16"/>
    </row>
    <row r="11871" spans="76:76">
      <c r="BX11871" s="16"/>
    </row>
    <row r="11872" spans="76:76">
      <c r="BX11872" s="16"/>
    </row>
    <row r="11873" spans="76:76">
      <c r="BX11873" s="16"/>
    </row>
    <row r="11874" spans="76:76">
      <c r="BX11874" s="16"/>
    </row>
    <row r="11875" spans="76:76">
      <c r="BX11875" s="16"/>
    </row>
    <row r="11876" spans="76:76">
      <c r="BX11876" s="16"/>
    </row>
    <row r="11877" spans="76:76">
      <c r="BX11877" s="16"/>
    </row>
    <row r="11878" spans="76:76">
      <c r="BX11878" s="16"/>
    </row>
    <row r="11879" spans="76:76">
      <c r="BX11879" s="16"/>
    </row>
    <row r="11880" spans="76:76">
      <c r="BX11880" s="16"/>
    </row>
    <row r="11881" spans="76:76">
      <c r="BX11881" s="16"/>
    </row>
    <row r="11882" spans="76:76">
      <c r="BX11882" s="16"/>
    </row>
    <row r="11883" spans="76:76">
      <c r="BX11883" s="16"/>
    </row>
    <row r="11884" spans="76:76">
      <c r="BX11884" s="16"/>
    </row>
    <row r="11885" spans="76:76">
      <c r="BX11885" s="16"/>
    </row>
    <row r="11886" spans="76:76">
      <c r="BX11886" s="16"/>
    </row>
    <row r="11887" spans="76:76">
      <c r="BX11887" s="16"/>
    </row>
    <row r="11888" spans="76:76">
      <c r="BX11888" s="16"/>
    </row>
    <row r="11889" spans="76:76">
      <c r="BX11889" s="16"/>
    </row>
    <row r="11890" spans="76:76">
      <c r="BX11890" s="16"/>
    </row>
    <row r="11891" spans="76:76">
      <c r="BX11891" s="16"/>
    </row>
    <row r="11892" spans="76:76">
      <c r="BX11892" s="16"/>
    </row>
    <row r="11893" spans="76:76">
      <c r="BX11893" s="16"/>
    </row>
    <row r="11894" spans="76:76">
      <c r="BX11894" s="16"/>
    </row>
    <row r="11895" spans="76:76">
      <c r="BX11895" s="16"/>
    </row>
    <row r="11896" spans="76:76">
      <c r="BX11896" s="16"/>
    </row>
    <row r="11897" spans="76:76">
      <c r="BX11897" s="16"/>
    </row>
    <row r="11898" spans="76:76">
      <c r="BX11898" s="16"/>
    </row>
    <row r="11899" spans="76:76">
      <c r="BX11899" s="16"/>
    </row>
    <row r="11900" spans="76:76">
      <c r="BX11900" s="16"/>
    </row>
    <row r="11901" spans="76:76">
      <c r="BX11901" s="16"/>
    </row>
    <row r="11902" spans="76:76">
      <c r="BX11902" s="16"/>
    </row>
    <row r="11903" spans="76:76">
      <c r="BX11903" s="16"/>
    </row>
    <row r="11904" spans="76:76">
      <c r="BX11904" s="16"/>
    </row>
    <row r="11905" spans="76:76">
      <c r="BX11905" s="16"/>
    </row>
    <row r="11906" spans="76:76">
      <c r="BX11906" s="16"/>
    </row>
    <row r="11907" spans="76:76">
      <c r="BX11907" s="16"/>
    </row>
    <row r="11908" spans="76:76">
      <c r="BX11908" s="16"/>
    </row>
    <row r="11909" spans="76:76">
      <c r="BX11909" s="16"/>
    </row>
    <row r="11910" spans="76:76">
      <c r="BX11910" s="16"/>
    </row>
    <row r="11911" spans="76:76">
      <c r="BX11911" s="16"/>
    </row>
    <row r="11912" spans="76:76">
      <c r="BX11912" s="16"/>
    </row>
    <row r="11913" spans="76:76">
      <c r="BX11913" s="16"/>
    </row>
    <row r="11914" spans="76:76">
      <c r="BX11914" s="16"/>
    </row>
    <row r="11915" spans="76:76">
      <c r="BX11915" s="16"/>
    </row>
    <row r="11916" spans="76:76">
      <c r="BX11916" s="16"/>
    </row>
    <row r="11917" spans="76:76">
      <c r="BX11917" s="16"/>
    </row>
    <row r="11918" spans="76:76">
      <c r="BX11918" s="16"/>
    </row>
    <row r="11919" spans="76:76">
      <c r="BX11919" s="16"/>
    </row>
    <row r="11920" spans="76:76">
      <c r="BX11920" s="16"/>
    </row>
    <row r="11921" spans="76:76">
      <c r="BX11921" s="16"/>
    </row>
    <row r="11922" spans="76:76">
      <c r="BX11922" s="16"/>
    </row>
    <row r="11923" spans="76:76">
      <c r="BX11923" s="16"/>
    </row>
    <row r="11924" spans="76:76">
      <c r="BX11924" s="16"/>
    </row>
    <row r="11925" spans="76:76">
      <c r="BX11925" s="16"/>
    </row>
    <row r="11926" spans="76:76">
      <c r="BX11926" s="16"/>
    </row>
    <row r="11927" spans="76:76">
      <c r="BX11927" s="16"/>
    </row>
    <row r="11928" spans="76:76">
      <c r="BX11928" s="16"/>
    </row>
    <row r="11929" spans="76:76">
      <c r="BX11929" s="16"/>
    </row>
    <row r="11930" spans="76:76">
      <c r="BX11930" s="16"/>
    </row>
    <row r="11931" spans="76:76">
      <c r="BX11931" s="16"/>
    </row>
    <row r="11932" spans="76:76">
      <c r="BX11932" s="16"/>
    </row>
    <row r="11933" spans="76:76">
      <c r="BX11933" s="16"/>
    </row>
    <row r="11934" spans="76:76">
      <c r="BX11934" s="16"/>
    </row>
    <row r="11935" spans="76:76">
      <c r="BX11935" s="16"/>
    </row>
    <row r="11936" spans="76:76">
      <c r="BX11936" s="16"/>
    </row>
    <row r="11937" spans="76:76">
      <c r="BX11937" s="16"/>
    </row>
    <row r="11938" spans="76:76">
      <c r="BX11938" s="16"/>
    </row>
    <row r="11939" spans="76:76">
      <c r="BX11939" s="16"/>
    </row>
    <row r="11940" spans="76:76">
      <c r="BX11940" s="16"/>
    </row>
    <row r="11941" spans="76:76">
      <c r="BX11941" s="16"/>
    </row>
    <row r="11942" spans="76:76">
      <c r="BX11942" s="16"/>
    </row>
    <row r="11943" spans="76:76">
      <c r="BX11943" s="16"/>
    </row>
    <row r="11944" spans="76:76">
      <c r="BX11944" s="16"/>
    </row>
    <row r="11945" spans="76:76">
      <c r="BX11945" s="16"/>
    </row>
    <row r="11946" spans="76:76">
      <c r="BX11946" s="16"/>
    </row>
    <row r="11947" spans="76:76">
      <c r="BX11947" s="16"/>
    </row>
    <row r="11948" spans="76:76">
      <c r="BX11948" s="16"/>
    </row>
    <row r="11949" spans="76:76">
      <c r="BX11949" s="16"/>
    </row>
    <row r="11950" spans="76:76">
      <c r="BX11950" s="16"/>
    </row>
    <row r="11951" spans="76:76">
      <c r="BX11951" s="16"/>
    </row>
    <row r="11952" spans="76:76">
      <c r="BX11952" s="16"/>
    </row>
    <row r="11953" spans="76:76">
      <c r="BX11953" s="16"/>
    </row>
    <row r="11954" spans="76:76">
      <c r="BX11954" s="16"/>
    </row>
    <row r="11955" spans="76:76">
      <c r="BX11955" s="16"/>
    </row>
    <row r="11956" spans="76:76">
      <c r="BX11956" s="16"/>
    </row>
    <row r="11957" spans="76:76">
      <c r="BX11957" s="16"/>
    </row>
    <row r="11958" spans="76:76">
      <c r="BX11958" s="16"/>
    </row>
    <row r="11959" spans="76:76">
      <c r="BX11959" s="16"/>
    </row>
    <row r="11960" spans="76:76">
      <c r="BX11960" s="16"/>
    </row>
    <row r="11961" spans="76:76">
      <c r="BX11961" s="16"/>
    </row>
    <row r="11962" spans="76:76">
      <c r="BX11962" s="16"/>
    </row>
    <row r="11963" spans="76:76">
      <c r="BX11963" s="16"/>
    </row>
    <row r="11964" spans="76:76">
      <c r="BX11964" s="16"/>
    </row>
    <row r="11965" spans="76:76">
      <c r="BX11965" s="16"/>
    </row>
    <row r="11966" spans="76:76">
      <c r="BX11966" s="16"/>
    </row>
    <row r="11967" spans="76:76">
      <c r="BX11967" s="16"/>
    </row>
    <row r="11968" spans="76:76">
      <c r="BX11968" s="16"/>
    </row>
    <row r="11969" spans="76:76">
      <c r="BX11969" s="16"/>
    </row>
    <row r="11970" spans="76:76">
      <c r="BX11970" s="16"/>
    </row>
    <row r="11971" spans="76:76">
      <c r="BX11971" s="16"/>
    </row>
    <row r="11972" spans="76:76">
      <c r="BX11972" s="16"/>
    </row>
    <row r="11973" spans="76:76">
      <c r="BX11973" s="16"/>
    </row>
    <row r="11974" spans="76:76">
      <c r="BX11974" s="16"/>
    </row>
    <row r="11975" spans="76:76">
      <c r="BX11975" s="16"/>
    </row>
    <row r="11976" spans="76:76">
      <c r="BX11976" s="16"/>
    </row>
    <row r="11977" spans="76:76">
      <c r="BX11977" s="16"/>
    </row>
    <row r="11978" spans="76:76">
      <c r="BX11978" s="16"/>
    </row>
    <row r="11979" spans="76:76">
      <c r="BX11979" s="16"/>
    </row>
    <row r="11980" spans="76:76">
      <c r="BX11980" s="16"/>
    </row>
    <row r="11981" spans="76:76">
      <c r="BX11981" s="16"/>
    </row>
    <row r="11982" spans="76:76">
      <c r="BX11982" s="16"/>
    </row>
    <row r="11983" spans="76:76">
      <c r="BX11983" s="16"/>
    </row>
    <row r="11984" spans="76:76">
      <c r="BX11984" s="16"/>
    </row>
    <row r="11985" spans="76:76">
      <c r="BX11985" s="16"/>
    </row>
    <row r="11986" spans="76:76">
      <c r="BX11986" s="16"/>
    </row>
    <row r="11987" spans="76:76">
      <c r="BX11987" s="16"/>
    </row>
    <row r="11988" spans="76:76">
      <c r="BX11988" s="16"/>
    </row>
    <row r="11989" spans="76:76">
      <c r="BX11989" s="16"/>
    </row>
    <row r="11990" spans="76:76">
      <c r="BX11990" s="16"/>
    </row>
    <row r="11991" spans="76:76">
      <c r="BX11991" s="16"/>
    </row>
    <row r="11992" spans="76:76">
      <c r="BX11992" s="16"/>
    </row>
    <row r="11993" spans="76:76">
      <c r="BX11993" s="16"/>
    </row>
    <row r="11994" spans="76:76">
      <c r="BX11994" s="16"/>
    </row>
    <row r="11995" spans="76:76">
      <c r="BX11995" s="16"/>
    </row>
    <row r="11996" spans="76:76">
      <c r="BX11996" s="16"/>
    </row>
    <row r="11997" spans="76:76">
      <c r="BX11997" s="16"/>
    </row>
    <row r="11998" spans="76:76">
      <c r="BX11998" s="16"/>
    </row>
    <row r="11999" spans="76:76">
      <c r="BX11999" s="16"/>
    </row>
    <row r="12000" spans="76:76">
      <c r="BX12000" s="16"/>
    </row>
    <row r="12001" spans="76:76">
      <c r="BX12001" s="16"/>
    </row>
    <row r="12002" spans="76:76">
      <c r="BX12002" s="16"/>
    </row>
    <row r="12003" spans="76:76">
      <c r="BX12003" s="16"/>
    </row>
    <row r="12004" spans="76:76">
      <c r="BX12004" s="16"/>
    </row>
    <row r="12005" spans="76:76">
      <c r="BX12005" s="16"/>
    </row>
    <row r="12006" spans="76:76">
      <c r="BX12006" s="16"/>
    </row>
    <row r="12007" spans="76:76">
      <c r="BX12007" s="16"/>
    </row>
    <row r="12008" spans="76:76">
      <c r="BX12008" s="16"/>
    </row>
    <row r="12009" spans="76:76">
      <c r="BX12009" s="16"/>
    </row>
    <row r="12010" spans="76:76">
      <c r="BX12010" s="16"/>
    </row>
    <row r="12011" spans="76:76">
      <c r="BX12011" s="16"/>
    </row>
    <row r="12012" spans="76:76">
      <c r="BX12012" s="16"/>
    </row>
    <row r="12013" spans="76:76">
      <c r="BX12013" s="16"/>
    </row>
    <row r="12014" spans="76:76">
      <c r="BX12014" s="16"/>
    </row>
    <row r="12015" spans="76:76">
      <c r="BX12015" s="16"/>
    </row>
    <row r="12016" spans="76:76">
      <c r="BX12016" s="16"/>
    </row>
    <row r="12017" spans="76:76">
      <c r="BX12017" s="16"/>
    </row>
    <row r="12018" spans="76:76">
      <c r="BX12018" s="16"/>
    </row>
    <row r="12019" spans="76:76">
      <c r="BX12019" s="16"/>
    </row>
    <row r="12020" spans="76:76">
      <c r="BX12020" s="16"/>
    </row>
    <row r="12021" spans="76:76">
      <c r="BX12021" s="16"/>
    </row>
    <row r="12022" spans="76:76">
      <c r="BX12022" s="16"/>
    </row>
    <row r="12023" spans="76:76">
      <c r="BX12023" s="16"/>
    </row>
    <row r="12024" spans="76:76">
      <c r="BX12024" s="16"/>
    </row>
    <row r="12025" spans="76:76">
      <c r="BX12025" s="16"/>
    </row>
    <row r="12026" spans="76:76">
      <c r="BX12026" s="16"/>
    </row>
    <row r="12027" spans="76:76">
      <c r="BX12027" s="16"/>
    </row>
    <row r="12028" spans="76:76">
      <c r="BX12028" s="16"/>
    </row>
    <row r="12029" spans="76:76">
      <c r="BX12029" s="16"/>
    </row>
    <row r="12030" spans="76:76">
      <c r="BX12030" s="16"/>
    </row>
    <row r="12031" spans="76:76">
      <c r="BX12031" s="16"/>
    </row>
    <row r="12032" spans="76:76">
      <c r="BX12032" s="16"/>
    </row>
    <row r="12033" spans="76:76">
      <c r="BX12033" s="16"/>
    </row>
    <row r="12034" spans="76:76">
      <c r="BX12034" s="16"/>
    </row>
    <row r="12035" spans="76:76">
      <c r="BX12035" s="16"/>
    </row>
    <row r="12036" spans="76:76">
      <c r="BX12036" s="16"/>
    </row>
    <row r="12037" spans="76:76">
      <c r="BX12037" s="16"/>
    </row>
    <row r="12038" spans="76:76">
      <c r="BX12038" s="16"/>
    </row>
    <row r="12039" spans="76:76">
      <c r="BX12039" s="16"/>
    </row>
    <row r="12040" spans="76:76">
      <c r="BX12040" s="16"/>
    </row>
    <row r="12041" spans="76:76">
      <c r="BX12041" s="16"/>
    </row>
    <row r="12042" spans="76:76">
      <c r="BX12042" s="16"/>
    </row>
    <row r="12043" spans="76:76">
      <c r="BX12043" s="16"/>
    </row>
    <row r="12044" spans="76:76">
      <c r="BX12044" s="16"/>
    </row>
    <row r="12045" spans="76:76">
      <c r="BX12045" s="16"/>
    </row>
    <row r="12046" spans="76:76">
      <c r="BX12046" s="16"/>
    </row>
    <row r="12047" spans="76:76">
      <c r="BX12047" s="16"/>
    </row>
    <row r="12048" spans="76:76">
      <c r="BX12048" s="16"/>
    </row>
    <row r="12049" spans="76:76">
      <c r="BX12049" s="16"/>
    </row>
    <row r="12050" spans="76:76">
      <c r="BX12050" s="16"/>
    </row>
    <row r="12051" spans="76:76">
      <c r="BX12051" s="16"/>
    </row>
    <row r="12052" spans="76:76">
      <c r="BX12052" s="16"/>
    </row>
    <row r="12053" spans="76:76">
      <c r="BX12053" s="16"/>
    </row>
    <row r="12054" spans="76:76">
      <c r="BX12054" s="16"/>
    </row>
    <row r="12055" spans="76:76">
      <c r="BX12055" s="16"/>
    </row>
    <row r="12056" spans="76:76">
      <c r="BX12056" s="16"/>
    </row>
    <row r="12057" spans="76:76">
      <c r="BX12057" s="16"/>
    </row>
    <row r="12058" spans="76:76">
      <c r="BX12058" s="16"/>
    </row>
    <row r="12059" spans="76:76">
      <c r="BX12059" s="16"/>
    </row>
    <row r="12060" spans="76:76">
      <c r="BX12060" s="16"/>
    </row>
    <row r="12061" spans="76:76">
      <c r="BX12061" s="16"/>
    </row>
    <row r="12062" spans="76:76">
      <c r="BX12062" s="16"/>
    </row>
    <row r="12063" spans="76:76">
      <c r="BX12063" s="16"/>
    </row>
    <row r="12064" spans="76:76">
      <c r="BX12064" s="16"/>
    </row>
    <row r="12065" spans="76:76">
      <c r="BX12065" s="16"/>
    </row>
    <row r="12066" spans="76:76">
      <c r="BX12066" s="16"/>
    </row>
    <row r="12067" spans="76:76">
      <c r="BX12067" s="16"/>
    </row>
    <row r="12068" spans="76:76">
      <c r="BX12068" s="16"/>
    </row>
    <row r="12069" spans="76:76">
      <c r="BX12069" s="16"/>
    </row>
    <row r="12070" spans="76:76">
      <c r="BX12070" s="16"/>
    </row>
    <row r="12071" spans="76:76">
      <c r="BX12071" s="16"/>
    </row>
    <row r="12072" spans="76:76">
      <c r="BX12072" s="16"/>
    </row>
    <row r="12073" spans="76:76">
      <c r="BX12073" s="16"/>
    </row>
    <row r="12074" spans="76:76">
      <c r="BX12074" s="16"/>
    </row>
    <row r="12075" spans="76:76">
      <c r="BX12075" s="16"/>
    </row>
    <row r="12076" spans="76:76">
      <c r="BX12076" s="16"/>
    </row>
    <row r="12077" spans="76:76">
      <c r="BX12077" s="16"/>
    </row>
    <row r="12078" spans="76:76">
      <c r="BX12078" s="16"/>
    </row>
    <row r="12079" spans="76:76">
      <c r="BX12079" s="16"/>
    </row>
    <row r="12080" spans="76:76">
      <c r="BX12080" s="16"/>
    </row>
    <row r="12081" spans="76:76">
      <c r="BX12081" s="16"/>
    </row>
    <row r="12082" spans="76:76">
      <c r="BX12082" s="16"/>
    </row>
    <row r="12083" spans="76:76">
      <c r="BX12083" s="16"/>
    </row>
    <row r="12084" spans="76:76">
      <c r="BX12084" s="16"/>
    </row>
    <row r="12085" spans="76:76">
      <c r="BX12085" s="16"/>
    </row>
    <row r="12086" spans="76:76">
      <c r="BX12086" s="16"/>
    </row>
    <row r="12087" spans="76:76">
      <c r="BX12087" s="16"/>
    </row>
    <row r="12088" spans="76:76">
      <c r="BX12088" s="16"/>
    </row>
    <row r="12089" spans="76:76">
      <c r="BX12089" s="16"/>
    </row>
    <row r="12090" spans="76:76">
      <c r="BX12090" s="16"/>
    </row>
    <row r="12091" spans="76:76">
      <c r="BX12091" s="16"/>
    </row>
    <row r="12092" spans="76:76">
      <c r="BX12092" s="16"/>
    </row>
    <row r="12093" spans="76:76">
      <c r="BX12093" s="16"/>
    </row>
    <row r="12094" spans="76:76">
      <c r="BX12094" s="16"/>
    </row>
    <row r="12095" spans="76:76">
      <c r="BX12095" s="16"/>
    </row>
    <row r="12096" spans="76:76">
      <c r="BX12096" s="16"/>
    </row>
    <row r="12097" spans="76:76">
      <c r="BX12097" s="16"/>
    </row>
    <row r="12098" spans="76:76">
      <c r="BX12098" s="16"/>
    </row>
    <row r="12099" spans="76:76">
      <c r="BX12099" s="16"/>
    </row>
    <row r="12100" spans="76:76">
      <c r="BX12100" s="16"/>
    </row>
    <row r="12101" spans="76:76">
      <c r="BX12101" s="16"/>
    </row>
    <row r="12102" spans="76:76">
      <c r="BX12102" s="16"/>
    </row>
    <row r="12103" spans="76:76">
      <c r="BX12103" s="16"/>
    </row>
    <row r="12104" spans="76:76">
      <c r="BX12104" s="16"/>
    </row>
    <row r="12105" spans="76:76">
      <c r="BX12105" s="16"/>
    </row>
    <row r="12106" spans="76:76">
      <c r="BX12106" s="16"/>
    </row>
    <row r="12107" spans="76:76">
      <c r="BX12107" s="16"/>
    </row>
    <row r="12108" spans="76:76">
      <c r="BX12108" s="16"/>
    </row>
    <row r="12109" spans="76:76">
      <c r="BX12109" s="16"/>
    </row>
    <row r="12110" spans="76:76">
      <c r="BX12110" s="16"/>
    </row>
    <row r="12111" spans="76:76">
      <c r="BX12111" s="16"/>
    </row>
    <row r="12112" spans="76:76">
      <c r="BX12112" s="16"/>
    </row>
    <row r="12113" spans="76:76">
      <c r="BX12113" s="16"/>
    </row>
    <row r="12114" spans="76:76">
      <c r="BX12114" s="16"/>
    </row>
    <row r="12115" spans="76:76">
      <c r="BX12115" s="16"/>
    </row>
    <row r="12116" spans="76:76">
      <c r="BX12116" s="16"/>
    </row>
    <row r="12117" spans="76:76">
      <c r="BX12117" s="16"/>
    </row>
    <row r="12118" spans="76:76">
      <c r="BX12118" s="16"/>
    </row>
    <row r="12119" spans="76:76">
      <c r="BX12119" s="16"/>
    </row>
    <row r="12120" spans="76:76">
      <c r="BX12120" s="16"/>
    </row>
    <row r="12121" spans="76:76">
      <c r="BX12121" s="16"/>
    </row>
    <row r="12122" spans="76:76">
      <c r="BX12122" s="16"/>
    </row>
    <row r="12123" spans="76:76">
      <c r="BX12123" s="16"/>
    </row>
    <row r="12124" spans="76:76">
      <c r="BX12124" s="16"/>
    </row>
    <row r="12125" spans="76:76">
      <c r="BX12125" s="16"/>
    </row>
    <row r="12126" spans="76:76">
      <c r="BX12126" s="16"/>
    </row>
    <row r="12127" spans="76:76">
      <c r="BX12127" s="16"/>
    </row>
    <row r="12128" spans="76:76">
      <c r="BX12128" s="16"/>
    </row>
    <row r="12129" spans="76:76">
      <c r="BX12129" s="16"/>
    </row>
    <row r="12130" spans="76:76">
      <c r="BX12130" s="16"/>
    </row>
    <row r="12131" spans="76:76">
      <c r="BX12131" s="16"/>
    </row>
    <row r="12132" spans="76:76">
      <c r="BX12132" s="16"/>
    </row>
    <row r="12133" spans="76:76">
      <c r="BX12133" s="16"/>
    </row>
    <row r="12134" spans="76:76">
      <c r="BX12134" s="16"/>
    </row>
    <row r="12135" spans="76:76">
      <c r="BX12135" s="16"/>
    </row>
    <row r="12136" spans="76:76">
      <c r="BX12136" s="16"/>
    </row>
    <row r="12137" spans="76:76">
      <c r="BX12137" s="16"/>
    </row>
    <row r="12138" spans="76:76">
      <c r="BX12138" s="16"/>
    </row>
    <row r="12139" spans="76:76">
      <c r="BX12139" s="16"/>
    </row>
    <row r="12140" spans="76:76">
      <c r="BX12140" s="16"/>
    </row>
    <row r="12141" spans="76:76">
      <c r="BX12141" s="16"/>
    </row>
    <row r="12142" spans="76:76">
      <c r="BX12142" s="16"/>
    </row>
    <row r="12143" spans="76:76">
      <c r="BX12143" s="16"/>
    </row>
    <row r="12144" spans="76:76">
      <c r="BX12144" s="16"/>
    </row>
    <row r="12145" spans="76:76">
      <c r="BX12145" s="16"/>
    </row>
    <row r="12146" spans="76:76">
      <c r="BX12146" s="16"/>
    </row>
    <row r="12147" spans="76:76">
      <c r="BX12147" s="16"/>
    </row>
    <row r="12148" spans="76:76">
      <c r="BX12148" s="16"/>
    </row>
    <row r="12149" spans="76:76">
      <c r="BX12149" s="16"/>
    </row>
    <row r="12150" spans="76:76">
      <c r="BX12150" s="16"/>
    </row>
    <row r="12151" spans="76:76">
      <c r="BX12151" s="16"/>
    </row>
    <row r="12152" spans="76:76">
      <c r="BX12152" s="16"/>
    </row>
    <row r="12153" spans="76:76">
      <c r="BX12153" s="16"/>
    </row>
    <row r="12154" spans="76:76">
      <c r="BX12154" s="16"/>
    </row>
    <row r="12155" spans="76:76">
      <c r="BX12155" s="16"/>
    </row>
    <row r="12156" spans="76:76">
      <c r="BX12156" s="16"/>
    </row>
    <row r="12157" spans="76:76">
      <c r="BX12157" s="16"/>
    </row>
    <row r="12158" spans="76:76">
      <c r="BX12158" s="16"/>
    </row>
    <row r="12159" spans="76:76">
      <c r="BX12159" s="16"/>
    </row>
    <row r="12160" spans="76:76">
      <c r="BX12160" s="16"/>
    </row>
    <row r="12161" spans="76:76">
      <c r="BX12161" s="16"/>
    </row>
    <row r="12162" spans="76:76">
      <c r="BX12162" s="16"/>
    </row>
    <row r="12163" spans="76:76">
      <c r="BX12163" s="16"/>
    </row>
    <row r="12164" spans="76:76">
      <c r="BX12164" s="16"/>
    </row>
    <row r="12165" spans="76:76">
      <c r="BX12165" s="16"/>
    </row>
    <row r="12166" spans="76:76">
      <c r="BX12166" s="16"/>
    </row>
    <row r="12167" spans="76:76">
      <c r="BX12167" s="16"/>
    </row>
    <row r="12168" spans="76:76">
      <c r="BX12168" s="16"/>
    </row>
    <row r="12169" spans="76:76">
      <c r="BX12169" s="16"/>
    </row>
    <row r="12170" spans="76:76">
      <c r="BX12170" s="16"/>
    </row>
    <row r="12171" spans="76:76">
      <c r="BX12171" s="16"/>
    </row>
    <row r="12172" spans="76:76">
      <c r="BX12172" s="16"/>
    </row>
    <row r="12173" spans="76:76">
      <c r="BX12173" s="16"/>
    </row>
    <row r="12174" spans="76:76">
      <c r="BX12174" s="16"/>
    </row>
    <row r="12175" spans="76:76">
      <c r="BX12175" s="16"/>
    </row>
    <row r="12176" spans="76:76">
      <c r="BX12176" s="16"/>
    </row>
    <row r="12177" spans="76:76">
      <c r="BX12177" s="16"/>
    </row>
    <row r="12178" spans="76:76">
      <c r="BX12178" s="16"/>
    </row>
    <row r="12179" spans="76:76">
      <c r="BX12179" s="16"/>
    </row>
    <row r="12180" spans="76:76">
      <c r="BX12180" s="16"/>
    </row>
    <row r="12181" spans="76:76">
      <c r="BX12181" s="16"/>
    </row>
    <row r="12182" spans="76:76">
      <c r="BX12182" s="16"/>
    </row>
    <row r="12183" spans="76:76">
      <c r="BX12183" s="16"/>
    </row>
    <row r="12184" spans="76:76">
      <c r="BX12184" s="16"/>
    </row>
    <row r="12185" spans="76:76">
      <c r="BX12185" s="16"/>
    </row>
    <row r="12186" spans="76:76">
      <c r="BX12186" s="16"/>
    </row>
    <row r="12187" spans="76:76">
      <c r="BX12187" s="16"/>
    </row>
    <row r="12188" spans="76:76">
      <c r="BX12188" s="16"/>
    </row>
    <row r="12189" spans="76:76">
      <c r="BX12189" s="16"/>
    </row>
    <row r="12190" spans="76:76">
      <c r="BX12190" s="16"/>
    </row>
    <row r="12191" spans="76:76">
      <c r="BX12191" s="16"/>
    </row>
    <row r="12192" spans="76:76">
      <c r="BX12192" s="16"/>
    </row>
    <row r="12193" spans="76:76">
      <c r="BX12193" s="16"/>
    </row>
    <row r="12194" spans="76:76">
      <c r="BX12194" s="16"/>
    </row>
    <row r="12195" spans="76:76">
      <c r="BX12195" s="16"/>
    </row>
    <row r="12196" spans="76:76">
      <c r="BX12196" s="16"/>
    </row>
    <row r="12197" spans="76:76">
      <c r="BX12197" s="16"/>
    </row>
    <row r="12198" spans="76:76">
      <c r="BX12198" s="16"/>
    </row>
    <row r="12199" spans="76:76">
      <c r="BX12199" s="16"/>
    </row>
    <row r="12200" spans="76:76">
      <c r="BX12200" s="16"/>
    </row>
    <row r="12201" spans="76:76">
      <c r="BX12201" s="16"/>
    </row>
    <row r="12202" spans="76:76">
      <c r="BX12202" s="16"/>
    </row>
    <row r="12203" spans="76:76">
      <c r="BX12203" s="16"/>
    </row>
    <row r="12204" spans="76:76">
      <c r="BX12204" s="16"/>
    </row>
    <row r="12205" spans="76:76">
      <c r="BX12205" s="16"/>
    </row>
    <row r="12206" spans="76:76">
      <c r="BX12206" s="16"/>
    </row>
    <row r="12207" spans="76:76">
      <c r="BX12207" s="16"/>
    </row>
    <row r="12208" spans="76:76">
      <c r="BX12208" s="16"/>
    </row>
    <row r="12209" spans="76:76">
      <c r="BX12209" s="16"/>
    </row>
    <row r="12210" spans="76:76">
      <c r="BX12210" s="16"/>
    </row>
    <row r="12211" spans="76:76">
      <c r="BX12211" s="16"/>
    </row>
    <row r="12212" spans="76:76">
      <c r="BX12212" s="16"/>
    </row>
    <row r="12213" spans="76:76">
      <c r="BX12213" s="16"/>
    </row>
    <row r="12214" spans="76:76">
      <c r="BX12214" s="16"/>
    </row>
    <row r="12215" spans="76:76">
      <c r="BX12215" s="16"/>
    </row>
    <row r="12216" spans="76:76">
      <c r="BX12216" s="16"/>
    </row>
    <row r="12217" spans="76:76">
      <c r="BX12217" s="16"/>
    </row>
    <row r="12218" spans="76:76">
      <c r="BX12218" s="16"/>
    </row>
    <row r="12219" spans="76:76">
      <c r="BX12219" s="16"/>
    </row>
    <row r="12220" spans="76:76">
      <c r="BX12220" s="16"/>
    </row>
    <row r="12221" spans="76:76">
      <c r="BX12221" s="16"/>
    </row>
    <row r="12222" spans="76:76">
      <c r="BX12222" s="16"/>
    </row>
    <row r="12223" spans="76:76">
      <c r="BX12223" s="16"/>
    </row>
    <row r="12224" spans="76:76">
      <c r="BX12224" s="16"/>
    </row>
    <row r="12225" spans="76:76">
      <c r="BX12225" s="16"/>
    </row>
    <row r="12226" spans="76:76">
      <c r="BX12226" s="16"/>
    </row>
    <row r="12227" spans="76:76">
      <c r="BX12227" s="16"/>
    </row>
    <row r="12228" spans="76:76">
      <c r="BX12228" s="16"/>
    </row>
    <row r="12229" spans="76:76">
      <c r="BX12229" s="16"/>
    </row>
    <row r="12230" spans="76:76">
      <c r="BX12230" s="16"/>
    </row>
    <row r="12231" spans="76:76">
      <c r="BX12231" s="16"/>
    </row>
    <row r="12232" spans="76:76">
      <c r="BX12232" s="16"/>
    </row>
    <row r="12233" spans="76:76">
      <c r="BX12233" s="16"/>
    </row>
    <row r="12234" spans="76:76">
      <c r="BX12234" s="16"/>
    </row>
    <row r="12235" spans="76:76">
      <c r="BX12235" s="16"/>
    </row>
    <row r="12236" spans="76:76">
      <c r="BX12236" s="16"/>
    </row>
    <row r="12237" spans="76:76">
      <c r="BX12237" s="16"/>
    </row>
    <row r="12238" spans="76:76">
      <c r="BX12238" s="16"/>
    </row>
    <row r="12239" spans="76:76">
      <c r="BX12239" s="16"/>
    </row>
    <row r="12240" spans="76:76">
      <c r="BX12240" s="16"/>
    </row>
    <row r="12241" spans="76:76">
      <c r="BX12241" s="16"/>
    </row>
    <row r="12242" spans="76:76">
      <c r="BX12242" s="16"/>
    </row>
    <row r="12243" spans="76:76">
      <c r="BX12243" s="16"/>
    </row>
    <row r="12244" spans="76:76">
      <c r="BX12244" s="16"/>
    </row>
    <row r="12245" spans="76:76">
      <c r="BX12245" s="16"/>
    </row>
    <row r="12246" spans="76:76">
      <c r="BX12246" s="16"/>
    </row>
    <row r="12247" spans="76:76">
      <c r="BX12247" s="16"/>
    </row>
    <row r="12248" spans="76:76">
      <c r="BX12248" s="16"/>
    </row>
    <row r="12249" spans="76:76">
      <c r="BX12249" s="16"/>
    </row>
    <row r="12250" spans="76:76">
      <c r="BX12250" s="16"/>
    </row>
    <row r="12251" spans="76:76">
      <c r="BX12251" s="16"/>
    </row>
    <row r="12252" spans="76:76">
      <c r="BX12252" s="16"/>
    </row>
    <row r="12253" spans="76:76">
      <c r="BX12253" s="16"/>
    </row>
    <row r="12254" spans="76:76">
      <c r="BX12254" s="16"/>
    </row>
    <row r="12255" spans="76:76">
      <c r="BX12255" s="16"/>
    </row>
    <row r="12256" spans="76:76">
      <c r="BX12256" s="16"/>
    </row>
    <row r="12257" spans="76:76">
      <c r="BX12257" s="16"/>
    </row>
    <row r="12258" spans="76:76">
      <c r="BX12258" s="16"/>
    </row>
    <row r="12259" spans="76:76">
      <c r="BX12259" s="16"/>
    </row>
    <row r="12260" spans="76:76">
      <c r="BX12260" s="16"/>
    </row>
    <row r="12261" spans="76:76">
      <c r="BX12261" s="16"/>
    </row>
    <row r="12262" spans="76:76">
      <c r="BX12262" s="16"/>
    </row>
    <row r="12263" spans="76:76">
      <c r="BX12263" s="16"/>
    </row>
    <row r="12264" spans="76:76">
      <c r="BX12264" s="16"/>
    </row>
    <row r="12265" spans="76:76">
      <c r="BX12265" s="16"/>
    </row>
    <row r="12266" spans="76:76">
      <c r="BX12266" s="16"/>
    </row>
    <row r="12267" spans="76:76">
      <c r="BX12267" s="16"/>
    </row>
    <row r="12268" spans="76:76">
      <c r="BX12268" s="16"/>
    </row>
    <row r="12269" spans="76:76">
      <c r="BX12269" s="16"/>
    </row>
    <row r="12270" spans="76:76">
      <c r="BX12270" s="16"/>
    </row>
    <row r="12271" spans="76:76">
      <c r="BX12271" s="16"/>
    </row>
    <row r="12272" spans="76:76">
      <c r="BX12272" s="16"/>
    </row>
    <row r="12273" spans="76:76">
      <c r="BX12273" s="16"/>
    </row>
    <row r="12274" spans="76:76">
      <c r="BX12274" s="16"/>
    </row>
    <row r="12275" spans="76:76">
      <c r="BX12275" s="16"/>
    </row>
    <row r="12276" spans="76:76">
      <c r="BX12276" s="16"/>
    </row>
    <row r="12277" spans="76:76">
      <c r="BX12277" s="16"/>
    </row>
    <row r="12278" spans="76:76">
      <c r="BX12278" s="16"/>
    </row>
    <row r="12279" spans="76:76">
      <c r="BX12279" s="16"/>
    </row>
    <row r="12280" spans="76:76">
      <c r="BX12280" s="16"/>
    </row>
    <row r="12281" spans="76:76">
      <c r="BX12281" s="16"/>
    </row>
    <row r="12282" spans="76:76">
      <c r="BX12282" s="16"/>
    </row>
    <row r="12283" spans="76:76">
      <c r="BX12283" s="16"/>
    </row>
    <row r="12284" spans="76:76">
      <c r="BX12284" s="16"/>
    </row>
    <row r="12285" spans="76:76">
      <c r="BX12285" s="16"/>
    </row>
    <row r="12286" spans="76:76">
      <c r="BX12286" s="16"/>
    </row>
    <row r="12287" spans="76:76">
      <c r="BX12287" s="16"/>
    </row>
    <row r="12288" spans="76:76">
      <c r="BX12288" s="16"/>
    </row>
    <row r="12289" spans="76:76">
      <c r="BX12289" s="16"/>
    </row>
    <row r="12290" spans="76:76">
      <c r="BX12290" s="16"/>
    </row>
    <row r="12291" spans="76:76">
      <c r="BX12291" s="16"/>
    </row>
    <row r="12292" spans="76:76">
      <c r="BX12292" s="16"/>
    </row>
    <row r="12293" spans="76:76">
      <c r="BX12293" s="16"/>
    </row>
    <row r="12294" spans="76:76">
      <c r="BX12294" s="16"/>
    </row>
    <row r="12295" spans="76:76">
      <c r="BX12295" s="16"/>
    </row>
    <row r="12296" spans="76:76">
      <c r="BX12296" s="16"/>
    </row>
    <row r="12297" spans="76:76">
      <c r="BX12297" s="16"/>
    </row>
    <row r="12298" spans="76:76">
      <c r="BX12298" s="16"/>
    </row>
    <row r="12299" spans="76:76">
      <c r="BX12299" s="16"/>
    </row>
    <row r="12300" spans="76:76">
      <c r="BX12300" s="16"/>
    </row>
    <row r="12301" spans="76:76">
      <c r="BX12301" s="16"/>
    </row>
    <row r="12302" spans="76:76">
      <c r="BX12302" s="16"/>
    </row>
    <row r="12303" spans="76:76">
      <c r="BX12303" s="16"/>
    </row>
    <row r="12304" spans="76:76">
      <c r="BX12304" s="16"/>
    </row>
    <row r="12305" spans="76:76">
      <c r="BX12305" s="16"/>
    </row>
    <row r="12306" spans="76:76">
      <c r="BX12306" s="16"/>
    </row>
    <row r="12307" spans="76:76">
      <c r="BX12307" s="16"/>
    </row>
    <row r="12308" spans="76:76">
      <c r="BX12308" s="16"/>
    </row>
    <row r="12309" spans="76:76">
      <c r="BX12309" s="16"/>
    </row>
    <row r="12310" spans="76:76">
      <c r="BX12310" s="16"/>
    </row>
    <row r="12311" spans="76:76">
      <c r="BX12311" s="16"/>
    </row>
    <row r="12312" spans="76:76">
      <c r="BX12312" s="16"/>
    </row>
    <row r="12313" spans="76:76">
      <c r="BX12313" s="16"/>
    </row>
    <row r="12314" spans="76:76">
      <c r="BX12314" s="16"/>
    </row>
    <row r="12315" spans="76:76">
      <c r="BX12315" s="16"/>
    </row>
    <row r="12316" spans="76:76">
      <c r="BX12316" s="16"/>
    </row>
    <row r="12317" spans="76:76">
      <c r="BX12317" s="16"/>
    </row>
    <row r="12318" spans="76:76">
      <c r="BX12318" s="16"/>
    </row>
    <row r="12319" spans="76:76">
      <c r="BX12319" s="16"/>
    </row>
    <row r="12320" spans="76:76">
      <c r="BX12320" s="16"/>
    </row>
    <row r="12321" spans="76:76">
      <c r="BX12321" s="16"/>
    </row>
    <row r="12322" spans="76:76">
      <c r="BX12322" s="16"/>
    </row>
    <row r="12323" spans="76:76">
      <c r="BX12323" s="16"/>
    </row>
    <row r="12324" spans="76:76">
      <c r="BX12324" s="16"/>
    </row>
    <row r="12325" spans="76:76">
      <c r="BX12325" s="16"/>
    </row>
    <row r="12326" spans="76:76">
      <c r="BX12326" s="16"/>
    </row>
    <row r="12327" spans="76:76">
      <c r="BX12327" s="16"/>
    </row>
    <row r="12328" spans="76:76">
      <c r="BX12328" s="16"/>
    </row>
    <row r="12329" spans="76:76">
      <c r="BX12329" s="16"/>
    </row>
    <row r="12330" spans="76:76">
      <c r="BX12330" s="16"/>
    </row>
    <row r="12331" spans="76:76">
      <c r="BX12331" s="16"/>
    </row>
    <row r="12332" spans="76:76">
      <c r="BX12332" s="16"/>
    </row>
    <row r="12333" spans="76:76">
      <c r="BX12333" s="16"/>
    </row>
    <row r="12334" spans="76:76">
      <c r="BX12334" s="16"/>
    </row>
    <row r="12335" spans="76:76">
      <c r="BX12335" s="16"/>
    </row>
    <row r="12336" spans="76:76">
      <c r="BX12336" s="16"/>
    </row>
    <row r="12337" spans="76:76">
      <c r="BX12337" s="16"/>
    </row>
    <row r="12338" spans="76:76">
      <c r="BX12338" s="16"/>
    </row>
    <row r="12339" spans="76:76">
      <c r="BX12339" s="16"/>
    </row>
    <row r="12340" spans="76:76">
      <c r="BX12340" s="16"/>
    </row>
    <row r="12341" spans="76:76">
      <c r="BX12341" s="16"/>
    </row>
    <row r="12342" spans="76:76">
      <c r="BX12342" s="16"/>
    </row>
    <row r="12343" spans="76:76">
      <c r="BX12343" s="16"/>
    </row>
    <row r="12344" spans="76:76">
      <c r="BX12344" s="16"/>
    </row>
    <row r="12345" spans="76:76">
      <c r="BX12345" s="16"/>
    </row>
    <row r="12346" spans="76:76">
      <c r="BX12346" s="16"/>
    </row>
    <row r="12347" spans="76:76">
      <c r="BX12347" s="16"/>
    </row>
    <row r="12348" spans="76:76">
      <c r="BX12348" s="16"/>
    </row>
    <row r="12349" spans="76:76">
      <c r="BX12349" s="16"/>
    </row>
    <row r="12350" spans="76:76">
      <c r="BX12350" s="16"/>
    </row>
    <row r="12351" spans="76:76">
      <c r="BX12351" s="16"/>
    </row>
    <row r="12352" spans="76:76">
      <c r="BX12352" s="16"/>
    </row>
    <row r="12353" spans="76:76">
      <c r="BX12353" s="16"/>
    </row>
    <row r="12354" spans="76:76">
      <c r="BX12354" s="16"/>
    </row>
    <row r="12355" spans="76:76">
      <c r="BX12355" s="16"/>
    </row>
    <row r="12356" spans="76:76">
      <c r="BX12356" s="16"/>
    </row>
    <row r="12357" spans="76:76">
      <c r="BX12357" s="16"/>
    </row>
    <row r="12358" spans="76:76">
      <c r="BX12358" s="16"/>
    </row>
    <row r="12359" spans="76:76">
      <c r="BX12359" s="16"/>
    </row>
    <row r="12360" spans="76:76">
      <c r="BX12360" s="16"/>
    </row>
    <row r="12361" spans="76:76">
      <c r="BX12361" s="16"/>
    </row>
    <row r="12362" spans="76:76">
      <c r="BX12362" s="16"/>
    </row>
    <row r="12363" spans="76:76">
      <c r="BX12363" s="16"/>
    </row>
    <row r="12364" spans="76:76">
      <c r="BX12364" s="16"/>
    </row>
    <row r="12365" spans="76:76">
      <c r="BX12365" s="16"/>
    </row>
    <row r="12366" spans="76:76">
      <c r="BX12366" s="16"/>
    </row>
    <row r="12367" spans="76:76">
      <c r="BX12367" s="16"/>
    </row>
    <row r="12368" spans="76:76">
      <c r="BX12368" s="16"/>
    </row>
    <row r="12369" spans="76:76">
      <c r="BX12369" s="16"/>
    </row>
    <row r="12370" spans="76:76">
      <c r="BX12370" s="16"/>
    </row>
    <row r="12371" spans="76:76">
      <c r="BX12371" s="16"/>
    </row>
    <row r="12372" spans="76:76">
      <c r="BX12372" s="16"/>
    </row>
    <row r="12373" spans="76:76">
      <c r="BX12373" s="16"/>
    </row>
    <row r="12374" spans="76:76">
      <c r="BX12374" s="16"/>
    </row>
    <row r="12375" spans="76:76">
      <c r="BX12375" s="16"/>
    </row>
    <row r="12376" spans="76:76">
      <c r="BX12376" s="16"/>
    </row>
    <row r="12377" spans="76:76">
      <c r="BX12377" s="16"/>
    </row>
    <row r="12378" spans="76:76">
      <c r="BX12378" s="16"/>
    </row>
    <row r="12379" spans="76:76">
      <c r="BX12379" s="16"/>
    </row>
    <row r="12380" spans="76:76">
      <c r="BX12380" s="16"/>
    </row>
    <row r="12381" spans="76:76">
      <c r="BX12381" s="16"/>
    </row>
    <row r="12382" spans="76:76">
      <c r="BX12382" s="16"/>
    </row>
    <row r="12383" spans="76:76">
      <c r="BX12383" s="16"/>
    </row>
    <row r="12384" spans="76:76">
      <c r="BX12384" s="16"/>
    </row>
    <row r="12385" spans="76:76">
      <c r="BX12385" s="16"/>
    </row>
    <row r="12386" spans="76:76">
      <c r="BX12386" s="16"/>
    </row>
    <row r="12387" spans="76:76">
      <c r="BX12387" s="16"/>
    </row>
    <row r="12388" spans="76:76">
      <c r="BX12388" s="16"/>
    </row>
    <row r="12389" spans="76:76">
      <c r="BX12389" s="16"/>
    </row>
    <row r="12390" spans="76:76">
      <c r="BX12390" s="16"/>
    </row>
    <row r="12391" spans="76:76">
      <c r="BX12391" s="16"/>
    </row>
    <row r="12392" spans="76:76">
      <c r="BX12392" s="16"/>
    </row>
    <row r="12393" spans="76:76">
      <c r="BX12393" s="16"/>
    </row>
    <row r="12394" spans="76:76">
      <c r="BX12394" s="16"/>
    </row>
    <row r="12395" spans="76:76">
      <c r="BX12395" s="16"/>
    </row>
    <row r="12396" spans="76:76">
      <c r="BX12396" s="16"/>
    </row>
    <row r="12397" spans="76:76">
      <c r="BX12397" s="16"/>
    </row>
    <row r="12398" spans="76:76">
      <c r="BX12398" s="16"/>
    </row>
    <row r="12399" spans="76:76">
      <c r="BX12399" s="16"/>
    </row>
    <row r="12400" spans="76:76">
      <c r="BX12400" s="16"/>
    </row>
    <row r="12401" spans="76:76">
      <c r="BX12401" s="16"/>
    </row>
    <row r="12402" spans="76:76">
      <c r="BX12402" s="16"/>
    </row>
    <row r="12403" spans="76:76">
      <c r="BX12403" s="16"/>
    </row>
    <row r="12404" spans="76:76">
      <c r="BX12404" s="16"/>
    </row>
    <row r="12405" spans="76:76">
      <c r="BX12405" s="16"/>
    </row>
    <row r="12406" spans="76:76">
      <c r="BX12406" s="16"/>
    </row>
    <row r="12407" spans="76:76">
      <c r="BX12407" s="16"/>
    </row>
    <row r="12408" spans="76:76">
      <c r="BX12408" s="16"/>
    </row>
    <row r="12409" spans="76:76">
      <c r="BX12409" s="16"/>
    </row>
    <row r="12410" spans="76:76">
      <c r="BX12410" s="16"/>
    </row>
    <row r="12411" spans="76:76">
      <c r="BX12411" s="16"/>
    </row>
    <row r="12412" spans="76:76">
      <c r="BX12412" s="16"/>
    </row>
    <row r="12413" spans="76:76">
      <c r="BX12413" s="16"/>
    </row>
    <row r="12414" spans="76:76">
      <c r="BX12414" s="16"/>
    </row>
    <row r="12415" spans="76:76">
      <c r="BX12415" s="16"/>
    </row>
    <row r="12416" spans="76:76">
      <c r="BX12416" s="16"/>
    </row>
    <row r="12417" spans="76:76">
      <c r="BX12417" s="16"/>
    </row>
    <row r="12418" spans="76:76">
      <c r="BX12418" s="16"/>
    </row>
    <row r="12419" spans="76:76">
      <c r="BX12419" s="16"/>
    </row>
    <row r="12420" spans="76:76">
      <c r="BX12420" s="16"/>
    </row>
    <row r="12421" spans="76:76">
      <c r="BX12421" s="16"/>
    </row>
    <row r="12422" spans="76:76">
      <c r="BX12422" s="16"/>
    </row>
    <row r="12423" spans="76:76">
      <c r="BX12423" s="16"/>
    </row>
    <row r="12424" spans="76:76">
      <c r="BX12424" s="16"/>
    </row>
    <row r="12425" spans="76:76">
      <c r="BX12425" s="16"/>
    </row>
    <row r="12426" spans="76:76">
      <c r="BX12426" s="16"/>
    </row>
    <row r="12427" spans="76:76">
      <c r="BX12427" s="16"/>
    </row>
    <row r="12428" spans="76:76">
      <c r="BX12428" s="16"/>
    </row>
    <row r="12429" spans="76:76">
      <c r="BX12429" s="16"/>
    </row>
    <row r="12430" spans="76:76">
      <c r="BX12430" s="16"/>
    </row>
    <row r="12431" spans="76:76">
      <c r="BX12431" s="16"/>
    </row>
    <row r="12432" spans="76:76">
      <c r="BX12432" s="16"/>
    </row>
    <row r="12433" spans="76:76">
      <c r="BX12433" s="16"/>
    </row>
    <row r="12434" spans="76:76">
      <c r="BX12434" s="16"/>
    </row>
    <row r="12435" spans="76:76">
      <c r="BX12435" s="16"/>
    </row>
    <row r="12436" spans="76:76">
      <c r="BX12436" s="16"/>
    </row>
    <row r="12437" spans="76:76">
      <c r="BX12437" s="16"/>
    </row>
    <row r="12438" spans="76:76">
      <c r="BX12438" s="16"/>
    </row>
    <row r="12439" spans="76:76">
      <c r="BX12439" s="16"/>
    </row>
    <row r="12440" spans="76:76">
      <c r="BX12440" s="16"/>
    </row>
    <row r="12441" spans="76:76">
      <c r="BX12441" s="16"/>
    </row>
    <row r="12442" spans="76:76">
      <c r="BX12442" s="16"/>
    </row>
    <row r="12443" spans="76:76">
      <c r="BX12443" s="16"/>
    </row>
    <row r="12444" spans="76:76">
      <c r="BX12444" s="16"/>
    </row>
    <row r="12445" spans="76:76">
      <c r="BX12445" s="16"/>
    </row>
    <row r="12446" spans="76:76">
      <c r="BX12446" s="16"/>
    </row>
    <row r="12447" spans="76:76">
      <c r="BX12447" s="16"/>
    </row>
    <row r="12448" spans="76:76">
      <c r="BX12448" s="16"/>
    </row>
    <row r="12449" spans="76:76">
      <c r="BX12449" s="16"/>
    </row>
    <row r="12450" spans="76:76">
      <c r="BX12450" s="16"/>
    </row>
    <row r="12451" spans="76:76">
      <c r="BX12451" s="16"/>
    </row>
    <row r="12452" spans="76:76">
      <c r="BX12452" s="16"/>
    </row>
    <row r="12453" spans="76:76">
      <c r="BX12453" s="16"/>
    </row>
    <row r="12454" spans="76:76">
      <c r="BX12454" s="16"/>
    </row>
    <row r="12455" spans="76:76">
      <c r="BX12455" s="16"/>
    </row>
    <row r="12456" spans="76:76">
      <c r="BX12456" s="16"/>
    </row>
    <row r="12457" spans="76:76">
      <c r="BX12457" s="16"/>
    </row>
    <row r="12458" spans="76:76">
      <c r="BX12458" s="16"/>
    </row>
    <row r="12459" spans="76:76">
      <c r="BX12459" s="16"/>
    </row>
    <row r="12460" spans="76:76">
      <c r="BX12460" s="16"/>
    </row>
    <row r="12461" spans="76:76">
      <c r="BX12461" s="16"/>
    </row>
    <row r="12462" spans="76:76">
      <c r="BX12462" s="16"/>
    </row>
    <row r="12463" spans="76:76">
      <c r="BX12463" s="16"/>
    </row>
    <row r="12464" spans="76:76">
      <c r="BX12464" s="16"/>
    </row>
    <row r="12465" spans="76:76">
      <c r="BX12465" s="16"/>
    </row>
    <row r="12466" spans="76:76">
      <c r="BX12466" s="16"/>
    </row>
    <row r="12467" spans="76:76">
      <c r="BX12467" s="16"/>
    </row>
    <row r="12468" spans="76:76">
      <c r="BX12468" s="16"/>
    </row>
    <row r="12469" spans="76:76">
      <c r="BX12469" s="16"/>
    </row>
    <row r="12470" spans="76:76">
      <c r="BX12470" s="16"/>
    </row>
    <row r="12471" spans="76:76">
      <c r="BX12471" s="16"/>
    </row>
    <row r="12472" spans="76:76">
      <c r="BX12472" s="16"/>
    </row>
    <row r="12473" spans="76:76">
      <c r="BX12473" s="16"/>
    </row>
    <row r="12474" spans="76:76">
      <c r="BX12474" s="16"/>
    </row>
    <row r="12475" spans="76:76">
      <c r="BX12475" s="16"/>
    </row>
    <row r="12476" spans="76:76">
      <c r="BX12476" s="16"/>
    </row>
    <row r="12477" spans="76:76">
      <c r="BX12477" s="16"/>
    </row>
    <row r="12478" spans="76:76">
      <c r="BX12478" s="16"/>
    </row>
    <row r="12479" spans="76:76">
      <c r="BX12479" s="16"/>
    </row>
    <row r="12480" spans="76:76">
      <c r="BX12480" s="16"/>
    </row>
    <row r="12481" spans="76:76">
      <c r="BX12481" s="16"/>
    </row>
    <row r="12482" spans="76:76">
      <c r="BX12482" s="16"/>
    </row>
    <row r="12483" spans="76:76">
      <c r="BX12483" s="16"/>
    </row>
    <row r="12484" spans="76:76">
      <c r="BX12484" s="16"/>
    </row>
    <row r="12485" spans="76:76">
      <c r="BX12485" s="16"/>
    </row>
    <row r="12486" spans="76:76">
      <c r="BX12486" s="16"/>
    </row>
    <row r="12487" spans="76:76">
      <c r="BX12487" s="16"/>
    </row>
    <row r="12488" spans="76:76">
      <c r="BX12488" s="16"/>
    </row>
    <row r="12489" spans="76:76">
      <c r="BX12489" s="16"/>
    </row>
    <row r="12490" spans="76:76">
      <c r="BX12490" s="16"/>
    </row>
    <row r="12491" spans="76:76">
      <c r="BX12491" s="16"/>
    </row>
    <row r="12492" spans="76:76">
      <c r="BX12492" s="16"/>
    </row>
    <row r="12493" spans="76:76">
      <c r="BX12493" s="16"/>
    </row>
    <row r="12494" spans="76:76">
      <c r="BX12494" s="16"/>
    </row>
    <row r="12495" spans="76:76">
      <c r="BX12495" s="16"/>
    </row>
    <row r="12496" spans="76:76">
      <c r="BX12496" s="16"/>
    </row>
    <row r="12497" spans="76:76">
      <c r="BX12497" s="16"/>
    </row>
    <row r="12498" spans="76:76">
      <c r="BX12498" s="16"/>
    </row>
    <row r="12499" spans="76:76">
      <c r="BX12499" s="16"/>
    </row>
    <row r="12500" spans="76:76">
      <c r="BX12500" s="16"/>
    </row>
    <row r="12501" spans="76:76">
      <c r="BX12501" s="16"/>
    </row>
    <row r="12502" spans="76:76">
      <c r="BX12502" s="16"/>
    </row>
    <row r="12503" spans="76:76">
      <c r="BX12503" s="16"/>
    </row>
    <row r="12504" spans="76:76">
      <c r="BX12504" s="16"/>
    </row>
    <row r="12505" spans="76:76">
      <c r="BX12505" s="16"/>
    </row>
    <row r="12506" spans="76:76">
      <c r="BX12506" s="16"/>
    </row>
    <row r="12507" spans="76:76">
      <c r="BX12507" s="16"/>
    </row>
    <row r="12508" spans="76:76">
      <c r="BX12508" s="16"/>
    </row>
    <row r="12509" spans="76:76">
      <c r="BX12509" s="16"/>
    </row>
    <row r="12510" spans="76:76">
      <c r="BX12510" s="16"/>
    </row>
    <row r="12511" spans="76:76">
      <c r="BX12511" s="16"/>
    </row>
    <row r="12512" spans="76:76">
      <c r="BX12512" s="16"/>
    </row>
    <row r="12513" spans="76:76">
      <c r="BX12513" s="16"/>
    </row>
    <row r="12514" spans="76:76">
      <c r="BX12514" s="16"/>
    </row>
    <row r="12515" spans="76:76">
      <c r="BX12515" s="16"/>
    </row>
    <row r="12516" spans="76:76">
      <c r="BX12516" s="16"/>
    </row>
    <row r="12517" spans="76:76">
      <c r="BX12517" s="16"/>
    </row>
    <row r="12518" spans="76:76">
      <c r="BX12518" s="16"/>
    </row>
    <row r="12519" spans="76:76">
      <c r="BX12519" s="16"/>
    </row>
    <row r="12520" spans="76:76">
      <c r="BX12520" s="16"/>
    </row>
    <row r="12521" spans="76:76">
      <c r="BX12521" s="16"/>
    </row>
    <row r="12522" spans="76:76">
      <c r="BX12522" s="16"/>
    </row>
    <row r="12523" spans="76:76">
      <c r="BX12523" s="16"/>
    </row>
    <row r="12524" spans="76:76">
      <c r="BX12524" s="16"/>
    </row>
    <row r="12525" spans="76:76">
      <c r="BX12525" s="16"/>
    </row>
    <row r="12526" spans="76:76">
      <c r="BX12526" s="16"/>
    </row>
    <row r="12527" spans="76:76">
      <c r="BX12527" s="16"/>
    </row>
    <row r="12528" spans="76:76">
      <c r="BX12528" s="16"/>
    </row>
    <row r="12529" spans="76:76">
      <c r="BX12529" s="16"/>
    </row>
    <row r="12530" spans="76:76">
      <c r="BX12530" s="16"/>
    </row>
    <row r="12531" spans="76:76">
      <c r="BX12531" s="16"/>
    </row>
    <row r="12532" spans="76:76">
      <c r="BX12532" s="16"/>
    </row>
    <row r="12533" spans="76:76">
      <c r="BX12533" s="16"/>
    </row>
    <row r="12534" spans="76:76">
      <c r="BX12534" s="16"/>
    </row>
    <row r="12535" spans="76:76">
      <c r="BX12535" s="16"/>
    </row>
    <row r="12536" spans="76:76">
      <c r="BX12536" s="16"/>
    </row>
    <row r="12537" spans="76:76">
      <c r="BX12537" s="16"/>
    </row>
    <row r="12538" spans="76:76">
      <c r="BX12538" s="16"/>
    </row>
    <row r="12539" spans="76:76">
      <c r="BX12539" s="16"/>
    </row>
    <row r="12540" spans="76:76">
      <c r="BX12540" s="16"/>
    </row>
    <row r="12541" spans="76:76">
      <c r="BX12541" s="16"/>
    </row>
    <row r="12542" spans="76:76">
      <c r="BX12542" s="16"/>
    </row>
    <row r="12543" spans="76:76">
      <c r="BX12543" s="16"/>
    </row>
    <row r="12544" spans="76:76">
      <c r="BX12544" s="16"/>
    </row>
    <row r="12545" spans="76:76">
      <c r="BX12545" s="16"/>
    </row>
    <row r="12546" spans="76:76">
      <c r="BX12546" s="16"/>
    </row>
    <row r="12547" spans="76:76">
      <c r="BX12547" s="16"/>
    </row>
    <row r="12548" spans="76:76">
      <c r="BX12548" s="16"/>
    </row>
    <row r="12549" spans="76:76">
      <c r="BX12549" s="16"/>
    </row>
    <row r="12550" spans="76:76">
      <c r="BX12550" s="16"/>
    </row>
    <row r="12551" spans="76:76">
      <c r="BX12551" s="16"/>
    </row>
    <row r="12552" spans="76:76">
      <c r="BX12552" s="16"/>
    </row>
    <row r="12553" spans="76:76">
      <c r="BX12553" s="16"/>
    </row>
    <row r="12554" spans="76:76">
      <c r="BX12554" s="16"/>
    </row>
    <row r="12555" spans="76:76">
      <c r="BX12555" s="16"/>
    </row>
    <row r="12556" spans="76:76">
      <c r="BX12556" s="16"/>
    </row>
    <row r="12557" spans="76:76">
      <c r="BX12557" s="16"/>
    </row>
    <row r="12558" spans="76:76">
      <c r="BX12558" s="16"/>
    </row>
    <row r="12559" spans="76:76">
      <c r="BX12559" s="16"/>
    </row>
    <row r="12560" spans="76:76">
      <c r="BX12560" s="16"/>
    </row>
    <row r="12561" spans="76:76">
      <c r="BX12561" s="16"/>
    </row>
    <row r="12562" spans="76:76">
      <c r="BX12562" s="16"/>
    </row>
    <row r="12563" spans="76:76">
      <c r="BX12563" s="16"/>
    </row>
    <row r="12564" spans="76:76">
      <c r="BX12564" s="16"/>
    </row>
    <row r="12565" spans="76:76">
      <c r="BX12565" s="16"/>
    </row>
    <row r="12566" spans="76:76">
      <c r="BX12566" s="16"/>
    </row>
    <row r="12567" spans="76:76">
      <c r="BX12567" s="16"/>
    </row>
    <row r="12568" spans="76:76">
      <c r="BX12568" s="16"/>
    </row>
    <row r="12569" spans="76:76">
      <c r="BX12569" s="16"/>
    </row>
    <row r="12570" spans="76:76">
      <c r="BX12570" s="16"/>
    </row>
    <row r="12571" spans="76:76">
      <c r="BX12571" s="16"/>
    </row>
    <row r="12572" spans="76:76">
      <c r="BX12572" s="16"/>
    </row>
    <row r="12573" spans="76:76">
      <c r="BX12573" s="16"/>
    </row>
    <row r="12574" spans="76:76">
      <c r="BX12574" s="16"/>
    </row>
    <row r="12575" spans="76:76">
      <c r="BX12575" s="16"/>
    </row>
    <row r="12576" spans="76:76">
      <c r="BX12576" s="16"/>
    </row>
    <row r="12577" spans="76:76">
      <c r="BX12577" s="16"/>
    </row>
    <row r="12578" spans="76:76">
      <c r="BX12578" s="16"/>
    </row>
    <row r="12579" spans="76:76">
      <c r="BX12579" s="16"/>
    </row>
    <row r="12580" spans="76:76">
      <c r="BX12580" s="16"/>
    </row>
    <row r="12581" spans="76:76">
      <c r="BX12581" s="16"/>
    </row>
    <row r="12582" spans="76:76">
      <c r="BX12582" s="16"/>
    </row>
    <row r="12583" spans="76:76">
      <c r="BX12583" s="16"/>
    </row>
    <row r="12584" spans="76:76">
      <c r="BX12584" s="16"/>
    </row>
    <row r="12585" spans="76:76">
      <c r="BX12585" s="16"/>
    </row>
    <row r="12586" spans="76:76">
      <c r="BX12586" s="16"/>
    </row>
    <row r="12587" spans="76:76">
      <c r="BX12587" s="16"/>
    </row>
    <row r="12588" spans="76:76">
      <c r="BX12588" s="16"/>
    </row>
    <row r="12589" spans="76:76">
      <c r="BX12589" s="16"/>
    </row>
    <row r="12590" spans="76:76">
      <c r="BX12590" s="16"/>
    </row>
    <row r="12591" spans="76:76">
      <c r="BX12591" s="16"/>
    </row>
    <row r="12592" spans="76:76">
      <c r="BX12592" s="16"/>
    </row>
    <row r="12593" spans="76:76">
      <c r="BX12593" s="16"/>
    </row>
    <row r="12594" spans="76:76">
      <c r="BX12594" s="16"/>
    </row>
    <row r="12595" spans="76:76">
      <c r="BX12595" s="16"/>
    </row>
    <row r="12596" spans="76:76">
      <c r="BX12596" s="16"/>
    </row>
    <row r="12597" spans="76:76">
      <c r="BX12597" s="16"/>
    </row>
    <row r="12598" spans="76:76">
      <c r="BX12598" s="16"/>
    </row>
    <row r="12599" spans="76:76">
      <c r="BX12599" s="16"/>
    </row>
    <row r="12600" spans="76:76">
      <c r="BX12600" s="16"/>
    </row>
    <row r="12601" spans="76:76">
      <c r="BX12601" s="16"/>
    </row>
    <row r="12602" spans="76:76">
      <c r="BX12602" s="16"/>
    </row>
    <row r="12603" spans="76:76">
      <c r="BX12603" s="16"/>
    </row>
    <row r="12604" spans="76:76">
      <c r="BX12604" s="16"/>
    </row>
    <row r="12605" spans="76:76">
      <c r="BX12605" s="16"/>
    </row>
    <row r="12606" spans="76:76">
      <c r="BX12606" s="16"/>
    </row>
    <row r="12607" spans="76:76">
      <c r="BX12607" s="16"/>
    </row>
    <row r="12608" spans="76:76">
      <c r="BX12608" s="16"/>
    </row>
    <row r="12609" spans="76:76">
      <c r="BX12609" s="16"/>
    </row>
    <row r="12610" spans="76:76">
      <c r="BX12610" s="16"/>
    </row>
    <row r="12611" spans="76:76">
      <c r="BX12611" s="16"/>
    </row>
    <row r="12612" spans="76:76">
      <c r="BX12612" s="16"/>
    </row>
    <row r="12613" spans="76:76">
      <c r="BX12613" s="16"/>
    </row>
    <row r="12614" spans="76:76">
      <c r="BX12614" s="16"/>
    </row>
    <row r="12615" spans="76:76">
      <c r="BX12615" s="16"/>
    </row>
    <row r="12616" spans="76:76">
      <c r="BX12616" s="16"/>
    </row>
    <row r="12617" spans="76:76">
      <c r="BX12617" s="16"/>
    </row>
    <row r="12618" spans="76:76">
      <c r="BX12618" s="16"/>
    </row>
    <row r="12619" spans="76:76">
      <c r="BX12619" s="16"/>
    </row>
    <row r="12620" spans="76:76">
      <c r="BX12620" s="16"/>
    </row>
    <row r="12621" spans="76:76">
      <c r="BX12621" s="16"/>
    </row>
    <row r="12622" spans="76:76">
      <c r="BX12622" s="16"/>
    </row>
    <row r="12623" spans="76:76">
      <c r="BX12623" s="16"/>
    </row>
    <row r="12624" spans="76:76">
      <c r="BX12624" s="16"/>
    </row>
    <row r="12625" spans="76:76">
      <c r="BX12625" s="16"/>
    </row>
    <row r="12626" spans="76:76">
      <c r="BX12626" s="16"/>
    </row>
    <row r="12627" spans="76:76">
      <c r="BX12627" s="16"/>
    </row>
    <row r="12628" spans="76:76">
      <c r="BX12628" s="16"/>
    </row>
    <row r="12629" spans="76:76">
      <c r="BX12629" s="16"/>
    </row>
    <row r="12630" spans="76:76">
      <c r="BX12630" s="16"/>
    </row>
    <row r="12631" spans="76:76">
      <c r="BX12631" s="16"/>
    </row>
    <row r="12632" spans="76:76">
      <c r="BX12632" s="16"/>
    </row>
    <row r="12633" spans="76:76">
      <c r="BX12633" s="16"/>
    </row>
    <row r="12634" spans="76:76">
      <c r="BX12634" s="16"/>
    </row>
    <row r="12635" spans="76:76">
      <c r="BX12635" s="16"/>
    </row>
    <row r="12636" spans="76:76">
      <c r="BX12636" s="16"/>
    </row>
    <row r="12637" spans="76:76">
      <c r="BX12637" s="16"/>
    </row>
    <row r="12638" spans="76:76">
      <c r="BX12638" s="16"/>
    </row>
    <row r="12639" spans="76:76">
      <c r="BX12639" s="16"/>
    </row>
    <row r="12640" spans="76:76">
      <c r="BX12640" s="16"/>
    </row>
    <row r="12641" spans="76:76">
      <c r="BX12641" s="16"/>
    </row>
    <row r="12642" spans="76:76">
      <c r="BX12642" s="16"/>
    </row>
    <row r="12643" spans="76:76">
      <c r="BX12643" s="16"/>
    </row>
    <row r="12644" spans="76:76">
      <c r="BX12644" s="16"/>
    </row>
    <row r="12645" spans="76:76">
      <c r="BX12645" s="16"/>
    </row>
    <row r="12646" spans="76:76">
      <c r="BX12646" s="16"/>
    </row>
    <row r="12647" spans="76:76">
      <c r="BX12647" s="16"/>
    </row>
    <row r="12648" spans="76:76">
      <c r="BX12648" s="16"/>
    </row>
    <row r="12649" spans="76:76">
      <c r="BX12649" s="16"/>
    </row>
    <row r="12650" spans="76:76">
      <c r="BX12650" s="16"/>
    </row>
    <row r="12651" spans="76:76">
      <c r="BX12651" s="16"/>
    </row>
    <row r="12652" spans="76:76">
      <c r="BX12652" s="16"/>
    </row>
    <row r="12653" spans="76:76">
      <c r="BX12653" s="16"/>
    </row>
    <row r="12654" spans="76:76">
      <c r="BX12654" s="16"/>
    </row>
    <row r="12655" spans="76:76">
      <c r="BX12655" s="16"/>
    </row>
    <row r="12656" spans="76:76">
      <c r="BX12656" s="16"/>
    </row>
    <row r="12657" spans="76:76">
      <c r="BX12657" s="16"/>
    </row>
    <row r="12658" spans="76:76">
      <c r="BX12658" s="16"/>
    </row>
    <row r="12659" spans="76:76">
      <c r="BX12659" s="16"/>
    </row>
    <row r="12660" spans="76:76">
      <c r="BX12660" s="16"/>
    </row>
    <row r="12661" spans="76:76">
      <c r="BX12661" s="16"/>
    </row>
    <row r="12662" spans="76:76">
      <c r="BX12662" s="16"/>
    </row>
    <row r="12663" spans="76:76">
      <c r="BX12663" s="16"/>
    </row>
    <row r="12664" spans="76:76">
      <c r="BX12664" s="16"/>
    </row>
    <row r="12665" spans="76:76">
      <c r="BX12665" s="16"/>
    </row>
    <row r="12666" spans="76:76">
      <c r="BX12666" s="16"/>
    </row>
    <row r="12667" spans="76:76">
      <c r="BX12667" s="16"/>
    </row>
    <row r="12668" spans="76:76">
      <c r="BX12668" s="16"/>
    </row>
    <row r="12669" spans="76:76">
      <c r="BX12669" s="16"/>
    </row>
    <row r="12670" spans="76:76">
      <c r="BX12670" s="16"/>
    </row>
    <row r="12671" spans="76:76">
      <c r="BX12671" s="16"/>
    </row>
    <row r="12672" spans="76:76">
      <c r="BX12672" s="16"/>
    </row>
    <row r="12673" spans="76:76">
      <c r="BX12673" s="16"/>
    </row>
    <row r="12674" spans="76:76">
      <c r="BX12674" s="16"/>
    </row>
    <row r="12675" spans="76:76">
      <c r="BX12675" s="16"/>
    </row>
    <row r="12676" spans="76:76">
      <c r="BX12676" s="16"/>
    </row>
    <row r="12677" spans="76:76">
      <c r="BX12677" s="16"/>
    </row>
    <row r="12678" spans="76:76">
      <c r="BX12678" s="16"/>
    </row>
    <row r="12679" spans="76:76">
      <c r="BX12679" s="16"/>
    </row>
    <row r="12680" spans="76:76">
      <c r="BX12680" s="16"/>
    </row>
    <row r="12681" spans="76:76">
      <c r="BX12681" s="16"/>
    </row>
    <row r="12682" spans="76:76">
      <c r="BX12682" s="16"/>
    </row>
    <row r="12683" spans="76:76">
      <c r="BX12683" s="16"/>
    </row>
    <row r="12684" spans="76:76">
      <c r="BX12684" s="16"/>
    </row>
    <row r="12685" spans="76:76">
      <c r="BX12685" s="16"/>
    </row>
    <row r="12686" spans="76:76">
      <c r="BX12686" s="16"/>
    </row>
    <row r="12687" spans="76:76">
      <c r="BX12687" s="16"/>
    </row>
    <row r="12688" spans="76:76">
      <c r="BX12688" s="16"/>
    </row>
    <row r="12689" spans="76:76">
      <c r="BX12689" s="16"/>
    </row>
    <row r="12690" spans="76:76">
      <c r="BX12690" s="16"/>
    </row>
    <row r="12691" spans="76:76">
      <c r="BX12691" s="16"/>
    </row>
    <row r="12692" spans="76:76">
      <c r="BX12692" s="16"/>
    </row>
    <row r="12693" spans="76:76">
      <c r="BX12693" s="16"/>
    </row>
    <row r="12694" spans="76:76">
      <c r="BX12694" s="16"/>
    </row>
    <row r="12695" spans="76:76">
      <c r="BX12695" s="16"/>
    </row>
    <row r="12696" spans="76:76">
      <c r="BX12696" s="16"/>
    </row>
    <row r="12697" spans="76:76">
      <c r="BX12697" s="16"/>
    </row>
    <row r="12698" spans="76:76">
      <c r="BX12698" s="16"/>
    </row>
    <row r="12699" spans="76:76">
      <c r="BX12699" s="16"/>
    </row>
    <row r="12700" spans="76:76">
      <c r="BX12700" s="16"/>
    </row>
    <row r="12701" spans="76:76">
      <c r="BX12701" s="16"/>
    </row>
    <row r="12702" spans="76:76">
      <c r="BX12702" s="16"/>
    </row>
    <row r="12703" spans="76:76">
      <c r="BX12703" s="16"/>
    </row>
    <row r="12704" spans="76:76">
      <c r="BX12704" s="16"/>
    </row>
    <row r="12705" spans="76:76">
      <c r="BX12705" s="16"/>
    </row>
    <row r="12706" spans="76:76">
      <c r="BX12706" s="16"/>
    </row>
    <row r="12707" spans="76:76">
      <c r="BX12707" s="16"/>
    </row>
    <row r="12708" spans="76:76">
      <c r="BX12708" s="16"/>
    </row>
    <row r="12709" spans="76:76">
      <c r="BX12709" s="16"/>
    </row>
    <row r="12710" spans="76:76">
      <c r="BX12710" s="16"/>
    </row>
    <row r="12711" spans="76:76">
      <c r="BX12711" s="16"/>
    </row>
    <row r="12712" spans="76:76">
      <c r="BX12712" s="16"/>
    </row>
    <row r="12713" spans="76:76">
      <c r="BX12713" s="16"/>
    </row>
    <row r="12714" spans="76:76">
      <c r="BX12714" s="16"/>
    </row>
    <row r="12715" spans="76:76">
      <c r="BX12715" s="16"/>
    </row>
    <row r="12716" spans="76:76">
      <c r="BX12716" s="16"/>
    </row>
    <row r="12717" spans="76:76">
      <c r="BX12717" s="16"/>
    </row>
    <row r="12718" spans="76:76">
      <c r="BX12718" s="16"/>
    </row>
    <row r="12719" spans="76:76">
      <c r="BX12719" s="16"/>
    </row>
    <row r="12720" spans="76:76">
      <c r="BX12720" s="16"/>
    </row>
    <row r="12721" spans="76:76">
      <c r="BX12721" s="16"/>
    </row>
    <row r="12722" spans="76:76">
      <c r="BX12722" s="16"/>
    </row>
    <row r="12723" spans="76:76">
      <c r="BX12723" s="16"/>
    </row>
    <row r="12724" spans="76:76">
      <c r="BX12724" s="16"/>
    </row>
    <row r="12725" spans="76:76">
      <c r="BX12725" s="16"/>
    </row>
    <row r="12726" spans="76:76">
      <c r="BX12726" s="16"/>
    </row>
    <row r="12727" spans="76:76">
      <c r="BX12727" s="16"/>
    </row>
    <row r="12728" spans="76:76">
      <c r="BX12728" s="16"/>
    </row>
    <row r="12729" spans="76:76">
      <c r="BX12729" s="16"/>
    </row>
    <row r="12730" spans="76:76">
      <c r="BX12730" s="16"/>
    </row>
    <row r="12731" spans="76:76">
      <c r="BX12731" s="16"/>
    </row>
    <row r="12732" spans="76:76">
      <c r="BX12732" s="16"/>
    </row>
    <row r="12733" spans="76:76">
      <c r="BX12733" s="16"/>
    </row>
    <row r="12734" spans="76:76">
      <c r="BX12734" s="16"/>
    </row>
    <row r="12735" spans="76:76">
      <c r="BX12735" s="16"/>
    </row>
    <row r="12736" spans="76:76">
      <c r="BX12736" s="16"/>
    </row>
    <row r="12737" spans="76:76">
      <c r="BX12737" s="16"/>
    </row>
    <row r="12738" spans="76:76">
      <c r="BX12738" s="16"/>
    </row>
    <row r="12739" spans="76:76">
      <c r="BX12739" s="16"/>
    </row>
    <row r="12740" spans="76:76">
      <c r="BX12740" s="16"/>
    </row>
    <row r="12741" spans="76:76">
      <c r="BX12741" s="16"/>
    </row>
    <row r="12742" spans="76:76">
      <c r="BX12742" s="16"/>
    </row>
    <row r="12743" spans="76:76">
      <c r="BX12743" s="16"/>
    </row>
    <row r="12744" spans="76:76">
      <c r="BX12744" s="16"/>
    </row>
    <row r="12745" spans="76:76">
      <c r="BX12745" s="16"/>
    </row>
    <row r="12746" spans="76:76">
      <c r="BX12746" s="16"/>
    </row>
    <row r="12747" spans="76:76">
      <c r="BX12747" s="16"/>
    </row>
    <row r="12748" spans="76:76">
      <c r="BX12748" s="16"/>
    </row>
    <row r="12749" spans="76:76">
      <c r="BX12749" s="16"/>
    </row>
    <row r="12750" spans="76:76">
      <c r="BX12750" s="16"/>
    </row>
    <row r="12751" spans="76:76">
      <c r="BX12751" s="16"/>
    </row>
    <row r="12752" spans="76:76">
      <c r="BX12752" s="16"/>
    </row>
    <row r="12753" spans="76:76">
      <c r="BX12753" s="16"/>
    </row>
    <row r="12754" spans="76:76">
      <c r="BX12754" s="16"/>
    </row>
    <row r="12755" spans="76:76">
      <c r="BX12755" s="16"/>
    </row>
    <row r="12756" spans="76:76">
      <c r="BX12756" s="16"/>
    </row>
    <row r="12757" spans="76:76">
      <c r="BX12757" s="16"/>
    </row>
    <row r="12758" spans="76:76">
      <c r="BX12758" s="16"/>
    </row>
    <row r="12759" spans="76:76">
      <c r="BX12759" s="16"/>
    </row>
    <row r="12760" spans="76:76">
      <c r="BX12760" s="16"/>
    </row>
    <row r="12761" spans="76:76">
      <c r="BX12761" s="16"/>
    </row>
    <row r="12762" spans="76:76">
      <c r="BX12762" s="16"/>
    </row>
    <row r="12763" spans="76:76">
      <c r="BX12763" s="16"/>
    </row>
    <row r="12764" spans="76:76">
      <c r="BX12764" s="16"/>
    </row>
    <row r="12765" spans="76:76">
      <c r="BX12765" s="16"/>
    </row>
    <row r="12766" spans="76:76">
      <c r="BX12766" s="16"/>
    </row>
    <row r="12767" spans="76:76">
      <c r="BX12767" s="16"/>
    </row>
    <row r="12768" spans="76:76">
      <c r="BX12768" s="16"/>
    </row>
    <row r="12769" spans="76:76">
      <c r="BX12769" s="16"/>
    </row>
    <row r="12770" spans="76:76">
      <c r="BX12770" s="16"/>
    </row>
    <row r="12771" spans="76:76">
      <c r="BX12771" s="16"/>
    </row>
    <row r="12772" spans="76:76">
      <c r="BX12772" s="16"/>
    </row>
    <row r="12773" spans="76:76">
      <c r="BX12773" s="16"/>
    </row>
    <row r="12774" spans="76:76">
      <c r="BX12774" s="16"/>
    </row>
    <row r="12775" spans="76:76">
      <c r="BX12775" s="16"/>
    </row>
    <row r="12776" spans="76:76">
      <c r="BX12776" s="16"/>
    </row>
    <row r="12777" spans="76:76">
      <c r="BX12777" s="16"/>
    </row>
    <row r="12778" spans="76:76">
      <c r="BX12778" s="16"/>
    </row>
    <row r="12779" spans="76:76">
      <c r="BX12779" s="16"/>
    </row>
    <row r="12780" spans="76:76">
      <c r="BX12780" s="16"/>
    </row>
    <row r="12781" spans="76:76">
      <c r="BX12781" s="16"/>
    </row>
    <row r="12782" spans="76:76">
      <c r="BX12782" s="16"/>
    </row>
    <row r="12783" spans="76:76">
      <c r="BX12783" s="16"/>
    </row>
    <row r="12784" spans="76:76">
      <c r="BX12784" s="16"/>
    </row>
    <row r="12785" spans="76:76">
      <c r="BX12785" s="16"/>
    </row>
    <row r="12786" spans="76:76">
      <c r="BX12786" s="16"/>
    </row>
    <row r="12787" spans="76:76">
      <c r="BX12787" s="16"/>
    </row>
    <row r="12788" spans="76:76">
      <c r="BX12788" s="16"/>
    </row>
    <row r="12789" spans="76:76">
      <c r="BX12789" s="16"/>
    </row>
    <row r="12790" spans="76:76">
      <c r="BX12790" s="16"/>
    </row>
    <row r="12791" spans="76:76">
      <c r="BX12791" s="16"/>
    </row>
    <row r="12792" spans="76:76">
      <c r="BX12792" s="16"/>
    </row>
    <row r="12793" spans="76:76">
      <c r="BX12793" s="16"/>
    </row>
    <row r="12794" spans="76:76">
      <c r="BX12794" s="16"/>
    </row>
    <row r="12795" spans="76:76">
      <c r="BX12795" s="16"/>
    </row>
    <row r="12796" spans="76:76">
      <c r="BX12796" s="16"/>
    </row>
    <row r="12797" spans="76:76">
      <c r="BX12797" s="16"/>
    </row>
    <row r="12798" spans="76:76">
      <c r="BX12798" s="16"/>
    </row>
    <row r="12799" spans="76:76">
      <c r="BX12799" s="16"/>
    </row>
    <row r="12800" spans="76:76">
      <c r="BX12800" s="16"/>
    </row>
    <row r="12801" spans="76:76">
      <c r="BX12801" s="16"/>
    </row>
    <row r="12802" spans="76:76">
      <c r="BX12802" s="16"/>
    </row>
    <row r="12803" spans="76:76">
      <c r="BX12803" s="16"/>
    </row>
    <row r="12804" spans="76:76">
      <c r="BX12804" s="16"/>
    </row>
    <row r="12805" spans="76:76">
      <c r="BX12805" s="16"/>
    </row>
    <row r="12806" spans="76:76">
      <c r="BX12806" s="16"/>
    </row>
    <row r="12807" spans="76:76">
      <c r="BX12807" s="16"/>
    </row>
    <row r="12808" spans="76:76">
      <c r="BX12808" s="16"/>
    </row>
    <row r="12809" spans="76:76">
      <c r="BX12809" s="16"/>
    </row>
    <row r="12810" spans="76:76">
      <c r="BX12810" s="16"/>
    </row>
    <row r="12811" spans="76:76">
      <c r="BX12811" s="16"/>
    </row>
    <row r="12812" spans="76:76">
      <c r="BX12812" s="16"/>
    </row>
    <row r="12813" spans="76:76">
      <c r="BX12813" s="16"/>
    </row>
    <row r="12814" spans="76:76">
      <c r="BX12814" s="16"/>
    </row>
    <row r="12815" spans="76:76">
      <c r="BX12815" s="16"/>
    </row>
    <row r="12816" spans="76:76">
      <c r="BX12816" s="16"/>
    </row>
    <row r="12817" spans="76:76">
      <c r="BX12817" s="16"/>
    </row>
    <row r="12818" spans="76:76">
      <c r="BX12818" s="16"/>
    </row>
    <row r="12819" spans="76:76">
      <c r="BX12819" s="16"/>
    </row>
    <row r="12820" spans="76:76">
      <c r="BX12820" s="16"/>
    </row>
    <row r="12821" spans="76:76">
      <c r="BX12821" s="16"/>
    </row>
    <row r="12822" spans="76:76">
      <c r="BX12822" s="16"/>
    </row>
    <row r="12823" spans="76:76">
      <c r="BX12823" s="16"/>
    </row>
    <row r="12824" spans="76:76">
      <c r="BX12824" s="16"/>
    </row>
    <row r="12825" spans="76:76">
      <c r="BX12825" s="16"/>
    </row>
    <row r="12826" spans="76:76">
      <c r="BX12826" s="16"/>
    </row>
    <row r="12827" spans="76:76">
      <c r="BX12827" s="16"/>
    </row>
    <row r="12828" spans="76:76">
      <c r="BX12828" s="16"/>
    </row>
    <row r="12829" spans="76:76">
      <c r="BX12829" s="16"/>
    </row>
    <row r="12830" spans="76:76">
      <c r="BX12830" s="16"/>
    </row>
    <row r="12831" spans="76:76">
      <c r="BX12831" s="16"/>
    </row>
    <row r="12832" spans="76:76">
      <c r="BX12832" s="16"/>
    </row>
    <row r="12833" spans="76:76">
      <c r="BX12833" s="16"/>
    </row>
    <row r="12834" spans="76:76">
      <c r="BX12834" s="16"/>
    </row>
    <row r="12835" spans="76:76">
      <c r="BX12835" s="16"/>
    </row>
    <row r="12836" spans="76:76">
      <c r="BX12836" s="16"/>
    </row>
    <row r="12837" spans="76:76">
      <c r="BX12837" s="16"/>
    </row>
    <row r="12838" spans="76:76">
      <c r="BX12838" s="16"/>
    </row>
    <row r="12839" spans="76:76">
      <c r="BX12839" s="16"/>
    </row>
    <row r="12840" spans="76:76">
      <c r="BX12840" s="16"/>
    </row>
    <row r="12841" spans="76:76">
      <c r="BX12841" s="16"/>
    </row>
    <row r="12842" spans="76:76">
      <c r="BX12842" s="16"/>
    </row>
    <row r="12843" spans="76:76">
      <c r="BX12843" s="16"/>
    </row>
    <row r="12844" spans="76:76">
      <c r="BX12844" s="16"/>
    </row>
    <row r="12845" spans="76:76">
      <c r="BX12845" s="16"/>
    </row>
    <row r="12846" spans="76:76">
      <c r="BX12846" s="16"/>
    </row>
    <row r="12847" spans="76:76">
      <c r="BX12847" s="16"/>
    </row>
    <row r="12848" spans="76:76">
      <c r="BX12848" s="16"/>
    </row>
    <row r="12849" spans="76:76">
      <c r="BX12849" s="16"/>
    </row>
    <row r="12850" spans="76:76">
      <c r="BX12850" s="16"/>
    </row>
    <row r="12851" spans="76:76">
      <c r="BX12851" s="16"/>
    </row>
    <row r="12852" spans="76:76">
      <c r="BX12852" s="16"/>
    </row>
    <row r="12853" spans="76:76">
      <c r="BX12853" s="16"/>
    </row>
    <row r="12854" spans="76:76">
      <c r="BX12854" s="16"/>
    </row>
    <row r="12855" spans="76:76">
      <c r="BX12855" s="16"/>
    </row>
    <row r="12856" spans="76:76">
      <c r="BX12856" s="16"/>
    </row>
    <row r="12857" spans="76:76">
      <c r="BX12857" s="16"/>
    </row>
    <row r="12858" spans="76:76">
      <c r="BX12858" s="16"/>
    </row>
    <row r="12859" spans="76:76">
      <c r="BX12859" s="16"/>
    </row>
    <row r="12860" spans="76:76">
      <c r="BX12860" s="16"/>
    </row>
    <row r="12861" spans="76:76">
      <c r="BX12861" s="16"/>
    </row>
    <row r="12862" spans="76:76">
      <c r="BX12862" s="16"/>
    </row>
    <row r="12863" spans="76:76">
      <c r="BX12863" s="16"/>
    </row>
    <row r="12864" spans="76:76">
      <c r="BX12864" s="16"/>
    </row>
    <row r="12865" spans="76:76">
      <c r="BX12865" s="16"/>
    </row>
    <row r="12866" spans="76:76">
      <c r="BX12866" s="16"/>
    </row>
    <row r="12867" spans="76:76">
      <c r="BX12867" s="16"/>
    </row>
    <row r="12868" spans="76:76">
      <c r="BX12868" s="16"/>
    </row>
    <row r="12869" spans="76:76">
      <c r="BX12869" s="16"/>
    </row>
    <row r="12870" spans="76:76">
      <c r="BX12870" s="16"/>
    </row>
    <row r="12871" spans="76:76">
      <c r="BX12871" s="16"/>
    </row>
    <row r="12872" spans="76:76">
      <c r="BX12872" s="16"/>
    </row>
    <row r="12873" spans="76:76">
      <c r="BX12873" s="16"/>
    </row>
    <row r="12874" spans="76:76">
      <c r="BX12874" s="16"/>
    </row>
    <row r="12875" spans="76:76">
      <c r="BX12875" s="16"/>
    </row>
    <row r="12876" spans="76:76">
      <c r="BX12876" s="16"/>
    </row>
    <row r="12877" spans="76:76">
      <c r="BX12877" s="16"/>
    </row>
    <row r="12878" spans="76:76">
      <c r="BX12878" s="16"/>
    </row>
    <row r="12879" spans="76:76">
      <c r="BX12879" s="16"/>
    </row>
    <row r="12880" spans="76:76">
      <c r="BX12880" s="16"/>
    </row>
    <row r="12881" spans="76:76">
      <c r="BX12881" s="16"/>
    </row>
    <row r="12882" spans="76:76">
      <c r="BX12882" s="16"/>
    </row>
    <row r="12883" spans="76:76">
      <c r="BX12883" s="16"/>
    </row>
    <row r="12884" spans="76:76">
      <c r="BX12884" s="16"/>
    </row>
    <row r="12885" spans="76:76">
      <c r="BX12885" s="16"/>
    </row>
    <row r="12886" spans="76:76">
      <c r="BX12886" s="16"/>
    </row>
    <row r="12887" spans="76:76">
      <c r="BX12887" s="16"/>
    </row>
    <row r="12888" spans="76:76">
      <c r="BX12888" s="16"/>
    </row>
    <row r="12889" spans="76:76">
      <c r="BX12889" s="16"/>
    </row>
    <row r="12890" spans="76:76">
      <c r="BX12890" s="16"/>
    </row>
    <row r="12891" spans="76:76">
      <c r="BX12891" s="16"/>
    </row>
    <row r="12892" spans="76:76">
      <c r="BX12892" s="16"/>
    </row>
    <row r="12893" spans="76:76">
      <c r="BX12893" s="16"/>
    </row>
    <row r="12894" spans="76:76">
      <c r="BX12894" s="16"/>
    </row>
    <row r="12895" spans="76:76">
      <c r="BX12895" s="16"/>
    </row>
    <row r="12896" spans="76:76">
      <c r="BX12896" s="16"/>
    </row>
    <row r="12897" spans="76:76">
      <c r="BX12897" s="16"/>
    </row>
    <row r="12898" spans="76:76">
      <c r="BX12898" s="16"/>
    </row>
    <row r="12899" spans="76:76">
      <c r="BX12899" s="16"/>
    </row>
    <row r="12900" spans="76:76">
      <c r="BX12900" s="16"/>
    </row>
    <row r="12901" spans="76:76">
      <c r="BX12901" s="16"/>
    </row>
    <row r="12902" spans="76:76">
      <c r="BX12902" s="16"/>
    </row>
    <row r="12903" spans="76:76">
      <c r="BX12903" s="16"/>
    </row>
    <row r="12904" spans="76:76">
      <c r="BX12904" s="16"/>
    </row>
    <row r="12905" spans="76:76">
      <c r="BX12905" s="16"/>
    </row>
    <row r="12906" spans="76:76">
      <c r="BX12906" s="16"/>
    </row>
    <row r="12907" spans="76:76">
      <c r="BX12907" s="16"/>
    </row>
    <row r="12908" spans="76:76">
      <c r="BX12908" s="16"/>
    </row>
    <row r="12909" spans="76:76">
      <c r="BX12909" s="16"/>
    </row>
    <row r="12910" spans="76:76">
      <c r="BX12910" s="16"/>
    </row>
    <row r="12911" spans="76:76">
      <c r="BX12911" s="16"/>
    </row>
    <row r="12912" spans="76:76">
      <c r="BX12912" s="16"/>
    </row>
    <row r="12913" spans="76:76">
      <c r="BX12913" s="16"/>
    </row>
    <row r="12914" spans="76:76">
      <c r="BX12914" s="16"/>
    </row>
    <row r="12915" spans="76:76">
      <c r="BX12915" s="16"/>
    </row>
    <row r="12916" spans="76:76">
      <c r="BX12916" s="16"/>
    </row>
    <row r="12917" spans="76:76">
      <c r="BX12917" s="16"/>
    </row>
    <row r="12918" spans="76:76">
      <c r="BX12918" s="16"/>
    </row>
    <row r="12919" spans="76:76">
      <c r="BX12919" s="16"/>
    </row>
    <row r="12920" spans="76:76">
      <c r="BX12920" s="16"/>
    </row>
    <row r="12921" spans="76:76">
      <c r="BX12921" s="16"/>
    </row>
    <row r="12922" spans="76:76">
      <c r="BX12922" s="16"/>
    </row>
    <row r="12923" spans="76:76">
      <c r="BX12923" s="16"/>
    </row>
    <row r="12924" spans="76:76">
      <c r="BX12924" s="16"/>
    </row>
    <row r="12925" spans="76:76">
      <c r="BX12925" s="16"/>
    </row>
    <row r="12926" spans="76:76">
      <c r="BX12926" s="16"/>
    </row>
    <row r="12927" spans="76:76">
      <c r="BX12927" s="16"/>
    </row>
    <row r="12928" spans="76:76">
      <c r="BX12928" s="16"/>
    </row>
    <row r="12929" spans="76:76">
      <c r="BX12929" s="16"/>
    </row>
    <row r="12930" spans="76:76">
      <c r="BX12930" s="16"/>
    </row>
    <row r="12931" spans="76:76">
      <c r="BX12931" s="16"/>
    </row>
    <row r="12932" spans="76:76">
      <c r="BX12932" s="16"/>
    </row>
    <row r="12933" spans="76:76">
      <c r="BX12933" s="16"/>
    </row>
    <row r="12934" spans="76:76">
      <c r="BX12934" s="16"/>
    </row>
    <row r="12935" spans="76:76">
      <c r="BX12935" s="16"/>
    </row>
    <row r="12936" spans="76:76">
      <c r="BX12936" s="16"/>
    </row>
    <row r="12937" spans="76:76">
      <c r="BX12937" s="16"/>
    </row>
    <row r="12938" spans="76:76">
      <c r="BX12938" s="16"/>
    </row>
    <row r="12939" spans="76:76">
      <c r="BX12939" s="16"/>
    </row>
    <row r="12940" spans="76:76">
      <c r="BX12940" s="16"/>
    </row>
    <row r="12941" spans="76:76">
      <c r="BX12941" s="16"/>
    </row>
    <row r="12942" spans="76:76">
      <c r="BX12942" s="16"/>
    </row>
    <row r="12943" spans="76:76">
      <c r="BX12943" s="16"/>
    </row>
    <row r="12944" spans="76:76">
      <c r="BX12944" s="16"/>
    </row>
    <row r="12945" spans="76:76">
      <c r="BX12945" s="16"/>
    </row>
    <row r="12946" spans="76:76">
      <c r="BX12946" s="16"/>
    </row>
    <row r="12947" spans="76:76">
      <c r="BX12947" s="16"/>
    </row>
    <row r="12948" spans="76:76">
      <c r="BX12948" s="16"/>
    </row>
    <row r="12949" spans="76:76">
      <c r="BX12949" s="16"/>
    </row>
    <row r="12950" spans="76:76">
      <c r="BX12950" s="16"/>
    </row>
    <row r="12951" spans="76:76">
      <c r="BX12951" s="16"/>
    </row>
    <row r="12952" spans="76:76">
      <c r="BX12952" s="16"/>
    </row>
    <row r="12953" spans="76:76">
      <c r="BX12953" s="16"/>
    </row>
    <row r="12954" spans="76:76">
      <c r="BX12954" s="16"/>
    </row>
    <row r="12955" spans="76:76">
      <c r="BX12955" s="16"/>
    </row>
    <row r="12956" spans="76:76">
      <c r="BX12956" s="16"/>
    </row>
    <row r="12957" spans="76:76">
      <c r="BX12957" s="16"/>
    </row>
    <row r="12958" spans="76:76">
      <c r="BX12958" s="16"/>
    </row>
    <row r="12959" spans="76:76">
      <c r="BX12959" s="16"/>
    </row>
    <row r="12960" spans="76:76">
      <c r="BX12960" s="16"/>
    </row>
    <row r="12961" spans="76:76">
      <c r="BX12961" s="16"/>
    </row>
    <row r="12962" spans="76:76">
      <c r="BX12962" s="16"/>
    </row>
    <row r="12963" spans="76:76">
      <c r="BX12963" s="16"/>
    </row>
    <row r="12964" spans="76:76">
      <c r="BX12964" s="16"/>
    </row>
    <row r="12965" spans="76:76">
      <c r="BX12965" s="16"/>
    </row>
    <row r="12966" spans="76:76">
      <c r="BX12966" s="16"/>
    </row>
    <row r="12967" spans="76:76">
      <c r="BX12967" s="16"/>
    </row>
    <row r="12968" spans="76:76">
      <c r="BX12968" s="16"/>
    </row>
    <row r="12969" spans="76:76">
      <c r="BX12969" s="16"/>
    </row>
    <row r="12970" spans="76:76">
      <c r="BX12970" s="16"/>
    </row>
    <row r="12971" spans="76:76">
      <c r="BX12971" s="16"/>
    </row>
    <row r="12972" spans="76:76">
      <c r="BX12972" s="16"/>
    </row>
    <row r="12973" spans="76:76">
      <c r="BX12973" s="16"/>
    </row>
    <row r="12974" spans="76:76">
      <c r="BX12974" s="16"/>
    </row>
    <row r="12975" spans="76:76">
      <c r="BX12975" s="16"/>
    </row>
    <row r="12976" spans="76:76">
      <c r="BX12976" s="16"/>
    </row>
    <row r="12977" spans="76:76">
      <c r="BX12977" s="16"/>
    </row>
    <row r="12978" spans="76:76">
      <c r="BX12978" s="16"/>
    </row>
    <row r="12979" spans="76:76">
      <c r="BX12979" s="16"/>
    </row>
    <row r="12980" spans="76:76">
      <c r="BX12980" s="16"/>
    </row>
    <row r="12981" spans="76:76">
      <c r="BX12981" s="16"/>
    </row>
    <row r="12982" spans="76:76">
      <c r="BX12982" s="16"/>
    </row>
    <row r="12983" spans="76:76">
      <c r="BX12983" s="16"/>
    </row>
    <row r="12984" spans="76:76">
      <c r="BX12984" s="16"/>
    </row>
    <row r="12985" spans="76:76">
      <c r="BX12985" s="16"/>
    </row>
    <row r="12986" spans="76:76">
      <c r="BX12986" s="16"/>
    </row>
    <row r="12987" spans="76:76">
      <c r="BX12987" s="16"/>
    </row>
    <row r="12988" spans="76:76">
      <c r="BX12988" s="16"/>
    </row>
    <row r="12989" spans="76:76">
      <c r="BX12989" s="16"/>
    </row>
    <row r="12990" spans="76:76">
      <c r="BX12990" s="16"/>
    </row>
    <row r="12991" spans="76:76">
      <c r="BX12991" s="16"/>
    </row>
    <row r="12992" spans="76:76">
      <c r="BX12992" s="16"/>
    </row>
    <row r="12993" spans="76:76">
      <c r="BX12993" s="16"/>
    </row>
    <row r="12994" spans="76:76">
      <c r="BX12994" s="16"/>
    </row>
    <row r="12995" spans="76:76">
      <c r="BX12995" s="16"/>
    </row>
    <row r="12996" spans="76:76">
      <c r="BX12996" s="16"/>
    </row>
    <row r="12997" spans="76:76">
      <c r="BX12997" s="16"/>
    </row>
    <row r="12998" spans="76:76">
      <c r="BX12998" s="16"/>
    </row>
    <row r="12999" spans="76:76">
      <c r="BX12999" s="16"/>
    </row>
    <row r="13000" spans="76:76">
      <c r="BX13000" s="16"/>
    </row>
    <row r="13001" spans="76:76">
      <c r="BX13001" s="16"/>
    </row>
    <row r="13002" spans="76:76">
      <c r="BX13002" s="16"/>
    </row>
    <row r="13003" spans="76:76">
      <c r="BX13003" s="16"/>
    </row>
    <row r="13004" spans="76:76">
      <c r="BX13004" s="16"/>
    </row>
    <row r="13005" spans="76:76">
      <c r="BX13005" s="16"/>
    </row>
    <row r="13006" spans="76:76">
      <c r="BX13006" s="16"/>
    </row>
    <row r="13007" spans="76:76">
      <c r="BX13007" s="16"/>
    </row>
    <row r="13008" spans="76:76">
      <c r="BX13008" s="16"/>
    </row>
    <row r="13009" spans="76:76">
      <c r="BX13009" s="16"/>
    </row>
    <row r="13010" spans="76:76">
      <c r="BX13010" s="16"/>
    </row>
    <row r="13011" spans="76:76">
      <c r="BX13011" s="16"/>
    </row>
    <row r="13012" spans="76:76">
      <c r="BX13012" s="16"/>
    </row>
    <row r="13013" spans="76:76">
      <c r="BX13013" s="16"/>
    </row>
    <row r="13014" spans="76:76">
      <c r="BX13014" s="16"/>
    </row>
    <row r="13015" spans="76:76">
      <c r="BX13015" s="16"/>
    </row>
    <row r="13016" spans="76:76">
      <c r="BX13016" s="16"/>
    </row>
    <row r="13017" spans="76:76">
      <c r="BX13017" s="16"/>
    </row>
    <row r="13018" spans="76:76">
      <c r="BX13018" s="16"/>
    </row>
    <row r="13019" spans="76:76">
      <c r="BX13019" s="16"/>
    </row>
    <row r="13020" spans="76:76">
      <c r="BX13020" s="16"/>
    </row>
    <row r="13021" spans="76:76">
      <c r="BX13021" s="16"/>
    </row>
    <row r="13022" spans="76:76">
      <c r="BX13022" s="16"/>
    </row>
    <row r="13023" spans="76:76">
      <c r="BX13023" s="16"/>
    </row>
    <row r="13024" spans="76:76">
      <c r="BX13024" s="16"/>
    </row>
    <row r="13025" spans="76:76">
      <c r="BX13025" s="16"/>
    </row>
    <row r="13026" spans="76:76">
      <c r="BX13026" s="16"/>
    </row>
    <row r="13027" spans="76:76">
      <c r="BX13027" s="16"/>
    </row>
    <row r="13028" spans="76:76">
      <c r="BX13028" s="16"/>
    </row>
    <row r="13029" spans="76:76">
      <c r="BX13029" s="16"/>
    </row>
    <row r="13030" spans="76:76">
      <c r="BX13030" s="16"/>
    </row>
    <row r="13031" spans="76:76">
      <c r="BX13031" s="16"/>
    </row>
    <row r="13032" spans="76:76">
      <c r="BX13032" s="16"/>
    </row>
    <row r="13033" spans="76:76">
      <c r="BX13033" s="16"/>
    </row>
    <row r="13034" spans="76:76">
      <c r="BX13034" s="16"/>
    </row>
    <row r="13035" spans="76:76">
      <c r="BX13035" s="16"/>
    </row>
    <row r="13036" spans="76:76">
      <c r="BX13036" s="16"/>
    </row>
    <row r="13037" spans="76:76">
      <c r="BX13037" s="16"/>
    </row>
    <row r="13038" spans="76:76">
      <c r="BX13038" s="16"/>
    </row>
    <row r="13039" spans="76:76">
      <c r="BX13039" s="16"/>
    </row>
    <row r="13040" spans="76:76">
      <c r="BX13040" s="16"/>
    </row>
    <row r="13041" spans="76:76">
      <c r="BX13041" s="16"/>
    </row>
    <row r="13042" spans="76:76">
      <c r="BX13042" s="16"/>
    </row>
    <row r="13043" spans="76:76">
      <c r="BX13043" s="16"/>
    </row>
    <row r="13044" spans="76:76">
      <c r="BX13044" s="16"/>
    </row>
    <row r="13045" spans="76:76">
      <c r="BX13045" s="16"/>
    </row>
    <row r="13046" spans="76:76">
      <c r="BX13046" s="16"/>
    </row>
    <row r="13047" spans="76:76">
      <c r="BX13047" s="16"/>
    </row>
    <row r="13048" spans="76:76">
      <c r="BX13048" s="16"/>
    </row>
    <row r="13049" spans="76:76">
      <c r="BX13049" s="16"/>
    </row>
    <row r="13050" spans="76:76">
      <c r="BX13050" s="16"/>
    </row>
    <row r="13051" spans="76:76">
      <c r="BX13051" s="16"/>
    </row>
    <row r="13052" spans="76:76">
      <c r="BX13052" s="16"/>
    </row>
    <row r="13053" spans="76:76">
      <c r="BX13053" s="16"/>
    </row>
    <row r="13054" spans="76:76">
      <c r="BX13054" s="16"/>
    </row>
    <row r="13055" spans="76:76">
      <c r="BX13055" s="16"/>
    </row>
    <row r="13056" spans="76:76">
      <c r="BX13056" s="16"/>
    </row>
    <row r="13057" spans="76:76">
      <c r="BX13057" s="16"/>
    </row>
    <row r="13058" spans="76:76">
      <c r="BX13058" s="16"/>
    </row>
    <row r="13059" spans="76:76">
      <c r="BX13059" s="16"/>
    </row>
    <row r="13060" spans="76:76">
      <c r="BX13060" s="16"/>
    </row>
    <row r="13061" spans="76:76">
      <c r="BX13061" s="16"/>
    </row>
    <row r="13062" spans="76:76">
      <c r="BX13062" s="16"/>
    </row>
    <row r="13063" spans="76:76">
      <c r="BX13063" s="16"/>
    </row>
    <row r="13064" spans="76:76">
      <c r="BX13064" s="16"/>
    </row>
    <row r="13065" spans="76:76">
      <c r="BX13065" s="16"/>
    </row>
    <row r="13066" spans="76:76">
      <c r="BX13066" s="16"/>
    </row>
    <row r="13067" spans="76:76">
      <c r="BX13067" s="16"/>
    </row>
    <row r="13068" spans="76:76">
      <c r="BX13068" s="16"/>
    </row>
    <row r="13069" spans="76:76">
      <c r="BX13069" s="16"/>
    </row>
    <row r="13070" spans="76:76">
      <c r="BX13070" s="16"/>
    </row>
    <row r="13071" spans="76:76">
      <c r="BX13071" s="16"/>
    </row>
    <row r="13072" spans="76:76">
      <c r="BX13072" s="16"/>
    </row>
    <row r="13073" spans="76:76">
      <c r="BX13073" s="16"/>
    </row>
    <row r="13074" spans="76:76">
      <c r="BX13074" s="16"/>
    </row>
    <row r="13075" spans="76:76">
      <c r="BX13075" s="16"/>
    </row>
    <row r="13076" spans="76:76">
      <c r="BX13076" s="16"/>
    </row>
    <row r="13077" spans="76:76">
      <c r="BX13077" s="16"/>
    </row>
    <row r="13078" spans="76:76">
      <c r="BX13078" s="16"/>
    </row>
    <row r="13079" spans="76:76">
      <c r="BX13079" s="16"/>
    </row>
    <row r="13080" spans="76:76">
      <c r="BX13080" s="16"/>
    </row>
    <row r="13081" spans="76:76">
      <c r="BX13081" s="16"/>
    </row>
    <row r="13082" spans="76:76">
      <c r="BX13082" s="16"/>
    </row>
    <row r="13083" spans="76:76">
      <c r="BX13083" s="16"/>
    </row>
    <row r="13084" spans="76:76">
      <c r="BX13084" s="16"/>
    </row>
    <row r="13085" spans="76:76">
      <c r="BX13085" s="16"/>
    </row>
    <row r="13086" spans="76:76">
      <c r="BX13086" s="16"/>
    </row>
    <row r="13087" spans="76:76">
      <c r="BX13087" s="16"/>
    </row>
    <row r="13088" spans="76:76">
      <c r="BX13088" s="16"/>
    </row>
    <row r="13089" spans="76:76">
      <c r="BX13089" s="16"/>
    </row>
    <row r="13090" spans="76:76">
      <c r="BX13090" s="16"/>
    </row>
    <row r="13091" spans="76:76">
      <c r="BX13091" s="16"/>
    </row>
    <row r="13092" spans="76:76">
      <c r="BX13092" s="16"/>
    </row>
    <row r="13093" spans="76:76">
      <c r="BX13093" s="16"/>
    </row>
    <row r="13094" spans="76:76">
      <c r="BX13094" s="16"/>
    </row>
    <row r="13095" spans="76:76">
      <c r="BX13095" s="16"/>
    </row>
    <row r="13096" spans="76:76">
      <c r="BX13096" s="16"/>
    </row>
    <row r="13097" spans="76:76">
      <c r="BX13097" s="16"/>
    </row>
    <row r="13098" spans="76:76">
      <c r="BX13098" s="16"/>
    </row>
    <row r="13099" spans="76:76">
      <c r="BX13099" s="16"/>
    </row>
    <row r="13100" spans="76:76">
      <c r="BX13100" s="16"/>
    </row>
    <row r="13101" spans="76:76">
      <c r="BX13101" s="16"/>
    </row>
    <row r="13102" spans="76:76">
      <c r="BX13102" s="16"/>
    </row>
    <row r="13103" spans="76:76">
      <c r="BX13103" s="16"/>
    </row>
    <row r="13104" spans="76:76">
      <c r="BX13104" s="16"/>
    </row>
    <row r="13105" spans="76:76">
      <c r="BX13105" s="16"/>
    </row>
    <row r="13106" spans="76:76">
      <c r="BX13106" s="16"/>
    </row>
    <row r="13107" spans="76:76">
      <c r="BX13107" s="16"/>
    </row>
    <row r="13108" spans="76:76">
      <c r="BX13108" s="16"/>
    </row>
    <row r="13109" spans="76:76">
      <c r="BX13109" s="16"/>
    </row>
    <row r="13110" spans="76:76">
      <c r="BX13110" s="16"/>
    </row>
    <row r="13111" spans="76:76">
      <c r="BX13111" s="16"/>
    </row>
    <row r="13112" spans="76:76">
      <c r="BX13112" s="16"/>
    </row>
    <row r="13113" spans="76:76">
      <c r="BX13113" s="16"/>
    </row>
    <row r="13114" spans="76:76">
      <c r="BX13114" s="16"/>
    </row>
    <row r="13115" spans="76:76">
      <c r="BX13115" s="16"/>
    </row>
    <row r="13116" spans="76:76">
      <c r="BX13116" s="16"/>
    </row>
    <row r="13117" spans="76:76">
      <c r="BX13117" s="16"/>
    </row>
    <row r="13118" spans="76:76">
      <c r="BX13118" s="16"/>
    </row>
    <row r="13119" spans="76:76">
      <c r="BX13119" s="16"/>
    </row>
    <row r="13120" spans="76:76">
      <c r="BX13120" s="16"/>
    </row>
    <row r="13121" spans="76:76">
      <c r="BX13121" s="16"/>
    </row>
    <row r="13122" spans="76:76">
      <c r="BX13122" s="16"/>
    </row>
    <row r="13123" spans="76:76">
      <c r="BX13123" s="16"/>
    </row>
    <row r="13124" spans="76:76">
      <c r="BX13124" s="16"/>
    </row>
    <row r="13125" spans="76:76">
      <c r="BX13125" s="16"/>
    </row>
    <row r="13126" spans="76:76">
      <c r="BX13126" s="16"/>
    </row>
    <row r="13127" spans="76:76">
      <c r="BX13127" s="16"/>
    </row>
    <row r="13128" spans="76:76">
      <c r="BX13128" s="16"/>
    </row>
    <row r="13129" spans="76:76">
      <c r="BX13129" s="16"/>
    </row>
    <row r="13130" spans="76:76">
      <c r="BX13130" s="16"/>
    </row>
    <row r="13131" spans="76:76">
      <c r="BX13131" s="16"/>
    </row>
    <row r="13132" spans="76:76">
      <c r="BX13132" s="16"/>
    </row>
    <row r="13133" spans="76:76">
      <c r="BX13133" s="16"/>
    </row>
    <row r="13134" spans="76:76">
      <c r="BX13134" s="16"/>
    </row>
    <row r="13135" spans="76:76">
      <c r="BX13135" s="16"/>
    </row>
    <row r="13136" spans="76:76">
      <c r="BX13136" s="16"/>
    </row>
    <row r="13137" spans="76:76">
      <c r="BX13137" s="16"/>
    </row>
    <row r="13138" spans="76:76">
      <c r="BX13138" s="16"/>
    </row>
    <row r="13139" spans="76:76">
      <c r="BX13139" s="16"/>
    </row>
    <row r="13140" spans="76:76">
      <c r="BX13140" s="16"/>
    </row>
    <row r="13141" spans="76:76">
      <c r="BX13141" s="16"/>
    </row>
    <row r="13142" spans="76:76">
      <c r="BX13142" s="16"/>
    </row>
    <row r="13143" spans="76:76">
      <c r="BX13143" s="16"/>
    </row>
    <row r="13144" spans="76:76">
      <c r="BX13144" s="16"/>
    </row>
    <row r="13145" spans="76:76">
      <c r="BX13145" s="16"/>
    </row>
    <row r="13146" spans="76:76">
      <c r="BX13146" s="16"/>
    </row>
    <row r="13147" spans="76:76">
      <c r="BX13147" s="16"/>
    </row>
    <row r="13148" spans="76:76">
      <c r="BX13148" s="16"/>
    </row>
    <row r="13149" spans="76:76">
      <c r="BX13149" s="16"/>
    </row>
    <row r="13150" spans="76:76">
      <c r="BX13150" s="16"/>
    </row>
    <row r="13151" spans="76:76">
      <c r="BX13151" s="16"/>
    </row>
    <row r="13152" spans="76:76">
      <c r="BX13152" s="16"/>
    </row>
    <row r="13153" spans="76:76">
      <c r="BX13153" s="16"/>
    </row>
    <row r="13154" spans="76:76">
      <c r="BX13154" s="16"/>
    </row>
    <row r="13155" spans="76:76">
      <c r="BX13155" s="16"/>
    </row>
    <row r="13156" spans="76:76">
      <c r="BX13156" s="16"/>
    </row>
    <row r="13157" spans="76:76">
      <c r="BX13157" s="16"/>
    </row>
    <row r="13158" spans="76:76">
      <c r="BX13158" s="16"/>
    </row>
    <row r="13159" spans="76:76">
      <c r="BX13159" s="16"/>
    </row>
    <row r="13160" spans="76:76">
      <c r="BX13160" s="16"/>
    </row>
    <row r="13161" spans="76:76">
      <c r="BX13161" s="16"/>
    </row>
    <row r="13162" spans="76:76">
      <c r="BX13162" s="16"/>
    </row>
    <row r="13163" spans="76:76">
      <c r="BX13163" s="16"/>
    </row>
    <row r="13164" spans="76:76">
      <c r="BX13164" s="16"/>
    </row>
    <row r="13165" spans="76:76">
      <c r="BX13165" s="16"/>
    </row>
    <row r="13166" spans="76:76">
      <c r="BX13166" s="16"/>
    </row>
    <row r="13167" spans="76:76">
      <c r="BX13167" s="16"/>
    </row>
    <row r="13168" spans="76:76">
      <c r="BX13168" s="16"/>
    </row>
    <row r="13169" spans="76:76">
      <c r="BX13169" s="16"/>
    </row>
    <row r="13170" spans="76:76">
      <c r="BX13170" s="16"/>
    </row>
    <row r="13171" spans="76:76">
      <c r="BX13171" s="16"/>
    </row>
    <row r="13172" spans="76:76">
      <c r="BX13172" s="16"/>
    </row>
    <row r="13173" spans="76:76">
      <c r="BX13173" s="16"/>
    </row>
    <row r="13174" spans="76:76">
      <c r="BX13174" s="16"/>
    </row>
    <row r="13175" spans="76:76">
      <c r="BX13175" s="16"/>
    </row>
    <row r="13176" spans="76:76">
      <c r="BX13176" s="16"/>
    </row>
    <row r="13177" spans="76:76">
      <c r="BX13177" s="16"/>
    </row>
    <row r="13178" spans="76:76">
      <c r="BX13178" s="16"/>
    </row>
    <row r="13179" spans="76:76">
      <c r="BX13179" s="16"/>
    </row>
    <row r="13180" spans="76:76">
      <c r="BX13180" s="16"/>
    </row>
    <row r="13181" spans="76:76">
      <c r="BX13181" s="16"/>
    </row>
    <row r="13182" spans="76:76">
      <c r="BX13182" s="16"/>
    </row>
    <row r="13183" spans="76:76">
      <c r="BX13183" s="16"/>
    </row>
    <row r="13184" spans="76:76">
      <c r="BX13184" s="16"/>
    </row>
    <row r="13185" spans="76:76">
      <c r="BX13185" s="16"/>
    </row>
    <row r="13186" spans="76:76">
      <c r="BX13186" s="16"/>
    </row>
    <row r="13187" spans="76:76">
      <c r="BX13187" s="16"/>
    </row>
    <row r="13188" spans="76:76">
      <c r="BX13188" s="16"/>
    </row>
    <row r="13189" spans="76:76">
      <c r="BX13189" s="16"/>
    </row>
    <row r="13190" spans="76:76">
      <c r="BX13190" s="16"/>
    </row>
    <row r="13191" spans="76:76">
      <c r="BX13191" s="16"/>
    </row>
    <row r="13192" spans="76:76">
      <c r="BX13192" s="16"/>
    </row>
    <row r="13193" spans="76:76">
      <c r="BX13193" s="16"/>
    </row>
    <row r="13194" spans="76:76">
      <c r="BX13194" s="16"/>
    </row>
    <row r="13195" spans="76:76">
      <c r="BX13195" s="16"/>
    </row>
    <row r="13196" spans="76:76">
      <c r="BX13196" s="16"/>
    </row>
    <row r="13197" spans="76:76">
      <c r="BX13197" s="16"/>
    </row>
    <row r="13198" spans="76:76">
      <c r="BX13198" s="16"/>
    </row>
    <row r="13199" spans="76:76">
      <c r="BX13199" s="16"/>
    </row>
    <row r="13200" spans="76:76">
      <c r="BX13200" s="16"/>
    </row>
    <row r="13201" spans="76:76">
      <c r="BX13201" s="16"/>
    </row>
    <row r="13202" spans="76:76">
      <c r="BX13202" s="16"/>
    </row>
    <row r="13203" spans="76:76">
      <c r="BX13203" s="16"/>
    </row>
    <row r="13204" spans="76:76">
      <c r="BX13204" s="16"/>
    </row>
    <row r="13205" spans="76:76">
      <c r="BX13205" s="16"/>
    </row>
    <row r="13206" spans="76:76">
      <c r="BX13206" s="16"/>
    </row>
    <row r="13207" spans="76:76">
      <c r="BX13207" s="16"/>
    </row>
    <row r="13208" spans="76:76">
      <c r="BX13208" s="16"/>
    </row>
    <row r="13209" spans="76:76">
      <c r="BX13209" s="16"/>
    </row>
    <row r="13210" spans="76:76">
      <c r="BX13210" s="16"/>
    </row>
    <row r="13211" spans="76:76">
      <c r="BX13211" s="16"/>
    </row>
    <row r="13212" spans="76:76">
      <c r="BX13212" s="16"/>
    </row>
    <row r="13213" spans="76:76">
      <c r="BX13213" s="16"/>
    </row>
    <row r="13214" spans="76:76">
      <c r="BX13214" s="16"/>
    </row>
    <row r="13215" spans="76:76">
      <c r="BX13215" s="16"/>
    </row>
    <row r="13216" spans="76:76">
      <c r="BX13216" s="16"/>
    </row>
    <row r="13217" spans="76:76">
      <c r="BX13217" s="16"/>
    </row>
    <row r="13218" spans="76:76">
      <c r="BX13218" s="16"/>
    </row>
    <row r="13219" spans="76:76">
      <c r="BX13219" s="16"/>
    </row>
    <row r="13220" spans="76:76">
      <c r="BX13220" s="16"/>
    </row>
    <row r="13221" spans="76:76">
      <c r="BX13221" s="16"/>
    </row>
    <row r="13222" spans="76:76">
      <c r="BX13222" s="16"/>
    </row>
    <row r="13223" spans="76:76">
      <c r="BX13223" s="16"/>
    </row>
    <row r="13224" spans="76:76">
      <c r="BX13224" s="16"/>
    </row>
    <row r="13225" spans="76:76">
      <c r="BX13225" s="16"/>
    </row>
    <row r="13226" spans="76:76">
      <c r="BX13226" s="16"/>
    </row>
    <row r="13227" spans="76:76">
      <c r="BX13227" s="16"/>
    </row>
    <row r="13228" spans="76:76">
      <c r="BX13228" s="16"/>
    </row>
    <row r="13229" spans="76:76">
      <c r="BX13229" s="16"/>
    </row>
    <row r="13230" spans="76:76">
      <c r="BX13230" s="16"/>
    </row>
    <row r="13231" spans="76:76">
      <c r="BX13231" s="16"/>
    </row>
    <row r="13232" spans="76:76">
      <c r="BX13232" s="16"/>
    </row>
    <row r="13233" spans="76:76">
      <c r="BX13233" s="16"/>
    </row>
    <row r="13234" spans="76:76">
      <c r="BX13234" s="16"/>
    </row>
    <row r="13235" spans="76:76">
      <c r="BX13235" s="16"/>
    </row>
    <row r="13236" spans="76:76">
      <c r="BX13236" s="16"/>
    </row>
    <row r="13237" spans="76:76">
      <c r="BX13237" s="16"/>
    </row>
    <row r="13238" spans="76:76">
      <c r="BX13238" s="16"/>
    </row>
    <row r="13239" spans="76:76">
      <c r="BX13239" s="16"/>
    </row>
    <row r="13240" spans="76:76">
      <c r="BX13240" s="16"/>
    </row>
    <row r="13241" spans="76:76">
      <c r="BX13241" s="16"/>
    </row>
    <row r="13242" spans="76:76">
      <c r="BX13242" s="16"/>
    </row>
    <row r="13243" spans="76:76">
      <c r="BX13243" s="16"/>
    </row>
    <row r="13244" spans="76:76">
      <c r="BX13244" s="16"/>
    </row>
    <row r="13245" spans="76:76">
      <c r="BX13245" s="16"/>
    </row>
    <row r="13246" spans="76:76">
      <c r="BX13246" s="16"/>
    </row>
    <row r="13247" spans="76:76">
      <c r="BX13247" s="16"/>
    </row>
    <row r="13248" spans="76:76">
      <c r="BX13248" s="16"/>
    </row>
    <row r="13249" spans="76:76">
      <c r="BX13249" s="16"/>
    </row>
    <row r="13250" spans="76:76">
      <c r="BX13250" s="16"/>
    </row>
    <row r="13251" spans="76:76">
      <c r="BX13251" s="16"/>
    </row>
    <row r="13252" spans="76:76">
      <c r="BX13252" s="16"/>
    </row>
    <row r="13253" spans="76:76">
      <c r="BX13253" s="16"/>
    </row>
    <row r="13254" spans="76:76">
      <c r="BX13254" s="16"/>
    </row>
    <row r="13255" spans="76:76">
      <c r="BX13255" s="16"/>
    </row>
    <row r="13256" spans="76:76">
      <c r="BX13256" s="16"/>
    </row>
    <row r="13257" spans="76:76">
      <c r="BX13257" s="16"/>
    </row>
    <row r="13258" spans="76:76">
      <c r="BX13258" s="16"/>
    </row>
    <row r="13259" spans="76:76">
      <c r="BX13259" s="16"/>
    </row>
    <row r="13260" spans="76:76">
      <c r="BX13260" s="16"/>
    </row>
    <row r="13261" spans="76:76">
      <c r="BX13261" s="16"/>
    </row>
    <row r="13262" spans="76:76">
      <c r="BX13262" s="16"/>
    </row>
    <row r="13263" spans="76:76">
      <c r="BX13263" s="16"/>
    </row>
    <row r="13264" spans="76:76">
      <c r="BX13264" s="16"/>
    </row>
    <row r="13265" spans="76:76">
      <c r="BX13265" s="16"/>
    </row>
    <row r="13266" spans="76:76">
      <c r="BX13266" s="16"/>
    </row>
    <row r="13267" spans="76:76">
      <c r="BX13267" s="16"/>
    </row>
    <row r="13268" spans="76:76">
      <c r="BX13268" s="16"/>
    </row>
    <row r="13269" spans="76:76">
      <c r="BX13269" s="16"/>
    </row>
    <row r="13270" spans="76:76">
      <c r="BX13270" s="16"/>
    </row>
    <row r="13271" spans="76:76">
      <c r="BX13271" s="16"/>
    </row>
    <row r="13272" spans="76:76">
      <c r="BX13272" s="16"/>
    </row>
    <row r="13273" spans="76:76">
      <c r="BX13273" s="16"/>
    </row>
    <row r="13274" spans="76:76">
      <c r="BX13274" s="16"/>
    </row>
    <row r="13275" spans="76:76">
      <c r="BX13275" s="16"/>
    </row>
    <row r="13276" spans="76:76">
      <c r="BX13276" s="16"/>
    </row>
    <row r="13277" spans="76:76">
      <c r="BX13277" s="16"/>
    </row>
    <row r="13278" spans="76:76">
      <c r="BX13278" s="16"/>
    </row>
    <row r="13279" spans="76:76">
      <c r="BX13279" s="16"/>
    </row>
    <row r="13280" spans="76:76">
      <c r="BX13280" s="16"/>
    </row>
    <row r="13281" spans="76:76">
      <c r="BX13281" s="16"/>
    </row>
    <row r="13282" spans="76:76">
      <c r="BX13282" s="16"/>
    </row>
    <row r="13283" spans="76:76">
      <c r="BX13283" s="16"/>
    </row>
    <row r="13284" spans="76:76">
      <c r="BX13284" s="16"/>
    </row>
    <row r="13285" spans="76:76">
      <c r="BX13285" s="16"/>
    </row>
    <row r="13286" spans="76:76">
      <c r="BX13286" s="16"/>
    </row>
    <row r="13287" spans="76:76">
      <c r="BX13287" s="16"/>
    </row>
    <row r="13288" spans="76:76">
      <c r="BX13288" s="16"/>
    </row>
    <row r="13289" spans="76:76">
      <c r="BX13289" s="16"/>
    </row>
    <row r="13290" spans="76:76">
      <c r="BX13290" s="16"/>
    </row>
    <row r="13291" spans="76:76">
      <c r="BX13291" s="16"/>
    </row>
    <row r="13292" spans="76:76">
      <c r="BX13292" s="16"/>
    </row>
    <row r="13293" spans="76:76">
      <c r="BX13293" s="16"/>
    </row>
    <row r="13294" spans="76:76">
      <c r="BX13294" s="16"/>
    </row>
    <row r="13295" spans="76:76">
      <c r="BX13295" s="16"/>
    </row>
    <row r="13296" spans="76:76">
      <c r="BX13296" s="16"/>
    </row>
    <row r="13297" spans="76:76">
      <c r="BX13297" s="16"/>
    </row>
    <row r="13298" spans="76:76">
      <c r="BX13298" s="16"/>
    </row>
    <row r="13299" spans="76:76">
      <c r="BX13299" s="16"/>
    </row>
    <row r="13300" spans="76:76">
      <c r="BX13300" s="16"/>
    </row>
    <row r="13301" spans="76:76">
      <c r="BX13301" s="16"/>
    </row>
    <row r="13302" spans="76:76">
      <c r="BX13302" s="16"/>
    </row>
    <row r="13303" spans="76:76">
      <c r="BX13303" s="16"/>
    </row>
    <row r="13304" spans="76:76">
      <c r="BX13304" s="16"/>
    </row>
    <row r="13305" spans="76:76">
      <c r="BX13305" s="16"/>
    </row>
    <row r="13306" spans="76:76">
      <c r="BX13306" s="16"/>
    </row>
    <row r="13307" spans="76:76">
      <c r="BX13307" s="16"/>
    </row>
    <row r="13308" spans="76:76">
      <c r="BX13308" s="16"/>
    </row>
    <row r="13309" spans="76:76">
      <c r="BX13309" s="16"/>
    </row>
    <row r="13310" spans="76:76">
      <c r="BX13310" s="16"/>
    </row>
    <row r="13311" spans="76:76">
      <c r="BX13311" s="16"/>
    </row>
    <row r="13312" spans="76:76">
      <c r="BX13312" s="16"/>
    </row>
    <row r="13313" spans="76:76">
      <c r="BX13313" s="16"/>
    </row>
    <row r="13314" spans="76:76">
      <c r="BX13314" s="16"/>
    </row>
    <row r="13315" spans="76:76">
      <c r="BX13315" s="16"/>
    </row>
    <row r="13316" spans="76:76">
      <c r="BX13316" s="16"/>
    </row>
    <row r="13317" spans="76:76">
      <c r="BX13317" s="16"/>
    </row>
    <row r="13318" spans="76:76">
      <c r="BX13318" s="16"/>
    </row>
    <row r="13319" spans="76:76">
      <c r="BX13319" s="16"/>
    </row>
    <row r="13320" spans="76:76">
      <c r="BX13320" s="16"/>
    </row>
    <row r="13321" spans="76:76">
      <c r="BX13321" s="16"/>
    </row>
    <row r="13322" spans="76:76">
      <c r="BX13322" s="16"/>
    </row>
    <row r="13323" spans="76:76">
      <c r="BX13323" s="16"/>
    </row>
    <row r="13324" spans="76:76">
      <c r="BX13324" s="16"/>
    </row>
    <row r="13325" spans="76:76">
      <c r="BX13325" s="16"/>
    </row>
    <row r="13326" spans="76:76">
      <c r="BX13326" s="16"/>
    </row>
    <row r="13327" spans="76:76">
      <c r="BX13327" s="16"/>
    </row>
    <row r="13328" spans="76:76">
      <c r="BX13328" s="16"/>
    </row>
    <row r="13329" spans="76:76">
      <c r="BX13329" s="16"/>
    </row>
    <row r="13330" spans="76:76">
      <c r="BX13330" s="16"/>
    </row>
    <row r="13331" spans="76:76">
      <c r="BX13331" s="16"/>
    </row>
    <row r="13332" spans="76:76">
      <c r="BX13332" s="16"/>
    </row>
    <row r="13333" spans="76:76">
      <c r="BX13333" s="16"/>
    </row>
    <row r="13334" spans="76:76">
      <c r="BX13334" s="16"/>
    </row>
    <row r="13335" spans="76:76">
      <c r="BX13335" s="16"/>
    </row>
    <row r="13336" spans="76:76">
      <c r="BX13336" s="16"/>
    </row>
    <row r="13337" spans="76:76">
      <c r="BX13337" s="16"/>
    </row>
    <row r="13338" spans="76:76">
      <c r="BX13338" s="16"/>
    </row>
    <row r="13339" spans="76:76">
      <c r="BX13339" s="16"/>
    </row>
    <row r="13340" spans="76:76">
      <c r="BX13340" s="16"/>
    </row>
    <row r="13341" spans="76:76">
      <c r="BX13341" s="16"/>
    </row>
    <row r="13342" spans="76:76">
      <c r="BX13342" s="16"/>
    </row>
    <row r="13343" spans="76:76">
      <c r="BX13343" s="16"/>
    </row>
    <row r="13344" spans="76:76">
      <c r="BX13344" s="16"/>
    </row>
    <row r="13345" spans="76:76">
      <c r="BX13345" s="16"/>
    </row>
    <row r="13346" spans="76:76">
      <c r="BX13346" s="16"/>
    </row>
    <row r="13347" spans="76:76">
      <c r="BX13347" s="16"/>
    </row>
    <row r="13348" spans="76:76">
      <c r="BX13348" s="16"/>
    </row>
    <row r="13349" spans="76:76">
      <c r="BX13349" s="16"/>
    </row>
    <row r="13350" spans="76:76">
      <c r="BX13350" s="16"/>
    </row>
    <row r="13351" spans="76:76">
      <c r="BX13351" s="16"/>
    </row>
    <row r="13352" spans="76:76">
      <c r="BX13352" s="16"/>
    </row>
    <row r="13353" spans="76:76">
      <c r="BX13353" s="16"/>
    </row>
    <row r="13354" spans="76:76">
      <c r="BX13354" s="16"/>
    </row>
    <row r="13355" spans="76:76">
      <c r="BX13355" s="16"/>
    </row>
    <row r="13356" spans="76:76">
      <c r="BX13356" s="16"/>
    </row>
    <row r="13357" spans="76:76">
      <c r="BX13357" s="16"/>
    </row>
    <row r="13358" spans="76:76">
      <c r="BX13358" s="16"/>
    </row>
    <row r="13359" spans="76:76">
      <c r="BX13359" s="16"/>
    </row>
    <row r="13360" spans="76:76">
      <c r="BX13360" s="16"/>
    </row>
    <row r="13361" spans="76:76">
      <c r="BX13361" s="16"/>
    </row>
    <row r="13362" spans="76:76">
      <c r="BX13362" s="16"/>
    </row>
    <row r="13363" spans="76:76">
      <c r="BX13363" s="16"/>
    </row>
    <row r="13364" spans="76:76">
      <c r="BX13364" s="16"/>
    </row>
    <row r="13365" spans="76:76">
      <c r="BX13365" s="16"/>
    </row>
    <row r="13366" spans="76:76">
      <c r="BX13366" s="16"/>
    </row>
    <row r="13367" spans="76:76">
      <c r="BX13367" s="16"/>
    </row>
    <row r="13368" spans="76:76">
      <c r="BX13368" s="16"/>
    </row>
    <row r="13369" spans="76:76">
      <c r="BX13369" s="16"/>
    </row>
    <row r="13370" spans="76:76">
      <c r="BX13370" s="16"/>
    </row>
    <row r="13371" spans="76:76">
      <c r="BX13371" s="16"/>
    </row>
    <row r="13372" spans="76:76">
      <c r="BX13372" s="16"/>
    </row>
    <row r="13373" spans="76:76">
      <c r="BX13373" s="16"/>
    </row>
    <row r="13374" spans="76:76">
      <c r="BX13374" s="16"/>
    </row>
    <row r="13375" spans="76:76">
      <c r="BX13375" s="16"/>
    </row>
    <row r="13376" spans="76:76">
      <c r="BX13376" s="16"/>
    </row>
    <row r="13377" spans="76:76">
      <c r="BX13377" s="16"/>
    </row>
    <row r="13378" spans="76:76">
      <c r="BX13378" s="16"/>
    </row>
    <row r="13379" spans="76:76">
      <c r="BX13379" s="16"/>
    </row>
    <row r="13380" spans="76:76">
      <c r="BX13380" s="16"/>
    </row>
    <row r="13381" spans="76:76">
      <c r="BX13381" s="16"/>
    </row>
    <row r="13382" spans="76:76">
      <c r="BX13382" s="16"/>
    </row>
    <row r="13383" spans="76:76">
      <c r="BX13383" s="16"/>
    </row>
    <row r="13384" spans="76:76">
      <c r="BX13384" s="16"/>
    </row>
    <row r="13385" spans="76:76">
      <c r="BX13385" s="16"/>
    </row>
    <row r="13386" spans="76:76">
      <c r="BX13386" s="16"/>
    </row>
    <row r="13387" spans="76:76">
      <c r="BX13387" s="16"/>
    </row>
    <row r="13388" spans="76:76">
      <c r="BX13388" s="16"/>
    </row>
    <row r="13389" spans="76:76">
      <c r="BX13389" s="16"/>
    </row>
    <row r="13390" spans="76:76">
      <c r="BX13390" s="16"/>
    </row>
    <row r="13391" spans="76:76">
      <c r="BX13391" s="16"/>
    </row>
    <row r="13392" spans="76:76">
      <c r="BX13392" s="16"/>
    </row>
    <row r="13393" spans="76:76">
      <c r="BX13393" s="16"/>
    </row>
    <row r="13394" spans="76:76">
      <c r="BX13394" s="16"/>
    </row>
    <row r="13395" spans="76:76">
      <c r="BX13395" s="16"/>
    </row>
    <row r="13396" spans="76:76">
      <c r="BX13396" s="16"/>
    </row>
    <row r="13397" spans="76:76">
      <c r="BX13397" s="16"/>
    </row>
    <row r="13398" spans="76:76">
      <c r="BX13398" s="16"/>
    </row>
    <row r="13399" spans="76:76">
      <c r="BX13399" s="16"/>
    </row>
    <row r="13400" spans="76:76">
      <c r="BX13400" s="16"/>
    </row>
    <row r="13401" spans="76:76">
      <c r="BX13401" s="16"/>
    </row>
    <row r="13402" spans="76:76">
      <c r="BX13402" s="16"/>
    </row>
    <row r="13403" spans="76:76">
      <c r="BX13403" s="16"/>
    </row>
    <row r="13404" spans="76:76">
      <c r="BX13404" s="16"/>
    </row>
    <row r="13405" spans="76:76">
      <c r="BX13405" s="16"/>
    </row>
    <row r="13406" spans="76:76">
      <c r="BX13406" s="16"/>
    </row>
    <row r="13407" spans="76:76">
      <c r="BX13407" s="16"/>
    </row>
    <row r="13408" spans="76:76">
      <c r="BX13408" s="16"/>
    </row>
    <row r="13409" spans="76:76">
      <c r="BX13409" s="16"/>
    </row>
    <row r="13410" spans="76:76">
      <c r="BX13410" s="16"/>
    </row>
    <row r="13411" spans="76:76">
      <c r="BX13411" s="16"/>
    </row>
    <row r="13412" spans="76:76">
      <c r="BX13412" s="16"/>
    </row>
    <row r="13413" spans="76:76">
      <c r="BX13413" s="16"/>
    </row>
    <row r="13414" spans="76:76">
      <c r="BX13414" s="16"/>
    </row>
    <row r="13415" spans="76:76">
      <c r="BX13415" s="16"/>
    </row>
    <row r="13416" spans="76:76">
      <c r="BX13416" s="16"/>
    </row>
    <row r="13417" spans="76:76">
      <c r="BX13417" s="16"/>
    </row>
    <row r="13418" spans="76:76">
      <c r="BX13418" s="16"/>
    </row>
    <row r="13419" spans="76:76">
      <c r="BX13419" s="16"/>
    </row>
    <row r="13420" spans="76:76">
      <c r="BX13420" s="16"/>
    </row>
    <row r="13421" spans="76:76">
      <c r="BX13421" s="16"/>
    </row>
    <row r="13422" spans="76:76">
      <c r="BX13422" s="16"/>
    </row>
    <row r="13423" spans="76:76">
      <c r="BX13423" s="16"/>
    </row>
    <row r="13424" spans="76:76">
      <c r="BX13424" s="16"/>
    </row>
    <row r="13425" spans="76:76">
      <c r="BX13425" s="16"/>
    </row>
    <row r="13426" spans="76:76">
      <c r="BX13426" s="16"/>
    </row>
    <row r="13427" spans="76:76">
      <c r="BX13427" s="16"/>
    </row>
    <row r="13428" spans="76:76">
      <c r="BX13428" s="16"/>
    </row>
    <row r="13429" spans="76:76">
      <c r="BX13429" s="16"/>
    </row>
    <row r="13430" spans="76:76">
      <c r="BX13430" s="16"/>
    </row>
    <row r="13431" spans="76:76">
      <c r="BX13431" s="16"/>
    </row>
    <row r="13432" spans="76:76">
      <c r="BX13432" s="16"/>
    </row>
    <row r="13433" spans="76:76">
      <c r="BX13433" s="16"/>
    </row>
    <row r="13434" spans="76:76">
      <c r="BX13434" s="16"/>
    </row>
    <row r="13435" spans="76:76">
      <c r="BX13435" s="16"/>
    </row>
    <row r="13436" spans="76:76">
      <c r="BX13436" s="16"/>
    </row>
    <row r="13437" spans="76:76">
      <c r="BX13437" s="16"/>
    </row>
    <row r="13438" spans="76:76">
      <c r="BX13438" s="16"/>
    </row>
    <row r="13439" spans="76:76">
      <c r="BX13439" s="16"/>
    </row>
    <row r="13440" spans="76:76">
      <c r="BX13440" s="16"/>
    </row>
    <row r="13441" spans="76:76">
      <c r="BX13441" s="16"/>
    </row>
    <row r="13442" spans="76:76">
      <c r="BX13442" s="16"/>
    </row>
    <row r="13443" spans="76:76">
      <c r="BX13443" s="16"/>
    </row>
    <row r="13444" spans="76:76">
      <c r="BX13444" s="16"/>
    </row>
    <row r="13445" spans="76:76">
      <c r="BX13445" s="16"/>
    </row>
    <row r="13446" spans="76:76">
      <c r="BX13446" s="16"/>
    </row>
    <row r="13447" spans="76:76">
      <c r="BX13447" s="16"/>
    </row>
    <row r="13448" spans="76:76">
      <c r="BX13448" s="16"/>
    </row>
    <row r="13449" spans="76:76">
      <c r="BX13449" s="16"/>
    </row>
    <row r="13450" spans="76:76">
      <c r="BX13450" s="16"/>
    </row>
    <row r="13451" spans="76:76">
      <c r="BX13451" s="16"/>
    </row>
    <row r="13452" spans="76:76">
      <c r="BX13452" s="16"/>
    </row>
    <row r="13453" spans="76:76">
      <c r="BX13453" s="16"/>
    </row>
    <row r="13454" spans="76:76">
      <c r="BX13454" s="16"/>
    </row>
    <row r="13455" spans="76:76">
      <c r="BX13455" s="16"/>
    </row>
    <row r="13456" spans="76:76">
      <c r="BX13456" s="16"/>
    </row>
    <row r="13457" spans="76:76">
      <c r="BX13457" s="16"/>
    </row>
    <row r="13458" spans="76:76">
      <c r="BX13458" s="16"/>
    </row>
    <row r="13459" spans="76:76">
      <c r="BX13459" s="16"/>
    </row>
    <row r="13460" spans="76:76">
      <c r="BX13460" s="16"/>
    </row>
    <row r="13461" spans="76:76">
      <c r="BX13461" s="16"/>
    </row>
    <row r="13462" spans="76:76">
      <c r="BX13462" s="16"/>
    </row>
    <row r="13463" spans="76:76">
      <c r="BX13463" s="16"/>
    </row>
    <row r="13464" spans="76:76">
      <c r="BX13464" s="16"/>
    </row>
    <row r="13465" spans="76:76">
      <c r="BX13465" s="16"/>
    </row>
    <row r="13466" spans="76:76">
      <c r="BX13466" s="16"/>
    </row>
    <row r="13467" spans="76:76">
      <c r="BX13467" s="16"/>
    </row>
    <row r="13468" spans="76:76">
      <c r="BX13468" s="16"/>
    </row>
    <row r="13469" spans="76:76">
      <c r="BX13469" s="16"/>
    </row>
    <row r="13470" spans="76:76">
      <c r="BX13470" s="16"/>
    </row>
    <row r="13471" spans="76:76">
      <c r="BX13471" s="16"/>
    </row>
    <row r="13472" spans="76:76">
      <c r="BX13472" s="16"/>
    </row>
    <row r="13473" spans="76:76">
      <c r="BX13473" s="16"/>
    </row>
    <row r="13474" spans="76:76">
      <c r="BX13474" s="16"/>
    </row>
    <row r="13475" spans="76:76">
      <c r="BX13475" s="16"/>
    </row>
    <row r="13476" spans="76:76">
      <c r="BX13476" s="16"/>
    </row>
    <row r="13477" spans="76:76">
      <c r="BX13477" s="16"/>
    </row>
    <row r="13478" spans="76:76">
      <c r="BX13478" s="16"/>
    </row>
    <row r="13479" spans="76:76">
      <c r="BX13479" s="16"/>
    </row>
    <row r="13480" spans="76:76">
      <c r="BX13480" s="16"/>
    </row>
    <row r="13481" spans="76:76">
      <c r="BX13481" s="16"/>
    </row>
    <row r="13482" spans="76:76">
      <c r="BX13482" s="16"/>
    </row>
    <row r="13483" spans="76:76">
      <c r="BX13483" s="16"/>
    </row>
    <row r="13484" spans="76:76">
      <c r="BX13484" s="16"/>
    </row>
    <row r="13485" spans="76:76">
      <c r="BX13485" s="16"/>
    </row>
    <row r="13486" spans="76:76">
      <c r="BX13486" s="16"/>
    </row>
    <row r="13487" spans="76:76">
      <c r="BX13487" s="16"/>
    </row>
    <row r="13488" spans="76:76">
      <c r="BX13488" s="16"/>
    </row>
    <row r="13489" spans="76:76">
      <c r="BX13489" s="16"/>
    </row>
    <row r="13490" spans="76:76">
      <c r="BX13490" s="16"/>
    </row>
    <row r="13491" spans="76:76">
      <c r="BX13491" s="16"/>
    </row>
    <row r="13492" spans="76:76">
      <c r="BX13492" s="16"/>
    </row>
    <row r="13493" spans="76:76">
      <c r="BX13493" s="16"/>
    </row>
    <row r="13494" spans="76:76">
      <c r="BX13494" s="16"/>
    </row>
    <row r="13495" spans="76:76">
      <c r="BX13495" s="16"/>
    </row>
    <row r="13496" spans="76:76">
      <c r="BX13496" s="16"/>
    </row>
    <row r="13497" spans="76:76">
      <c r="BX13497" s="16"/>
    </row>
    <row r="13498" spans="76:76">
      <c r="BX13498" s="16"/>
    </row>
    <row r="13499" spans="76:76">
      <c r="BX13499" s="16"/>
    </row>
    <row r="13500" spans="76:76">
      <c r="BX13500" s="16"/>
    </row>
    <row r="13501" spans="76:76">
      <c r="BX13501" s="16"/>
    </row>
    <row r="13502" spans="76:76">
      <c r="BX13502" s="16"/>
    </row>
    <row r="13503" spans="76:76">
      <c r="BX13503" s="16"/>
    </row>
    <row r="13504" spans="76:76">
      <c r="BX13504" s="16"/>
    </row>
    <row r="13505" spans="76:76">
      <c r="BX13505" s="16"/>
    </row>
    <row r="13506" spans="76:76">
      <c r="BX13506" s="16"/>
    </row>
    <row r="13507" spans="76:76">
      <c r="BX13507" s="16"/>
    </row>
    <row r="13508" spans="76:76">
      <c r="BX13508" s="16"/>
    </row>
    <row r="13509" spans="76:76">
      <c r="BX13509" s="16"/>
    </row>
    <row r="13510" spans="76:76">
      <c r="BX13510" s="16"/>
    </row>
    <row r="13511" spans="76:76">
      <c r="BX13511" s="16"/>
    </row>
    <row r="13512" spans="76:76">
      <c r="BX13512" s="16"/>
    </row>
    <row r="13513" spans="76:76">
      <c r="BX13513" s="16"/>
    </row>
    <row r="13514" spans="76:76">
      <c r="BX13514" s="16"/>
    </row>
    <row r="13515" spans="76:76">
      <c r="BX13515" s="16"/>
    </row>
    <row r="13516" spans="76:76">
      <c r="BX13516" s="16"/>
    </row>
    <row r="13517" spans="76:76">
      <c r="BX13517" s="16"/>
    </row>
    <row r="13518" spans="76:76">
      <c r="BX13518" s="16"/>
    </row>
    <row r="13519" spans="76:76">
      <c r="BX13519" s="16"/>
    </row>
    <row r="13520" spans="76:76">
      <c r="BX13520" s="16"/>
    </row>
    <row r="13521" spans="76:76">
      <c r="BX13521" s="16"/>
    </row>
    <row r="13522" spans="76:76">
      <c r="BX13522" s="16"/>
    </row>
    <row r="13523" spans="76:76">
      <c r="BX13523" s="16"/>
    </row>
    <row r="13524" spans="76:76">
      <c r="BX13524" s="16"/>
    </row>
    <row r="13525" spans="76:76">
      <c r="BX13525" s="16"/>
    </row>
    <row r="13526" spans="76:76">
      <c r="BX13526" s="16"/>
    </row>
    <row r="13527" spans="76:76">
      <c r="BX13527" s="16"/>
    </row>
    <row r="13528" spans="76:76">
      <c r="BX13528" s="16"/>
    </row>
    <row r="13529" spans="76:76">
      <c r="BX13529" s="16"/>
    </row>
    <row r="13530" spans="76:76">
      <c r="BX13530" s="16"/>
    </row>
    <row r="13531" spans="76:76">
      <c r="BX13531" s="16"/>
    </row>
    <row r="13532" spans="76:76">
      <c r="BX13532" s="16"/>
    </row>
    <row r="13533" spans="76:76">
      <c r="BX13533" s="16"/>
    </row>
    <row r="13534" spans="76:76">
      <c r="BX13534" s="16"/>
    </row>
    <row r="13535" spans="76:76">
      <c r="BX13535" s="16"/>
    </row>
    <row r="13536" spans="76:76">
      <c r="BX13536" s="16"/>
    </row>
    <row r="13537" spans="76:76">
      <c r="BX13537" s="16"/>
    </row>
    <row r="13538" spans="76:76">
      <c r="BX13538" s="16"/>
    </row>
    <row r="13539" spans="76:76">
      <c r="BX13539" s="16"/>
    </row>
    <row r="13540" spans="76:76">
      <c r="BX13540" s="16"/>
    </row>
    <row r="13541" spans="76:76">
      <c r="BX13541" s="16"/>
    </row>
    <row r="13542" spans="76:76">
      <c r="BX13542" s="16"/>
    </row>
    <row r="13543" spans="76:76">
      <c r="BX13543" s="16"/>
    </row>
    <row r="13544" spans="76:76">
      <c r="BX13544" s="16"/>
    </row>
    <row r="13545" spans="76:76">
      <c r="BX13545" s="16"/>
    </row>
    <row r="13546" spans="76:76">
      <c r="BX13546" s="16"/>
    </row>
    <row r="13547" spans="76:76">
      <c r="BX13547" s="16"/>
    </row>
    <row r="13548" spans="76:76">
      <c r="BX13548" s="16"/>
    </row>
    <row r="13549" spans="76:76">
      <c r="BX13549" s="16"/>
    </row>
    <row r="13550" spans="76:76">
      <c r="BX13550" s="16"/>
    </row>
    <row r="13551" spans="76:76">
      <c r="BX13551" s="16"/>
    </row>
    <row r="13552" spans="76:76">
      <c r="BX13552" s="16"/>
    </row>
    <row r="13553" spans="76:76">
      <c r="BX13553" s="16"/>
    </row>
    <row r="13554" spans="76:76">
      <c r="BX13554" s="16"/>
    </row>
    <row r="13555" spans="76:76">
      <c r="BX13555" s="16"/>
    </row>
    <row r="13556" spans="76:76">
      <c r="BX13556" s="16"/>
    </row>
    <row r="13557" spans="76:76">
      <c r="BX13557" s="16"/>
    </row>
    <row r="13558" spans="76:76">
      <c r="BX13558" s="16"/>
    </row>
    <row r="13559" spans="76:76">
      <c r="BX13559" s="16"/>
    </row>
    <row r="13560" spans="76:76">
      <c r="BX13560" s="16"/>
    </row>
    <row r="13561" spans="76:76">
      <c r="BX13561" s="16"/>
    </row>
    <row r="13562" spans="76:76">
      <c r="BX13562" s="16"/>
    </row>
    <row r="13563" spans="76:76">
      <c r="BX13563" s="16"/>
    </row>
    <row r="13564" spans="76:76">
      <c r="BX13564" s="16"/>
    </row>
    <row r="13565" spans="76:76">
      <c r="BX13565" s="16"/>
    </row>
    <row r="13566" spans="76:76">
      <c r="BX13566" s="16"/>
    </row>
    <row r="13567" spans="76:76">
      <c r="BX13567" s="16"/>
    </row>
    <row r="13568" spans="76:76">
      <c r="BX13568" s="16"/>
    </row>
    <row r="13569" spans="76:76">
      <c r="BX13569" s="16"/>
    </row>
    <row r="13570" spans="76:76">
      <c r="BX13570" s="16"/>
    </row>
    <row r="13571" spans="76:76">
      <c r="BX13571" s="16"/>
    </row>
    <row r="13572" spans="76:76">
      <c r="BX13572" s="16"/>
    </row>
    <row r="13573" spans="76:76">
      <c r="BX13573" s="16"/>
    </row>
    <row r="13574" spans="76:76">
      <c r="BX13574" s="16"/>
    </row>
    <row r="13575" spans="76:76">
      <c r="BX13575" s="16"/>
    </row>
    <row r="13576" spans="76:76">
      <c r="BX13576" s="16"/>
    </row>
    <row r="13577" spans="76:76">
      <c r="BX13577" s="16"/>
    </row>
    <row r="13578" spans="76:76">
      <c r="BX13578" s="16"/>
    </row>
    <row r="13579" spans="76:76">
      <c r="BX13579" s="16"/>
    </row>
    <row r="13580" spans="76:76">
      <c r="BX13580" s="16"/>
    </row>
    <row r="13581" spans="76:76">
      <c r="BX13581" s="16"/>
    </row>
    <row r="13582" spans="76:76">
      <c r="BX13582" s="16"/>
    </row>
    <row r="13583" spans="76:76">
      <c r="BX13583" s="16"/>
    </row>
    <row r="13584" spans="76:76">
      <c r="BX13584" s="16"/>
    </row>
    <row r="13585" spans="76:76">
      <c r="BX13585" s="16"/>
    </row>
    <row r="13586" spans="76:76">
      <c r="BX13586" s="16"/>
    </row>
    <row r="13587" spans="76:76">
      <c r="BX13587" s="16"/>
    </row>
    <row r="13588" spans="76:76">
      <c r="BX13588" s="16"/>
    </row>
    <row r="13589" spans="76:76">
      <c r="BX13589" s="16"/>
    </row>
    <row r="13590" spans="76:76">
      <c r="BX13590" s="16"/>
    </row>
    <row r="13591" spans="76:76">
      <c r="BX13591" s="16"/>
    </row>
    <row r="13592" spans="76:76">
      <c r="BX13592" s="16"/>
    </row>
    <row r="13593" spans="76:76">
      <c r="BX13593" s="16"/>
    </row>
    <row r="13594" spans="76:76">
      <c r="BX13594" s="16"/>
    </row>
    <row r="13595" spans="76:76">
      <c r="BX13595" s="16"/>
    </row>
    <row r="13596" spans="76:76">
      <c r="BX13596" s="16"/>
    </row>
    <row r="13597" spans="76:76">
      <c r="BX13597" s="16"/>
    </row>
    <row r="13598" spans="76:76">
      <c r="BX13598" s="16"/>
    </row>
    <row r="13599" spans="76:76">
      <c r="BX13599" s="16"/>
    </row>
    <row r="13600" spans="76:76">
      <c r="BX13600" s="16"/>
    </row>
    <row r="13601" spans="76:76">
      <c r="BX13601" s="16"/>
    </row>
    <row r="13602" spans="76:76">
      <c r="BX13602" s="16"/>
    </row>
    <row r="13603" spans="76:76">
      <c r="BX13603" s="16"/>
    </row>
    <row r="13604" spans="76:76">
      <c r="BX13604" s="16"/>
    </row>
    <row r="13605" spans="76:76">
      <c r="BX13605" s="16"/>
    </row>
    <row r="13606" spans="76:76">
      <c r="BX13606" s="16"/>
    </row>
    <row r="13607" spans="76:76">
      <c r="BX13607" s="16"/>
    </row>
    <row r="13608" spans="76:76">
      <c r="BX13608" s="16"/>
    </row>
    <row r="13609" spans="76:76">
      <c r="BX13609" s="16"/>
    </row>
    <row r="13610" spans="76:76">
      <c r="BX13610" s="16"/>
    </row>
    <row r="13611" spans="76:76">
      <c r="BX13611" s="16"/>
    </row>
    <row r="13612" spans="76:76">
      <c r="BX13612" s="16"/>
    </row>
    <row r="13613" spans="76:76">
      <c r="BX13613" s="16"/>
    </row>
    <row r="13614" spans="76:76">
      <c r="BX13614" s="16"/>
    </row>
    <row r="13615" spans="76:76">
      <c r="BX13615" s="16"/>
    </row>
    <row r="13616" spans="76:76">
      <c r="BX13616" s="16"/>
    </row>
    <row r="13617" spans="76:76">
      <c r="BX13617" s="16"/>
    </row>
    <row r="13618" spans="76:76">
      <c r="BX13618" s="16"/>
    </row>
    <row r="13619" spans="76:76">
      <c r="BX13619" s="16"/>
    </row>
    <row r="13620" spans="76:76">
      <c r="BX13620" s="16"/>
    </row>
    <row r="13621" spans="76:76">
      <c r="BX13621" s="16"/>
    </row>
    <row r="13622" spans="76:76">
      <c r="BX13622" s="16"/>
    </row>
    <row r="13623" spans="76:76">
      <c r="BX13623" s="16"/>
    </row>
    <row r="13624" spans="76:76">
      <c r="BX13624" s="16"/>
    </row>
    <row r="13625" spans="76:76">
      <c r="BX13625" s="16"/>
    </row>
    <row r="13626" spans="76:76">
      <c r="BX13626" s="16"/>
    </row>
    <row r="13627" spans="76:76">
      <c r="BX13627" s="16"/>
    </row>
    <row r="13628" spans="76:76">
      <c r="BX13628" s="16"/>
    </row>
    <row r="13629" spans="76:76">
      <c r="BX13629" s="16"/>
    </row>
    <row r="13630" spans="76:76">
      <c r="BX13630" s="16"/>
    </row>
    <row r="13631" spans="76:76">
      <c r="BX13631" s="16"/>
    </row>
    <row r="13632" spans="76:76">
      <c r="BX13632" s="16"/>
    </row>
    <row r="13633" spans="76:76">
      <c r="BX13633" s="16"/>
    </row>
    <row r="13634" spans="76:76">
      <c r="BX13634" s="16"/>
    </row>
    <row r="13635" spans="76:76">
      <c r="BX13635" s="16"/>
    </row>
    <row r="13636" spans="76:76">
      <c r="BX13636" s="16"/>
    </row>
    <row r="13637" spans="76:76">
      <c r="BX13637" s="16"/>
    </row>
    <row r="13638" spans="76:76">
      <c r="BX13638" s="16"/>
    </row>
    <row r="13639" spans="76:76">
      <c r="BX13639" s="16"/>
    </row>
    <row r="13640" spans="76:76">
      <c r="BX13640" s="16"/>
    </row>
    <row r="13641" spans="76:76">
      <c r="BX13641" s="16"/>
    </row>
    <row r="13642" spans="76:76">
      <c r="BX13642" s="16"/>
    </row>
    <row r="13643" spans="76:76">
      <c r="BX13643" s="16"/>
    </row>
    <row r="13644" spans="76:76">
      <c r="BX13644" s="16"/>
    </row>
    <row r="13645" spans="76:76">
      <c r="BX13645" s="16"/>
    </row>
    <row r="13646" spans="76:76">
      <c r="BX13646" s="16"/>
    </row>
    <row r="13647" spans="76:76">
      <c r="BX13647" s="16"/>
    </row>
    <row r="13648" spans="76:76">
      <c r="BX13648" s="16"/>
    </row>
    <row r="13649" spans="76:76">
      <c r="BX13649" s="16"/>
    </row>
    <row r="13650" spans="76:76">
      <c r="BX13650" s="16"/>
    </row>
    <row r="13651" spans="76:76">
      <c r="BX13651" s="16"/>
    </row>
    <row r="13652" spans="76:76">
      <c r="BX13652" s="16"/>
    </row>
    <row r="13653" spans="76:76">
      <c r="BX13653" s="16"/>
    </row>
    <row r="13654" spans="76:76">
      <c r="BX13654" s="16"/>
    </row>
    <row r="13655" spans="76:76">
      <c r="BX13655" s="16"/>
    </row>
    <row r="13656" spans="76:76">
      <c r="BX13656" s="16"/>
    </row>
    <row r="13657" spans="76:76">
      <c r="BX13657" s="16"/>
    </row>
    <row r="13658" spans="76:76">
      <c r="BX13658" s="16"/>
    </row>
    <row r="13659" spans="76:76">
      <c r="BX13659" s="16"/>
    </row>
    <row r="13660" spans="76:76">
      <c r="BX13660" s="16"/>
    </row>
    <row r="13661" spans="76:76">
      <c r="BX13661" s="16"/>
    </row>
    <row r="13662" spans="76:76">
      <c r="BX13662" s="16"/>
    </row>
    <row r="13663" spans="76:76">
      <c r="BX13663" s="16"/>
    </row>
    <row r="13664" spans="76:76">
      <c r="BX13664" s="16"/>
    </row>
    <row r="13665" spans="76:76">
      <c r="BX13665" s="16"/>
    </row>
    <row r="13666" spans="76:76">
      <c r="BX13666" s="16"/>
    </row>
    <row r="13667" spans="76:76">
      <c r="BX13667" s="16"/>
    </row>
    <row r="13668" spans="76:76">
      <c r="BX13668" s="16"/>
    </row>
    <row r="13669" spans="76:76">
      <c r="BX13669" s="16"/>
    </row>
    <row r="13670" spans="76:76">
      <c r="BX13670" s="16"/>
    </row>
    <row r="13671" spans="76:76">
      <c r="BX13671" s="16"/>
    </row>
    <row r="13672" spans="76:76">
      <c r="BX13672" s="16"/>
    </row>
    <row r="13673" spans="76:76">
      <c r="BX13673" s="16"/>
    </row>
    <row r="13674" spans="76:76">
      <c r="BX13674" s="16"/>
    </row>
    <row r="13675" spans="76:76">
      <c r="BX13675" s="16"/>
    </row>
    <row r="13676" spans="76:76">
      <c r="BX13676" s="16"/>
    </row>
    <row r="13677" spans="76:76">
      <c r="BX13677" s="16"/>
    </row>
    <row r="13678" spans="76:76">
      <c r="BX13678" s="16"/>
    </row>
    <row r="13679" spans="76:76">
      <c r="BX13679" s="16"/>
    </row>
    <row r="13680" spans="76:76">
      <c r="BX13680" s="16"/>
    </row>
    <row r="13681" spans="76:76">
      <c r="BX13681" s="16"/>
    </row>
    <row r="13682" spans="76:76">
      <c r="BX13682" s="16"/>
    </row>
    <row r="13683" spans="76:76">
      <c r="BX13683" s="16"/>
    </row>
    <row r="13684" spans="76:76">
      <c r="BX13684" s="16"/>
    </row>
    <row r="13685" spans="76:76">
      <c r="BX13685" s="16"/>
    </row>
    <row r="13686" spans="76:76">
      <c r="BX13686" s="16"/>
    </row>
    <row r="13687" spans="76:76">
      <c r="BX13687" s="16"/>
    </row>
    <row r="13688" spans="76:76">
      <c r="BX13688" s="16"/>
    </row>
    <row r="13689" spans="76:76">
      <c r="BX13689" s="16"/>
    </row>
    <row r="13690" spans="76:76">
      <c r="BX13690" s="16"/>
    </row>
    <row r="13691" spans="76:76">
      <c r="BX13691" s="16"/>
    </row>
    <row r="13692" spans="76:76">
      <c r="BX13692" s="16"/>
    </row>
    <row r="13693" spans="76:76">
      <c r="BX13693" s="16"/>
    </row>
    <row r="13694" spans="76:76">
      <c r="BX13694" s="16"/>
    </row>
    <row r="13695" spans="76:76">
      <c r="BX13695" s="16"/>
    </row>
    <row r="13696" spans="76:76">
      <c r="BX13696" s="16"/>
    </row>
    <row r="13697" spans="76:76">
      <c r="BX13697" s="16"/>
    </row>
    <row r="13698" spans="76:76">
      <c r="BX13698" s="16"/>
    </row>
    <row r="13699" spans="76:76">
      <c r="BX13699" s="16"/>
    </row>
    <row r="13700" spans="76:76">
      <c r="BX13700" s="16"/>
    </row>
    <row r="13701" spans="76:76">
      <c r="BX13701" s="16"/>
    </row>
    <row r="13702" spans="76:76">
      <c r="BX13702" s="16"/>
    </row>
    <row r="13703" spans="76:76">
      <c r="BX13703" s="16"/>
    </row>
    <row r="13704" spans="76:76">
      <c r="BX13704" s="16"/>
    </row>
    <row r="13705" spans="76:76">
      <c r="BX13705" s="16"/>
    </row>
    <row r="13706" spans="76:76">
      <c r="BX13706" s="16"/>
    </row>
    <row r="13707" spans="76:76">
      <c r="BX13707" s="16"/>
    </row>
    <row r="13708" spans="76:76">
      <c r="BX13708" s="16"/>
    </row>
    <row r="13709" spans="76:76">
      <c r="BX13709" s="16"/>
    </row>
    <row r="13710" spans="76:76">
      <c r="BX13710" s="16"/>
    </row>
    <row r="13711" spans="76:76">
      <c r="BX13711" s="16"/>
    </row>
    <row r="13712" spans="76:76">
      <c r="BX13712" s="16"/>
    </row>
    <row r="13713" spans="76:76">
      <c r="BX13713" s="16"/>
    </row>
    <row r="13714" spans="76:76">
      <c r="BX13714" s="16"/>
    </row>
    <row r="13715" spans="76:76">
      <c r="BX13715" s="16"/>
    </row>
    <row r="13716" spans="76:76">
      <c r="BX13716" s="16"/>
    </row>
    <row r="13717" spans="76:76">
      <c r="BX13717" s="16"/>
    </row>
    <row r="13718" spans="76:76">
      <c r="BX13718" s="16"/>
    </row>
    <row r="13719" spans="76:76">
      <c r="BX13719" s="16"/>
    </row>
    <row r="13720" spans="76:76">
      <c r="BX13720" s="16"/>
    </row>
    <row r="13721" spans="76:76">
      <c r="BX13721" s="16"/>
    </row>
    <row r="13722" spans="76:76">
      <c r="BX13722" s="16"/>
    </row>
    <row r="13723" spans="76:76">
      <c r="BX13723" s="16"/>
    </row>
    <row r="13724" spans="76:76">
      <c r="BX13724" s="16"/>
    </row>
    <row r="13725" spans="76:76">
      <c r="BX13725" s="16"/>
    </row>
    <row r="13726" spans="76:76">
      <c r="BX13726" s="16"/>
    </row>
    <row r="13727" spans="76:76">
      <c r="BX13727" s="16"/>
    </row>
    <row r="13728" spans="76:76">
      <c r="BX13728" s="16"/>
    </row>
    <row r="13729" spans="76:76">
      <c r="BX13729" s="16"/>
    </row>
    <row r="13730" spans="76:76">
      <c r="BX13730" s="16"/>
    </row>
    <row r="13731" spans="76:76">
      <c r="BX13731" s="16"/>
    </row>
    <row r="13732" spans="76:76">
      <c r="BX13732" s="16"/>
    </row>
    <row r="13733" spans="76:76">
      <c r="BX13733" s="16"/>
    </row>
    <row r="13734" spans="76:76">
      <c r="BX13734" s="16"/>
    </row>
    <row r="13735" spans="76:76">
      <c r="BX13735" s="16"/>
    </row>
    <row r="13736" spans="76:76">
      <c r="BX13736" s="16"/>
    </row>
    <row r="13737" spans="76:76">
      <c r="BX13737" s="16"/>
    </row>
    <row r="13738" spans="76:76">
      <c r="BX13738" s="16"/>
    </row>
    <row r="13739" spans="76:76">
      <c r="BX13739" s="16"/>
    </row>
    <row r="13740" spans="76:76">
      <c r="BX13740" s="16"/>
    </row>
    <row r="13741" spans="76:76">
      <c r="BX13741" s="16"/>
    </row>
    <row r="13742" spans="76:76">
      <c r="BX13742" s="16"/>
    </row>
    <row r="13743" spans="76:76">
      <c r="BX13743" s="16"/>
    </row>
    <row r="13744" spans="76:76">
      <c r="BX13744" s="16"/>
    </row>
    <row r="13745" spans="76:76">
      <c r="BX13745" s="16"/>
    </row>
    <row r="13746" spans="76:76">
      <c r="BX13746" s="16"/>
    </row>
    <row r="13747" spans="76:76">
      <c r="BX13747" s="16"/>
    </row>
    <row r="13748" spans="76:76">
      <c r="BX13748" s="16"/>
    </row>
    <row r="13749" spans="76:76">
      <c r="BX13749" s="16"/>
    </row>
    <row r="13750" spans="76:76">
      <c r="BX13750" s="16"/>
    </row>
    <row r="13751" spans="76:76">
      <c r="BX13751" s="16"/>
    </row>
    <row r="13752" spans="76:76">
      <c r="BX13752" s="16"/>
    </row>
    <row r="13753" spans="76:76">
      <c r="BX13753" s="16"/>
    </row>
    <row r="13754" spans="76:76">
      <c r="BX13754" s="16"/>
    </row>
    <row r="13755" spans="76:76">
      <c r="BX13755" s="16"/>
    </row>
    <row r="13756" spans="76:76">
      <c r="BX13756" s="16"/>
    </row>
    <row r="13757" spans="76:76">
      <c r="BX13757" s="16"/>
    </row>
    <row r="13758" spans="76:76">
      <c r="BX13758" s="16"/>
    </row>
    <row r="13759" spans="76:76">
      <c r="BX13759" s="16"/>
    </row>
    <row r="13760" spans="76:76">
      <c r="BX13760" s="16"/>
    </row>
    <row r="13761" spans="76:76">
      <c r="BX13761" s="16"/>
    </row>
    <row r="13762" spans="76:76">
      <c r="BX13762" s="16"/>
    </row>
    <row r="13763" spans="76:76">
      <c r="BX13763" s="16"/>
    </row>
    <row r="13764" spans="76:76">
      <c r="BX13764" s="16"/>
    </row>
    <row r="13765" spans="76:76">
      <c r="BX13765" s="16"/>
    </row>
    <row r="13766" spans="76:76">
      <c r="BX13766" s="16"/>
    </row>
    <row r="13767" spans="76:76">
      <c r="BX13767" s="16"/>
    </row>
    <row r="13768" spans="76:76">
      <c r="BX13768" s="16"/>
    </row>
    <row r="13769" spans="76:76">
      <c r="BX13769" s="16"/>
    </row>
    <row r="13770" spans="76:76">
      <c r="BX13770" s="16"/>
    </row>
    <row r="13771" spans="76:76">
      <c r="BX13771" s="16"/>
    </row>
    <row r="13772" spans="76:76">
      <c r="BX13772" s="16"/>
    </row>
    <row r="13773" spans="76:76">
      <c r="BX13773" s="16"/>
    </row>
    <row r="13774" spans="76:76">
      <c r="BX13774" s="16"/>
    </row>
    <row r="13775" spans="76:76">
      <c r="BX13775" s="16"/>
    </row>
    <row r="13776" spans="76:76">
      <c r="BX13776" s="16"/>
    </row>
    <row r="13777" spans="76:76">
      <c r="BX13777" s="16"/>
    </row>
    <row r="13778" spans="76:76">
      <c r="BX13778" s="16"/>
    </row>
    <row r="13779" spans="76:76">
      <c r="BX13779" s="16"/>
    </row>
    <row r="13780" spans="76:76">
      <c r="BX13780" s="16"/>
    </row>
    <row r="13781" spans="76:76">
      <c r="BX13781" s="16"/>
    </row>
    <row r="13782" spans="76:76">
      <c r="BX13782" s="16"/>
    </row>
    <row r="13783" spans="76:76">
      <c r="BX13783" s="16"/>
    </row>
    <row r="13784" spans="76:76">
      <c r="BX13784" s="16"/>
    </row>
    <row r="13785" spans="76:76">
      <c r="BX13785" s="16"/>
    </row>
    <row r="13786" spans="76:76">
      <c r="BX13786" s="16"/>
    </row>
    <row r="13787" spans="76:76">
      <c r="BX13787" s="16"/>
    </row>
    <row r="13788" spans="76:76">
      <c r="BX13788" s="16"/>
    </row>
    <row r="13789" spans="76:76">
      <c r="BX13789" s="16"/>
    </row>
    <row r="13790" spans="76:76">
      <c r="BX13790" s="16"/>
    </row>
    <row r="13791" spans="76:76">
      <c r="BX13791" s="16"/>
    </row>
    <row r="13792" spans="76:76">
      <c r="BX13792" s="16"/>
    </row>
    <row r="13793" spans="76:76">
      <c r="BX13793" s="16"/>
    </row>
    <row r="13794" spans="76:76">
      <c r="BX13794" s="16"/>
    </row>
    <row r="13795" spans="76:76">
      <c r="BX13795" s="16"/>
    </row>
    <row r="13796" spans="76:76">
      <c r="BX13796" s="16"/>
    </row>
    <row r="13797" spans="76:76">
      <c r="BX13797" s="16"/>
    </row>
    <row r="13798" spans="76:76">
      <c r="BX13798" s="16"/>
    </row>
    <row r="13799" spans="76:76">
      <c r="BX13799" s="16"/>
    </row>
    <row r="13800" spans="76:76">
      <c r="BX13800" s="16"/>
    </row>
    <row r="13801" spans="76:76">
      <c r="BX13801" s="16"/>
    </row>
    <row r="13802" spans="76:76">
      <c r="BX13802" s="16"/>
    </row>
    <row r="13803" spans="76:76">
      <c r="BX13803" s="16"/>
    </row>
    <row r="13804" spans="76:76">
      <c r="BX13804" s="16"/>
    </row>
    <row r="13805" spans="76:76">
      <c r="BX13805" s="16"/>
    </row>
    <row r="13806" spans="76:76">
      <c r="BX13806" s="16"/>
    </row>
    <row r="13807" spans="76:76">
      <c r="BX13807" s="16"/>
    </row>
    <row r="13808" spans="76:76">
      <c r="BX13808" s="16"/>
    </row>
    <row r="13809" spans="76:76">
      <c r="BX13809" s="16"/>
    </row>
    <row r="13810" spans="76:76">
      <c r="BX13810" s="16"/>
    </row>
    <row r="13811" spans="76:76">
      <c r="BX13811" s="16"/>
    </row>
    <row r="13812" spans="76:76">
      <c r="BX13812" s="16"/>
    </row>
    <row r="13813" spans="76:76">
      <c r="BX13813" s="16"/>
    </row>
    <row r="13814" spans="76:76">
      <c r="BX13814" s="16"/>
    </row>
    <row r="13815" spans="76:76">
      <c r="BX13815" s="16"/>
    </row>
    <row r="13816" spans="76:76">
      <c r="BX13816" s="16"/>
    </row>
    <row r="13817" spans="76:76">
      <c r="BX13817" s="16"/>
    </row>
    <row r="13818" spans="76:76">
      <c r="BX13818" s="16"/>
    </row>
    <row r="13819" spans="76:76">
      <c r="BX13819" s="16"/>
    </row>
    <row r="13820" spans="76:76">
      <c r="BX13820" s="16"/>
    </row>
    <row r="13821" spans="76:76">
      <c r="BX13821" s="16"/>
    </row>
    <row r="13822" spans="76:76">
      <c r="BX13822" s="16"/>
    </row>
    <row r="13823" spans="76:76">
      <c r="BX13823" s="16"/>
    </row>
    <row r="13824" spans="76:76">
      <c r="BX13824" s="16"/>
    </row>
    <row r="13825" spans="76:76">
      <c r="BX13825" s="16"/>
    </row>
    <row r="13826" spans="76:76">
      <c r="BX13826" s="16"/>
    </row>
    <row r="13827" spans="76:76">
      <c r="BX13827" s="16"/>
    </row>
    <row r="13828" spans="76:76">
      <c r="BX13828" s="16"/>
    </row>
    <row r="13829" spans="76:76">
      <c r="BX13829" s="16"/>
    </row>
    <row r="13830" spans="76:76">
      <c r="BX13830" s="16"/>
    </row>
    <row r="13831" spans="76:76">
      <c r="BX13831" s="16"/>
    </row>
    <row r="13832" spans="76:76">
      <c r="BX13832" s="16"/>
    </row>
    <row r="13833" spans="76:76">
      <c r="BX13833" s="16"/>
    </row>
    <row r="13834" spans="76:76">
      <c r="BX13834" s="16"/>
    </row>
    <row r="13835" spans="76:76">
      <c r="BX13835" s="16"/>
    </row>
    <row r="13836" spans="76:76">
      <c r="BX13836" s="16"/>
    </row>
    <row r="13837" spans="76:76">
      <c r="BX13837" s="16"/>
    </row>
    <row r="13838" spans="76:76">
      <c r="BX13838" s="16"/>
    </row>
    <row r="13839" spans="76:76">
      <c r="BX13839" s="16"/>
    </row>
    <row r="13840" spans="76:76">
      <c r="BX13840" s="16"/>
    </row>
    <row r="13841" spans="76:76">
      <c r="BX13841" s="16"/>
    </row>
    <row r="13842" spans="76:76">
      <c r="BX13842" s="16"/>
    </row>
    <row r="13843" spans="76:76">
      <c r="BX13843" s="16"/>
    </row>
    <row r="13844" spans="76:76">
      <c r="BX13844" s="16"/>
    </row>
    <row r="13845" spans="76:76">
      <c r="BX13845" s="16"/>
    </row>
    <row r="13846" spans="76:76">
      <c r="BX13846" s="16"/>
    </row>
    <row r="13847" spans="76:76">
      <c r="BX13847" s="16"/>
    </row>
    <row r="13848" spans="76:76">
      <c r="BX13848" s="16"/>
    </row>
    <row r="13849" spans="76:76">
      <c r="BX13849" s="16"/>
    </row>
    <row r="13850" spans="76:76">
      <c r="BX13850" s="16"/>
    </row>
    <row r="13851" spans="76:76">
      <c r="BX13851" s="16"/>
    </row>
    <row r="13852" spans="76:76">
      <c r="BX13852" s="16"/>
    </row>
    <row r="13853" spans="76:76">
      <c r="BX13853" s="16"/>
    </row>
    <row r="13854" spans="76:76">
      <c r="BX13854" s="16"/>
    </row>
    <row r="13855" spans="76:76">
      <c r="BX13855" s="16"/>
    </row>
    <row r="13856" spans="76:76">
      <c r="BX13856" s="16"/>
    </row>
    <row r="13857" spans="76:76">
      <c r="BX13857" s="16"/>
    </row>
    <row r="13858" spans="76:76">
      <c r="BX13858" s="16"/>
    </row>
    <row r="13859" spans="76:76">
      <c r="BX13859" s="16"/>
    </row>
    <row r="13860" spans="76:76">
      <c r="BX13860" s="16"/>
    </row>
    <row r="13861" spans="76:76">
      <c r="BX13861" s="16"/>
    </row>
    <row r="13862" spans="76:76">
      <c r="BX13862" s="16"/>
    </row>
    <row r="13863" spans="76:76">
      <c r="BX13863" s="16"/>
    </row>
    <row r="13864" spans="76:76">
      <c r="BX13864" s="16"/>
    </row>
    <row r="13865" spans="76:76">
      <c r="BX13865" s="16"/>
    </row>
    <row r="13866" spans="76:76">
      <c r="BX13866" s="16"/>
    </row>
    <row r="13867" spans="76:76">
      <c r="BX13867" s="16"/>
    </row>
    <row r="13868" spans="76:76">
      <c r="BX13868" s="16"/>
    </row>
    <row r="13869" spans="76:76">
      <c r="BX13869" s="16"/>
    </row>
    <row r="13870" spans="76:76">
      <c r="BX13870" s="16"/>
    </row>
    <row r="13871" spans="76:76">
      <c r="BX13871" s="16"/>
    </row>
    <row r="13872" spans="76:76">
      <c r="BX13872" s="16"/>
    </row>
    <row r="13873" spans="76:76">
      <c r="BX13873" s="16"/>
    </row>
    <row r="13874" spans="76:76">
      <c r="BX13874" s="16"/>
    </row>
    <row r="13875" spans="76:76">
      <c r="BX13875" s="16"/>
    </row>
    <row r="13876" spans="76:76">
      <c r="BX13876" s="16"/>
    </row>
    <row r="13877" spans="76:76">
      <c r="BX13877" s="16"/>
    </row>
    <row r="13878" spans="76:76">
      <c r="BX13878" s="16"/>
    </row>
    <row r="13879" spans="76:76">
      <c r="BX13879" s="16"/>
    </row>
    <row r="13880" spans="76:76">
      <c r="BX13880" s="16"/>
    </row>
    <row r="13881" spans="76:76">
      <c r="BX13881" s="16"/>
    </row>
    <row r="13882" spans="76:76">
      <c r="BX13882" s="16"/>
    </row>
    <row r="13883" spans="76:76">
      <c r="BX13883" s="16"/>
    </row>
    <row r="13884" spans="76:76">
      <c r="BX13884" s="16"/>
    </row>
    <row r="13885" spans="76:76">
      <c r="BX13885" s="16"/>
    </row>
    <row r="13886" spans="76:76">
      <c r="BX13886" s="16"/>
    </row>
    <row r="13887" spans="76:76">
      <c r="BX13887" s="16"/>
    </row>
    <row r="13888" spans="76:76">
      <c r="BX13888" s="16"/>
    </row>
    <row r="13889" spans="76:76">
      <c r="BX13889" s="16"/>
    </row>
    <row r="13890" spans="76:76">
      <c r="BX13890" s="16"/>
    </row>
    <row r="13891" spans="76:76">
      <c r="BX13891" s="16"/>
    </row>
    <row r="13892" spans="76:76">
      <c r="BX13892" s="16"/>
    </row>
    <row r="13893" spans="76:76">
      <c r="BX13893" s="16"/>
    </row>
    <row r="13894" spans="76:76">
      <c r="BX13894" s="16"/>
    </row>
    <row r="13895" spans="76:76">
      <c r="BX13895" s="16"/>
    </row>
    <row r="13896" spans="76:76">
      <c r="BX13896" s="16"/>
    </row>
    <row r="13897" spans="76:76">
      <c r="BX13897" s="16"/>
    </row>
    <row r="13898" spans="76:76">
      <c r="BX13898" s="16"/>
    </row>
    <row r="13899" spans="76:76">
      <c r="BX13899" s="16"/>
    </row>
    <row r="13900" spans="76:76">
      <c r="BX13900" s="16"/>
    </row>
    <row r="13901" spans="76:76">
      <c r="BX13901" s="16"/>
    </row>
    <row r="13902" spans="76:76">
      <c r="BX13902" s="16"/>
    </row>
    <row r="13903" spans="76:76">
      <c r="BX13903" s="16"/>
    </row>
    <row r="13904" spans="76:76">
      <c r="BX13904" s="16"/>
    </row>
    <row r="13905" spans="76:76">
      <c r="BX13905" s="16"/>
    </row>
    <row r="13906" spans="76:76">
      <c r="BX13906" s="16"/>
    </row>
    <row r="13907" spans="76:76">
      <c r="BX13907" s="16"/>
    </row>
    <row r="13908" spans="76:76">
      <c r="BX13908" s="16"/>
    </row>
    <row r="13909" spans="76:76">
      <c r="BX13909" s="16"/>
    </row>
    <row r="13910" spans="76:76">
      <c r="BX13910" s="16"/>
    </row>
    <row r="13911" spans="76:76">
      <c r="BX13911" s="16"/>
    </row>
    <row r="13912" spans="76:76">
      <c r="BX13912" s="16"/>
    </row>
    <row r="13913" spans="76:76">
      <c r="BX13913" s="16"/>
    </row>
    <row r="13914" spans="76:76">
      <c r="BX13914" s="16"/>
    </row>
    <row r="13915" spans="76:76">
      <c r="BX13915" s="16"/>
    </row>
    <row r="13916" spans="76:76">
      <c r="BX13916" s="16"/>
    </row>
    <row r="13917" spans="76:76">
      <c r="BX13917" s="16"/>
    </row>
    <row r="13918" spans="76:76">
      <c r="BX13918" s="16"/>
    </row>
    <row r="13919" spans="76:76">
      <c r="BX13919" s="16"/>
    </row>
    <row r="13920" spans="76:76">
      <c r="BX13920" s="16"/>
    </row>
    <row r="13921" spans="76:76">
      <c r="BX13921" s="16"/>
    </row>
    <row r="13922" spans="76:76">
      <c r="BX13922" s="16"/>
    </row>
    <row r="13923" spans="76:76">
      <c r="BX13923" s="16"/>
    </row>
    <row r="13924" spans="76:76">
      <c r="BX13924" s="16"/>
    </row>
    <row r="13925" spans="76:76">
      <c r="BX13925" s="16"/>
    </row>
    <row r="13926" spans="76:76">
      <c r="BX13926" s="16"/>
    </row>
    <row r="13927" spans="76:76">
      <c r="BX13927" s="16"/>
    </row>
    <row r="13928" spans="76:76">
      <c r="BX13928" s="16"/>
    </row>
    <row r="13929" spans="76:76">
      <c r="BX13929" s="16"/>
    </row>
    <row r="13930" spans="76:76">
      <c r="BX13930" s="16"/>
    </row>
    <row r="13931" spans="76:76">
      <c r="BX13931" s="16"/>
    </row>
    <row r="13932" spans="76:76">
      <c r="BX13932" s="16"/>
    </row>
    <row r="13933" spans="76:76">
      <c r="BX13933" s="16"/>
    </row>
    <row r="13934" spans="76:76">
      <c r="BX13934" s="16"/>
    </row>
    <row r="13935" spans="76:76">
      <c r="BX13935" s="16"/>
    </row>
    <row r="13936" spans="76:76">
      <c r="BX13936" s="16"/>
    </row>
    <row r="13937" spans="76:76">
      <c r="BX13937" s="16"/>
    </row>
    <row r="13938" spans="76:76">
      <c r="BX13938" s="16"/>
    </row>
    <row r="13939" spans="76:76">
      <c r="BX13939" s="16"/>
    </row>
    <row r="13940" spans="76:76">
      <c r="BX13940" s="16"/>
    </row>
    <row r="13941" spans="76:76">
      <c r="BX13941" s="16"/>
    </row>
    <row r="13942" spans="76:76">
      <c r="BX13942" s="16"/>
    </row>
    <row r="13943" spans="76:76">
      <c r="BX13943" s="16"/>
    </row>
    <row r="13944" spans="76:76">
      <c r="BX13944" s="16"/>
    </row>
    <row r="13945" spans="76:76">
      <c r="BX13945" s="16"/>
    </row>
    <row r="13946" spans="76:76">
      <c r="BX13946" s="16"/>
    </row>
    <row r="13947" spans="76:76">
      <c r="BX13947" s="16"/>
    </row>
    <row r="13948" spans="76:76">
      <c r="BX13948" s="16"/>
    </row>
    <row r="13949" spans="76:76">
      <c r="BX13949" s="16"/>
    </row>
    <row r="13950" spans="76:76">
      <c r="BX13950" s="16"/>
    </row>
    <row r="13951" spans="76:76">
      <c r="BX13951" s="16"/>
    </row>
    <row r="13952" spans="76:76">
      <c r="BX13952" s="16"/>
    </row>
    <row r="13953" spans="76:76">
      <c r="BX13953" s="16"/>
    </row>
    <row r="13954" spans="76:76">
      <c r="BX13954" s="16"/>
    </row>
    <row r="13955" spans="76:76">
      <c r="BX13955" s="16"/>
    </row>
    <row r="13956" spans="76:76">
      <c r="BX13956" s="16"/>
    </row>
    <row r="13957" spans="76:76">
      <c r="BX13957" s="16"/>
    </row>
    <row r="13958" spans="76:76">
      <c r="BX13958" s="16"/>
    </row>
    <row r="13959" spans="76:76">
      <c r="BX13959" s="16"/>
    </row>
    <row r="13960" spans="76:76">
      <c r="BX13960" s="16"/>
    </row>
    <row r="13961" spans="76:76">
      <c r="BX13961" s="16"/>
    </row>
    <row r="13962" spans="76:76">
      <c r="BX13962" s="16"/>
    </row>
    <row r="13963" spans="76:76">
      <c r="BX13963" s="16"/>
    </row>
    <row r="13964" spans="76:76">
      <c r="BX13964" s="16"/>
    </row>
    <row r="13965" spans="76:76">
      <c r="BX13965" s="16"/>
    </row>
    <row r="13966" spans="76:76">
      <c r="BX13966" s="16"/>
    </row>
    <row r="13967" spans="76:76">
      <c r="BX13967" s="16"/>
    </row>
    <row r="13968" spans="76:76">
      <c r="BX13968" s="16"/>
    </row>
    <row r="13969" spans="76:76">
      <c r="BX13969" s="16"/>
    </row>
    <row r="13970" spans="76:76">
      <c r="BX13970" s="16"/>
    </row>
    <row r="13971" spans="76:76">
      <c r="BX13971" s="16"/>
    </row>
    <row r="13972" spans="76:76">
      <c r="BX13972" s="16"/>
    </row>
    <row r="13973" spans="76:76">
      <c r="BX13973" s="16"/>
    </row>
    <row r="13974" spans="76:76">
      <c r="BX13974" s="16"/>
    </row>
    <row r="13975" spans="76:76">
      <c r="BX13975" s="16"/>
    </row>
    <row r="13976" spans="76:76">
      <c r="BX13976" s="16"/>
    </row>
    <row r="13977" spans="76:76">
      <c r="BX13977" s="16"/>
    </row>
    <row r="13978" spans="76:76">
      <c r="BX13978" s="16"/>
    </row>
    <row r="13979" spans="76:76">
      <c r="BX13979" s="16"/>
    </row>
    <row r="13980" spans="76:76">
      <c r="BX13980" s="16"/>
    </row>
    <row r="13981" spans="76:76">
      <c r="BX13981" s="16"/>
    </row>
    <row r="13982" spans="76:76">
      <c r="BX13982" s="16"/>
    </row>
    <row r="13983" spans="76:76">
      <c r="BX13983" s="16"/>
    </row>
    <row r="13984" spans="76:76">
      <c r="BX13984" s="16"/>
    </row>
    <row r="13985" spans="76:76">
      <c r="BX13985" s="16"/>
    </row>
    <row r="13986" spans="76:76">
      <c r="BX13986" s="16"/>
    </row>
    <row r="13987" spans="76:76">
      <c r="BX13987" s="16"/>
    </row>
    <row r="13988" spans="76:76">
      <c r="BX13988" s="16"/>
    </row>
    <row r="13989" spans="76:76">
      <c r="BX13989" s="16"/>
    </row>
    <row r="13990" spans="76:76">
      <c r="BX13990" s="16"/>
    </row>
    <row r="13991" spans="76:76">
      <c r="BX13991" s="16"/>
    </row>
    <row r="13992" spans="76:76">
      <c r="BX13992" s="16"/>
    </row>
    <row r="13993" spans="76:76">
      <c r="BX13993" s="16"/>
    </row>
    <row r="13994" spans="76:76">
      <c r="BX13994" s="16"/>
    </row>
    <row r="13995" spans="76:76">
      <c r="BX13995" s="16"/>
    </row>
    <row r="13996" spans="76:76">
      <c r="BX13996" s="16"/>
    </row>
    <row r="13997" spans="76:76">
      <c r="BX13997" s="16"/>
    </row>
    <row r="13998" spans="76:76">
      <c r="BX13998" s="16"/>
    </row>
    <row r="13999" spans="76:76">
      <c r="BX13999" s="16"/>
    </row>
    <row r="14000" spans="76:76">
      <c r="BX14000" s="16"/>
    </row>
    <row r="14001" spans="76:76">
      <c r="BX14001" s="16"/>
    </row>
    <row r="14002" spans="76:76">
      <c r="BX14002" s="16"/>
    </row>
    <row r="14003" spans="76:76">
      <c r="BX14003" s="16"/>
    </row>
    <row r="14004" spans="76:76">
      <c r="BX14004" s="16"/>
    </row>
    <row r="14005" spans="76:76">
      <c r="BX14005" s="16"/>
    </row>
    <row r="14006" spans="76:76">
      <c r="BX14006" s="16"/>
    </row>
    <row r="14007" spans="76:76">
      <c r="BX14007" s="16"/>
    </row>
    <row r="14008" spans="76:76">
      <c r="BX14008" s="16"/>
    </row>
    <row r="14009" spans="76:76">
      <c r="BX14009" s="16"/>
    </row>
    <row r="14010" spans="76:76">
      <c r="BX14010" s="16"/>
    </row>
    <row r="14011" spans="76:76">
      <c r="BX14011" s="16"/>
    </row>
    <row r="14012" spans="76:76">
      <c r="BX14012" s="16"/>
    </row>
    <row r="14013" spans="76:76">
      <c r="BX14013" s="16"/>
    </row>
    <row r="14014" spans="76:76">
      <c r="BX14014" s="16"/>
    </row>
    <row r="14015" spans="76:76">
      <c r="BX14015" s="16"/>
    </row>
    <row r="14016" spans="76:76">
      <c r="BX14016" s="16"/>
    </row>
    <row r="14017" spans="76:76">
      <c r="BX14017" s="16"/>
    </row>
    <row r="14018" spans="76:76">
      <c r="BX14018" s="16"/>
    </row>
    <row r="14019" spans="76:76">
      <c r="BX14019" s="16"/>
    </row>
    <row r="14020" spans="76:76">
      <c r="BX14020" s="16"/>
    </row>
    <row r="14021" spans="76:76">
      <c r="BX14021" s="16"/>
    </row>
    <row r="14022" spans="76:76">
      <c r="BX14022" s="16"/>
    </row>
    <row r="14023" spans="76:76">
      <c r="BX14023" s="16"/>
    </row>
    <row r="14024" spans="76:76">
      <c r="BX14024" s="16"/>
    </row>
    <row r="14025" spans="76:76">
      <c r="BX14025" s="16"/>
    </row>
    <row r="14026" spans="76:76">
      <c r="BX14026" s="16"/>
    </row>
    <row r="14027" spans="76:76">
      <c r="BX14027" s="16"/>
    </row>
    <row r="14028" spans="76:76">
      <c r="BX14028" s="16"/>
    </row>
    <row r="14029" spans="76:76">
      <c r="BX14029" s="16"/>
    </row>
    <row r="14030" spans="76:76">
      <c r="BX14030" s="16"/>
    </row>
    <row r="14031" spans="76:76">
      <c r="BX14031" s="16"/>
    </row>
    <row r="14032" spans="76:76">
      <c r="BX14032" s="16"/>
    </row>
    <row r="14033" spans="76:76">
      <c r="BX14033" s="16"/>
    </row>
    <row r="14034" spans="76:76">
      <c r="BX14034" s="16"/>
    </row>
    <row r="14035" spans="76:76">
      <c r="BX14035" s="16"/>
    </row>
    <row r="14036" spans="76:76">
      <c r="BX14036" s="16"/>
    </row>
    <row r="14037" spans="76:76">
      <c r="BX14037" s="16"/>
    </row>
    <row r="14038" spans="76:76">
      <c r="BX14038" s="16"/>
    </row>
    <row r="14039" spans="76:76">
      <c r="BX14039" s="16"/>
    </row>
    <row r="14040" spans="76:76">
      <c r="BX14040" s="16"/>
    </row>
    <row r="14041" spans="76:76">
      <c r="BX14041" s="16"/>
    </row>
    <row r="14042" spans="76:76">
      <c r="BX14042" s="16"/>
    </row>
    <row r="14043" spans="76:76">
      <c r="BX14043" s="16"/>
    </row>
    <row r="14044" spans="76:76">
      <c r="BX14044" s="16"/>
    </row>
    <row r="14045" spans="76:76">
      <c r="BX14045" s="16"/>
    </row>
    <row r="14046" spans="76:76">
      <c r="BX14046" s="16"/>
    </row>
    <row r="14047" spans="76:76">
      <c r="BX14047" s="16"/>
    </row>
    <row r="14048" spans="76:76">
      <c r="BX14048" s="16"/>
    </row>
    <row r="14049" spans="76:76">
      <c r="BX14049" s="16"/>
    </row>
    <row r="14050" spans="76:76">
      <c r="BX14050" s="16"/>
    </row>
    <row r="14051" spans="76:76">
      <c r="BX14051" s="16"/>
    </row>
    <row r="14052" spans="76:76">
      <c r="BX14052" s="16"/>
    </row>
    <row r="14053" spans="76:76">
      <c r="BX14053" s="16"/>
    </row>
    <row r="14054" spans="76:76">
      <c r="BX14054" s="16"/>
    </row>
    <row r="14055" spans="76:76">
      <c r="BX14055" s="16"/>
    </row>
    <row r="14056" spans="76:76">
      <c r="BX14056" s="16"/>
    </row>
    <row r="14057" spans="76:76">
      <c r="BX14057" s="16"/>
    </row>
    <row r="14058" spans="76:76">
      <c r="BX14058" s="16"/>
    </row>
    <row r="14059" spans="76:76">
      <c r="BX14059" s="16"/>
    </row>
    <row r="14060" spans="76:76">
      <c r="BX14060" s="16"/>
    </row>
    <row r="14061" spans="76:76">
      <c r="BX14061" s="16"/>
    </row>
    <row r="14062" spans="76:76">
      <c r="BX14062" s="16"/>
    </row>
    <row r="14063" spans="76:76">
      <c r="BX14063" s="16"/>
    </row>
    <row r="14064" spans="76:76">
      <c r="BX14064" s="16"/>
    </row>
    <row r="14065" spans="76:76">
      <c r="BX14065" s="16"/>
    </row>
    <row r="14066" spans="76:76">
      <c r="BX14066" s="16"/>
    </row>
    <row r="14067" spans="76:76">
      <c r="BX14067" s="16"/>
    </row>
    <row r="14068" spans="76:76">
      <c r="BX14068" s="16"/>
    </row>
    <row r="14069" spans="76:76">
      <c r="BX14069" s="16"/>
    </row>
    <row r="14070" spans="76:76">
      <c r="BX14070" s="16"/>
    </row>
    <row r="14071" spans="76:76">
      <c r="BX14071" s="16"/>
    </row>
    <row r="14072" spans="76:76">
      <c r="BX14072" s="16"/>
    </row>
    <row r="14073" spans="76:76">
      <c r="BX14073" s="16"/>
    </row>
    <row r="14074" spans="76:76">
      <c r="BX14074" s="16"/>
    </row>
    <row r="14075" spans="76:76">
      <c r="BX14075" s="16"/>
    </row>
    <row r="14076" spans="76:76">
      <c r="BX14076" s="16"/>
    </row>
    <row r="14077" spans="76:76">
      <c r="BX14077" s="16"/>
    </row>
    <row r="14078" spans="76:76">
      <c r="BX14078" s="16"/>
    </row>
    <row r="14079" spans="76:76">
      <c r="BX14079" s="16"/>
    </row>
    <row r="14080" spans="76:76">
      <c r="BX14080" s="16"/>
    </row>
    <row r="14081" spans="76:76">
      <c r="BX14081" s="16"/>
    </row>
    <row r="14082" spans="76:76">
      <c r="BX14082" s="16"/>
    </row>
    <row r="14083" spans="76:76">
      <c r="BX14083" s="16"/>
    </row>
    <row r="14084" spans="76:76">
      <c r="BX14084" s="16"/>
    </row>
    <row r="14085" spans="76:76">
      <c r="BX14085" s="16"/>
    </row>
    <row r="14086" spans="76:76">
      <c r="BX14086" s="16"/>
    </row>
    <row r="14087" spans="76:76">
      <c r="BX14087" s="16"/>
    </row>
    <row r="14088" spans="76:76">
      <c r="BX14088" s="16"/>
    </row>
    <row r="14089" spans="76:76">
      <c r="BX14089" s="16"/>
    </row>
    <row r="14090" spans="76:76">
      <c r="BX14090" s="16"/>
    </row>
    <row r="14091" spans="76:76">
      <c r="BX14091" s="16"/>
    </row>
    <row r="14092" spans="76:76">
      <c r="BX14092" s="16"/>
    </row>
    <row r="14093" spans="76:76">
      <c r="BX14093" s="16"/>
    </row>
    <row r="14094" spans="76:76">
      <c r="BX14094" s="16"/>
    </row>
    <row r="14095" spans="76:76">
      <c r="BX14095" s="16"/>
    </row>
    <row r="14096" spans="76:76">
      <c r="BX14096" s="16"/>
    </row>
    <row r="14097" spans="76:76">
      <c r="BX14097" s="16"/>
    </row>
    <row r="14098" spans="76:76">
      <c r="BX14098" s="16"/>
    </row>
    <row r="14099" spans="76:76">
      <c r="BX14099" s="16"/>
    </row>
    <row r="14100" spans="76:76">
      <c r="BX14100" s="16"/>
    </row>
    <row r="14101" spans="76:76">
      <c r="BX14101" s="16"/>
    </row>
    <row r="14102" spans="76:76">
      <c r="BX14102" s="16"/>
    </row>
    <row r="14103" spans="76:76">
      <c r="BX14103" s="16"/>
    </row>
    <row r="14104" spans="76:76">
      <c r="BX14104" s="16"/>
    </row>
    <row r="14105" spans="76:76">
      <c r="BX14105" s="16"/>
    </row>
    <row r="14106" spans="76:76">
      <c r="BX14106" s="16"/>
    </row>
    <row r="14107" spans="76:76">
      <c r="BX14107" s="16"/>
    </row>
    <row r="14108" spans="76:76">
      <c r="BX14108" s="16"/>
    </row>
    <row r="14109" spans="76:76">
      <c r="BX14109" s="16"/>
    </row>
    <row r="14110" spans="76:76">
      <c r="BX14110" s="16"/>
    </row>
    <row r="14111" spans="76:76">
      <c r="BX14111" s="16"/>
    </row>
    <row r="14112" spans="76:76">
      <c r="BX14112" s="16"/>
    </row>
    <row r="14113" spans="76:76">
      <c r="BX14113" s="16"/>
    </row>
    <row r="14114" spans="76:76">
      <c r="BX14114" s="16"/>
    </row>
    <row r="14115" spans="76:76">
      <c r="BX14115" s="16"/>
    </row>
    <row r="14116" spans="76:76">
      <c r="BX14116" s="16"/>
    </row>
    <row r="14117" spans="76:76">
      <c r="BX14117" s="16"/>
    </row>
    <row r="14118" spans="76:76">
      <c r="BX14118" s="16"/>
    </row>
    <row r="14119" spans="76:76">
      <c r="BX14119" s="16"/>
    </row>
    <row r="14120" spans="76:76">
      <c r="BX14120" s="16"/>
    </row>
    <row r="14121" spans="76:76">
      <c r="BX14121" s="16"/>
    </row>
    <row r="14122" spans="76:76">
      <c r="BX14122" s="16"/>
    </row>
    <row r="14123" spans="76:76">
      <c r="BX14123" s="16"/>
    </row>
    <row r="14124" spans="76:76">
      <c r="BX14124" s="16"/>
    </row>
    <row r="14125" spans="76:76">
      <c r="BX14125" s="16"/>
    </row>
    <row r="14126" spans="76:76">
      <c r="BX14126" s="16"/>
    </row>
    <row r="14127" spans="76:76">
      <c r="BX14127" s="16"/>
    </row>
    <row r="14128" spans="76:76">
      <c r="BX14128" s="16"/>
    </row>
    <row r="14129" spans="76:76">
      <c r="BX14129" s="16"/>
    </row>
    <row r="14130" spans="76:76">
      <c r="BX14130" s="16"/>
    </row>
    <row r="14131" spans="76:76">
      <c r="BX14131" s="16"/>
    </row>
    <row r="14132" spans="76:76">
      <c r="BX14132" s="16"/>
    </row>
    <row r="14133" spans="76:76">
      <c r="BX14133" s="16"/>
    </row>
    <row r="14134" spans="76:76">
      <c r="BX14134" s="16"/>
    </row>
    <row r="14135" spans="76:76">
      <c r="BX14135" s="16"/>
    </row>
    <row r="14136" spans="76:76">
      <c r="BX14136" s="16"/>
    </row>
    <row r="14137" spans="76:76">
      <c r="BX14137" s="16"/>
    </row>
    <row r="14138" spans="76:76">
      <c r="BX14138" s="16"/>
    </row>
    <row r="14139" spans="76:76">
      <c r="BX14139" s="16"/>
    </row>
    <row r="14140" spans="76:76">
      <c r="BX14140" s="16"/>
    </row>
    <row r="14141" spans="76:76">
      <c r="BX14141" s="16"/>
    </row>
    <row r="14142" spans="76:76">
      <c r="BX14142" s="16"/>
    </row>
    <row r="14143" spans="76:76">
      <c r="BX14143" s="16"/>
    </row>
    <row r="14144" spans="76:76">
      <c r="BX14144" s="16"/>
    </row>
    <row r="14145" spans="76:76">
      <c r="BX14145" s="16"/>
    </row>
    <row r="14146" spans="76:76">
      <c r="BX14146" s="16"/>
    </row>
    <row r="14147" spans="76:76">
      <c r="BX14147" s="16"/>
    </row>
    <row r="14148" spans="76:76">
      <c r="BX14148" s="16"/>
    </row>
    <row r="14149" spans="76:76">
      <c r="BX14149" s="16"/>
    </row>
    <row r="14150" spans="76:76">
      <c r="BX14150" s="16"/>
    </row>
    <row r="14151" spans="76:76">
      <c r="BX14151" s="16"/>
    </row>
    <row r="14152" spans="76:76">
      <c r="BX14152" s="16"/>
    </row>
    <row r="14153" spans="76:76">
      <c r="BX14153" s="16"/>
    </row>
    <row r="14154" spans="76:76">
      <c r="BX14154" s="16"/>
    </row>
    <row r="14155" spans="76:76">
      <c r="BX14155" s="16"/>
    </row>
    <row r="14156" spans="76:76">
      <c r="BX14156" s="16"/>
    </row>
    <row r="14157" spans="76:76">
      <c r="BX14157" s="16"/>
    </row>
    <row r="14158" spans="76:76">
      <c r="BX14158" s="16"/>
    </row>
    <row r="14159" spans="76:76">
      <c r="BX14159" s="16"/>
    </row>
    <row r="14160" spans="76:76">
      <c r="BX14160" s="16"/>
    </row>
    <row r="14161" spans="76:76">
      <c r="BX14161" s="16"/>
    </row>
    <row r="14162" spans="76:76">
      <c r="BX14162" s="16"/>
    </row>
    <row r="14163" spans="76:76">
      <c r="BX14163" s="16"/>
    </row>
    <row r="14164" spans="76:76">
      <c r="BX14164" s="16"/>
    </row>
    <row r="14165" spans="76:76">
      <c r="BX14165" s="16"/>
    </row>
    <row r="14166" spans="76:76">
      <c r="BX14166" s="16"/>
    </row>
    <row r="14167" spans="76:76">
      <c r="BX14167" s="16"/>
    </row>
    <row r="14168" spans="76:76">
      <c r="BX14168" s="16"/>
    </row>
    <row r="14169" spans="76:76">
      <c r="BX14169" s="16"/>
    </row>
    <row r="14170" spans="76:76">
      <c r="BX14170" s="16"/>
    </row>
    <row r="14171" spans="76:76">
      <c r="BX14171" s="16"/>
    </row>
    <row r="14172" spans="76:76">
      <c r="BX14172" s="16"/>
    </row>
    <row r="14173" spans="76:76">
      <c r="BX14173" s="16"/>
    </row>
    <row r="14174" spans="76:76">
      <c r="BX14174" s="16"/>
    </row>
    <row r="14175" spans="76:76">
      <c r="BX14175" s="16"/>
    </row>
    <row r="14176" spans="76:76">
      <c r="BX14176" s="16"/>
    </row>
    <row r="14177" spans="76:76">
      <c r="BX14177" s="16"/>
    </row>
    <row r="14178" spans="76:76">
      <c r="BX14178" s="16"/>
    </row>
    <row r="14179" spans="76:76">
      <c r="BX14179" s="16"/>
    </row>
    <row r="14180" spans="76:76">
      <c r="BX14180" s="16"/>
    </row>
    <row r="14181" spans="76:76">
      <c r="BX14181" s="16"/>
    </row>
    <row r="14182" spans="76:76">
      <c r="BX14182" s="16"/>
    </row>
    <row r="14183" spans="76:76">
      <c r="BX14183" s="16"/>
    </row>
    <row r="14184" spans="76:76">
      <c r="BX14184" s="16"/>
    </row>
    <row r="14185" spans="76:76">
      <c r="BX14185" s="16"/>
    </row>
    <row r="14186" spans="76:76">
      <c r="BX14186" s="16"/>
    </row>
    <row r="14187" spans="76:76">
      <c r="BX14187" s="16"/>
    </row>
    <row r="14188" spans="76:76">
      <c r="BX14188" s="16"/>
    </row>
    <row r="14189" spans="76:76">
      <c r="BX14189" s="16"/>
    </row>
    <row r="14190" spans="76:76">
      <c r="BX14190" s="16"/>
    </row>
    <row r="14191" spans="76:76">
      <c r="BX14191" s="16"/>
    </row>
    <row r="14192" spans="76:76">
      <c r="BX14192" s="16"/>
    </row>
    <row r="14193" spans="76:76">
      <c r="BX14193" s="16"/>
    </row>
    <row r="14194" spans="76:76">
      <c r="BX14194" s="16"/>
    </row>
    <row r="14195" spans="76:76">
      <c r="BX14195" s="16"/>
    </row>
    <row r="14196" spans="76:76">
      <c r="BX14196" s="16"/>
    </row>
    <row r="14197" spans="76:76">
      <c r="BX14197" s="16"/>
    </row>
    <row r="14198" spans="76:76">
      <c r="BX14198" s="16"/>
    </row>
    <row r="14199" spans="76:76">
      <c r="BX14199" s="16"/>
    </row>
    <row r="14200" spans="76:76">
      <c r="BX14200" s="16"/>
    </row>
    <row r="14201" spans="76:76">
      <c r="BX14201" s="16"/>
    </row>
    <row r="14202" spans="76:76">
      <c r="BX14202" s="16"/>
    </row>
    <row r="14203" spans="76:76">
      <c r="BX14203" s="16"/>
    </row>
    <row r="14204" spans="76:76">
      <c r="BX14204" s="16"/>
    </row>
    <row r="14205" spans="76:76">
      <c r="BX14205" s="16"/>
    </row>
    <row r="14206" spans="76:76">
      <c r="BX14206" s="16"/>
    </row>
    <row r="14207" spans="76:76">
      <c r="BX14207" s="16"/>
    </row>
    <row r="14208" spans="76:76">
      <c r="BX14208" s="16"/>
    </row>
    <row r="14209" spans="76:76">
      <c r="BX14209" s="16"/>
    </row>
    <row r="14210" spans="76:76">
      <c r="BX14210" s="16"/>
    </row>
    <row r="14211" spans="76:76">
      <c r="BX14211" s="16"/>
    </row>
    <row r="14212" spans="76:76">
      <c r="BX14212" s="16"/>
    </row>
    <row r="14213" spans="76:76">
      <c r="BX14213" s="16"/>
    </row>
    <row r="14214" spans="76:76">
      <c r="BX14214" s="16"/>
    </row>
    <row r="14215" spans="76:76">
      <c r="BX14215" s="16"/>
    </row>
    <row r="14216" spans="76:76">
      <c r="BX14216" s="16"/>
    </row>
    <row r="14217" spans="76:76">
      <c r="BX14217" s="16"/>
    </row>
    <row r="14218" spans="76:76">
      <c r="BX14218" s="16"/>
    </row>
    <row r="14219" spans="76:76">
      <c r="BX14219" s="16"/>
    </row>
    <row r="14220" spans="76:76">
      <c r="BX14220" s="16"/>
    </row>
    <row r="14221" spans="76:76">
      <c r="BX14221" s="16"/>
    </row>
    <row r="14222" spans="76:76">
      <c r="BX14222" s="16"/>
    </row>
    <row r="14223" spans="76:76">
      <c r="BX14223" s="16"/>
    </row>
    <row r="14224" spans="76:76">
      <c r="BX14224" s="16"/>
    </row>
    <row r="14225" spans="76:76">
      <c r="BX14225" s="16"/>
    </row>
    <row r="14226" spans="76:76">
      <c r="BX14226" s="16"/>
    </row>
    <row r="14227" spans="76:76">
      <c r="BX14227" s="16"/>
    </row>
    <row r="14228" spans="76:76">
      <c r="BX14228" s="16"/>
    </row>
    <row r="14229" spans="76:76">
      <c r="BX14229" s="16"/>
    </row>
    <row r="14230" spans="76:76">
      <c r="BX14230" s="16"/>
    </row>
    <row r="14231" spans="76:76">
      <c r="BX14231" s="16"/>
    </row>
    <row r="14232" spans="76:76">
      <c r="BX14232" s="16"/>
    </row>
    <row r="14233" spans="76:76">
      <c r="BX14233" s="16"/>
    </row>
    <row r="14234" spans="76:76">
      <c r="BX14234" s="16"/>
    </row>
    <row r="14235" spans="76:76">
      <c r="BX14235" s="16"/>
    </row>
    <row r="14236" spans="76:76">
      <c r="BX14236" s="16"/>
    </row>
    <row r="14237" spans="76:76">
      <c r="BX14237" s="16"/>
    </row>
    <row r="14238" spans="76:76">
      <c r="BX14238" s="16"/>
    </row>
    <row r="14239" spans="76:76">
      <c r="BX14239" s="16"/>
    </row>
    <row r="14240" spans="76:76">
      <c r="BX14240" s="16"/>
    </row>
    <row r="14241" spans="76:76">
      <c r="BX14241" s="16"/>
    </row>
    <row r="14242" spans="76:76">
      <c r="BX14242" s="16"/>
    </row>
    <row r="14243" spans="76:76">
      <c r="BX14243" s="16"/>
    </row>
    <row r="14244" spans="76:76">
      <c r="BX14244" s="16"/>
    </row>
    <row r="14245" spans="76:76">
      <c r="BX14245" s="16"/>
    </row>
    <row r="14246" spans="76:76">
      <c r="BX14246" s="16"/>
    </row>
    <row r="14247" spans="76:76">
      <c r="BX14247" s="16"/>
    </row>
    <row r="14248" spans="76:76">
      <c r="BX14248" s="16"/>
    </row>
    <row r="14249" spans="76:76">
      <c r="BX14249" s="16"/>
    </row>
    <row r="14250" spans="76:76">
      <c r="BX14250" s="16"/>
    </row>
    <row r="14251" spans="76:76">
      <c r="BX14251" s="16"/>
    </row>
    <row r="14252" spans="76:76">
      <c r="BX14252" s="16"/>
    </row>
    <row r="14253" spans="76:76">
      <c r="BX14253" s="16"/>
    </row>
    <row r="14254" spans="76:76">
      <c r="BX14254" s="16"/>
    </row>
    <row r="14255" spans="76:76">
      <c r="BX14255" s="16"/>
    </row>
    <row r="14256" spans="76:76">
      <c r="BX14256" s="16"/>
    </row>
    <row r="14257" spans="76:76">
      <c r="BX14257" s="16"/>
    </row>
    <row r="14258" spans="76:76">
      <c r="BX14258" s="16"/>
    </row>
    <row r="14259" spans="76:76">
      <c r="BX14259" s="16"/>
    </row>
    <row r="14260" spans="76:76">
      <c r="BX14260" s="16"/>
    </row>
    <row r="14261" spans="76:76">
      <c r="BX14261" s="16"/>
    </row>
    <row r="14262" spans="76:76">
      <c r="BX14262" s="16"/>
    </row>
    <row r="14263" spans="76:76">
      <c r="BX14263" s="16"/>
    </row>
    <row r="14264" spans="76:76">
      <c r="BX14264" s="16"/>
    </row>
    <row r="14265" spans="76:76">
      <c r="BX14265" s="16"/>
    </row>
    <row r="14266" spans="76:76">
      <c r="BX14266" s="16"/>
    </row>
    <row r="14267" spans="76:76">
      <c r="BX14267" s="16"/>
    </row>
    <row r="14268" spans="76:76">
      <c r="BX14268" s="16"/>
    </row>
    <row r="14269" spans="76:76">
      <c r="BX14269" s="16"/>
    </row>
    <row r="14270" spans="76:76">
      <c r="BX14270" s="16"/>
    </row>
    <row r="14271" spans="76:76">
      <c r="BX14271" s="16"/>
    </row>
    <row r="14272" spans="76:76">
      <c r="BX14272" s="16"/>
    </row>
    <row r="14273" spans="76:76">
      <c r="BX14273" s="16"/>
    </row>
    <row r="14274" spans="76:76">
      <c r="BX14274" s="16"/>
    </row>
    <row r="14275" spans="76:76">
      <c r="BX14275" s="16"/>
    </row>
    <row r="14276" spans="76:76">
      <c r="BX14276" s="16"/>
    </row>
    <row r="14277" spans="76:76">
      <c r="BX14277" s="16"/>
    </row>
    <row r="14278" spans="76:76">
      <c r="BX14278" s="16"/>
    </row>
    <row r="14279" spans="76:76">
      <c r="BX14279" s="16"/>
    </row>
    <row r="14280" spans="76:76">
      <c r="BX14280" s="16"/>
    </row>
    <row r="14281" spans="76:76">
      <c r="BX14281" s="16"/>
    </row>
    <row r="14282" spans="76:76">
      <c r="BX14282" s="16"/>
    </row>
    <row r="14283" spans="76:76">
      <c r="BX14283" s="16"/>
    </row>
    <row r="14284" spans="76:76">
      <c r="BX14284" s="16"/>
    </row>
    <row r="14285" spans="76:76">
      <c r="BX14285" s="16"/>
    </row>
    <row r="14286" spans="76:76">
      <c r="BX14286" s="16"/>
    </row>
    <row r="14287" spans="76:76">
      <c r="BX14287" s="16"/>
    </row>
    <row r="14288" spans="76:76">
      <c r="BX14288" s="16"/>
    </row>
    <row r="14289" spans="76:76">
      <c r="BX14289" s="16"/>
    </row>
    <row r="14290" spans="76:76">
      <c r="BX14290" s="16"/>
    </row>
    <row r="14291" spans="76:76">
      <c r="BX14291" s="16"/>
    </row>
    <row r="14292" spans="76:76">
      <c r="BX14292" s="16"/>
    </row>
    <row r="14293" spans="76:76">
      <c r="BX14293" s="16"/>
    </row>
    <row r="14294" spans="76:76">
      <c r="BX14294" s="16"/>
    </row>
    <row r="14295" spans="76:76">
      <c r="BX14295" s="16"/>
    </row>
    <row r="14296" spans="76:76">
      <c r="BX14296" s="16"/>
    </row>
    <row r="14297" spans="76:76">
      <c r="BX14297" s="16"/>
    </row>
    <row r="14298" spans="76:76">
      <c r="BX14298" s="16"/>
    </row>
    <row r="14299" spans="76:76">
      <c r="BX14299" s="16"/>
    </row>
    <row r="14300" spans="76:76">
      <c r="BX14300" s="16"/>
    </row>
    <row r="14301" spans="76:76">
      <c r="BX14301" s="16"/>
    </row>
    <row r="14302" spans="76:76">
      <c r="BX14302" s="16"/>
    </row>
    <row r="14303" spans="76:76">
      <c r="BX14303" s="16"/>
    </row>
    <row r="14304" spans="76:76">
      <c r="BX14304" s="16"/>
    </row>
    <row r="14305" spans="76:76">
      <c r="BX14305" s="16"/>
    </row>
    <row r="14306" spans="76:76">
      <c r="BX14306" s="16"/>
    </row>
    <row r="14307" spans="76:76">
      <c r="BX14307" s="16"/>
    </row>
    <row r="14308" spans="76:76">
      <c r="BX14308" s="16"/>
    </row>
    <row r="14309" spans="76:76">
      <c r="BX14309" s="16"/>
    </row>
    <row r="14310" spans="76:76">
      <c r="BX14310" s="16"/>
    </row>
    <row r="14311" spans="76:76">
      <c r="BX14311" s="16"/>
    </row>
    <row r="14312" spans="76:76">
      <c r="BX14312" s="16"/>
    </row>
    <row r="14313" spans="76:76">
      <c r="BX14313" s="16"/>
    </row>
    <row r="14314" spans="76:76">
      <c r="BX14314" s="16"/>
    </row>
    <row r="14315" spans="76:76">
      <c r="BX14315" s="16"/>
    </row>
    <row r="14316" spans="76:76">
      <c r="BX14316" s="16"/>
    </row>
    <row r="14317" spans="76:76">
      <c r="BX14317" s="16"/>
    </row>
    <row r="14318" spans="76:76">
      <c r="BX14318" s="16"/>
    </row>
    <row r="14319" spans="76:76">
      <c r="BX14319" s="16"/>
    </row>
    <row r="14320" spans="76:76">
      <c r="BX14320" s="16"/>
    </row>
    <row r="14321" spans="76:76">
      <c r="BX14321" s="16"/>
    </row>
    <row r="14322" spans="76:76">
      <c r="BX14322" s="16"/>
    </row>
    <row r="14323" spans="76:76">
      <c r="BX14323" s="16"/>
    </row>
    <row r="14324" spans="76:76">
      <c r="BX14324" s="16"/>
    </row>
    <row r="14325" spans="76:76">
      <c r="BX14325" s="16"/>
    </row>
    <row r="14326" spans="76:76">
      <c r="BX14326" s="16"/>
    </row>
    <row r="14327" spans="76:76">
      <c r="BX14327" s="16"/>
    </row>
    <row r="14328" spans="76:76">
      <c r="BX14328" s="16"/>
    </row>
    <row r="14329" spans="76:76">
      <c r="BX14329" s="16"/>
    </row>
    <row r="14330" spans="76:76">
      <c r="BX14330" s="16"/>
    </row>
    <row r="14331" spans="76:76">
      <c r="BX14331" s="16"/>
    </row>
    <row r="14332" spans="76:76">
      <c r="BX14332" s="16"/>
    </row>
    <row r="14333" spans="76:76">
      <c r="BX14333" s="16"/>
    </row>
    <row r="14334" spans="76:76">
      <c r="BX14334" s="16"/>
    </row>
    <row r="14335" spans="76:76">
      <c r="BX14335" s="16"/>
    </row>
    <row r="14336" spans="76:76">
      <c r="BX14336" s="16"/>
    </row>
    <row r="14337" spans="76:76">
      <c r="BX14337" s="16"/>
    </row>
    <row r="14338" spans="76:76">
      <c r="BX14338" s="16"/>
    </row>
    <row r="14339" spans="76:76">
      <c r="BX14339" s="16"/>
    </row>
    <row r="14340" spans="76:76">
      <c r="BX14340" s="16"/>
    </row>
    <row r="14341" spans="76:76">
      <c r="BX14341" s="16"/>
    </row>
    <row r="14342" spans="76:76">
      <c r="BX14342" s="16"/>
    </row>
    <row r="14343" spans="76:76">
      <c r="BX14343" s="16"/>
    </row>
    <row r="14344" spans="76:76">
      <c r="BX14344" s="16"/>
    </row>
    <row r="14345" spans="76:76">
      <c r="BX14345" s="16"/>
    </row>
    <row r="14346" spans="76:76">
      <c r="BX14346" s="16"/>
    </row>
    <row r="14347" spans="76:76">
      <c r="BX14347" s="16"/>
    </row>
    <row r="14348" spans="76:76">
      <c r="BX14348" s="16"/>
    </row>
    <row r="14349" spans="76:76">
      <c r="BX14349" s="16"/>
    </row>
    <row r="14350" spans="76:76">
      <c r="BX14350" s="16"/>
    </row>
    <row r="14351" spans="76:76">
      <c r="BX14351" s="16"/>
    </row>
    <row r="14352" spans="76:76">
      <c r="BX14352" s="16"/>
    </row>
    <row r="14353" spans="76:76">
      <c r="BX14353" s="16"/>
    </row>
    <row r="14354" spans="76:76">
      <c r="BX14354" s="16"/>
    </row>
    <row r="14355" spans="76:76">
      <c r="BX14355" s="16"/>
    </row>
    <row r="14356" spans="76:76">
      <c r="BX14356" s="16"/>
    </row>
    <row r="14357" spans="76:76">
      <c r="BX14357" s="16"/>
    </row>
    <row r="14358" spans="76:76">
      <c r="BX14358" s="16"/>
    </row>
    <row r="14359" spans="76:76">
      <c r="BX14359" s="16"/>
    </row>
    <row r="14360" spans="76:76">
      <c r="BX14360" s="16"/>
    </row>
    <row r="14361" spans="76:76">
      <c r="BX14361" s="16"/>
    </row>
    <row r="14362" spans="76:76">
      <c r="BX14362" s="16"/>
    </row>
    <row r="14363" spans="76:76">
      <c r="BX14363" s="16"/>
    </row>
    <row r="14364" spans="76:76">
      <c r="BX14364" s="16"/>
    </row>
    <row r="14365" spans="76:76">
      <c r="BX14365" s="16"/>
    </row>
    <row r="14366" spans="76:76">
      <c r="BX14366" s="16"/>
    </row>
    <row r="14367" spans="76:76">
      <c r="BX14367" s="16"/>
    </row>
    <row r="14368" spans="76:76">
      <c r="BX14368" s="16"/>
    </row>
    <row r="14369" spans="76:76">
      <c r="BX14369" s="16"/>
    </row>
    <row r="14370" spans="76:76">
      <c r="BX14370" s="16"/>
    </row>
    <row r="14371" spans="76:76">
      <c r="BX14371" s="16"/>
    </row>
    <row r="14372" spans="76:76">
      <c r="BX14372" s="16"/>
    </row>
    <row r="14373" spans="76:76">
      <c r="BX14373" s="16"/>
    </row>
    <row r="14374" spans="76:76">
      <c r="BX14374" s="16"/>
    </row>
    <row r="14375" spans="76:76">
      <c r="BX14375" s="16"/>
    </row>
    <row r="14376" spans="76:76">
      <c r="BX14376" s="16"/>
    </row>
    <row r="14377" spans="76:76">
      <c r="BX14377" s="16"/>
    </row>
    <row r="14378" spans="76:76">
      <c r="BX14378" s="16"/>
    </row>
    <row r="14379" spans="76:76">
      <c r="BX14379" s="16"/>
    </row>
    <row r="14380" spans="76:76">
      <c r="BX14380" s="16"/>
    </row>
    <row r="14381" spans="76:76">
      <c r="BX14381" s="16"/>
    </row>
    <row r="14382" spans="76:76">
      <c r="BX14382" s="16"/>
    </row>
    <row r="14383" spans="76:76">
      <c r="BX14383" s="16"/>
    </row>
    <row r="14384" spans="76:76">
      <c r="BX14384" s="16"/>
    </row>
    <row r="14385" spans="76:76">
      <c r="BX14385" s="16"/>
    </row>
    <row r="14386" spans="76:76">
      <c r="BX14386" s="16"/>
    </row>
    <row r="14387" spans="76:76">
      <c r="BX14387" s="16"/>
    </row>
    <row r="14388" spans="76:76">
      <c r="BX14388" s="16"/>
    </row>
    <row r="14389" spans="76:76">
      <c r="BX14389" s="16"/>
    </row>
    <row r="14390" spans="76:76">
      <c r="BX14390" s="16"/>
    </row>
    <row r="14391" spans="76:76">
      <c r="BX14391" s="16"/>
    </row>
    <row r="14392" spans="76:76">
      <c r="BX14392" s="16"/>
    </row>
    <row r="14393" spans="76:76">
      <c r="BX14393" s="16"/>
    </row>
    <row r="14394" spans="76:76">
      <c r="BX14394" s="16"/>
    </row>
    <row r="14395" spans="76:76">
      <c r="BX14395" s="16"/>
    </row>
    <row r="14396" spans="76:76">
      <c r="BX14396" s="16"/>
    </row>
    <row r="14397" spans="76:76">
      <c r="BX14397" s="16"/>
    </row>
    <row r="14398" spans="76:76">
      <c r="BX14398" s="16"/>
    </row>
    <row r="14399" spans="76:76">
      <c r="BX14399" s="16"/>
    </row>
    <row r="14400" spans="76:76">
      <c r="BX14400" s="16"/>
    </row>
    <row r="14401" spans="76:76">
      <c r="BX14401" s="16"/>
    </row>
    <row r="14402" spans="76:76">
      <c r="BX14402" s="16"/>
    </row>
    <row r="14403" spans="76:76">
      <c r="BX14403" s="16"/>
    </row>
    <row r="14404" spans="76:76">
      <c r="BX14404" s="16"/>
    </row>
    <row r="14405" spans="76:76">
      <c r="BX14405" s="16"/>
    </row>
    <row r="14406" spans="76:76">
      <c r="BX14406" s="16"/>
    </row>
    <row r="14407" spans="76:76">
      <c r="BX14407" s="16"/>
    </row>
    <row r="14408" spans="76:76">
      <c r="BX14408" s="16"/>
    </row>
    <row r="14409" spans="76:76">
      <c r="BX14409" s="16"/>
    </row>
    <row r="14410" spans="76:76">
      <c r="BX14410" s="16"/>
    </row>
    <row r="14411" spans="76:76">
      <c r="BX14411" s="16"/>
    </row>
    <row r="14412" spans="76:76">
      <c r="BX14412" s="16"/>
    </row>
    <row r="14413" spans="76:76">
      <c r="BX14413" s="16"/>
    </row>
    <row r="14414" spans="76:76">
      <c r="BX14414" s="16"/>
    </row>
    <row r="14415" spans="76:76">
      <c r="BX14415" s="16"/>
    </row>
    <row r="14416" spans="76:76">
      <c r="BX14416" s="16"/>
    </row>
    <row r="14417" spans="76:76">
      <c r="BX14417" s="16"/>
    </row>
    <row r="14418" spans="76:76">
      <c r="BX14418" s="16"/>
    </row>
    <row r="14419" spans="76:76">
      <c r="BX14419" s="16"/>
    </row>
    <row r="14420" spans="76:76">
      <c r="BX14420" s="16"/>
    </row>
    <row r="14421" spans="76:76">
      <c r="BX14421" s="16"/>
    </row>
    <row r="14422" spans="76:76">
      <c r="BX14422" s="16"/>
    </row>
    <row r="14423" spans="76:76">
      <c r="BX14423" s="16"/>
    </row>
    <row r="14424" spans="76:76">
      <c r="BX14424" s="16"/>
    </row>
    <row r="14425" spans="76:76">
      <c r="BX14425" s="16"/>
    </row>
    <row r="14426" spans="76:76">
      <c r="BX14426" s="16"/>
    </row>
    <row r="14427" spans="76:76">
      <c r="BX14427" s="16"/>
    </row>
    <row r="14428" spans="76:76">
      <c r="BX14428" s="16"/>
    </row>
    <row r="14429" spans="76:76">
      <c r="BX14429" s="16"/>
    </row>
    <row r="14430" spans="76:76">
      <c r="BX14430" s="16"/>
    </row>
    <row r="14431" spans="76:76">
      <c r="BX14431" s="16"/>
    </row>
    <row r="14432" spans="76:76">
      <c r="BX14432" s="16"/>
    </row>
    <row r="14433" spans="76:76">
      <c r="BX14433" s="16"/>
    </row>
    <row r="14434" spans="76:76">
      <c r="BX14434" s="16"/>
    </row>
    <row r="14435" spans="76:76">
      <c r="BX14435" s="16"/>
    </row>
    <row r="14436" spans="76:76">
      <c r="BX14436" s="16"/>
    </row>
    <row r="14437" spans="76:76">
      <c r="BX14437" s="16"/>
    </row>
    <row r="14438" spans="76:76">
      <c r="BX14438" s="16"/>
    </row>
    <row r="14439" spans="76:76">
      <c r="BX14439" s="16"/>
    </row>
    <row r="14440" spans="76:76">
      <c r="BX14440" s="16"/>
    </row>
    <row r="14441" spans="76:76">
      <c r="BX14441" s="16"/>
    </row>
    <row r="14442" spans="76:76">
      <c r="BX14442" s="16"/>
    </row>
    <row r="14443" spans="76:76">
      <c r="BX14443" s="16"/>
    </row>
    <row r="14444" spans="76:76">
      <c r="BX14444" s="16"/>
    </row>
    <row r="14445" spans="76:76">
      <c r="BX14445" s="16"/>
    </row>
    <row r="14446" spans="76:76">
      <c r="BX14446" s="16"/>
    </row>
    <row r="14447" spans="76:76">
      <c r="BX14447" s="16"/>
    </row>
    <row r="14448" spans="76:76">
      <c r="BX14448" s="16"/>
    </row>
    <row r="14449" spans="76:76">
      <c r="BX14449" s="16"/>
    </row>
    <row r="14450" spans="76:76">
      <c r="BX14450" s="16"/>
    </row>
    <row r="14451" spans="76:76">
      <c r="BX14451" s="16"/>
    </row>
    <row r="14452" spans="76:76">
      <c r="BX14452" s="16"/>
    </row>
    <row r="14453" spans="76:76">
      <c r="BX14453" s="16"/>
    </row>
    <row r="14454" spans="76:76">
      <c r="BX14454" s="16"/>
    </row>
    <row r="14455" spans="76:76">
      <c r="BX14455" s="16"/>
    </row>
    <row r="14456" spans="76:76">
      <c r="BX14456" s="16"/>
    </row>
    <row r="14457" spans="76:76">
      <c r="BX14457" s="16"/>
    </row>
    <row r="14458" spans="76:76">
      <c r="BX14458" s="16"/>
    </row>
    <row r="14459" spans="76:76">
      <c r="BX14459" s="16"/>
    </row>
    <row r="14460" spans="76:76">
      <c r="BX14460" s="16"/>
    </row>
    <row r="14461" spans="76:76">
      <c r="BX14461" s="16"/>
    </row>
    <row r="14462" spans="76:76">
      <c r="BX14462" s="16"/>
    </row>
    <row r="14463" spans="76:76">
      <c r="BX14463" s="16"/>
    </row>
    <row r="14464" spans="76:76">
      <c r="BX14464" s="16"/>
    </row>
    <row r="14465" spans="76:76">
      <c r="BX14465" s="16"/>
    </row>
    <row r="14466" spans="76:76">
      <c r="BX14466" s="16"/>
    </row>
    <row r="14467" spans="76:76">
      <c r="BX14467" s="16"/>
    </row>
    <row r="14468" spans="76:76">
      <c r="BX14468" s="16"/>
    </row>
    <row r="14469" spans="76:76">
      <c r="BX14469" s="16"/>
    </row>
    <row r="14470" spans="76:76">
      <c r="BX14470" s="16"/>
    </row>
    <row r="14471" spans="76:76">
      <c r="BX14471" s="16"/>
    </row>
    <row r="14472" spans="76:76">
      <c r="BX14472" s="16"/>
    </row>
    <row r="14473" spans="76:76">
      <c r="BX14473" s="16"/>
    </row>
    <row r="14474" spans="76:76">
      <c r="BX14474" s="16"/>
    </row>
    <row r="14475" spans="76:76">
      <c r="BX14475" s="16"/>
    </row>
    <row r="14476" spans="76:76">
      <c r="BX14476" s="16"/>
    </row>
    <row r="14477" spans="76:76">
      <c r="BX14477" s="16"/>
    </row>
    <row r="14478" spans="76:76">
      <c r="BX14478" s="16"/>
    </row>
    <row r="14479" spans="76:76">
      <c r="BX14479" s="16"/>
    </row>
    <row r="14480" spans="76:76">
      <c r="BX14480" s="16"/>
    </row>
    <row r="14481" spans="76:76">
      <c r="BX14481" s="16"/>
    </row>
    <row r="14482" spans="76:76">
      <c r="BX14482" s="16"/>
    </row>
    <row r="14483" spans="76:76">
      <c r="BX14483" s="16"/>
    </row>
    <row r="14484" spans="76:76">
      <c r="BX14484" s="16"/>
    </row>
    <row r="14485" spans="76:76">
      <c r="BX14485" s="16"/>
    </row>
    <row r="14486" spans="76:76">
      <c r="BX14486" s="16"/>
    </row>
    <row r="14487" spans="76:76">
      <c r="BX14487" s="16"/>
    </row>
    <row r="14488" spans="76:76">
      <c r="BX14488" s="16"/>
    </row>
    <row r="14489" spans="76:76">
      <c r="BX14489" s="16"/>
    </row>
    <row r="14490" spans="76:76">
      <c r="BX14490" s="16"/>
    </row>
    <row r="14491" spans="76:76">
      <c r="BX14491" s="16"/>
    </row>
    <row r="14492" spans="76:76">
      <c r="BX14492" s="16"/>
    </row>
    <row r="14493" spans="76:76">
      <c r="BX14493" s="16"/>
    </row>
    <row r="14494" spans="76:76">
      <c r="BX14494" s="16"/>
    </row>
    <row r="14495" spans="76:76">
      <c r="BX14495" s="16"/>
    </row>
    <row r="14496" spans="76:76">
      <c r="BX14496" s="16"/>
    </row>
    <row r="14497" spans="76:76">
      <c r="BX14497" s="16"/>
    </row>
    <row r="14498" spans="76:76">
      <c r="BX14498" s="16"/>
    </row>
    <row r="14499" spans="76:76">
      <c r="BX14499" s="16"/>
    </row>
    <row r="14500" spans="76:76">
      <c r="BX14500" s="16"/>
    </row>
    <row r="14501" spans="76:76">
      <c r="BX14501" s="16"/>
    </row>
    <row r="14502" spans="76:76">
      <c r="BX14502" s="16"/>
    </row>
    <row r="14503" spans="76:76">
      <c r="BX14503" s="16"/>
    </row>
    <row r="14504" spans="76:76">
      <c r="BX14504" s="16"/>
    </row>
    <row r="14505" spans="76:76">
      <c r="BX14505" s="16"/>
    </row>
    <row r="14506" spans="76:76">
      <c r="BX14506" s="16"/>
    </row>
    <row r="14507" spans="76:76">
      <c r="BX14507" s="16"/>
    </row>
    <row r="14508" spans="76:76">
      <c r="BX14508" s="16"/>
    </row>
    <row r="14509" spans="76:76">
      <c r="BX14509" s="16"/>
    </row>
    <row r="14510" spans="76:76">
      <c r="BX14510" s="16"/>
    </row>
    <row r="14511" spans="76:76">
      <c r="BX14511" s="16"/>
    </row>
    <row r="14512" spans="76:76">
      <c r="BX14512" s="16"/>
    </row>
    <row r="14513" spans="76:76">
      <c r="BX14513" s="16"/>
    </row>
    <row r="14514" spans="76:76">
      <c r="BX14514" s="16"/>
    </row>
    <row r="14515" spans="76:76">
      <c r="BX14515" s="16"/>
    </row>
    <row r="14516" spans="76:76">
      <c r="BX14516" s="16"/>
    </row>
    <row r="14517" spans="76:76">
      <c r="BX14517" s="16"/>
    </row>
    <row r="14518" spans="76:76">
      <c r="BX14518" s="16"/>
    </row>
    <row r="14519" spans="76:76">
      <c r="BX14519" s="16"/>
    </row>
    <row r="14520" spans="76:76">
      <c r="BX14520" s="16"/>
    </row>
    <row r="14521" spans="76:76">
      <c r="BX14521" s="16"/>
    </row>
    <row r="14522" spans="76:76">
      <c r="BX14522" s="16"/>
    </row>
    <row r="14523" spans="76:76">
      <c r="BX14523" s="16"/>
    </row>
    <row r="14524" spans="76:76">
      <c r="BX14524" s="16"/>
    </row>
    <row r="14525" spans="76:76">
      <c r="BX14525" s="16"/>
    </row>
    <row r="14526" spans="76:76">
      <c r="BX14526" s="16"/>
    </row>
    <row r="14527" spans="76:76">
      <c r="BX14527" s="16"/>
    </row>
    <row r="14528" spans="76:76">
      <c r="BX14528" s="16"/>
    </row>
    <row r="14529" spans="76:76">
      <c r="BX14529" s="16"/>
    </row>
    <row r="14530" spans="76:76">
      <c r="BX14530" s="16"/>
    </row>
    <row r="14531" spans="76:76">
      <c r="BX14531" s="16"/>
    </row>
    <row r="14532" spans="76:76">
      <c r="BX14532" s="16"/>
    </row>
    <row r="14533" spans="76:76">
      <c r="BX14533" s="16"/>
    </row>
    <row r="14534" spans="76:76">
      <c r="BX14534" s="16"/>
    </row>
    <row r="14535" spans="76:76">
      <c r="BX14535" s="16"/>
    </row>
    <row r="14536" spans="76:76">
      <c r="BX14536" s="16"/>
    </row>
    <row r="14537" spans="76:76">
      <c r="BX14537" s="16"/>
    </row>
    <row r="14538" spans="76:76">
      <c r="BX14538" s="16"/>
    </row>
    <row r="14539" spans="76:76">
      <c r="BX14539" s="16"/>
    </row>
    <row r="14540" spans="76:76">
      <c r="BX14540" s="16"/>
    </row>
    <row r="14541" spans="76:76">
      <c r="BX14541" s="16"/>
    </row>
    <row r="14542" spans="76:76">
      <c r="BX14542" s="16"/>
    </row>
    <row r="14543" spans="76:76">
      <c r="BX14543" s="16"/>
    </row>
    <row r="14544" spans="76:76">
      <c r="BX14544" s="16"/>
    </row>
    <row r="14545" spans="76:76">
      <c r="BX14545" s="16"/>
    </row>
    <row r="14546" spans="76:76">
      <c r="BX14546" s="16"/>
    </row>
    <row r="14547" spans="76:76">
      <c r="BX14547" s="16"/>
    </row>
    <row r="14548" spans="76:76">
      <c r="BX14548" s="16"/>
    </row>
    <row r="14549" spans="76:76">
      <c r="BX14549" s="16"/>
    </row>
    <row r="14550" spans="76:76">
      <c r="BX14550" s="16"/>
    </row>
    <row r="14551" spans="76:76">
      <c r="BX14551" s="16"/>
    </row>
    <row r="14552" spans="76:76">
      <c r="BX14552" s="16"/>
    </row>
    <row r="14553" spans="76:76">
      <c r="BX14553" s="16"/>
    </row>
    <row r="14554" spans="76:76">
      <c r="BX14554" s="16"/>
    </row>
    <row r="14555" spans="76:76">
      <c r="BX14555" s="16"/>
    </row>
    <row r="14556" spans="76:76">
      <c r="BX14556" s="16"/>
    </row>
    <row r="14557" spans="76:76">
      <c r="BX14557" s="16"/>
    </row>
    <row r="14558" spans="76:76">
      <c r="BX14558" s="16"/>
    </row>
    <row r="14559" spans="76:76">
      <c r="BX14559" s="16"/>
    </row>
    <row r="14560" spans="76:76">
      <c r="BX14560" s="16"/>
    </row>
    <row r="14561" spans="76:76">
      <c r="BX14561" s="16"/>
    </row>
    <row r="14562" spans="76:76">
      <c r="BX14562" s="16"/>
    </row>
    <row r="14563" spans="76:76">
      <c r="BX14563" s="16"/>
    </row>
    <row r="14564" spans="76:76">
      <c r="BX14564" s="16"/>
    </row>
    <row r="14565" spans="76:76">
      <c r="BX14565" s="16"/>
    </row>
    <row r="14566" spans="76:76">
      <c r="BX14566" s="16"/>
    </row>
    <row r="14567" spans="76:76">
      <c r="BX14567" s="16"/>
    </row>
    <row r="14568" spans="76:76">
      <c r="BX14568" s="16"/>
    </row>
    <row r="14569" spans="76:76">
      <c r="BX14569" s="16"/>
    </row>
    <row r="14570" spans="76:76">
      <c r="BX14570" s="16"/>
    </row>
    <row r="14571" spans="76:76">
      <c r="BX14571" s="16"/>
    </row>
    <row r="14572" spans="76:76">
      <c r="BX14572" s="16"/>
    </row>
    <row r="14573" spans="76:76">
      <c r="BX14573" s="16"/>
    </row>
    <row r="14574" spans="76:76">
      <c r="BX14574" s="16"/>
    </row>
    <row r="14575" spans="76:76">
      <c r="BX14575" s="16"/>
    </row>
    <row r="14576" spans="76:76">
      <c r="BX14576" s="16"/>
    </row>
    <row r="14577" spans="76:76">
      <c r="BX14577" s="16"/>
    </row>
    <row r="14578" spans="76:76">
      <c r="BX14578" s="16"/>
    </row>
    <row r="14579" spans="76:76">
      <c r="BX14579" s="16"/>
    </row>
    <row r="14580" spans="76:76">
      <c r="BX14580" s="16"/>
    </row>
    <row r="14581" spans="76:76">
      <c r="BX14581" s="16"/>
    </row>
    <row r="14582" spans="76:76">
      <c r="BX14582" s="16"/>
    </row>
    <row r="14583" spans="76:76">
      <c r="BX14583" s="16"/>
    </row>
    <row r="14584" spans="76:76">
      <c r="BX14584" s="16"/>
    </row>
    <row r="14585" spans="76:76">
      <c r="BX14585" s="16"/>
    </row>
    <row r="14586" spans="76:76">
      <c r="BX14586" s="16"/>
    </row>
    <row r="14587" spans="76:76">
      <c r="BX14587" s="16"/>
    </row>
    <row r="14588" spans="76:76">
      <c r="BX14588" s="16"/>
    </row>
    <row r="14589" spans="76:76">
      <c r="BX14589" s="16"/>
    </row>
    <row r="14590" spans="76:76">
      <c r="BX14590" s="16"/>
    </row>
    <row r="14591" spans="76:76">
      <c r="BX14591" s="16"/>
    </row>
    <row r="14592" spans="76:76">
      <c r="BX14592" s="16"/>
    </row>
    <row r="14593" spans="76:76">
      <c r="BX14593" s="16"/>
    </row>
    <row r="14594" spans="76:76">
      <c r="BX14594" s="16"/>
    </row>
    <row r="14595" spans="76:76">
      <c r="BX14595" s="16"/>
    </row>
    <row r="14596" spans="76:76">
      <c r="BX14596" s="16"/>
    </row>
    <row r="14597" spans="76:76">
      <c r="BX14597" s="16"/>
    </row>
    <row r="14598" spans="76:76">
      <c r="BX14598" s="16"/>
    </row>
    <row r="14599" spans="76:76">
      <c r="BX14599" s="16"/>
    </row>
    <row r="14600" spans="76:76">
      <c r="BX14600" s="16"/>
    </row>
    <row r="14601" spans="76:76">
      <c r="BX14601" s="16"/>
    </row>
    <row r="14602" spans="76:76">
      <c r="BX14602" s="16"/>
    </row>
    <row r="14603" spans="76:76">
      <c r="BX14603" s="16"/>
    </row>
    <row r="14604" spans="76:76">
      <c r="BX14604" s="16"/>
    </row>
    <row r="14605" spans="76:76">
      <c r="BX14605" s="16"/>
    </row>
    <row r="14606" spans="76:76">
      <c r="BX14606" s="16"/>
    </row>
    <row r="14607" spans="76:76">
      <c r="BX14607" s="16"/>
    </row>
    <row r="14608" spans="76:76">
      <c r="BX14608" s="16"/>
    </row>
    <row r="14609" spans="76:76">
      <c r="BX14609" s="16"/>
    </row>
    <row r="14610" spans="76:76">
      <c r="BX14610" s="16"/>
    </row>
    <row r="14611" spans="76:76">
      <c r="BX14611" s="16"/>
    </row>
    <row r="14612" spans="76:76">
      <c r="BX14612" s="16"/>
    </row>
    <row r="14613" spans="76:76">
      <c r="BX14613" s="16"/>
    </row>
    <row r="14614" spans="76:76">
      <c r="BX14614" s="16"/>
    </row>
    <row r="14615" spans="76:76">
      <c r="BX14615" s="16"/>
    </row>
    <row r="14616" spans="76:76">
      <c r="BX14616" s="16"/>
    </row>
    <row r="14617" spans="76:76">
      <c r="BX14617" s="16"/>
    </row>
    <row r="14618" spans="76:76">
      <c r="BX14618" s="16"/>
    </row>
    <row r="14619" spans="76:76">
      <c r="BX14619" s="16"/>
    </row>
    <row r="14620" spans="76:76">
      <c r="BX14620" s="16"/>
    </row>
    <row r="14621" spans="76:76">
      <c r="BX14621" s="16"/>
    </row>
    <row r="14622" spans="76:76">
      <c r="BX14622" s="16"/>
    </row>
    <row r="14623" spans="76:76">
      <c r="BX14623" s="16"/>
    </row>
    <row r="14624" spans="76:76">
      <c r="BX14624" s="16"/>
    </row>
    <row r="14625" spans="76:76">
      <c r="BX14625" s="16"/>
    </row>
    <row r="14626" spans="76:76">
      <c r="BX14626" s="16"/>
    </row>
    <row r="14627" spans="76:76">
      <c r="BX14627" s="16"/>
    </row>
    <row r="14628" spans="76:76">
      <c r="BX14628" s="16"/>
    </row>
    <row r="14629" spans="76:76">
      <c r="BX14629" s="16"/>
    </row>
    <row r="14630" spans="76:76">
      <c r="BX14630" s="16"/>
    </row>
    <row r="14631" spans="76:76">
      <c r="BX14631" s="16"/>
    </row>
    <row r="14632" spans="76:76">
      <c r="BX14632" s="16"/>
    </row>
    <row r="14633" spans="76:76">
      <c r="BX14633" s="16"/>
    </row>
    <row r="14634" spans="76:76">
      <c r="BX14634" s="16"/>
    </row>
    <row r="14635" spans="76:76">
      <c r="BX14635" s="16"/>
    </row>
    <row r="14636" spans="76:76">
      <c r="BX14636" s="16"/>
    </row>
    <row r="14637" spans="76:76">
      <c r="BX14637" s="16"/>
    </row>
    <row r="14638" spans="76:76">
      <c r="BX14638" s="16"/>
    </row>
    <row r="14639" spans="76:76">
      <c r="BX14639" s="16"/>
    </row>
    <row r="14640" spans="76:76">
      <c r="BX14640" s="16"/>
    </row>
    <row r="14641" spans="76:76">
      <c r="BX14641" s="16"/>
    </row>
    <row r="14642" spans="76:76">
      <c r="BX14642" s="16"/>
    </row>
    <row r="14643" spans="76:76">
      <c r="BX14643" s="16"/>
    </row>
    <row r="14644" spans="76:76">
      <c r="BX14644" s="16"/>
    </row>
    <row r="14645" spans="76:76">
      <c r="BX14645" s="16"/>
    </row>
    <row r="14646" spans="76:76">
      <c r="BX14646" s="16"/>
    </row>
    <row r="14647" spans="76:76">
      <c r="BX14647" s="16"/>
    </row>
    <row r="14648" spans="76:76">
      <c r="BX14648" s="16"/>
    </row>
    <row r="14649" spans="76:76">
      <c r="BX14649" s="16"/>
    </row>
    <row r="14650" spans="76:76">
      <c r="BX14650" s="16"/>
    </row>
    <row r="14651" spans="76:76">
      <c r="BX14651" s="16"/>
    </row>
    <row r="14652" spans="76:76">
      <c r="BX14652" s="16"/>
    </row>
    <row r="14653" spans="76:76">
      <c r="BX14653" s="16"/>
    </row>
    <row r="14654" spans="76:76">
      <c r="BX14654" s="16"/>
    </row>
    <row r="14655" spans="76:76">
      <c r="BX14655" s="16"/>
    </row>
    <row r="14656" spans="76:76">
      <c r="BX14656" s="16"/>
    </row>
    <row r="14657" spans="76:76">
      <c r="BX14657" s="16"/>
    </row>
    <row r="14658" spans="76:76">
      <c r="BX14658" s="16"/>
    </row>
    <row r="14659" spans="76:76">
      <c r="BX14659" s="16"/>
    </row>
    <row r="14660" spans="76:76">
      <c r="BX14660" s="16"/>
    </row>
    <row r="14661" spans="76:76">
      <c r="BX14661" s="16"/>
    </row>
    <row r="14662" spans="76:76">
      <c r="BX14662" s="16"/>
    </row>
    <row r="14663" spans="76:76">
      <c r="BX14663" s="16"/>
    </row>
    <row r="14664" spans="76:76">
      <c r="BX14664" s="16"/>
    </row>
    <row r="14665" spans="76:76">
      <c r="BX14665" s="16"/>
    </row>
    <row r="14666" spans="76:76">
      <c r="BX14666" s="16"/>
    </row>
    <row r="14667" spans="76:76">
      <c r="BX14667" s="16"/>
    </row>
    <row r="14668" spans="76:76">
      <c r="BX14668" s="16"/>
    </row>
    <row r="14669" spans="76:76">
      <c r="BX14669" s="16"/>
    </row>
    <row r="14670" spans="76:76">
      <c r="BX14670" s="16"/>
    </row>
    <row r="14671" spans="76:76">
      <c r="BX14671" s="16"/>
    </row>
    <row r="14672" spans="76:76">
      <c r="BX14672" s="16"/>
    </row>
    <row r="14673" spans="76:76">
      <c r="BX14673" s="16"/>
    </row>
    <row r="14674" spans="76:76">
      <c r="BX14674" s="16"/>
    </row>
    <row r="14675" spans="76:76">
      <c r="BX14675" s="16"/>
    </row>
    <row r="14676" spans="76:76">
      <c r="BX14676" s="16"/>
    </row>
    <row r="14677" spans="76:76">
      <c r="BX14677" s="16"/>
    </row>
    <row r="14678" spans="76:76">
      <c r="BX14678" s="16"/>
    </row>
    <row r="14679" spans="76:76">
      <c r="BX14679" s="16"/>
    </row>
    <row r="14680" spans="76:76">
      <c r="BX14680" s="16"/>
    </row>
    <row r="14681" spans="76:76">
      <c r="BX14681" s="16"/>
    </row>
    <row r="14682" spans="76:76">
      <c r="BX14682" s="16"/>
    </row>
    <row r="14683" spans="76:76">
      <c r="BX14683" s="16"/>
    </row>
    <row r="14684" spans="76:76">
      <c r="BX14684" s="16"/>
    </row>
    <row r="14685" spans="76:76">
      <c r="BX14685" s="16"/>
    </row>
    <row r="14686" spans="76:76">
      <c r="BX14686" s="16"/>
    </row>
    <row r="14687" spans="76:76">
      <c r="BX14687" s="16"/>
    </row>
    <row r="14688" spans="76:76">
      <c r="BX14688" s="16"/>
    </row>
    <row r="14689" spans="76:76">
      <c r="BX14689" s="16"/>
    </row>
    <row r="14690" spans="76:76">
      <c r="BX14690" s="16"/>
    </row>
    <row r="14691" spans="76:76">
      <c r="BX14691" s="16"/>
    </row>
    <row r="14692" spans="76:76">
      <c r="BX14692" s="16"/>
    </row>
    <row r="14693" spans="76:76">
      <c r="BX14693" s="16"/>
    </row>
    <row r="14694" spans="76:76">
      <c r="BX14694" s="16"/>
    </row>
    <row r="14695" spans="76:76">
      <c r="BX14695" s="16"/>
    </row>
    <row r="14696" spans="76:76">
      <c r="BX14696" s="16"/>
    </row>
    <row r="14697" spans="76:76">
      <c r="BX14697" s="16"/>
    </row>
    <row r="14698" spans="76:76">
      <c r="BX14698" s="16"/>
    </row>
    <row r="14699" spans="76:76">
      <c r="BX14699" s="16"/>
    </row>
    <row r="14700" spans="76:76">
      <c r="BX14700" s="16"/>
    </row>
    <row r="14701" spans="76:76">
      <c r="BX14701" s="16"/>
    </row>
    <row r="14702" spans="76:76">
      <c r="BX14702" s="16"/>
    </row>
    <row r="14703" spans="76:76">
      <c r="BX14703" s="16"/>
    </row>
    <row r="14704" spans="76:76">
      <c r="BX14704" s="16"/>
    </row>
    <row r="14705" spans="76:76">
      <c r="BX14705" s="16"/>
    </row>
    <row r="14706" spans="76:76">
      <c r="BX14706" s="16"/>
    </row>
    <row r="14707" spans="76:76">
      <c r="BX14707" s="16"/>
    </row>
    <row r="14708" spans="76:76">
      <c r="BX14708" s="16"/>
    </row>
    <row r="14709" spans="76:76">
      <c r="BX14709" s="16"/>
    </row>
    <row r="14710" spans="76:76">
      <c r="BX14710" s="16"/>
    </row>
    <row r="14711" spans="76:76">
      <c r="BX14711" s="16"/>
    </row>
    <row r="14712" spans="76:76">
      <c r="BX14712" s="16"/>
    </row>
    <row r="14713" spans="76:76">
      <c r="BX14713" s="16"/>
    </row>
    <row r="14714" spans="76:76">
      <c r="BX14714" s="16"/>
    </row>
    <row r="14715" spans="76:76">
      <c r="BX14715" s="16"/>
    </row>
    <row r="14716" spans="76:76">
      <c r="BX14716" s="16"/>
    </row>
    <row r="14717" spans="76:76">
      <c r="BX14717" s="16"/>
    </row>
    <row r="14718" spans="76:76">
      <c r="BX14718" s="16"/>
    </row>
    <row r="14719" spans="76:76">
      <c r="BX14719" s="16"/>
    </row>
    <row r="14720" spans="76:76">
      <c r="BX14720" s="16"/>
    </row>
    <row r="14721" spans="76:76">
      <c r="BX14721" s="16"/>
    </row>
    <row r="14722" spans="76:76">
      <c r="BX14722" s="16"/>
    </row>
    <row r="14723" spans="76:76">
      <c r="BX14723" s="16"/>
    </row>
    <row r="14724" spans="76:76">
      <c r="BX14724" s="16"/>
    </row>
    <row r="14725" spans="76:76">
      <c r="BX14725" s="16"/>
    </row>
    <row r="14726" spans="76:76">
      <c r="BX14726" s="16"/>
    </row>
    <row r="14727" spans="76:76">
      <c r="BX14727" s="16"/>
    </row>
    <row r="14728" spans="76:76">
      <c r="BX14728" s="16"/>
    </row>
    <row r="14729" spans="76:76">
      <c r="BX14729" s="16"/>
    </row>
    <row r="14730" spans="76:76">
      <c r="BX14730" s="16"/>
    </row>
    <row r="14731" spans="76:76">
      <c r="BX14731" s="16"/>
    </row>
    <row r="14732" spans="76:76">
      <c r="BX14732" s="16"/>
    </row>
    <row r="14733" spans="76:76">
      <c r="BX14733" s="16"/>
    </row>
    <row r="14734" spans="76:76">
      <c r="BX14734" s="16"/>
    </row>
    <row r="14735" spans="76:76">
      <c r="BX14735" s="16"/>
    </row>
    <row r="14736" spans="76:76">
      <c r="BX14736" s="16"/>
    </row>
    <row r="14737" spans="76:76">
      <c r="BX14737" s="16"/>
    </row>
    <row r="14738" spans="76:76">
      <c r="BX14738" s="16"/>
    </row>
    <row r="14739" spans="76:76">
      <c r="BX14739" s="16"/>
    </row>
    <row r="14740" spans="76:76">
      <c r="BX14740" s="16"/>
    </row>
    <row r="14741" spans="76:76">
      <c r="BX14741" s="16"/>
    </row>
    <row r="14742" spans="76:76">
      <c r="BX14742" s="16"/>
    </row>
    <row r="14743" spans="76:76">
      <c r="BX14743" s="16"/>
    </row>
    <row r="14744" spans="76:76">
      <c r="BX14744" s="16"/>
    </row>
    <row r="14745" spans="76:76">
      <c r="BX14745" s="16"/>
    </row>
    <row r="14746" spans="76:76">
      <c r="BX14746" s="16"/>
    </row>
    <row r="14747" spans="76:76">
      <c r="BX14747" s="16"/>
    </row>
    <row r="14748" spans="76:76">
      <c r="BX14748" s="16"/>
    </row>
    <row r="14749" spans="76:76">
      <c r="BX14749" s="16"/>
    </row>
    <row r="14750" spans="76:76">
      <c r="BX14750" s="16"/>
    </row>
    <row r="14751" spans="76:76">
      <c r="BX14751" s="16"/>
    </row>
    <row r="14752" spans="76:76">
      <c r="BX14752" s="16"/>
    </row>
    <row r="14753" spans="76:76">
      <c r="BX14753" s="16"/>
    </row>
    <row r="14754" spans="76:76">
      <c r="BX14754" s="16"/>
    </row>
    <row r="14755" spans="76:76">
      <c r="BX14755" s="16"/>
    </row>
    <row r="14756" spans="76:76">
      <c r="BX14756" s="16"/>
    </row>
    <row r="14757" spans="76:76">
      <c r="BX14757" s="16"/>
    </row>
    <row r="14758" spans="76:76">
      <c r="BX14758" s="16"/>
    </row>
    <row r="14759" spans="76:76">
      <c r="BX14759" s="16"/>
    </row>
    <row r="14760" spans="76:76">
      <c r="BX14760" s="16"/>
    </row>
    <row r="14761" spans="76:76">
      <c r="BX14761" s="16"/>
    </row>
    <row r="14762" spans="76:76">
      <c r="BX14762" s="16"/>
    </row>
    <row r="14763" spans="76:76">
      <c r="BX14763" s="16"/>
    </row>
    <row r="14764" spans="76:76">
      <c r="BX14764" s="16"/>
    </row>
    <row r="14765" spans="76:76">
      <c r="BX14765" s="16"/>
    </row>
    <row r="14766" spans="76:76">
      <c r="BX14766" s="16"/>
    </row>
    <row r="14767" spans="76:76">
      <c r="BX14767" s="16"/>
    </row>
    <row r="14768" spans="76:76">
      <c r="BX14768" s="16"/>
    </row>
    <row r="14769" spans="76:76">
      <c r="BX14769" s="16"/>
    </row>
    <row r="14770" spans="76:76">
      <c r="BX14770" s="16"/>
    </row>
    <row r="14771" spans="76:76">
      <c r="BX14771" s="16"/>
    </row>
    <row r="14772" spans="76:76">
      <c r="BX14772" s="16"/>
    </row>
    <row r="14773" spans="76:76">
      <c r="BX14773" s="16"/>
    </row>
    <row r="14774" spans="76:76">
      <c r="BX14774" s="16"/>
    </row>
    <row r="14775" spans="76:76">
      <c r="BX14775" s="16"/>
    </row>
    <row r="14776" spans="76:76">
      <c r="BX14776" s="16"/>
    </row>
    <row r="14777" spans="76:76">
      <c r="BX14777" s="16"/>
    </row>
    <row r="14778" spans="76:76">
      <c r="BX14778" s="16"/>
    </row>
    <row r="14779" spans="76:76">
      <c r="BX14779" s="16"/>
    </row>
    <row r="14780" spans="76:76">
      <c r="BX14780" s="16"/>
    </row>
    <row r="14781" spans="76:76">
      <c r="BX14781" s="16"/>
    </row>
    <row r="14782" spans="76:76">
      <c r="BX14782" s="16"/>
    </row>
    <row r="14783" spans="76:76">
      <c r="BX14783" s="16"/>
    </row>
    <row r="14784" spans="76:76">
      <c r="BX14784" s="16"/>
    </row>
    <row r="14785" spans="76:76">
      <c r="BX14785" s="16"/>
    </row>
    <row r="14786" spans="76:76">
      <c r="BX14786" s="16"/>
    </row>
    <row r="14787" spans="76:76">
      <c r="BX14787" s="16"/>
    </row>
    <row r="14788" spans="76:76">
      <c r="BX14788" s="16"/>
    </row>
    <row r="14789" spans="76:76">
      <c r="BX14789" s="16"/>
    </row>
    <row r="14790" spans="76:76">
      <c r="BX14790" s="16"/>
    </row>
    <row r="14791" spans="76:76">
      <c r="BX14791" s="16"/>
    </row>
    <row r="14792" spans="76:76">
      <c r="BX14792" s="16"/>
    </row>
    <row r="14793" spans="76:76">
      <c r="BX14793" s="16"/>
    </row>
    <row r="14794" spans="76:76">
      <c r="BX14794" s="16"/>
    </row>
    <row r="14795" spans="76:76">
      <c r="BX14795" s="16"/>
    </row>
    <row r="14796" spans="76:76">
      <c r="BX14796" s="16"/>
    </row>
    <row r="14797" spans="76:76">
      <c r="BX14797" s="16"/>
    </row>
    <row r="14798" spans="76:76">
      <c r="BX14798" s="16"/>
    </row>
    <row r="14799" spans="76:76">
      <c r="BX14799" s="16"/>
    </row>
    <row r="14800" spans="76:76">
      <c r="BX14800" s="16"/>
    </row>
    <row r="14801" spans="76:76">
      <c r="BX14801" s="16"/>
    </row>
    <row r="14802" spans="76:76">
      <c r="BX14802" s="16"/>
    </row>
    <row r="14803" spans="76:76">
      <c r="BX14803" s="16"/>
    </row>
    <row r="14804" spans="76:76">
      <c r="BX14804" s="16"/>
    </row>
    <row r="14805" spans="76:76">
      <c r="BX14805" s="16"/>
    </row>
    <row r="14806" spans="76:76">
      <c r="BX14806" s="16"/>
    </row>
    <row r="14807" spans="76:76">
      <c r="BX14807" s="16"/>
    </row>
    <row r="14808" spans="76:76">
      <c r="BX14808" s="16"/>
    </row>
    <row r="14809" spans="76:76">
      <c r="BX14809" s="16"/>
    </row>
    <row r="14810" spans="76:76">
      <c r="BX14810" s="16"/>
    </row>
    <row r="14811" spans="76:76">
      <c r="BX14811" s="16"/>
    </row>
    <row r="14812" spans="76:76">
      <c r="BX14812" s="16"/>
    </row>
    <row r="14813" spans="76:76">
      <c r="BX14813" s="16"/>
    </row>
    <row r="14814" spans="76:76">
      <c r="BX14814" s="16"/>
    </row>
    <row r="14815" spans="76:76">
      <c r="BX14815" s="16"/>
    </row>
    <row r="14816" spans="76:76">
      <c r="BX14816" s="16"/>
    </row>
    <row r="14817" spans="76:76">
      <c r="BX14817" s="16"/>
    </row>
    <row r="14818" spans="76:76">
      <c r="BX14818" s="16"/>
    </row>
    <row r="14819" spans="76:76">
      <c r="BX14819" s="16"/>
    </row>
    <row r="14820" spans="76:76">
      <c r="BX14820" s="16"/>
    </row>
    <row r="14821" spans="76:76">
      <c r="BX14821" s="16"/>
    </row>
    <row r="14822" spans="76:76">
      <c r="BX14822" s="16"/>
    </row>
    <row r="14823" spans="76:76">
      <c r="BX14823" s="16"/>
    </row>
    <row r="14824" spans="76:76">
      <c r="BX14824" s="16"/>
    </row>
    <row r="14825" spans="76:76">
      <c r="BX14825" s="16"/>
    </row>
    <row r="14826" spans="76:76">
      <c r="BX14826" s="16"/>
    </row>
    <row r="14827" spans="76:76">
      <c r="BX14827" s="16"/>
    </row>
    <row r="14828" spans="76:76">
      <c r="BX14828" s="16"/>
    </row>
    <row r="14829" spans="76:76">
      <c r="BX14829" s="16"/>
    </row>
    <row r="14830" spans="76:76">
      <c r="BX14830" s="16"/>
    </row>
    <row r="14831" spans="76:76">
      <c r="BX14831" s="16"/>
    </row>
    <row r="14832" spans="76:76">
      <c r="BX14832" s="16"/>
    </row>
    <row r="14833" spans="76:76">
      <c r="BX14833" s="16"/>
    </row>
    <row r="14834" spans="76:76">
      <c r="BX14834" s="16"/>
    </row>
    <row r="14835" spans="76:76">
      <c r="BX14835" s="16"/>
    </row>
    <row r="14836" spans="76:76">
      <c r="BX14836" s="16"/>
    </row>
    <row r="14837" spans="76:76">
      <c r="BX14837" s="16"/>
    </row>
    <row r="14838" spans="76:76">
      <c r="BX14838" s="16"/>
    </row>
    <row r="14839" spans="76:76">
      <c r="BX14839" s="16"/>
    </row>
    <row r="14840" spans="76:76">
      <c r="BX14840" s="16"/>
    </row>
    <row r="14841" spans="76:76">
      <c r="BX14841" s="16"/>
    </row>
    <row r="14842" spans="76:76">
      <c r="BX14842" s="16"/>
    </row>
    <row r="14843" spans="76:76">
      <c r="BX14843" s="16"/>
    </row>
    <row r="14844" spans="76:76">
      <c r="BX14844" s="16"/>
    </row>
    <row r="14845" spans="76:76">
      <c r="BX14845" s="16"/>
    </row>
    <row r="14846" spans="76:76">
      <c r="BX14846" s="16"/>
    </row>
    <row r="14847" spans="76:76">
      <c r="BX14847" s="16"/>
    </row>
    <row r="14848" spans="76:76">
      <c r="BX14848" s="16"/>
    </row>
    <row r="14849" spans="76:76">
      <c r="BX14849" s="16"/>
    </row>
    <row r="14850" spans="76:76">
      <c r="BX14850" s="16"/>
    </row>
    <row r="14851" spans="76:76">
      <c r="BX14851" s="16"/>
    </row>
    <row r="14852" spans="76:76">
      <c r="BX14852" s="16"/>
    </row>
    <row r="14853" spans="76:76">
      <c r="BX14853" s="16"/>
    </row>
    <row r="14854" spans="76:76">
      <c r="BX14854" s="16"/>
    </row>
    <row r="14855" spans="76:76">
      <c r="BX14855" s="16"/>
    </row>
    <row r="14856" spans="76:76">
      <c r="BX14856" s="16"/>
    </row>
    <row r="14857" spans="76:76">
      <c r="BX14857" s="16"/>
    </row>
    <row r="14858" spans="76:76">
      <c r="BX14858" s="16"/>
    </row>
    <row r="14859" spans="76:76">
      <c r="BX14859" s="16"/>
    </row>
    <row r="14860" spans="76:76">
      <c r="BX14860" s="16"/>
    </row>
    <row r="14861" spans="76:76">
      <c r="BX14861" s="16"/>
    </row>
    <row r="14862" spans="76:76">
      <c r="BX14862" s="16"/>
    </row>
    <row r="14863" spans="76:76">
      <c r="BX14863" s="16"/>
    </row>
    <row r="14864" spans="76:76">
      <c r="BX14864" s="16"/>
    </row>
    <row r="14865" spans="76:76">
      <c r="BX14865" s="16"/>
    </row>
    <row r="14866" spans="76:76">
      <c r="BX14866" s="16"/>
    </row>
    <row r="14867" spans="76:76">
      <c r="BX14867" s="16"/>
    </row>
    <row r="14868" spans="76:76">
      <c r="BX14868" s="16"/>
    </row>
    <row r="14869" spans="76:76">
      <c r="BX14869" s="16"/>
    </row>
    <row r="14870" spans="76:76">
      <c r="BX14870" s="16"/>
    </row>
    <row r="14871" spans="76:76">
      <c r="BX14871" s="16"/>
    </row>
    <row r="14872" spans="76:76">
      <c r="BX14872" s="16"/>
    </row>
    <row r="14873" spans="76:76">
      <c r="BX14873" s="16"/>
    </row>
    <row r="14874" spans="76:76">
      <c r="BX14874" s="16"/>
    </row>
    <row r="14875" spans="76:76">
      <c r="BX14875" s="16"/>
    </row>
    <row r="14876" spans="76:76">
      <c r="BX14876" s="16"/>
    </row>
    <row r="14877" spans="76:76">
      <c r="BX14877" s="16"/>
    </row>
    <row r="14878" spans="76:76">
      <c r="BX14878" s="16"/>
    </row>
    <row r="14879" spans="76:76">
      <c r="BX14879" s="16"/>
    </row>
    <row r="14880" spans="76:76">
      <c r="BX14880" s="16"/>
    </row>
    <row r="14881" spans="76:76">
      <c r="BX14881" s="16"/>
    </row>
    <row r="14882" spans="76:76">
      <c r="BX14882" s="16"/>
    </row>
    <row r="14883" spans="76:76">
      <c r="BX14883" s="16"/>
    </row>
    <row r="14884" spans="76:76">
      <c r="BX14884" s="16"/>
    </row>
    <row r="14885" spans="76:76">
      <c r="BX14885" s="16"/>
    </row>
    <row r="14886" spans="76:76">
      <c r="BX14886" s="16"/>
    </row>
    <row r="14887" spans="76:76">
      <c r="BX14887" s="16"/>
    </row>
    <row r="14888" spans="76:76">
      <c r="BX14888" s="16"/>
    </row>
    <row r="14889" spans="76:76">
      <c r="BX14889" s="16"/>
    </row>
    <row r="14890" spans="76:76">
      <c r="BX14890" s="16"/>
    </row>
    <row r="14891" spans="76:76">
      <c r="BX14891" s="16"/>
    </row>
    <row r="14892" spans="76:76">
      <c r="BX14892" s="16"/>
    </row>
    <row r="14893" spans="76:76">
      <c r="BX14893" s="16"/>
    </row>
    <row r="14894" spans="76:76">
      <c r="BX14894" s="16"/>
    </row>
    <row r="14895" spans="76:76">
      <c r="BX14895" s="16"/>
    </row>
    <row r="14896" spans="76:76">
      <c r="BX14896" s="16"/>
    </row>
    <row r="14897" spans="76:76">
      <c r="BX14897" s="16"/>
    </row>
    <row r="14898" spans="76:76">
      <c r="BX14898" s="16"/>
    </row>
    <row r="14899" spans="76:76">
      <c r="BX14899" s="16"/>
    </row>
    <row r="14900" spans="76:76">
      <c r="BX14900" s="16"/>
    </row>
    <row r="14901" spans="76:76">
      <c r="BX14901" s="16"/>
    </row>
    <row r="14902" spans="76:76">
      <c r="BX14902" s="16"/>
    </row>
    <row r="14903" spans="76:76">
      <c r="BX14903" s="16"/>
    </row>
    <row r="14904" spans="76:76">
      <c r="BX14904" s="16"/>
    </row>
    <row r="14905" spans="76:76">
      <c r="BX14905" s="16"/>
    </row>
    <row r="14906" spans="76:76">
      <c r="BX14906" s="16"/>
    </row>
    <row r="14907" spans="76:76">
      <c r="BX14907" s="16"/>
    </row>
    <row r="14908" spans="76:76">
      <c r="BX14908" s="16"/>
    </row>
    <row r="14909" spans="76:76">
      <c r="BX14909" s="16"/>
    </row>
    <row r="14910" spans="76:76">
      <c r="BX14910" s="16"/>
    </row>
    <row r="14911" spans="76:76">
      <c r="BX14911" s="16"/>
    </row>
    <row r="14912" spans="76:76">
      <c r="BX14912" s="16"/>
    </row>
    <row r="14913" spans="76:76">
      <c r="BX14913" s="16"/>
    </row>
    <row r="14914" spans="76:76">
      <c r="BX14914" s="16"/>
    </row>
    <row r="14915" spans="76:76">
      <c r="BX14915" s="16"/>
    </row>
    <row r="14916" spans="76:76">
      <c r="BX14916" s="16"/>
    </row>
    <row r="14917" spans="76:76">
      <c r="BX14917" s="16"/>
    </row>
    <row r="14918" spans="76:76">
      <c r="BX14918" s="16"/>
    </row>
    <row r="14919" spans="76:76">
      <c r="BX14919" s="16"/>
    </row>
    <row r="14920" spans="76:76">
      <c r="BX14920" s="16"/>
    </row>
    <row r="14921" spans="76:76">
      <c r="BX14921" s="16"/>
    </row>
    <row r="14922" spans="76:76">
      <c r="BX14922" s="16"/>
    </row>
    <row r="14923" spans="76:76">
      <c r="BX14923" s="16"/>
    </row>
    <row r="14924" spans="76:76">
      <c r="BX14924" s="16"/>
    </row>
    <row r="14925" spans="76:76">
      <c r="BX14925" s="16"/>
    </row>
    <row r="14926" spans="76:76">
      <c r="BX14926" s="16"/>
    </row>
    <row r="14927" spans="76:76">
      <c r="BX14927" s="16"/>
    </row>
    <row r="14928" spans="76:76">
      <c r="BX14928" s="16"/>
    </row>
    <row r="14929" spans="76:76">
      <c r="BX14929" s="16"/>
    </row>
    <row r="14930" spans="76:76">
      <c r="BX14930" s="16"/>
    </row>
    <row r="14931" spans="76:76">
      <c r="BX14931" s="16"/>
    </row>
    <row r="14932" spans="76:76">
      <c r="BX14932" s="16"/>
    </row>
    <row r="14933" spans="76:76">
      <c r="BX14933" s="16"/>
    </row>
    <row r="14934" spans="76:76">
      <c r="BX14934" s="16"/>
    </row>
    <row r="14935" spans="76:76">
      <c r="BX14935" s="16"/>
    </row>
    <row r="14936" spans="76:76">
      <c r="BX14936" s="16"/>
    </row>
    <row r="14937" spans="76:76">
      <c r="BX14937" s="16"/>
    </row>
    <row r="14938" spans="76:76">
      <c r="BX14938" s="16"/>
    </row>
    <row r="14939" spans="76:76">
      <c r="BX14939" s="16"/>
    </row>
    <row r="14940" spans="76:76">
      <c r="BX14940" s="16"/>
    </row>
    <row r="14941" spans="76:76">
      <c r="BX14941" s="16"/>
    </row>
    <row r="14942" spans="76:76">
      <c r="BX14942" s="16"/>
    </row>
    <row r="14943" spans="76:76">
      <c r="BX14943" s="16"/>
    </row>
    <row r="14944" spans="76:76">
      <c r="BX14944" s="16"/>
    </row>
    <row r="14945" spans="76:76">
      <c r="BX14945" s="16"/>
    </row>
    <row r="14946" spans="76:76">
      <c r="BX14946" s="16"/>
    </row>
    <row r="14947" spans="76:76">
      <c r="BX14947" s="16"/>
    </row>
    <row r="14948" spans="76:76">
      <c r="BX14948" s="16"/>
    </row>
    <row r="14949" spans="76:76">
      <c r="BX14949" s="16"/>
    </row>
    <row r="14950" spans="76:76">
      <c r="BX14950" s="16"/>
    </row>
    <row r="14951" spans="76:76">
      <c r="BX14951" s="16"/>
    </row>
    <row r="14952" spans="76:76">
      <c r="BX14952" s="16"/>
    </row>
    <row r="14953" spans="76:76">
      <c r="BX14953" s="16"/>
    </row>
    <row r="14954" spans="76:76">
      <c r="BX14954" s="16"/>
    </row>
    <row r="14955" spans="76:76">
      <c r="BX14955" s="16"/>
    </row>
    <row r="14956" spans="76:76">
      <c r="BX14956" s="16"/>
    </row>
    <row r="14957" spans="76:76">
      <c r="BX14957" s="16"/>
    </row>
    <row r="14958" spans="76:76">
      <c r="BX14958" s="16"/>
    </row>
    <row r="14959" spans="76:76">
      <c r="BX14959" s="16"/>
    </row>
    <row r="14960" spans="76:76">
      <c r="BX14960" s="16"/>
    </row>
    <row r="14961" spans="76:76">
      <c r="BX14961" s="16"/>
    </row>
    <row r="14962" spans="76:76">
      <c r="BX14962" s="16"/>
    </row>
    <row r="14963" spans="76:76">
      <c r="BX14963" s="16"/>
    </row>
    <row r="14964" spans="76:76">
      <c r="BX14964" s="16"/>
    </row>
    <row r="14965" spans="76:76">
      <c r="BX14965" s="16"/>
    </row>
    <row r="14966" spans="76:76">
      <c r="BX14966" s="16"/>
    </row>
    <row r="14967" spans="76:76">
      <c r="BX14967" s="16"/>
    </row>
    <row r="14968" spans="76:76">
      <c r="BX14968" s="16"/>
    </row>
    <row r="14969" spans="76:76">
      <c r="BX14969" s="16"/>
    </row>
    <row r="14970" spans="76:76">
      <c r="BX14970" s="16"/>
    </row>
    <row r="14971" spans="76:76">
      <c r="BX14971" s="16"/>
    </row>
    <row r="14972" spans="76:76">
      <c r="BX14972" s="16"/>
    </row>
    <row r="14973" spans="76:76">
      <c r="BX14973" s="16"/>
    </row>
    <row r="14974" spans="76:76">
      <c r="BX14974" s="16"/>
    </row>
    <row r="14975" spans="76:76">
      <c r="BX14975" s="16"/>
    </row>
    <row r="14976" spans="76:76">
      <c r="BX14976" s="16"/>
    </row>
    <row r="14977" spans="76:76">
      <c r="BX14977" s="16"/>
    </row>
    <row r="14978" spans="76:76">
      <c r="BX14978" s="16"/>
    </row>
    <row r="14979" spans="76:76">
      <c r="BX14979" s="16"/>
    </row>
    <row r="14980" spans="76:76">
      <c r="BX14980" s="16"/>
    </row>
    <row r="14981" spans="76:76">
      <c r="BX14981" s="16"/>
    </row>
    <row r="14982" spans="76:76">
      <c r="BX14982" s="16"/>
    </row>
    <row r="14983" spans="76:76">
      <c r="BX14983" s="16"/>
    </row>
    <row r="14984" spans="76:76">
      <c r="BX14984" s="16"/>
    </row>
    <row r="14985" spans="76:76">
      <c r="BX14985" s="16"/>
    </row>
    <row r="14986" spans="76:76">
      <c r="BX14986" s="16"/>
    </row>
    <row r="14987" spans="76:76">
      <c r="BX14987" s="16"/>
    </row>
    <row r="14988" spans="76:76">
      <c r="BX14988" s="16"/>
    </row>
    <row r="14989" spans="76:76">
      <c r="BX14989" s="16"/>
    </row>
    <row r="14990" spans="76:76">
      <c r="BX14990" s="16"/>
    </row>
    <row r="14991" spans="76:76">
      <c r="BX14991" s="16"/>
    </row>
    <row r="14992" spans="76:76">
      <c r="BX14992" s="16"/>
    </row>
    <row r="14993" spans="76:76">
      <c r="BX14993" s="16"/>
    </row>
    <row r="14994" spans="76:76">
      <c r="BX14994" s="16"/>
    </row>
    <row r="14995" spans="76:76">
      <c r="BX14995" s="16"/>
    </row>
    <row r="14996" spans="76:76">
      <c r="BX14996" s="16"/>
    </row>
    <row r="14997" spans="76:76">
      <c r="BX14997" s="16"/>
    </row>
    <row r="14998" spans="76:76">
      <c r="BX14998" s="16"/>
    </row>
    <row r="14999" spans="76:76">
      <c r="BX14999" s="16"/>
    </row>
    <row r="15000" spans="76:76">
      <c r="BX15000" s="16"/>
    </row>
    <row r="15001" spans="76:76">
      <c r="BX15001" s="16"/>
    </row>
    <row r="15002" spans="76:76">
      <c r="BX15002" s="16"/>
    </row>
    <row r="15003" spans="76:76">
      <c r="BX15003" s="16"/>
    </row>
    <row r="15004" spans="76:76">
      <c r="BX15004" s="16"/>
    </row>
    <row r="15005" spans="76:76">
      <c r="BX15005" s="16"/>
    </row>
    <row r="15006" spans="76:76">
      <c r="BX15006" s="16"/>
    </row>
    <row r="15007" spans="76:76">
      <c r="BX15007" s="16"/>
    </row>
    <row r="15008" spans="76:76">
      <c r="BX15008" s="16"/>
    </row>
    <row r="15009" spans="76:76">
      <c r="BX15009" s="16"/>
    </row>
    <row r="15010" spans="76:76">
      <c r="BX15010" s="16"/>
    </row>
    <row r="15011" spans="76:76">
      <c r="BX15011" s="16"/>
    </row>
    <row r="15012" spans="76:76">
      <c r="BX15012" s="16"/>
    </row>
    <row r="15013" spans="76:76">
      <c r="BX15013" s="16"/>
    </row>
    <row r="15014" spans="76:76">
      <c r="BX15014" s="16"/>
    </row>
    <row r="15015" spans="76:76">
      <c r="BX15015" s="16"/>
    </row>
    <row r="15016" spans="76:76">
      <c r="BX15016" s="16"/>
    </row>
    <row r="15017" spans="76:76">
      <c r="BX15017" s="16"/>
    </row>
    <row r="15018" spans="76:76">
      <c r="BX15018" s="16"/>
    </row>
    <row r="15019" spans="76:76">
      <c r="BX15019" s="16"/>
    </row>
    <row r="15020" spans="76:76">
      <c r="BX15020" s="16"/>
    </row>
    <row r="15021" spans="76:76">
      <c r="BX15021" s="16"/>
    </row>
    <row r="15022" spans="76:76">
      <c r="BX15022" s="16"/>
    </row>
    <row r="15023" spans="76:76">
      <c r="BX15023" s="16"/>
    </row>
    <row r="15024" spans="76:76">
      <c r="BX15024" s="16"/>
    </row>
    <row r="15025" spans="76:76">
      <c r="BX15025" s="16"/>
    </row>
    <row r="15026" spans="76:76">
      <c r="BX15026" s="16"/>
    </row>
    <row r="15027" spans="76:76">
      <c r="BX15027" s="16"/>
    </row>
    <row r="15028" spans="76:76">
      <c r="BX15028" s="16"/>
    </row>
    <row r="15029" spans="76:76">
      <c r="BX15029" s="16"/>
    </row>
    <row r="15030" spans="76:76">
      <c r="BX15030" s="16"/>
    </row>
    <row r="15031" spans="76:76">
      <c r="BX15031" s="16"/>
    </row>
    <row r="15032" spans="76:76">
      <c r="BX15032" s="16"/>
    </row>
    <row r="15033" spans="76:76">
      <c r="BX15033" s="16"/>
    </row>
    <row r="15034" spans="76:76">
      <c r="BX15034" s="16"/>
    </row>
    <row r="15035" spans="76:76">
      <c r="BX15035" s="16"/>
    </row>
    <row r="15036" spans="76:76">
      <c r="BX15036" s="16"/>
    </row>
    <row r="15037" spans="76:76">
      <c r="BX15037" s="16"/>
    </row>
    <row r="15038" spans="76:76">
      <c r="BX15038" s="16"/>
    </row>
    <row r="15039" spans="76:76">
      <c r="BX15039" s="16"/>
    </row>
    <row r="15040" spans="76:76">
      <c r="BX15040" s="16"/>
    </row>
    <row r="15041" spans="76:76">
      <c r="BX15041" s="16"/>
    </row>
    <row r="15042" spans="76:76">
      <c r="BX15042" s="16"/>
    </row>
    <row r="15043" spans="76:76">
      <c r="BX15043" s="16"/>
    </row>
    <row r="15044" spans="76:76">
      <c r="BX15044" s="16"/>
    </row>
    <row r="15045" spans="76:76">
      <c r="BX15045" s="16"/>
    </row>
    <row r="15046" spans="76:76">
      <c r="BX15046" s="16"/>
    </row>
    <row r="15047" spans="76:76">
      <c r="BX15047" s="16"/>
    </row>
    <row r="15048" spans="76:76">
      <c r="BX15048" s="16"/>
    </row>
    <row r="15049" spans="76:76">
      <c r="BX15049" s="16"/>
    </row>
    <row r="15050" spans="76:76">
      <c r="BX15050" s="16"/>
    </row>
    <row r="15051" spans="76:76">
      <c r="BX15051" s="16"/>
    </row>
    <row r="15052" spans="76:76">
      <c r="BX15052" s="16"/>
    </row>
    <row r="15053" spans="76:76">
      <c r="BX15053" s="16"/>
    </row>
    <row r="15054" spans="76:76">
      <c r="BX15054" s="16"/>
    </row>
    <row r="15055" spans="76:76">
      <c r="BX15055" s="16"/>
    </row>
    <row r="15056" spans="76:76">
      <c r="BX15056" s="16"/>
    </row>
    <row r="15057" spans="76:76">
      <c r="BX15057" s="16"/>
    </row>
    <row r="15058" spans="76:76">
      <c r="BX15058" s="16"/>
    </row>
    <row r="15059" spans="76:76">
      <c r="BX15059" s="16"/>
    </row>
    <row r="15060" spans="76:76">
      <c r="BX15060" s="16"/>
    </row>
    <row r="15061" spans="76:76">
      <c r="BX15061" s="16"/>
    </row>
    <row r="15062" spans="76:76">
      <c r="BX15062" s="16"/>
    </row>
    <row r="15063" spans="76:76">
      <c r="BX15063" s="16"/>
    </row>
    <row r="15064" spans="76:76">
      <c r="BX15064" s="16"/>
    </row>
    <row r="15065" spans="76:76">
      <c r="BX15065" s="16"/>
    </row>
    <row r="15066" spans="76:76">
      <c r="BX15066" s="16"/>
    </row>
    <row r="15067" spans="76:76">
      <c r="BX15067" s="16"/>
    </row>
    <row r="15068" spans="76:76">
      <c r="BX15068" s="16"/>
    </row>
    <row r="15069" spans="76:76">
      <c r="BX15069" s="16"/>
    </row>
    <row r="15070" spans="76:76">
      <c r="BX15070" s="16"/>
    </row>
    <row r="15071" spans="76:76">
      <c r="BX15071" s="16"/>
    </row>
    <row r="15072" spans="76:76">
      <c r="BX15072" s="16"/>
    </row>
    <row r="15073" spans="76:76">
      <c r="BX15073" s="16"/>
    </row>
    <row r="15074" spans="76:76">
      <c r="BX15074" s="16"/>
    </row>
    <row r="15075" spans="76:76">
      <c r="BX15075" s="16"/>
    </row>
    <row r="15076" spans="76:76">
      <c r="BX15076" s="16"/>
    </row>
    <row r="15077" spans="76:76">
      <c r="BX15077" s="16"/>
    </row>
    <row r="15078" spans="76:76">
      <c r="BX15078" s="16"/>
    </row>
    <row r="15079" spans="76:76">
      <c r="BX15079" s="16"/>
    </row>
    <row r="15080" spans="76:76">
      <c r="BX15080" s="16"/>
    </row>
    <row r="15081" spans="76:76">
      <c r="BX15081" s="16"/>
    </row>
    <row r="15082" spans="76:76">
      <c r="BX15082" s="16"/>
    </row>
    <row r="15083" spans="76:76">
      <c r="BX15083" s="16"/>
    </row>
    <row r="15084" spans="76:76">
      <c r="BX15084" s="16"/>
    </row>
    <row r="15085" spans="76:76">
      <c r="BX15085" s="16"/>
    </row>
    <row r="15086" spans="76:76">
      <c r="BX15086" s="16"/>
    </row>
    <row r="15087" spans="76:76">
      <c r="BX15087" s="16"/>
    </row>
    <row r="15088" spans="76:76">
      <c r="BX15088" s="16"/>
    </row>
    <row r="15089" spans="76:76">
      <c r="BX15089" s="16"/>
    </row>
    <row r="15090" spans="76:76">
      <c r="BX15090" s="16"/>
    </row>
    <row r="15091" spans="76:76">
      <c r="BX15091" s="16"/>
    </row>
    <row r="15092" spans="76:76">
      <c r="BX15092" s="16"/>
    </row>
    <row r="15093" spans="76:76">
      <c r="BX15093" s="16"/>
    </row>
    <row r="15094" spans="76:76">
      <c r="BX15094" s="16"/>
    </row>
    <row r="15095" spans="76:76">
      <c r="BX15095" s="16"/>
    </row>
    <row r="15096" spans="76:76">
      <c r="BX15096" s="16"/>
    </row>
    <row r="15097" spans="76:76">
      <c r="BX15097" s="16"/>
    </row>
    <row r="15098" spans="76:76">
      <c r="BX15098" s="16"/>
    </row>
    <row r="15099" spans="76:76">
      <c r="BX15099" s="16"/>
    </row>
    <row r="15100" spans="76:76">
      <c r="BX15100" s="16"/>
    </row>
    <row r="15101" spans="76:76">
      <c r="BX15101" s="16"/>
    </row>
    <row r="15102" spans="76:76">
      <c r="BX15102" s="16"/>
    </row>
    <row r="15103" spans="76:76">
      <c r="BX15103" s="16"/>
    </row>
    <row r="15104" spans="76:76">
      <c r="BX15104" s="16"/>
    </row>
    <row r="15105" spans="76:76">
      <c r="BX15105" s="16"/>
    </row>
    <row r="15106" spans="76:76">
      <c r="BX15106" s="16"/>
    </row>
    <row r="15107" spans="76:76">
      <c r="BX15107" s="16"/>
    </row>
    <row r="15108" spans="76:76">
      <c r="BX15108" s="16"/>
    </row>
    <row r="15109" spans="76:76">
      <c r="BX15109" s="16"/>
    </row>
    <row r="15110" spans="76:76">
      <c r="BX15110" s="16"/>
    </row>
    <row r="15111" spans="76:76">
      <c r="BX15111" s="16"/>
    </row>
    <row r="15112" spans="76:76">
      <c r="BX15112" s="16"/>
    </row>
    <row r="15113" spans="76:76">
      <c r="BX15113" s="16"/>
    </row>
    <row r="15114" spans="76:76">
      <c r="BX15114" s="16"/>
    </row>
    <row r="15115" spans="76:76">
      <c r="BX15115" s="16"/>
    </row>
    <row r="15116" spans="76:76">
      <c r="BX15116" s="16"/>
    </row>
    <row r="15117" spans="76:76">
      <c r="BX15117" s="16"/>
    </row>
    <row r="15118" spans="76:76">
      <c r="BX15118" s="16"/>
    </row>
    <row r="15119" spans="76:76">
      <c r="BX15119" s="16"/>
    </row>
    <row r="15120" spans="76:76">
      <c r="BX15120" s="16"/>
    </row>
    <row r="15121" spans="76:76">
      <c r="BX15121" s="16"/>
    </row>
    <row r="15122" spans="76:76">
      <c r="BX15122" s="16"/>
    </row>
    <row r="15123" spans="76:76">
      <c r="BX15123" s="16"/>
    </row>
    <row r="15124" spans="76:76">
      <c r="BX15124" s="16"/>
    </row>
    <row r="15125" spans="76:76">
      <c r="BX15125" s="16"/>
    </row>
    <row r="15126" spans="76:76">
      <c r="BX15126" s="16"/>
    </row>
    <row r="15127" spans="76:76">
      <c r="BX15127" s="16"/>
    </row>
    <row r="15128" spans="76:76">
      <c r="BX15128" s="16"/>
    </row>
    <row r="15129" spans="76:76">
      <c r="BX15129" s="16"/>
    </row>
    <row r="15130" spans="76:76">
      <c r="BX15130" s="16"/>
    </row>
    <row r="15131" spans="76:76">
      <c r="BX15131" s="16"/>
    </row>
    <row r="15132" spans="76:76">
      <c r="BX15132" s="16"/>
    </row>
    <row r="15133" spans="76:76">
      <c r="BX15133" s="16"/>
    </row>
    <row r="15134" spans="76:76">
      <c r="BX15134" s="16"/>
    </row>
    <row r="15135" spans="76:76">
      <c r="BX15135" s="16"/>
    </row>
    <row r="15136" spans="76:76">
      <c r="BX15136" s="16"/>
    </row>
    <row r="15137" spans="76:76">
      <c r="BX15137" s="16"/>
    </row>
    <row r="15138" spans="76:76">
      <c r="BX15138" s="16"/>
    </row>
    <row r="15139" spans="76:76">
      <c r="BX15139" s="16"/>
    </row>
    <row r="15140" spans="76:76">
      <c r="BX15140" s="16"/>
    </row>
    <row r="15141" spans="76:76">
      <c r="BX15141" s="16"/>
    </row>
    <row r="15142" spans="76:76">
      <c r="BX15142" s="16"/>
    </row>
    <row r="15143" spans="76:76">
      <c r="BX15143" s="16"/>
    </row>
    <row r="15144" spans="76:76">
      <c r="BX15144" s="16"/>
    </row>
    <row r="15145" spans="76:76">
      <c r="BX15145" s="16"/>
    </row>
    <row r="15146" spans="76:76">
      <c r="BX15146" s="16"/>
    </row>
    <row r="15147" spans="76:76">
      <c r="BX15147" s="16"/>
    </row>
    <row r="15148" spans="76:76">
      <c r="BX15148" s="16"/>
    </row>
    <row r="15149" spans="76:76">
      <c r="BX15149" s="16"/>
    </row>
    <row r="15150" spans="76:76">
      <c r="BX15150" s="16"/>
    </row>
    <row r="15151" spans="76:76">
      <c r="BX15151" s="16"/>
    </row>
    <row r="15152" spans="76:76">
      <c r="BX15152" s="16"/>
    </row>
    <row r="15153" spans="76:76">
      <c r="BX15153" s="16"/>
    </row>
    <row r="15154" spans="76:76">
      <c r="BX15154" s="16"/>
    </row>
    <row r="15155" spans="76:76">
      <c r="BX15155" s="16"/>
    </row>
    <row r="15156" spans="76:76">
      <c r="BX15156" s="16"/>
    </row>
    <row r="15157" spans="76:76">
      <c r="BX15157" s="16"/>
    </row>
    <row r="15158" spans="76:76">
      <c r="BX15158" s="16"/>
    </row>
    <row r="15159" spans="76:76">
      <c r="BX15159" s="16"/>
    </row>
    <row r="15160" spans="76:76">
      <c r="BX15160" s="16"/>
    </row>
    <row r="15161" spans="76:76">
      <c r="BX15161" s="16"/>
    </row>
    <row r="15162" spans="76:76">
      <c r="BX15162" s="16"/>
    </row>
    <row r="15163" spans="76:76">
      <c r="BX15163" s="16"/>
    </row>
    <row r="15164" spans="76:76">
      <c r="BX15164" s="16"/>
    </row>
    <row r="15165" spans="76:76">
      <c r="BX15165" s="16"/>
    </row>
    <row r="15166" spans="76:76">
      <c r="BX15166" s="16"/>
    </row>
    <row r="15167" spans="76:76">
      <c r="BX15167" s="16"/>
    </row>
    <row r="15168" spans="76:76">
      <c r="BX15168" s="16"/>
    </row>
    <row r="15169" spans="76:76">
      <c r="BX15169" s="16"/>
    </row>
    <row r="15170" spans="76:76">
      <c r="BX15170" s="16"/>
    </row>
    <row r="15171" spans="76:76">
      <c r="BX15171" s="16"/>
    </row>
    <row r="15172" spans="76:76">
      <c r="BX15172" s="16"/>
    </row>
    <row r="15173" spans="76:76">
      <c r="BX15173" s="16"/>
    </row>
    <row r="15174" spans="76:76">
      <c r="BX15174" s="16"/>
    </row>
    <row r="15175" spans="76:76">
      <c r="BX15175" s="16"/>
    </row>
    <row r="15176" spans="76:76">
      <c r="BX15176" s="16"/>
    </row>
    <row r="15177" spans="76:76">
      <c r="BX15177" s="16"/>
    </row>
    <row r="15178" spans="76:76">
      <c r="BX15178" s="16"/>
    </row>
    <row r="15179" spans="76:76">
      <c r="BX15179" s="16"/>
    </row>
    <row r="15180" spans="76:76">
      <c r="BX15180" s="16"/>
    </row>
    <row r="15181" spans="76:76">
      <c r="BX15181" s="16"/>
    </row>
    <row r="15182" spans="76:76">
      <c r="BX15182" s="16"/>
    </row>
    <row r="15183" spans="76:76">
      <c r="BX15183" s="16"/>
    </row>
    <row r="15184" spans="76:76">
      <c r="BX15184" s="16"/>
    </row>
    <row r="15185" spans="76:76">
      <c r="BX15185" s="16"/>
    </row>
    <row r="15186" spans="76:76">
      <c r="BX15186" s="16"/>
    </row>
    <row r="15187" spans="76:76">
      <c r="BX15187" s="16"/>
    </row>
    <row r="15188" spans="76:76">
      <c r="BX15188" s="16"/>
    </row>
    <row r="15189" spans="76:76">
      <c r="BX15189" s="16"/>
    </row>
    <row r="15190" spans="76:76">
      <c r="BX15190" s="16"/>
    </row>
    <row r="15191" spans="76:76">
      <c r="BX15191" s="16"/>
    </row>
    <row r="15192" spans="76:76">
      <c r="BX15192" s="16"/>
    </row>
    <row r="15193" spans="76:76">
      <c r="BX15193" s="16"/>
    </row>
    <row r="15194" spans="76:76">
      <c r="BX15194" s="16"/>
    </row>
    <row r="15195" spans="76:76">
      <c r="BX15195" s="16"/>
    </row>
    <row r="15196" spans="76:76">
      <c r="BX15196" s="16"/>
    </row>
    <row r="15197" spans="76:76">
      <c r="BX15197" s="16"/>
    </row>
    <row r="15198" spans="76:76">
      <c r="BX15198" s="16"/>
    </row>
    <row r="15199" spans="76:76">
      <c r="BX15199" s="16"/>
    </row>
    <row r="15200" spans="76:76">
      <c r="BX15200" s="16"/>
    </row>
    <row r="15201" spans="76:76">
      <c r="BX15201" s="16"/>
    </row>
    <row r="15202" spans="76:76">
      <c r="BX15202" s="16"/>
    </row>
    <row r="15203" spans="76:76">
      <c r="BX15203" s="16"/>
    </row>
    <row r="15204" spans="76:76">
      <c r="BX15204" s="16"/>
    </row>
    <row r="15205" spans="76:76">
      <c r="BX15205" s="16"/>
    </row>
    <row r="15206" spans="76:76">
      <c r="BX15206" s="16"/>
    </row>
    <row r="15207" spans="76:76">
      <c r="BX15207" s="16"/>
    </row>
    <row r="15208" spans="76:76">
      <c r="BX15208" s="16"/>
    </row>
    <row r="15209" spans="76:76">
      <c r="BX15209" s="16"/>
    </row>
    <row r="15210" spans="76:76">
      <c r="BX15210" s="16"/>
    </row>
    <row r="15211" spans="76:76">
      <c r="BX15211" s="16"/>
    </row>
    <row r="15212" spans="76:76">
      <c r="BX15212" s="16"/>
    </row>
    <row r="15213" spans="76:76">
      <c r="BX15213" s="16"/>
    </row>
    <row r="15214" spans="76:76">
      <c r="BX15214" s="16"/>
    </row>
    <row r="15215" spans="76:76">
      <c r="BX15215" s="16"/>
    </row>
    <row r="15216" spans="76:76">
      <c r="BX15216" s="16"/>
    </row>
    <row r="15217" spans="76:76">
      <c r="BX15217" s="16"/>
    </row>
    <row r="15218" spans="76:76">
      <c r="BX15218" s="16"/>
    </row>
    <row r="15219" spans="76:76">
      <c r="BX15219" s="16"/>
    </row>
    <row r="15220" spans="76:76">
      <c r="BX15220" s="16"/>
    </row>
    <row r="15221" spans="76:76">
      <c r="BX15221" s="16"/>
    </row>
    <row r="15222" spans="76:76">
      <c r="BX15222" s="16"/>
    </row>
    <row r="15223" spans="76:76">
      <c r="BX15223" s="16"/>
    </row>
    <row r="15224" spans="76:76">
      <c r="BX15224" s="16"/>
    </row>
    <row r="15225" spans="76:76">
      <c r="BX15225" s="16"/>
    </row>
    <row r="15226" spans="76:76">
      <c r="BX15226" s="16"/>
    </row>
    <row r="15227" spans="76:76">
      <c r="BX15227" s="16"/>
    </row>
    <row r="15228" spans="76:76">
      <c r="BX15228" s="16"/>
    </row>
    <row r="15229" spans="76:76">
      <c r="BX15229" s="16"/>
    </row>
    <row r="15230" spans="76:76">
      <c r="BX15230" s="16"/>
    </row>
    <row r="15231" spans="76:76">
      <c r="BX15231" s="16"/>
    </row>
    <row r="15232" spans="76:76">
      <c r="BX15232" s="16"/>
    </row>
    <row r="15233" spans="76:76">
      <c r="BX15233" s="16"/>
    </row>
    <row r="15234" spans="76:76">
      <c r="BX15234" s="16"/>
    </row>
    <row r="15235" spans="76:76">
      <c r="BX15235" s="16"/>
    </row>
    <row r="15236" spans="76:76">
      <c r="BX15236" s="16"/>
    </row>
    <row r="15237" spans="76:76">
      <c r="BX15237" s="16"/>
    </row>
    <row r="15238" spans="76:76">
      <c r="BX15238" s="16"/>
    </row>
    <row r="15239" spans="76:76">
      <c r="BX15239" s="16"/>
    </row>
    <row r="15240" spans="76:76">
      <c r="BX15240" s="16"/>
    </row>
    <row r="15241" spans="76:76">
      <c r="BX15241" s="16"/>
    </row>
    <row r="15242" spans="76:76">
      <c r="BX15242" s="16"/>
    </row>
    <row r="15243" spans="76:76">
      <c r="BX15243" s="16"/>
    </row>
    <row r="15244" spans="76:76">
      <c r="BX15244" s="16"/>
    </row>
    <row r="15245" spans="76:76">
      <c r="BX15245" s="16"/>
    </row>
    <row r="15246" spans="76:76">
      <c r="BX15246" s="16"/>
    </row>
    <row r="15247" spans="76:76">
      <c r="BX15247" s="16"/>
    </row>
    <row r="15248" spans="76:76">
      <c r="BX15248" s="16"/>
    </row>
    <row r="15249" spans="76:76">
      <c r="BX15249" s="16"/>
    </row>
    <row r="15250" spans="76:76">
      <c r="BX15250" s="16"/>
    </row>
    <row r="15251" spans="76:76">
      <c r="BX15251" s="16"/>
    </row>
    <row r="15252" spans="76:76">
      <c r="BX15252" s="16"/>
    </row>
    <row r="15253" spans="76:76">
      <c r="BX15253" s="16"/>
    </row>
    <row r="15254" spans="76:76">
      <c r="BX15254" s="16"/>
    </row>
    <row r="15255" spans="76:76">
      <c r="BX15255" s="16"/>
    </row>
    <row r="15256" spans="76:76">
      <c r="BX15256" s="16"/>
    </row>
    <row r="15257" spans="76:76">
      <c r="BX15257" s="16"/>
    </row>
    <row r="15258" spans="76:76">
      <c r="BX15258" s="16"/>
    </row>
    <row r="15259" spans="76:76">
      <c r="BX15259" s="16"/>
    </row>
    <row r="15260" spans="76:76">
      <c r="BX15260" s="16"/>
    </row>
    <row r="15261" spans="76:76">
      <c r="BX15261" s="16"/>
    </row>
    <row r="15262" spans="76:76">
      <c r="BX15262" s="16"/>
    </row>
    <row r="15263" spans="76:76">
      <c r="BX15263" s="16"/>
    </row>
    <row r="15264" spans="76:76">
      <c r="BX15264" s="16"/>
    </row>
    <row r="15265" spans="76:76">
      <c r="BX15265" s="16"/>
    </row>
    <row r="15266" spans="76:76">
      <c r="BX15266" s="16"/>
    </row>
    <row r="15267" spans="76:76">
      <c r="BX15267" s="16"/>
    </row>
    <row r="15268" spans="76:76">
      <c r="BX15268" s="16"/>
    </row>
    <row r="15269" spans="76:76">
      <c r="BX15269" s="16"/>
    </row>
    <row r="15270" spans="76:76">
      <c r="BX15270" s="16"/>
    </row>
    <row r="15271" spans="76:76">
      <c r="BX15271" s="16"/>
    </row>
    <row r="15272" spans="76:76">
      <c r="BX15272" s="16"/>
    </row>
    <row r="15273" spans="76:76">
      <c r="BX15273" s="16"/>
    </row>
    <row r="15274" spans="76:76">
      <c r="BX15274" s="16"/>
    </row>
    <row r="15275" spans="76:76">
      <c r="BX15275" s="16"/>
    </row>
    <row r="15276" spans="76:76">
      <c r="BX15276" s="16"/>
    </row>
    <row r="15277" spans="76:76">
      <c r="BX15277" s="16"/>
    </row>
    <row r="15278" spans="76:76">
      <c r="BX15278" s="16"/>
    </row>
    <row r="15279" spans="76:76">
      <c r="BX15279" s="16"/>
    </row>
    <row r="15280" spans="76:76">
      <c r="BX15280" s="16"/>
    </row>
    <row r="15281" spans="76:76">
      <c r="BX15281" s="16"/>
    </row>
    <row r="15282" spans="76:76">
      <c r="BX15282" s="16"/>
    </row>
    <row r="15283" spans="76:76">
      <c r="BX15283" s="16"/>
    </row>
    <row r="15284" spans="76:76">
      <c r="BX15284" s="16"/>
    </row>
    <row r="15285" spans="76:76">
      <c r="BX15285" s="16"/>
    </row>
    <row r="15286" spans="76:76">
      <c r="BX15286" s="16"/>
    </row>
    <row r="15287" spans="76:76">
      <c r="BX15287" s="16"/>
    </row>
    <row r="15288" spans="76:76">
      <c r="BX15288" s="16"/>
    </row>
    <row r="15289" spans="76:76">
      <c r="BX15289" s="16"/>
    </row>
    <row r="15290" spans="76:76">
      <c r="BX15290" s="16"/>
    </row>
    <row r="15291" spans="76:76">
      <c r="BX15291" s="16"/>
    </row>
    <row r="15292" spans="76:76">
      <c r="BX15292" s="16"/>
    </row>
    <row r="15293" spans="76:76">
      <c r="BX15293" s="16"/>
    </row>
    <row r="15294" spans="76:76">
      <c r="BX15294" s="16"/>
    </row>
    <row r="15295" spans="76:76">
      <c r="BX15295" s="16"/>
    </row>
    <row r="15296" spans="76:76">
      <c r="BX15296" s="16"/>
    </row>
    <row r="15297" spans="76:76">
      <c r="BX15297" s="16"/>
    </row>
    <row r="15298" spans="76:76">
      <c r="BX15298" s="16"/>
    </row>
    <row r="15299" spans="76:76">
      <c r="BX15299" s="16"/>
    </row>
    <row r="15300" spans="76:76">
      <c r="BX15300" s="16"/>
    </row>
    <row r="15301" spans="76:76">
      <c r="BX15301" s="16"/>
    </row>
    <row r="15302" spans="76:76">
      <c r="BX15302" s="16"/>
    </row>
    <row r="15303" spans="76:76">
      <c r="BX15303" s="16"/>
    </row>
    <row r="15304" spans="76:76">
      <c r="BX15304" s="16"/>
    </row>
    <row r="15305" spans="76:76">
      <c r="BX15305" s="16"/>
    </row>
    <row r="15306" spans="76:76">
      <c r="BX15306" s="16"/>
    </row>
    <row r="15307" spans="76:76">
      <c r="BX15307" s="16"/>
    </row>
    <row r="15308" spans="76:76">
      <c r="BX15308" s="16"/>
    </row>
    <row r="15309" spans="76:76">
      <c r="BX15309" s="16"/>
    </row>
    <row r="15310" spans="76:76">
      <c r="BX15310" s="16"/>
    </row>
    <row r="15311" spans="76:76">
      <c r="BX15311" s="16"/>
    </row>
    <row r="15312" spans="76:76">
      <c r="BX15312" s="16"/>
    </row>
    <row r="15313" spans="76:76">
      <c r="BX15313" s="16"/>
    </row>
    <row r="15314" spans="76:76">
      <c r="BX15314" s="16"/>
    </row>
    <row r="15315" spans="76:76">
      <c r="BX15315" s="16"/>
    </row>
    <row r="15316" spans="76:76">
      <c r="BX15316" s="16"/>
    </row>
    <row r="15317" spans="76:76">
      <c r="BX15317" s="16"/>
    </row>
    <row r="15318" spans="76:76">
      <c r="BX15318" s="16"/>
    </row>
    <row r="15319" spans="76:76">
      <c r="BX15319" s="16"/>
    </row>
    <row r="15320" spans="76:76">
      <c r="BX15320" s="16"/>
    </row>
    <row r="15321" spans="76:76">
      <c r="BX15321" s="16"/>
    </row>
    <row r="15322" spans="76:76">
      <c r="BX15322" s="16"/>
    </row>
    <row r="15323" spans="76:76">
      <c r="BX15323" s="16"/>
    </row>
    <row r="15324" spans="76:76">
      <c r="BX15324" s="16"/>
    </row>
    <row r="15325" spans="76:76">
      <c r="BX15325" s="16"/>
    </row>
    <row r="15326" spans="76:76">
      <c r="BX15326" s="16"/>
    </row>
    <row r="15327" spans="76:76">
      <c r="BX15327" s="16"/>
    </row>
    <row r="15328" spans="76:76">
      <c r="BX15328" s="16"/>
    </row>
    <row r="15329" spans="76:76">
      <c r="BX15329" s="16"/>
    </row>
    <row r="15330" spans="76:76">
      <c r="BX15330" s="16"/>
    </row>
    <row r="15331" spans="76:76">
      <c r="BX15331" s="16"/>
    </row>
    <row r="15332" spans="76:76">
      <c r="BX15332" s="16"/>
    </row>
    <row r="15333" spans="76:76">
      <c r="BX15333" s="16"/>
    </row>
    <row r="15334" spans="76:76">
      <c r="BX15334" s="16"/>
    </row>
    <row r="15335" spans="76:76">
      <c r="BX15335" s="16"/>
    </row>
    <row r="15336" spans="76:76">
      <c r="BX15336" s="16"/>
    </row>
    <row r="15337" spans="76:76">
      <c r="BX15337" s="16"/>
    </row>
    <row r="15338" spans="76:76">
      <c r="BX15338" s="16"/>
    </row>
    <row r="15339" spans="76:76">
      <c r="BX15339" s="16"/>
    </row>
    <row r="15340" spans="76:76">
      <c r="BX15340" s="16"/>
    </row>
    <row r="15341" spans="76:76">
      <c r="BX15341" s="16"/>
    </row>
    <row r="15342" spans="76:76">
      <c r="BX15342" s="16"/>
    </row>
    <row r="15343" spans="76:76">
      <c r="BX15343" s="16"/>
    </row>
    <row r="15344" spans="76:76">
      <c r="BX15344" s="16"/>
    </row>
    <row r="15345" spans="76:76">
      <c r="BX15345" s="16"/>
    </row>
    <row r="15346" spans="76:76">
      <c r="BX15346" s="16"/>
    </row>
    <row r="15347" spans="76:76">
      <c r="BX15347" s="16"/>
    </row>
    <row r="15348" spans="76:76">
      <c r="BX15348" s="16"/>
    </row>
    <row r="15349" spans="76:76">
      <c r="BX15349" s="16"/>
    </row>
    <row r="15350" spans="76:76">
      <c r="BX15350" s="16"/>
    </row>
    <row r="15351" spans="76:76">
      <c r="BX15351" s="16"/>
    </row>
    <row r="15352" spans="76:76">
      <c r="BX15352" s="16"/>
    </row>
    <row r="15353" spans="76:76">
      <c r="BX15353" s="16"/>
    </row>
    <row r="15354" spans="76:76">
      <c r="BX15354" s="16"/>
    </row>
    <row r="15355" spans="76:76">
      <c r="BX15355" s="16"/>
    </row>
    <row r="15356" spans="76:76">
      <c r="BX15356" s="16"/>
    </row>
    <row r="15357" spans="76:76">
      <c r="BX15357" s="16"/>
    </row>
    <row r="15358" spans="76:76">
      <c r="BX15358" s="16"/>
    </row>
    <row r="15359" spans="76:76">
      <c r="BX15359" s="16"/>
    </row>
    <row r="15360" spans="76:76">
      <c r="BX15360" s="16"/>
    </row>
    <row r="15361" spans="76:76">
      <c r="BX15361" s="16"/>
    </row>
    <row r="15362" spans="76:76">
      <c r="BX15362" s="16"/>
    </row>
    <row r="15363" spans="76:76">
      <c r="BX15363" s="16"/>
    </row>
    <row r="15364" spans="76:76">
      <c r="BX15364" s="16"/>
    </row>
    <row r="15365" spans="76:76">
      <c r="BX15365" s="16"/>
    </row>
    <row r="15366" spans="76:76">
      <c r="BX15366" s="16"/>
    </row>
    <row r="15367" spans="76:76">
      <c r="BX15367" s="16"/>
    </row>
    <row r="15368" spans="76:76">
      <c r="BX15368" s="16"/>
    </row>
    <row r="15369" spans="76:76">
      <c r="BX15369" s="16"/>
    </row>
    <row r="15370" spans="76:76">
      <c r="BX15370" s="16"/>
    </row>
    <row r="15371" spans="76:76">
      <c r="BX15371" s="16"/>
    </row>
    <row r="15372" spans="76:76">
      <c r="BX15372" s="16"/>
    </row>
    <row r="15373" spans="76:76">
      <c r="BX15373" s="16"/>
    </row>
    <row r="15374" spans="76:76">
      <c r="BX15374" s="16"/>
    </row>
    <row r="15375" spans="76:76">
      <c r="BX15375" s="16"/>
    </row>
    <row r="15376" spans="76:76">
      <c r="BX15376" s="16"/>
    </row>
    <row r="15377" spans="76:76">
      <c r="BX15377" s="16"/>
    </row>
    <row r="15378" spans="76:76">
      <c r="BX15378" s="16"/>
    </row>
    <row r="15379" spans="76:76">
      <c r="BX15379" s="16"/>
    </row>
    <row r="15380" spans="76:76">
      <c r="BX15380" s="16"/>
    </row>
    <row r="15381" spans="76:76">
      <c r="BX15381" s="16"/>
    </row>
    <row r="15382" spans="76:76">
      <c r="BX15382" s="16"/>
    </row>
    <row r="15383" spans="76:76">
      <c r="BX15383" s="16"/>
    </row>
    <row r="15384" spans="76:76">
      <c r="BX15384" s="16"/>
    </row>
    <row r="15385" spans="76:76">
      <c r="BX15385" s="16"/>
    </row>
    <row r="15386" spans="76:76">
      <c r="BX15386" s="16"/>
    </row>
    <row r="15387" spans="76:76">
      <c r="BX15387" s="16"/>
    </row>
    <row r="15388" spans="76:76">
      <c r="BX15388" s="16"/>
    </row>
    <row r="15389" spans="76:76">
      <c r="BX15389" s="16"/>
    </row>
    <row r="15390" spans="76:76">
      <c r="BX15390" s="16"/>
    </row>
    <row r="15391" spans="76:76">
      <c r="BX15391" s="16"/>
    </row>
    <row r="15392" spans="76:76">
      <c r="BX15392" s="16"/>
    </row>
    <row r="15393" spans="76:76">
      <c r="BX15393" s="16"/>
    </row>
    <row r="15394" spans="76:76">
      <c r="BX15394" s="16"/>
    </row>
    <row r="15395" spans="76:76">
      <c r="BX15395" s="16"/>
    </row>
    <row r="15396" spans="76:76">
      <c r="BX15396" s="16"/>
    </row>
    <row r="15397" spans="76:76">
      <c r="BX15397" s="16"/>
    </row>
    <row r="15398" spans="76:76">
      <c r="BX15398" s="16"/>
    </row>
    <row r="15399" spans="76:76">
      <c r="BX15399" s="16"/>
    </row>
    <row r="15400" spans="76:76">
      <c r="BX15400" s="16"/>
    </row>
    <row r="15401" spans="76:76">
      <c r="BX15401" s="16"/>
    </row>
    <row r="15402" spans="76:76">
      <c r="BX15402" s="16"/>
    </row>
    <row r="15403" spans="76:76">
      <c r="BX15403" s="16"/>
    </row>
    <row r="15404" spans="76:76">
      <c r="BX15404" s="16"/>
    </row>
    <row r="15405" spans="76:76">
      <c r="BX15405" s="16"/>
    </row>
    <row r="15406" spans="76:76">
      <c r="BX15406" s="16"/>
    </row>
    <row r="15407" spans="76:76">
      <c r="BX15407" s="16"/>
    </row>
    <row r="15408" spans="76:76">
      <c r="BX15408" s="16"/>
    </row>
    <row r="15409" spans="76:76">
      <c r="BX15409" s="16"/>
    </row>
    <row r="15410" spans="76:76">
      <c r="BX15410" s="16"/>
    </row>
    <row r="15411" spans="76:76">
      <c r="BX15411" s="16"/>
    </row>
    <row r="15412" spans="76:76">
      <c r="BX15412" s="16"/>
    </row>
    <row r="15413" spans="76:76">
      <c r="BX15413" s="16"/>
    </row>
    <row r="15414" spans="76:76">
      <c r="BX15414" s="16"/>
    </row>
    <row r="15415" spans="76:76">
      <c r="BX15415" s="16"/>
    </row>
    <row r="15416" spans="76:76">
      <c r="BX15416" s="16"/>
    </row>
    <row r="15417" spans="76:76">
      <c r="BX15417" s="16"/>
    </row>
    <row r="15418" spans="76:76">
      <c r="BX15418" s="16"/>
    </row>
    <row r="15419" spans="76:76">
      <c r="BX15419" s="16"/>
    </row>
    <row r="15420" spans="76:76">
      <c r="BX15420" s="16"/>
    </row>
    <row r="15421" spans="76:76">
      <c r="BX15421" s="16"/>
    </row>
    <row r="15422" spans="76:76">
      <c r="BX15422" s="16"/>
    </row>
    <row r="15423" spans="76:76">
      <c r="BX15423" s="16"/>
    </row>
    <row r="15424" spans="76:76">
      <c r="BX15424" s="16"/>
    </row>
    <row r="15425" spans="76:76">
      <c r="BX15425" s="16"/>
    </row>
    <row r="15426" spans="76:76">
      <c r="BX15426" s="16"/>
    </row>
    <row r="15427" spans="76:76">
      <c r="BX15427" s="16"/>
    </row>
    <row r="15428" spans="76:76">
      <c r="BX15428" s="16"/>
    </row>
    <row r="15429" spans="76:76">
      <c r="BX15429" s="16"/>
    </row>
    <row r="15430" spans="76:76">
      <c r="BX15430" s="16"/>
    </row>
    <row r="15431" spans="76:76">
      <c r="BX15431" s="16"/>
    </row>
    <row r="15432" spans="76:76">
      <c r="BX15432" s="16"/>
    </row>
    <row r="15433" spans="76:76">
      <c r="BX15433" s="16"/>
    </row>
    <row r="15434" spans="76:76">
      <c r="BX15434" s="16"/>
    </row>
    <row r="15435" spans="76:76">
      <c r="BX15435" s="16"/>
    </row>
    <row r="15436" spans="76:76">
      <c r="BX15436" s="16"/>
    </row>
    <row r="15437" spans="76:76">
      <c r="BX15437" s="16"/>
    </row>
    <row r="15438" spans="76:76">
      <c r="BX15438" s="16"/>
    </row>
    <row r="15439" spans="76:76">
      <c r="BX15439" s="16"/>
    </row>
    <row r="15440" spans="76:76">
      <c r="BX15440" s="16"/>
    </row>
    <row r="15441" spans="76:76">
      <c r="BX15441" s="16"/>
    </row>
    <row r="15442" spans="76:76">
      <c r="BX15442" s="16"/>
    </row>
    <row r="15443" spans="76:76">
      <c r="BX15443" s="16"/>
    </row>
    <row r="15444" spans="76:76">
      <c r="BX15444" s="16"/>
    </row>
    <row r="15445" spans="76:76">
      <c r="BX15445" s="16"/>
    </row>
    <row r="15446" spans="76:76">
      <c r="BX15446" s="16"/>
    </row>
    <row r="15447" spans="76:76">
      <c r="BX15447" s="16"/>
    </row>
    <row r="15448" spans="76:76">
      <c r="BX15448" s="16"/>
    </row>
    <row r="15449" spans="76:76">
      <c r="BX15449" s="16"/>
    </row>
    <row r="15450" spans="76:76">
      <c r="BX15450" s="16"/>
    </row>
    <row r="15451" spans="76:76">
      <c r="BX15451" s="16"/>
    </row>
    <row r="15452" spans="76:76">
      <c r="BX15452" s="16"/>
    </row>
    <row r="15453" spans="76:76">
      <c r="BX15453" s="16"/>
    </row>
    <row r="15454" spans="76:76">
      <c r="BX15454" s="16"/>
    </row>
    <row r="15455" spans="76:76">
      <c r="BX15455" s="16"/>
    </row>
    <row r="15456" spans="76:76">
      <c r="BX15456" s="16"/>
    </row>
    <row r="15457" spans="76:76">
      <c r="BX15457" s="16"/>
    </row>
    <row r="15458" spans="76:76">
      <c r="BX15458" s="16"/>
    </row>
    <row r="15459" spans="76:76">
      <c r="BX15459" s="16"/>
    </row>
    <row r="15460" spans="76:76">
      <c r="BX15460" s="16"/>
    </row>
    <row r="15461" spans="76:76">
      <c r="BX15461" s="16"/>
    </row>
    <row r="15462" spans="76:76">
      <c r="BX15462" s="16"/>
    </row>
    <row r="15463" spans="76:76">
      <c r="BX15463" s="16"/>
    </row>
    <row r="15464" spans="76:76">
      <c r="BX15464" s="16"/>
    </row>
    <row r="15465" spans="76:76">
      <c r="BX15465" s="16"/>
    </row>
    <row r="15466" spans="76:76">
      <c r="BX15466" s="16"/>
    </row>
    <row r="15467" spans="76:76">
      <c r="BX15467" s="16"/>
    </row>
    <row r="15468" spans="76:76">
      <c r="BX15468" s="16"/>
    </row>
    <row r="15469" spans="76:76">
      <c r="BX15469" s="16"/>
    </row>
    <row r="15470" spans="76:76">
      <c r="BX15470" s="16"/>
    </row>
    <row r="15471" spans="76:76">
      <c r="BX15471" s="16"/>
    </row>
    <row r="15472" spans="76:76">
      <c r="BX15472" s="16"/>
    </row>
    <row r="15473" spans="76:76">
      <c r="BX15473" s="16"/>
    </row>
    <row r="15474" spans="76:76">
      <c r="BX15474" s="16"/>
    </row>
    <row r="15475" spans="76:76">
      <c r="BX15475" s="16"/>
    </row>
    <row r="15476" spans="76:76">
      <c r="BX15476" s="16"/>
    </row>
    <row r="15477" spans="76:76">
      <c r="BX15477" s="16"/>
    </row>
    <row r="15478" spans="76:76">
      <c r="BX15478" s="16"/>
    </row>
    <row r="15479" spans="76:76">
      <c r="BX15479" s="16"/>
    </row>
    <row r="15480" spans="76:76">
      <c r="BX15480" s="16"/>
    </row>
    <row r="15481" spans="76:76">
      <c r="BX15481" s="16"/>
    </row>
    <row r="15482" spans="76:76">
      <c r="BX15482" s="16"/>
    </row>
    <row r="15483" spans="76:76">
      <c r="BX15483" s="16"/>
    </row>
    <row r="15484" spans="76:76">
      <c r="BX15484" s="16"/>
    </row>
    <row r="15485" spans="76:76">
      <c r="BX15485" s="16"/>
    </row>
    <row r="15486" spans="76:76">
      <c r="BX15486" s="16"/>
    </row>
    <row r="15487" spans="76:76">
      <c r="BX15487" s="16"/>
    </row>
    <row r="15488" spans="76:76">
      <c r="BX15488" s="16"/>
    </row>
    <row r="15489" spans="76:76">
      <c r="BX15489" s="16"/>
    </row>
    <row r="15490" spans="76:76">
      <c r="BX15490" s="16"/>
    </row>
    <row r="15491" spans="76:76">
      <c r="BX15491" s="16"/>
    </row>
    <row r="15492" spans="76:76">
      <c r="BX15492" s="16"/>
    </row>
    <row r="15493" spans="76:76">
      <c r="BX15493" s="16"/>
    </row>
    <row r="15494" spans="76:76">
      <c r="BX15494" s="16"/>
    </row>
    <row r="15495" spans="76:76">
      <c r="BX15495" s="16"/>
    </row>
    <row r="15496" spans="76:76">
      <c r="BX15496" s="16"/>
    </row>
    <row r="15497" spans="76:76">
      <c r="BX15497" s="16"/>
    </row>
    <row r="15498" spans="76:76">
      <c r="BX15498" s="16"/>
    </row>
    <row r="15499" spans="76:76">
      <c r="BX15499" s="16"/>
    </row>
    <row r="15500" spans="76:76">
      <c r="BX15500" s="16"/>
    </row>
    <row r="15501" spans="76:76">
      <c r="BX15501" s="16"/>
    </row>
    <row r="15502" spans="76:76">
      <c r="BX15502" s="16"/>
    </row>
    <row r="15503" spans="76:76">
      <c r="BX15503" s="16"/>
    </row>
    <row r="15504" spans="76:76">
      <c r="BX15504" s="16"/>
    </row>
    <row r="15505" spans="76:76">
      <c r="BX15505" s="16"/>
    </row>
    <row r="15506" spans="76:76">
      <c r="BX15506" s="16"/>
    </row>
    <row r="15507" spans="76:76">
      <c r="BX15507" s="16"/>
    </row>
    <row r="15508" spans="76:76">
      <c r="BX15508" s="16"/>
    </row>
    <row r="15509" spans="76:76">
      <c r="BX15509" s="16"/>
    </row>
    <row r="15510" spans="76:76">
      <c r="BX15510" s="16"/>
    </row>
    <row r="15511" spans="76:76">
      <c r="BX15511" s="16"/>
    </row>
    <row r="15512" spans="76:76">
      <c r="BX15512" s="16"/>
    </row>
    <row r="15513" spans="76:76">
      <c r="BX15513" s="16"/>
    </row>
    <row r="15514" spans="76:76">
      <c r="BX15514" s="16"/>
    </row>
    <row r="15515" spans="76:76">
      <c r="BX15515" s="16"/>
    </row>
    <row r="15516" spans="76:76">
      <c r="BX15516" s="16"/>
    </row>
    <row r="15517" spans="76:76">
      <c r="BX15517" s="16"/>
    </row>
    <row r="15518" spans="76:76">
      <c r="BX15518" s="16"/>
    </row>
    <row r="15519" spans="76:76">
      <c r="BX15519" s="16"/>
    </row>
    <row r="15520" spans="76:76">
      <c r="BX15520" s="16"/>
    </row>
    <row r="15521" spans="76:76">
      <c r="BX15521" s="16"/>
    </row>
    <row r="15522" spans="76:76">
      <c r="BX15522" s="16"/>
    </row>
    <row r="15523" spans="76:76">
      <c r="BX15523" s="16"/>
    </row>
    <row r="15524" spans="76:76">
      <c r="BX15524" s="16"/>
    </row>
    <row r="15525" spans="76:76">
      <c r="BX15525" s="16"/>
    </row>
    <row r="15526" spans="76:76">
      <c r="BX15526" s="16"/>
    </row>
    <row r="15527" spans="76:76">
      <c r="BX15527" s="16"/>
    </row>
    <row r="15528" spans="76:76">
      <c r="BX15528" s="16"/>
    </row>
    <row r="15529" spans="76:76">
      <c r="BX15529" s="16"/>
    </row>
    <row r="15530" spans="76:76">
      <c r="BX15530" s="16"/>
    </row>
    <row r="15531" spans="76:76">
      <c r="BX15531" s="16"/>
    </row>
    <row r="15532" spans="76:76">
      <c r="BX15532" s="16"/>
    </row>
    <row r="15533" spans="76:76">
      <c r="BX15533" s="16"/>
    </row>
    <row r="15534" spans="76:76">
      <c r="BX15534" s="16"/>
    </row>
    <row r="15535" spans="76:76">
      <c r="BX15535" s="16"/>
    </row>
    <row r="15536" spans="76:76">
      <c r="BX15536" s="16"/>
    </row>
    <row r="15537" spans="76:76">
      <c r="BX15537" s="16"/>
    </row>
    <row r="15538" spans="76:76">
      <c r="BX15538" s="16"/>
    </row>
    <row r="15539" spans="76:76">
      <c r="BX15539" s="16"/>
    </row>
    <row r="15540" spans="76:76">
      <c r="BX15540" s="16"/>
    </row>
    <row r="15541" spans="76:76">
      <c r="BX15541" s="16"/>
    </row>
    <row r="15542" spans="76:76">
      <c r="BX15542" s="16"/>
    </row>
    <row r="15543" spans="76:76">
      <c r="BX15543" s="16"/>
    </row>
    <row r="15544" spans="76:76">
      <c r="BX15544" s="16"/>
    </row>
    <row r="15545" spans="76:76">
      <c r="BX15545" s="16"/>
    </row>
    <row r="15546" spans="76:76">
      <c r="BX15546" s="16"/>
    </row>
    <row r="15547" spans="76:76">
      <c r="BX15547" s="16"/>
    </row>
    <row r="15548" spans="76:76">
      <c r="BX15548" s="16"/>
    </row>
    <row r="15549" spans="76:76">
      <c r="BX15549" s="16"/>
    </row>
    <row r="15550" spans="76:76">
      <c r="BX15550" s="16"/>
    </row>
    <row r="15551" spans="76:76">
      <c r="BX15551" s="16"/>
    </row>
    <row r="15552" spans="76:76">
      <c r="BX15552" s="16"/>
    </row>
    <row r="15553" spans="76:76">
      <c r="BX15553" s="16"/>
    </row>
    <row r="15554" spans="76:76">
      <c r="BX15554" s="16"/>
    </row>
    <row r="15555" spans="76:76">
      <c r="BX15555" s="16"/>
    </row>
    <row r="15556" spans="76:76">
      <c r="BX15556" s="16"/>
    </row>
    <row r="15557" spans="76:76">
      <c r="BX15557" s="16"/>
    </row>
    <row r="15558" spans="76:76">
      <c r="BX15558" s="16"/>
    </row>
    <row r="15559" spans="76:76">
      <c r="BX15559" s="16"/>
    </row>
    <row r="15560" spans="76:76">
      <c r="BX15560" s="16"/>
    </row>
    <row r="15561" spans="76:76">
      <c r="BX15561" s="16"/>
    </row>
    <row r="15562" spans="76:76">
      <c r="BX15562" s="16"/>
    </row>
    <row r="15563" spans="76:76">
      <c r="BX15563" s="16"/>
    </row>
    <row r="15564" spans="76:76">
      <c r="BX15564" s="16"/>
    </row>
    <row r="15565" spans="76:76">
      <c r="BX15565" s="16"/>
    </row>
    <row r="15566" spans="76:76">
      <c r="BX15566" s="16"/>
    </row>
    <row r="15567" spans="76:76">
      <c r="BX15567" s="16"/>
    </row>
    <row r="15568" spans="76:76">
      <c r="BX15568" s="16"/>
    </row>
    <row r="15569" spans="76:76">
      <c r="BX15569" s="16"/>
    </row>
    <row r="15570" spans="76:76">
      <c r="BX15570" s="16"/>
    </row>
    <row r="15571" spans="76:76">
      <c r="BX15571" s="16"/>
    </row>
    <row r="15572" spans="76:76">
      <c r="BX15572" s="16"/>
    </row>
    <row r="15573" spans="76:76">
      <c r="BX15573" s="16"/>
    </row>
    <row r="15574" spans="76:76">
      <c r="BX15574" s="16"/>
    </row>
    <row r="15575" spans="76:76">
      <c r="BX15575" s="16"/>
    </row>
    <row r="15576" spans="76:76">
      <c r="BX15576" s="16"/>
    </row>
    <row r="15577" spans="76:76">
      <c r="BX15577" s="16"/>
    </row>
    <row r="15578" spans="76:76">
      <c r="BX15578" s="16"/>
    </row>
    <row r="15579" spans="76:76">
      <c r="BX15579" s="16"/>
    </row>
    <row r="15580" spans="76:76">
      <c r="BX15580" s="16"/>
    </row>
    <row r="15581" spans="76:76">
      <c r="BX15581" s="16"/>
    </row>
    <row r="15582" spans="76:76">
      <c r="BX15582" s="16"/>
    </row>
    <row r="15583" spans="76:76">
      <c r="BX15583" s="16"/>
    </row>
    <row r="15584" spans="76:76">
      <c r="BX15584" s="16"/>
    </row>
    <row r="15585" spans="76:76">
      <c r="BX15585" s="16"/>
    </row>
    <row r="15586" spans="76:76">
      <c r="BX15586" s="16"/>
    </row>
    <row r="15587" spans="76:76">
      <c r="BX15587" s="16"/>
    </row>
    <row r="15588" spans="76:76">
      <c r="BX15588" s="16"/>
    </row>
    <row r="15589" spans="76:76">
      <c r="BX15589" s="16"/>
    </row>
    <row r="15590" spans="76:76">
      <c r="BX15590" s="16"/>
    </row>
    <row r="15591" spans="76:76">
      <c r="BX15591" s="16"/>
    </row>
    <row r="15592" spans="76:76">
      <c r="BX15592" s="16"/>
    </row>
    <row r="15593" spans="76:76">
      <c r="BX15593" s="16"/>
    </row>
    <row r="15594" spans="76:76">
      <c r="BX15594" s="16"/>
    </row>
    <row r="15595" spans="76:76">
      <c r="BX15595" s="16"/>
    </row>
    <row r="15596" spans="76:76">
      <c r="BX15596" s="16"/>
    </row>
    <row r="15597" spans="76:76">
      <c r="BX15597" s="16"/>
    </row>
    <row r="15598" spans="76:76">
      <c r="BX15598" s="16"/>
    </row>
    <row r="15599" spans="76:76">
      <c r="BX15599" s="16"/>
    </row>
    <row r="15600" spans="76:76">
      <c r="BX15600" s="16"/>
    </row>
    <row r="15601" spans="76:76">
      <c r="BX15601" s="16"/>
    </row>
    <row r="15602" spans="76:76">
      <c r="BX15602" s="16"/>
    </row>
    <row r="15603" spans="76:76">
      <c r="BX15603" s="16"/>
    </row>
    <row r="15604" spans="76:76">
      <c r="BX15604" s="16"/>
    </row>
    <row r="15605" spans="76:76">
      <c r="BX15605" s="16"/>
    </row>
    <row r="15606" spans="76:76">
      <c r="BX15606" s="16"/>
    </row>
    <row r="15607" spans="76:76">
      <c r="BX15607" s="16"/>
    </row>
    <row r="15608" spans="76:76">
      <c r="BX15608" s="16"/>
    </row>
    <row r="15609" spans="76:76">
      <c r="BX15609" s="16"/>
    </row>
    <row r="15610" spans="76:76">
      <c r="BX15610" s="16"/>
    </row>
    <row r="15611" spans="76:76">
      <c r="BX15611" s="16"/>
    </row>
    <row r="15612" spans="76:76">
      <c r="BX15612" s="16"/>
    </row>
    <row r="15613" spans="76:76">
      <c r="BX15613" s="16"/>
    </row>
    <row r="15614" spans="76:76">
      <c r="BX15614" s="16"/>
    </row>
    <row r="15615" spans="76:76">
      <c r="BX15615" s="16"/>
    </row>
    <row r="15616" spans="76:76">
      <c r="BX15616" s="16"/>
    </row>
    <row r="15617" spans="76:76">
      <c r="BX15617" s="16"/>
    </row>
    <row r="15618" spans="76:76">
      <c r="BX15618" s="16"/>
    </row>
    <row r="15619" spans="76:76">
      <c r="BX15619" s="16"/>
    </row>
    <row r="15620" spans="76:76">
      <c r="BX15620" s="16"/>
    </row>
    <row r="15621" spans="76:76">
      <c r="BX15621" s="16"/>
    </row>
    <row r="15622" spans="76:76">
      <c r="BX15622" s="16"/>
    </row>
    <row r="15623" spans="76:76">
      <c r="BX15623" s="16"/>
    </row>
    <row r="15624" spans="76:76">
      <c r="BX15624" s="16"/>
    </row>
    <row r="15625" spans="76:76">
      <c r="BX15625" s="16"/>
    </row>
    <row r="15626" spans="76:76">
      <c r="BX15626" s="16"/>
    </row>
    <row r="15627" spans="76:76">
      <c r="BX15627" s="16"/>
    </row>
    <row r="15628" spans="76:76">
      <c r="BX15628" s="16"/>
    </row>
    <row r="15629" spans="76:76">
      <c r="BX15629" s="16"/>
    </row>
    <row r="15630" spans="76:76">
      <c r="BX15630" s="16"/>
    </row>
    <row r="15631" spans="76:76">
      <c r="BX15631" s="16"/>
    </row>
    <row r="15632" spans="76:76">
      <c r="BX15632" s="16"/>
    </row>
    <row r="15633" spans="76:76">
      <c r="BX15633" s="16"/>
    </row>
    <row r="15634" spans="76:76">
      <c r="BX15634" s="16"/>
    </row>
    <row r="15635" spans="76:76">
      <c r="BX15635" s="16"/>
    </row>
    <row r="15636" spans="76:76">
      <c r="BX15636" s="16"/>
    </row>
    <row r="15637" spans="76:76">
      <c r="BX15637" s="16"/>
    </row>
    <row r="15638" spans="76:76">
      <c r="BX15638" s="16"/>
    </row>
    <row r="15639" spans="76:76">
      <c r="BX15639" s="16"/>
    </row>
    <row r="15640" spans="76:76">
      <c r="BX15640" s="16"/>
    </row>
    <row r="15641" spans="76:76">
      <c r="BX15641" s="16"/>
    </row>
    <row r="15642" spans="76:76">
      <c r="BX15642" s="16"/>
    </row>
    <row r="15643" spans="76:76">
      <c r="BX15643" s="16"/>
    </row>
    <row r="15644" spans="76:76">
      <c r="BX15644" s="16"/>
    </row>
    <row r="15645" spans="76:76">
      <c r="BX15645" s="16"/>
    </row>
    <row r="15646" spans="76:76">
      <c r="BX15646" s="16"/>
    </row>
    <row r="15647" spans="76:76">
      <c r="BX15647" s="16"/>
    </row>
    <row r="15648" spans="76:76">
      <c r="BX15648" s="16"/>
    </row>
    <row r="15649" spans="76:76">
      <c r="BX15649" s="16"/>
    </row>
    <row r="15650" spans="76:76">
      <c r="BX15650" s="16"/>
    </row>
    <row r="15651" spans="76:76">
      <c r="BX15651" s="16"/>
    </row>
    <row r="15652" spans="76:76">
      <c r="BX15652" s="16"/>
    </row>
    <row r="15653" spans="76:76">
      <c r="BX15653" s="16"/>
    </row>
    <row r="15654" spans="76:76">
      <c r="BX15654" s="16"/>
    </row>
    <row r="15655" spans="76:76">
      <c r="BX15655" s="16"/>
    </row>
    <row r="15656" spans="76:76">
      <c r="BX15656" s="16"/>
    </row>
    <row r="15657" spans="76:76">
      <c r="BX15657" s="16"/>
    </row>
    <row r="15658" spans="76:76">
      <c r="BX15658" s="16"/>
    </row>
    <row r="15659" spans="76:76">
      <c r="BX15659" s="16"/>
    </row>
    <row r="15660" spans="76:76">
      <c r="BX15660" s="16"/>
    </row>
    <row r="15661" spans="76:76">
      <c r="BX15661" s="16"/>
    </row>
    <row r="15662" spans="76:76">
      <c r="BX15662" s="16"/>
    </row>
    <row r="15663" spans="76:76">
      <c r="BX15663" s="16"/>
    </row>
    <row r="15664" spans="76:76">
      <c r="BX15664" s="16"/>
    </row>
    <row r="15665" spans="76:76">
      <c r="BX15665" s="16"/>
    </row>
    <row r="15666" spans="76:76">
      <c r="BX15666" s="16"/>
    </row>
    <row r="15667" spans="76:76">
      <c r="BX15667" s="16"/>
    </row>
    <row r="15668" spans="76:76">
      <c r="BX15668" s="16"/>
    </row>
    <row r="15669" spans="76:76">
      <c r="BX15669" s="16"/>
    </row>
    <row r="15670" spans="76:76">
      <c r="BX15670" s="16"/>
    </row>
    <row r="15671" spans="76:76">
      <c r="BX15671" s="16"/>
    </row>
    <row r="15672" spans="76:76">
      <c r="BX15672" s="16"/>
    </row>
    <row r="15673" spans="76:76">
      <c r="BX15673" s="16"/>
    </row>
    <row r="15674" spans="76:76">
      <c r="BX15674" s="16"/>
    </row>
    <row r="15675" spans="76:76">
      <c r="BX15675" s="16"/>
    </row>
    <row r="15676" spans="76:76">
      <c r="BX15676" s="16"/>
    </row>
    <row r="15677" spans="76:76">
      <c r="BX15677" s="16"/>
    </row>
    <row r="15678" spans="76:76">
      <c r="BX15678" s="16"/>
    </row>
    <row r="15679" spans="76:76">
      <c r="BX15679" s="16"/>
    </row>
    <row r="15680" spans="76:76">
      <c r="BX15680" s="16"/>
    </row>
    <row r="15681" spans="76:76">
      <c r="BX15681" s="16"/>
    </row>
    <row r="15682" spans="76:76">
      <c r="BX15682" s="16"/>
    </row>
    <row r="15683" spans="76:76">
      <c r="BX15683" s="16"/>
    </row>
    <row r="15684" spans="76:76">
      <c r="BX15684" s="16"/>
    </row>
    <row r="15685" spans="76:76">
      <c r="BX15685" s="16"/>
    </row>
    <row r="15686" spans="76:76">
      <c r="BX15686" s="16"/>
    </row>
    <row r="15687" spans="76:76">
      <c r="BX15687" s="16"/>
    </row>
    <row r="15688" spans="76:76">
      <c r="BX15688" s="16"/>
    </row>
    <row r="15689" spans="76:76">
      <c r="BX15689" s="16"/>
    </row>
    <row r="15690" spans="76:76">
      <c r="BX15690" s="16"/>
    </row>
    <row r="15691" spans="76:76">
      <c r="BX15691" s="16"/>
    </row>
    <row r="15692" spans="76:76">
      <c r="BX15692" s="16"/>
    </row>
    <row r="15693" spans="76:76">
      <c r="BX15693" s="16"/>
    </row>
    <row r="15694" spans="76:76">
      <c r="BX15694" s="16"/>
    </row>
    <row r="15695" spans="76:76">
      <c r="BX15695" s="16"/>
    </row>
    <row r="15696" spans="76:76">
      <c r="BX15696" s="16"/>
    </row>
    <row r="15697" spans="76:76">
      <c r="BX15697" s="16"/>
    </row>
    <row r="15698" spans="76:76">
      <c r="BX15698" s="16"/>
    </row>
    <row r="15699" spans="76:76">
      <c r="BX15699" s="16"/>
    </row>
    <row r="15700" spans="76:76">
      <c r="BX15700" s="16"/>
    </row>
    <row r="15701" spans="76:76">
      <c r="BX15701" s="16"/>
    </row>
    <row r="15702" spans="76:76">
      <c r="BX15702" s="16"/>
    </row>
    <row r="15703" spans="76:76">
      <c r="BX15703" s="16"/>
    </row>
    <row r="15704" spans="76:76">
      <c r="BX15704" s="16"/>
    </row>
    <row r="15705" spans="76:76">
      <c r="BX15705" s="16"/>
    </row>
    <row r="15706" spans="76:76">
      <c r="BX15706" s="16"/>
    </row>
    <row r="15707" spans="76:76">
      <c r="BX15707" s="16"/>
    </row>
    <row r="15708" spans="76:76">
      <c r="BX15708" s="16"/>
    </row>
    <row r="15709" spans="76:76">
      <c r="BX15709" s="16"/>
    </row>
    <row r="15710" spans="76:76">
      <c r="BX15710" s="16"/>
    </row>
    <row r="15711" spans="76:76">
      <c r="BX15711" s="16"/>
    </row>
    <row r="15712" spans="76:76">
      <c r="BX15712" s="16"/>
    </row>
    <row r="15713" spans="76:76">
      <c r="BX15713" s="16"/>
    </row>
    <row r="15714" spans="76:76">
      <c r="BX15714" s="16"/>
    </row>
    <row r="15715" spans="76:76">
      <c r="BX15715" s="16"/>
    </row>
    <row r="15716" spans="76:76">
      <c r="BX15716" s="16"/>
    </row>
    <row r="15717" spans="76:76">
      <c r="BX15717" s="16"/>
    </row>
    <row r="15718" spans="76:76">
      <c r="BX15718" s="16"/>
    </row>
    <row r="15719" spans="76:76">
      <c r="BX15719" s="16"/>
    </row>
    <row r="15720" spans="76:76">
      <c r="BX15720" s="16"/>
    </row>
    <row r="15721" spans="76:76">
      <c r="BX15721" s="16"/>
    </row>
    <row r="15722" spans="76:76">
      <c r="BX15722" s="16"/>
    </row>
    <row r="15723" spans="76:76">
      <c r="BX15723" s="16"/>
    </row>
    <row r="15724" spans="76:76">
      <c r="BX15724" s="16"/>
    </row>
    <row r="15725" spans="76:76">
      <c r="BX15725" s="16"/>
    </row>
    <row r="15726" spans="76:76">
      <c r="BX15726" s="16"/>
    </row>
    <row r="15727" spans="76:76">
      <c r="BX15727" s="16"/>
    </row>
    <row r="15728" spans="76:76">
      <c r="BX15728" s="16"/>
    </row>
    <row r="15729" spans="76:76">
      <c r="BX15729" s="16"/>
    </row>
    <row r="15730" spans="76:76">
      <c r="BX15730" s="16"/>
    </row>
    <row r="15731" spans="76:76">
      <c r="BX15731" s="16"/>
    </row>
    <row r="15732" spans="76:76">
      <c r="BX15732" s="16"/>
    </row>
    <row r="15733" spans="76:76">
      <c r="BX15733" s="16"/>
    </row>
    <row r="15734" spans="76:76">
      <c r="BX15734" s="16"/>
    </row>
    <row r="15735" spans="76:76">
      <c r="BX15735" s="16"/>
    </row>
    <row r="15736" spans="76:76">
      <c r="BX15736" s="16"/>
    </row>
    <row r="15737" spans="76:76">
      <c r="BX15737" s="16"/>
    </row>
    <row r="15738" spans="76:76">
      <c r="BX15738" s="16"/>
    </row>
    <row r="15739" spans="76:76">
      <c r="BX15739" s="16"/>
    </row>
    <row r="15740" spans="76:76">
      <c r="BX15740" s="16"/>
    </row>
    <row r="15741" spans="76:76">
      <c r="BX15741" s="16"/>
    </row>
    <row r="15742" spans="76:76">
      <c r="BX15742" s="16"/>
    </row>
    <row r="15743" spans="76:76">
      <c r="BX15743" s="16"/>
    </row>
    <row r="15744" spans="76:76">
      <c r="BX15744" s="16"/>
    </row>
    <row r="15745" spans="76:76">
      <c r="BX15745" s="16"/>
    </row>
    <row r="15746" spans="76:76">
      <c r="BX15746" s="16"/>
    </row>
    <row r="15747" spans="76:76">
      <c r="BX15747" s="16"/>
    </row>
    <row r="15748" spans="76:76">
      <c r="BX15748" s="16"/>
    </row>
    <row r="15749" spans="76:76">
      <c r="BX15749" s="16"/>
    </row>
    <row r="15750" spans="76:76">
      <c r="BX15750" s="16"/>
    </row>
    <row r="15751" spans="76:76">
      <c r="BX15751" s="16"/>
    </row>
    <row r="15752" spans="76:76">
      <c r="BX15752" s="16"/>
    </row>
    <row r="15753" spans="76:76">
      <c r="BX15753" s="16"/>
    </row>
    <row r="15754" spans="76:76">
      <c r="BX15754" s="16"/>
    </row>
    <row r="15755" spans="76:76">
      <c r="BX15755" s="16"/>
    </row>
    <row r="15756" spans="76:76">
      <c r="BX15756" s="16"/>
    </row>
    <row r="15757" spans="76:76">
      <c r="BX15757" s="16"/>
    </row>
    <row r="15758" spans="76:76">
      <c r="BX15758" s="16"/>
    </row>
    <row r="15759" spans="76:76">
      <c r="BX15759" s="16"/>
    </row>
    <row r="15760" spans="76:76">
      <c r="BX15760" s="16"/>
    </row>
    <row r="15761" spans="76:76">
      <c r="BX15761" s="16"/>
    </row>
    <row r="15762" spans="76:76">
      <c r="BX15762" s="16"/>
    </row>
    <row r="15763" spans="76:76">
      <c r="BX15763" s="16"/>
    </row>
    <row r="15764" spans="76:76">
      <c r="BX15764" s="16"/>
    </row>
    <row r="15765" spans="76:76">
      <c r="BX15765" s="16"/>
    </row>
    <row r="15766" spans="76:76">
      <c r="BX15766" s="16"/>
    </row>
    <row r="15767" spans="76:76">
      <c r="BX15767" s="16"/>
    </row>
    <row r="15768" spans="76:76">
      <c r="BX15768" s="16"/>
    </row>
    <row r="15769" spans="76:76">
      <c r="BX15769" s="16"/>
    </row>
    <row r="15770" spans="76:76">
      <c r="BX15770" s="16"/>
    </row>
    <row r="15771" spans="76:76">
      <c r="BX15771" s="16"/>
    </row>
    <row r="15772" spans="76:76">
      <c r="BX15772" s="16"/>
    </row>
    <row r="15773" spans="76:76">
      <c r="BX15773" s="16"/>
    </row>
    <row r="15774" spans="76:76">
      <c r="BX15774" s="16"/>
    </row>
    <row r="15775" spans="76:76">
      <c r="BX15775" s="16"/>
    </row>
    <row r="15776" spans="76:76">
      <c r="BX15776" s="16"/>
    </row>
    <row r="15777" spans="76:76">
      <c r="BX15777" s="16"/>
    </row>
    <row r="15778" spans="76:76">
      <c r="BX15778" s="16"/>
    </row>
    <row r="15779" spans="76:76">
      <c r="BX15779" s="16"/>
    </row>
    <row r="15780" spans="76:76">
      <c r="BX15780" s="16"/>
    </row>
    <row r="15781" spans="76:76">
      <c r="BX15781" s="16"/>
    </row>
    <row r="15782" spans="76:76">
      <c r="BX15782" s="16"/>
    </row>
    <row r="15783" spans="76:76">
      <c r="BX15783" s="16"/>
    </row>
    <row r="15784" spans="76:76">
      <c r="BX15784" s="16"/>
    </row>
    <row r="15785" spans="76:76">
      <c r="BX15785" s="16"/>
    </row>
    <row r="15786" spans="76:76">
      <c r="BX15786" s="16"/>
    </row>
    <row r="15787" spans="76:76">
      <c r="BX15787" s="16"/>
    </row>
    <row r="15788" spans="76:76">
      <c r="BX15788" s="16"/>
    </row>
    <row r="15789" spans="76:76">
      <c r="BX15789" s="16"/>
    </row>
    <row r="15790" spans="76:76">
      <c r="BX15790" s="16"/>
    </row>
    <row r="15791" spans="76:76">
      <c r="BX15791" s="16"/>
    </row>
    <row r="15792" spans="76:76">
      <c r="BX15792" s="16"/>
    </row>
    <row r="15793" spans="76:76">
      <c r="BX15793" s="16"/>
    </row>
    <row r="15794" spans="76:76">
      <c r="BX15794" s="16"/>
    </row>
    <row r="15795" spans="76:76">
      <c r="BX15795" s="16"/>
    </row>
    <row r="15796" spans="76:76">
      <c r="BX15796" s="16"/>
    </row>
    <row r="15797" spans="76:76">
      <c r="BX15797" s="16"/>
    </row>
    <row r="15798" spans="76:76">
      <c r="BX15798" s="16"/>
    </row>
    <row r="15799" spans="76:76">
      <c r="BX15799" s="16"/>
    </row>
    <row r="15800" spans="76:76">
      <c r="BX15800" s="16"/>
    </row>
    <row r="15801" spans="76:76">
      <c r="BX15801" s="16"/>
    </row>
    <row r="15802" spans="76:76">
      <c r="BX15802" s="16"/>
    </row>
    <row r="15803" spans="76:76">
      <c r="BX15803" s="16"/>
    </row>
    <row r="15804" spans="76:76">
      <c r="BX15804" s="16"/>
    </row>
    <row r="15805" spans="76:76">
      <c r="BX15805" s="16"/>
    </row>
    <row r="15806" spans="76:76">
      <c r="BX15806" s="16"/>
    </row>
    <row r="15807" spans="76:76">
      <c r="BX15807" s="16"/>
    </row>
    <row r="15808" spans="76:76">
      <c r="BX15808" s="16"/>
    </row>
    <row r="15809" spans="76:76">
      <c r="BX15809" s="16"/>
    </row>
    <row r="15810" spans="76:76">
      <c r="BX15810" s="16"/>
    </row>
    <row r="15811" spans="76:76">
      <c r="BX15811" s="16"/>
    </row>
    <row r="15812" spans="76:76">
      <c r="BX15812" s="16"/>
    </row>
    <row r="15813" spans="76:76">
      <c r="BX15813" s="16"/>
    </row>
    <row r="15814" spans="76:76">
      <c r="BX15814" s="16"/>
    </row>
    <row r="15815" spans="76:76">
      <c r="BX15815" s="16"/>
    </row>
    <row r="15816" spans="76:76">
      <c r="BX15816" s="16"/>
    </row>
    <row r="15817" spans="76:76">
      <c r="BX15817" s="16"/>
    </row>
    <row r="15818" spans="76:76">
      <c r="BX15818" s="16"/>
    </row>
    <row r="15819" spans="76:76">
      <c r="BX15819" s="16"/>
    </row>
    <row r="15820" spans="76:76">
      <c r="BX15820" s="16"/>
    </row>
    <row r="15821" spans="76:76">
      <c r="BX15821" s="16"/>
    </row>
    <row r="15822" spans="76:76">
      <c r="BX15822" s="16"/>
    </row>
    <row r="15823" spans="76:76">
      <c r="BX15823" s="16"/>
    </row>
    <row r="15824" spans="76:76">
      <c r="BX15824" s="16"/>
    </row>
    <row r="15825" spans="76:76">
      <c r="BX15825" s="16"/>
    </row>
    <row r="15826" spans="76:76">
      <c r="BX15826" s="16"/>
    </row>
    <row r="15827" spans="76:76">
      <c r="BX15827" s="16"/>
    </row>
    <row r="15828" spans="76:76">
      <c r="BX15828" s="16"/>
    </row>
    <row r="15829" spans="76:76">
      <c r="BX15829" s="16"/>
    </row>
    <row r="15830" spans="76:76">
      <c r="BX15830" s="16"/>
    </row>
    <row r="15831" spans="76:76">
      <c r="BX15831" s="16"/>
    </row>
    <row r="15832" spans="76:76">
      <c r="BX15832" s="16"/>
    </row>
    <row r="15833" spans="76:76">
      <c r="BX15833" s="16"/>
    </row>
    <row r="15834" spans="76:76">
      <c r="BX15834" s="16"/>
    </row>
    <row r="15835" spans="76:76">
      <c r="BX15835" s="16"/>
    </row>
    <row r="15836" spans="76:76">
      <c r="BX15836" s="16"/>
    </row>
    <row r="15837" spans="76:76">
      <c r="BX15837" s="16"/>
    </row>
    <row r="15838" spans="76:76">
      <c r="BX15838" s="16"/>
    </row>
    <row r="15839" spans="76:76">
      <c r="BX15839" s="16"/>
    </row>
    <row r="15840" spans="76:76">
      <c r="BX15840" s="16"/>
    </row>
    <row r="15841" spans="76:76">
      <c r="BX15841" s="16"/>
    </row>
    <row r="15842" spans="76:76">
      <c r="BX15842" s="16"/>
    </row>
    <row r="15843" spans="76:76">
      <c r="BX15843" s="16"/>
    </row>
    <row r="15844" spans="76:76">
      <c r="BX15844" s="16"/>
    </row>
    <row r="15845" spans="76:76">
      <c r="BX15845" s="16"/>
    </row>
    <row r="15846" spans="76:76">
      <c r="BX15846" s="16"/>
    </row>
    <row r="15847" spans="76:76">
      <c r="BX15847" s="16"/>
    </row>
    <row r="15848" spans="76:76">
      <c r="BX15848" s="16"/>
    </row>
    <row r="15849" spans="76:76">
      <c r="BX15849" s="16"/>
    </row>
    <row r="15850" spans="76:76">
      <c r="BX15850" s="16"/>
    </row>
    <row r="15851" spans="76:76">
      <c r="BX15851" s="16"/>
    </row>
    <row r="15852" spans="76:76">
      <c r="BX15852" s="16"/>
    </row>
    <row r="15853" spans="76:76">
      <c r="BX15853" s="16"/>
    </row>
    <row r="15854" spans="76:76">
      <c r="BX15854" s="16"/>
    </row>
    <row r="15855" spans="76:76">
      <c r="BX15855" s="16"/>
    </row>
    <row r="15856" spans="76:76">
      <c r="BX15856" s="16"/>
    </row>
    <row r="15857" spans="76:76">
      <c r="BX15857" s="16"/>
    </row>
    <row r="15858" spans="76:76">
      <c r="BX15858" s="16"/>
    </row>
    <row r="15859" spans="76:76">
      <c r="BX15859" s="16"/>
    </row>
    <row r="15860" spans="76:76">
      <c r="BX15860" s="16"/>
    </row>
    <row r="15861" spans="76:76">
      <c r="BX15861" s="16"/>
    </row>
    <row r="15862" spans="76:76">
      <c r="BX15862" s="16"/>
    </row>
    <row r="15863" spans="76:76">
      <c r="BX15863" s="16"/>
    </row>
    <row r="15864" spans="76:76">
      <c r="BX15864" s="16"/>
    </row>
    <row r="15865" spans="76:76">
      <c r="BX15865" s="16"/>
    </row>
    <row r="15866" spans="76:76">
      <c r="BX15866" s="16"/>
    </row>
    <row r="15867" spans="76:76">
      <c r="BX15867" s="16"/>
    </row>
    <row r="15868" spans="76:76">
      <c r="BX15868" s="16"/>
    </row>
    <row r="15869" spans="76:76">
      <c r="BX15869" s="16"/>
    </row>
    <row r="15870" spans="76:76">
      <c r="BX15870" s="16"/>
    </row>
    <row r="15871" spans="76:76">
      <c r="BX15871" s="16"/>
    </row>
    <row r="15872" spans="76:76">
      <c r="BX15872" s="16"/>
    </row>
    <row r="15873" spans="76:76">
      <c r="BX15873" s="16"/>
    </row>
    <row r="15874" spans="76:76">
      <c r="BX15874" s="16"/>
    </row>
    <row r="15875" spans="76:76">
      <c r="BX15875" s="16"/>
    </row>
    <row r="15876" spans="76:76">
      <c r="BX15876" s="16"/>
    </row>
    <row r="15877" spans="76:76">
      <c r="BX15877" s="16"/>
    </row>
    <row r="15878" spans="76:76">
      <c r="BX15878" s="16"/>
    </row>
    <row r="15879" spans="76:76">
      <c r="BX15879" s="16"/>
    </row>
    <row r="15880" spans="76:76">
      <c r="BX15880" s="16"/>
    </row>
    <row r="15881" spans="76:76">
      <c r="BX15881" s="16"/>
    </row>
    <row r="15882" spans="76:76">
      <c r="BX15882" s="16"/>
    </row>
    <row r="15883" spans="76:76">
      <c r="BX15883" s="16"/>
    </row>
    <row r="15884" spans="76:76">
      <c r="BX15884" s="16"/>
    </row>
    <row r="15885" spans="76:76">
      <c r="BX15885" s="16"/>
    </row>
    <row r="15886" spans="76:76">
      <c r="BX15886" s="16"/>
    </row>
    <row r="15887" spans="76:76">
      <c r="BX15887" s="16"/>
    </row>
    <row r="15888" spans="76:76">
      <c r="BX15888" s="16"/>
    </row>
    <row r="15889" spans="76:76">
      <c r="BX15889" s="16"/>
    </row>
    <row r="15890" spans="76:76">
      <c r="BX15890" s="16"/>
    </row>
    <row r="15891" spans="76:76">
      <c r="BX15891" s="16"/>
    </row>
    <row r="15892" spans="76:76">
      <c r="BX15892" s="16"/>
    </row>
    <row r="15893" spans="76:76">
      <c r="BX15893" s="16"/>
    </row>
    <row r="15894" spans="76:76">
      <c r="BX15894" s="16"/>
    </row>
    <row r="15895" spans="76:76">
      <c r="BX15895" s="16"/>
    </row>
    <row r="15896" spans="76:76">
      <c r="BX15896" s="16"/>
    </row>
    <row r="15897" spans="76:76">
      <c r="BX15897" s="16"/>
    </row>
    <row r="15898" spans="76:76">
      <c r="BX15898" s="16"/>
    </row>
    <row r="15899" spans="76:76">
      <c r="BX15899" s="16"/>
    </row>
    <row r="15900" spans="76:76">
      <c r="BX15900" s="16"/>
    </row>
    <row r="15901" spans="76:76">
      <c r="BX15901" s="16"/>
    </row>
    <row r="15902" spans="76:76">
      <c r="BX15902" s="16"/>
    </row>
    <row r="15903" spans="76:76">
      <c r="BX15903" s="16"/>
    </row>
    <row r="15904" spans="76:76">
      <c r="BX15904" s="16"/>
    </row>
    <row r="15905" spans="76:76">
      <c r="BX15905" s="16"/>
    </row>
    <row r="15906" spans="76:76">
      <c r="BX15906" s="16"/>
    </row>
    <row r="15907" spans="76:76">
      <c r="BX15907" s="16"/>
    </row>
    <row r="15908" spans="76:76">
      <c r="BX15908" s="16"/>
    </row>
    <row r="15909" spans="76:76">
      <c r="BX15909" s="16"/>
    </row>
    <row r="15910" spans="76:76">
      <c r="BX15910" s="16"/>
    </row>
    <row r="15911" spans="76:76">
      <c r="BX15911" s="16"/>
    </row>
    <row r="15912" spans="76:76">
      <c r="BX15912" s="16"/>
    </row>
    <row r="15913" spans="76:76">
      <c r="BX15913" s="16"/>
    </row>
    <row r="15914" spans="76:76">
      <c r="BX15914" s="16"/>
    </row>
    <row r="15915" spans="76:76">
      <c r="BX15915" s="16"/>
    </row>
    <row r="15916" spans="76:76">
      <c r="BX15916" s="16"/>
    </row>
    <row r="15917" spans="76:76">
      <c r="BX15917" s="16"/>
    </row>
    <row r="15918" spans="76:76">
      <c r="BX15918" s="16"/>
    </row>
    <row r="15919" spans="76:76">
      <c r="BX15919" s="16"/>
    </row>
    <row r="15920" spans="76:76">
      <c r="BX15920" s="16"/>
    </row>
    <row r="15921" spans="76:76">
      <c r="BX15921" s="16"/>
    </row>
    <row r="15922" spans="76:76">
      <c r="BX15922" s="16"/>
    </row>
    <row r="15923" spans="76:76">
      <c r="BX15923" s="16"/>
    </row>
    <row r="15924" spans="76:76">
      <c r="BX15924" s="16"/>
    </row>
    <row r="15925" spans="76:76">
      <c r="BX15925" s="16"/>
    </row>
    <row r="15926" spans="76:76">
      <c r="BX15926" s="16"/>
    </row>
    <row r="15927" spans="76:76">
      <c r="BX15927" s="16"/>
    </row>
    <row r="15928" spans="76:76">
      <c r="BX15928" s="16"/>
    </row>
    <row r="15929" spans="76:76">
      <c r="BX15929" s="16"/>
    </row>
    <row r="15930" spans="76:76">
      <c r="BX15930" s="16"/>
    </row>
    <row r="15931" spans="76:76">
      <c r="BX15931" s="16"/>
    </row>
    <row r="15932" spans="76:76">
      <c r="BX15932" s="16"/>
    </row>
    <row r="15933" spans="76:76">
      <c r="BX15933" s="16"/>
    </row>
    <row r="15934" spans="76:76">
      <c r="BX15934" s="16"/>
    </row>
    <row r="15935" spans="76:76">
      <c r="BX15935" s="16"/>
    </row>
    <row r="15936" spans="76:76">
      <c r="BX15936" s="16"/>
    </row>
    <row r="15937" spans="76:76">
      <c r="BX15937" s="16"/>
    </row>
    <row r="15938" spans="76:76">
      <c r="BX15938" s="16"/>
    </row>
    <row r="15939" spans="76:76">
      <c r="BX15939" s="16"/>
    </row>
    <row r="15940" spans="76:76">
      <c r="BX15940" s="16"/>
    </row>
    <row r="15941" spans="76:76">
      <c r="BX15941" s="16"/>
    </row>
    <row r="15942" spans="76:76">
      <c r="BX15942" s="16"/>
    </row>
    <row r="15943" spans="76:76">
      <c r="BX15943" s="16"/>
    </row>
    <row r="15944" spans="76:76">
      <c r="BX15944" s="16"/>
    </row>
    <row r="15945" spans="76:76">
      <c r="BX15945" s="16"/>
    </row>
    <row r="15946" spans="76:76">
      <c r="BX15946" s="16"/>
    </row>
    <row r="15947" spans="76:76">
      <c r="BX15947" s="16"/>
    </row>
    <row r="15948" spans="76:76">
      <c r="BX15948" s="16"/>
    </row>
    <row r="15949" spans="76:76">
      <c r="BX15949" s="16"/>
    </row>
    <row r="15950" spans="76:76">
      <c r="BX15950" s="16"/>
    </row>
    <row r="15951" spans="76:76">
      <c r="BX15951" s="16"/>
    </row>
    <row r="15952" spans="76:76">
      <c r="BX15952" s="16"/>
    </row>
    <row r="15953" spans="76:76">
      <c r="BX15953" s="16"/>
    </row>
    <row r="15954" spans="76:76">
      <c r="BX15954" s="16"/>
    </row>
    <row r="15955" spans="76:76">
      <c r="BX15955" s="16"/>
    </row>
    <row r="15956" spans="76:76">
      <c r="BX15956" s="16"/>
    </row>
    <row r="15957" spans="76:76">
      <c r="BX15957" s="16"/>
    </row>
    <row r="15958" spans="76:76">
      <c r="BX15958" s="16"/>
    </row>
    <row r="15959" spans="76:76">
      <c r="BX15959" s="16"/>
    </row>
    <row r="15960" spans="76:76">
      <c r="BX15960" s="16"/>
    </row>
    <row r="15961" spans="76:76">
      <c r="BX15961" s="16"/>
    </row>
    <row r="15962" spans="76:76">
      <c r="BX15962" s="16"/>
    </row>
    <row r="15963" spans="76:76">
      <c r="BX15963" s="16"/>
    </row>
    <row r="15964" spans="76:76">
      <c r="BX15964" s="16"/>
    </row>
    <row r="15965" spans="76:76">
      <c r="BX15965" s="16"/>
    </row>
    <row r="15966" spans="76:76">
      <c r="BX15966" s="16"/>
    </row>
    <row r="15967" spans="76:76">
      <c r="BX15967" s="16"/>
    </row>
    <row r="15968" spans="76:76">
      <c r="BX15968" s="16"/>
    </row>
    <row r="15969" spans="76:76">
      <c r="BX15969" s="16"/>
    </row>
    <row r="15970" spans="76:76">
      <c r="BX15970" s="16"/>
    </row>
    <row r="15971" spans="76:76">
      <c r="BX15971" s="16"/>
    </row>
    <row r="15972" spans="76:76">
      <c r="BX15972" s="16"/>
    </row>
    <row r="15973" spans="76:76">
      <c r="BX15973" s="16"/>
    </row>
    <row r="15974" spans="76:76">
      <c r="BX15974" s="16"/>
    </row>
    <row r="15975" spans="76:76">
      <c r="BX15975" s="16"/>
    </row>
    <row r="15976" spans="76:76">
      <c r="BX15976" s="16"/>
    </row>
    <row r="15977" spans="76:76">
      <c r="BX15977" s="16"/>
    </row>
    <row r="15978" spans="76:76">
      <c r="BX15978" s="16"/>
    </row>
    <row r="15979" spans="76:76">
      <c r="BX15979" s="16"/>
    </row>
    <row r="15980" spans="76:76">
      <c r="BX15980" s="16"/>
    </row>
    <row r="15981" spans="76:76">
      <c r="BX15981" s="16"/>
    </row>
    <row r="15982" spans="76:76">
      <c r="BX15982" s="16"/>
    </row>
    <row r="15983" spans="76:76">
      <c r="BX15983" s="16"/>
    </row>
    <row r="15984" spans="76:76">
      <c r="BX15984" s="16"/>
    </row>
    <row r="15985" spans="76:76">
      <c r="BX15985" s="16"/>
    </row>
    <row r="15986" spans="76:76">
      <c r="BX15986" s="16"/>
    </row>
    <row r="15987" spans="76:76">
      <c r="BX15987" s="16"/>
    </row>
    <row r="15988" spans="76:76">
      <c r="BX15988" s="16"/>
    </row>
    <row r="15989" spans="76:76">
      <c r="BX15989" s="16"/>
    </row>
    <row r="15990" spans="76:76">
      <c r="BX15990" s="16"/>
    </row>
    <row r="15991" spans="76:76">
      <c r="BX15991" s="16"/>
    </row>
    <row r="15992" spans="76:76">
      <c r="BX15992" s="16"/>
    </row>
    <row r="15993" spans="76:76">
      <c r="BX15993" s="16"/>
    </row>
    <row r="15994" spans="76:76">
      <c r="BX15994" s="16"/>
    </row>
    <row r="15995" spans="76:76">
      <c r="BX15995" s="16"/>
    </row>
    <row r="15996" spans="76:76">
      <c r="BX15996" s="16"/>
    </row>
    <row r="15997" spans="76:76">
      <c r="BX15997" s="16"/>
    </row>
    <row r="15998" spans="76:76">
      <c r="BX15998" s="16"/>
    </row>
    <row r="15999" spans="76:76">
      <c r="BX15999" s="16"/>
    </row>
    <row r="16000" spans="76:76">
      <c r="BX16000" s="16"/>
    </row>
    <row r="16001" spans="76:76">
      <c r="BX16001" s="16"/>
    </row>
    <row r="16002" spans="76:76">
      <c r="BX16002" s="16"/>
    </row>
    <row r="16003" spans="76:76">
      <c r="BX16003" s="16"/>
    </row>
    <row r="16004" spans="76:76">
      <c r="BX16004" s="16"/>
    </row>
    <row r="16005" spans="76:76">
      <c r="BX16005" s="16"/>
    </row>
    <row r="16006" spans="76:76">
      <c r="BX16006" s="16"/>
    </row>
    <row r="16007" spans="76:76">
      <c r="BX16007" s="16"/>
    </row>
    <row r="16008" spans="76:76">
      <c r="BX16008" s="16"/>
    </row>
    <row r="16009" spans="76:76">
      <c r="BX16009" s="16"/>
    </row>
    <row r="16010" spans="76:76">
      <c r="BX16010" s="16"/>
    </row>
    <row r="16011" spans="76:76">
      <c r="BX16011" s="16"/>
    </row>
    <row r="16012" spans="76:76">
      <c r="BX16012" s="16"/>
    </row>
    <row r="16013" spans="76:76">
      <c r="BX16013" s="16"/>
    </row>
    <row r="16014" spans="76:76">
      <c r="BX16014" s="16"/>
    </row>
    <row r="16015" spans="76:76">
      <c r="BX16015" s="16"/>
    </row>
    <row r="16016" spans="76:76">
      <c r="BX16016" s="16"/>
    </row>
    <row r="16017" spans="76:76">
      <c r="BX16017" s="16"/>
    </row>
    <row r="16018" spans="76:76">
      <c r="BX16018" s="16"/>
    </row>
    <row r="16019" spans="76:76">
      <c r="BX16019" s="16"/>
    </row>
    <row r="16020" spans="76:76">
      <c r="BX16020" s="16"/>
    </row>
    <row r="16021" spans="76:76">
      <c r="BX16021" s="16"/>
    </row>
    <row r="16022" spans="76:76">
      <c r="BX16022" s="16"/>
    </row>
    <row r="16023" spans="76:76">
      <c r="BX16023" s="16"/>
    </row>
    <row r="16024" spans="76:76">
      <c r="BX16024" s="16"/>
    </row>
    <row r="16025" spans="76:76">
      <c r="BX16025" s="16"/>
    </row>
    <row r="16026" spans="76:76">
      <c r="BX16026" s="16"/>
    </row>
    <row r="16027" spans="76:76">
      <c r="BX16027" s="16"/>
    </row>
    <row r="16028" spans="76:76">
      <c r="BX16028" s="16"/>
    </row>
    <row r="16029" spans="76:76">
      <c r="BX16029" s="16"/>
    </row>
    <row r="16030" spans="76:76">
      <c r="BX16030" s="16"/>
    </row>
    <row r="16031" spans="76:76">
      <c r="BX16031" s="16"/>
    </row>
    <row r="16032" spans="76:76">
      <c r="BX16032" s="16"/>
    </row>
    <row r="16033" spans="76:76">
      <c r="BX16033" s="16"/>
    </row>
    <row r="16034" spans="76:76">
      <c r="BX16034" s="16"/>
    </row>
    <row r="16035" spans="76:76">
      <c r="BX16035" s="16"/>
    </row>
    <row r="16036" spans="76:76">
      <c r="BX16036" s="16"/>
    </row>
    <row r="16037" spans="76:76">
      <c r="BX16037" s="16"/>
    </row>
    <row r="16038" spans="76:76">
      <c r="BX16038" s="16"/>
    </row>
    <row r="16039" spans="76:76">
      <c r="BX16039" s="16"/>
    </row>
    <row r="16040" spans="76:76">
      <c r="BX16040" s="16"/>
    </row>
    <row r="16041" spans="76:76">
      <c r="BX16041" s="16"/>
    </row>
    <row r="16042" spans="76:76">
      <c r="BX16042" s="16"/>
    </row>
    <row r="16043" spans="76:76">
      <c r="BX16043" s="16"/>
    </row>
    <row r="16044" spans="76:76">
      <c r="BX16044" s="16"/>
    </row>
    <row r="16045" spans="76:76">
      <c r="BX16045" s="16"/>
    </row>
    <row r="16046" spans="76:76">
      <c r="BX16046" s="16"/>
    </row>
    <row r="16047" spans="76:76">
      <c r="BX16047" s="16"/>
    </row>
    <row r="16048" spans="76:76">
      <c r="BX16048" s="16"/>
    </row>
    <row r="16049" spans="76:76">
      <c r="BX16049" s="16"/>
    </row>
    <row r="16050" spans="76:76">
      <c r="BX16050" s="16"/>
    </row>
    <row r="16051" spans="76:76">
      <c r="BX16051" s="16"/>
    </row>
    <row r="16052" spans="76:76">
      <c r="BX16052" s="16"/>
    </row>
    <row r="16053" spans="76:76">
      <c r="BX16053" s="16"/>
    </row>
    <row r="16054" spans="76:76">
      <c r="BX16054" s="16"/>
    </row>
    <row r="16055" spans="76:76">
      <c r="BX16055" s="16"/>
    </row>
    <row r="16056" spans="76:76">
      <c r="BX16056" s="16"/>
    </row>
    <row r="16057" spans="76:76">
      <c r="BX16057" s="16"/>
    </row>
    <row r="16058" spans="76:76">
      <c r="BX16058" s="16"/>
    </row>
    <row r="16059" spans="76:76">
      <c r="BX16059" s="16"/>
    </row>
    <row r="16060" spans="76:76">
      <c r="BX16060" s="16"/>
    </row>
    <row r="16061" spans="76:76">
      <c r="BX16061" s="16"/>
    </row>
    <row r="16062" spans="76:76">
      <c r="BX16062" s="16"/>
    </row>
    <row r="16063" spans="76:76">
      <c r="BX16063" s="16"/>
    </row>
    <row r="16064" spans="76:76">
      <c r="BX16064" s="16"/>
    </row>
    <row r="16065" spans="76:76">
      <c r="BX16065" s="16"/>
    </row>
    <row r="16066" spans="76:76">
      <c r="BX16066" s="16"/>
    </row>
    <row r="16067" spans="76:76">
      <c r="BX16067" s="16"/>
    </row>
    <row r="16068" spans="76:76">
      <c r="BX16068" s="16"/>
    </row>
    <row r="16069" spans="76:76">
      <c r="BX16069" s="16"/>
    </row>
    <row r="16070" spans="76:76">
      <c r="BX16070" s="16"/>
    </row>
    <row r="16071" spans="76:76">
      <c r="BX16071" s="16"/>
    </row>
    <row r="16072" spans="76:76">
      <c r="BX16072" s="16"/>
    </row>
    <row r="16073" spans="76:76">
      <c r="BX16073" s="16"/>
    </row>
    <row r="16074" spans="76:76">
      <c r="BX16074" s="16"/>
    </row>
    <row r="16075" spans="76:76">
      <c r="BX16075" s="16"/>
    </row>
    <row r="16076" spans="76:76">
      <c r="BX16076" s="16"/>
    </row>
    <row r="16077" spans="76:76">
      <c r="BX16077" s="16"/>
    </row>
    <row r="16078" spans="76:76">
      <c r="BX16078" s="16"/>
    </row>
    <row r="16079" spans="76:76">
      <c r="BX16079" s="16"/>
    </row>
    <row r="16080" spans="76:76">
      <c r="BX16080" s="16"/>
    </row>
    <row r="16081" spans="76:76">
      <c r="BX16081" s="16"/>
    </row>
    <row r="16082" spans="76:76">
      <c r="BX16082" s="16"/>
    </row>
    <row r="16083" spans="76:76">
      <c r="BX16083" s="16"/>
    </row>
    <row r="16084" spans="76:76">
      <c r="BX16084" s="16"/>
    </row>
    <row r="16085" spans="76:76">
      <c r="BX16085" s="16"/>
    </row>
    <row r="16086" spans="76:76">
      <c r="BX16086" s="16"/>
    </row>
    <row r="16087" spans="76:76">
      <c r="BX16087" s="16"/>
    </row>
    <row r="16088" spans="76:76">
      <c r="BX16088" s="16"/>
    </row>
    <row r="16089" spans="76:76">
      <c r="BX16089" s="16"/>
    </row>
    <row r="16090" spans="76:76">
      <c r="BX16090" s="16"/>
    </row>
    <row r="16091" spans="76:76">
      <c r="BX16091" s="16"/>
    </row>
    <row r="16092" spans="76:76">
      <c r="BX16092" s="16"/>
    </row>
    <row r="16093" spans="76:76">
      <c r="BX16093" s="16"/>
    </row>
    <row r="16094" spans="76:76">
      <c r="BX16094" s="16"/>
    </row>
    <row r="16095" spans="76:76">
      <c r="BX16095" s="16"/>
    </row>
    <row r="16096" spans="76:76">
      <c r="BX16096" s="16"/>
    </row>
    <row r="16097" spans="76:76">
      <c r="BX16097" s="16"/>
    </row>
    <row r="16098" spans="76:76">
      <c r="BX16098" s="16"/>
    </row>
    <row r="16099" spans="76:76">
      <c r="BX16099" s="16"/>
    </row>
    <row r="16100" spans="76:76">
      <c r="BX16100" s="16"/>
    </row>
    <row r="16101" spans="76:76">
      <c r="BX16101" s="16"/>
    </row>
    <row r="16102" spans="76:76">
      <c r="BX16102" s="16"/>
    </row>
    <row r="16103" spans="76:76">
      <c r="BX16103" s="16"/>
    </row>
    <row r="16104" spans="76:76">
      <c r="BX16104" s="16"/>
    </row>
    <row r="16105" spans="76:76">
      <c r="BX16105" s="16"/>
    </row>
    <row r="16106" spans="76:76">
      <c r="BX16106" s="16"/>
    </row>
    <row r="16107" spans="76:76">
      <c r="BX16107" s="16"/>
    </row>
    <row r="16108" spans="76:76">
      <c r="BX16108" s="16"/>
    </row>
    <row r="16109" spans="76:76">
      <c r="BX16109" s="16"/>
    </row>
    <row r="16110" spans="76:76">
      <c r="BX16110" s="16"/>
    </row>
    <row r="16111" spans="76:76">
      <c r="BX16111" s="16"/>
    </row>
    <row r="16112" spans="76:76">
      <c r="BX16112" s="16"/>
    </row>
    <row r="16113" spans="76:76">
      <c r="BX16113" s="16"/>
    </row>
    <row r="16114" spans="76:76">
      <c r="BX16114" s="16"/>
    </row>
    <row r="16115" spans="76:76">
      <c r="BX16115" s="16"/>
    </row>
    <row r="16116" spans="76:76">
      <c r="BX16116" s="16"/>
    </row>
    <row r="16117" spans="76:76">
      <c r="BX16117" s="16"/>
    </row>
    <row r="16118" spans="76:76">
      <c r="BX16118" s="16"/>
    </row>
    <row r="16119" spans="76:76">
      <c r="BX16119" s="16"/>
    </row>
    <row r="16120" spans="76:76">
      <c r="BX16120" s="16"/>
    </row>
    <row r="16121" spans="76:76">
      <c r="BX16121" s="16"/>
    </row>
    <row r="16122" spans="76:76">
      <c r="BX16122" s="16"/>
    </row>
    <row r="16123" spans="76:76">
      <c r="BX16123" s="16"/>
    </row>
    <row r="16124" spans="76:76">
      <c r="BX16124" s="16"/>
    </row>
    <row r="16125" spans="76:76">
      <c r="BX16125" s="16"/>
    </row>
    <row r="16126" spans="76:76">
      <c r="BX16126" s="16"/>
    </row>
    <row r="16127" spans="76:76">
      <c r="BX16127" s="16"/>
    </row>
    <row r="16128" spans="76:76">
      <c r="BX16128" s="16"/>
    </row>
    <row r="16129" spans="76:76">
      <c r="BX16129" s="16"/>
    </row>
    <row r="16130" spans="76:76">
      <c r="BX16130" s="16"/>
    </row>
    <row r="16131" spans="76:76">
      <c r="BX16131" s="16"/>
    </row>
    <row r="16132" spans="76:76">
      <c r="BX16132" s="16"/>
    </row>
    <row r="16133" spans="76:76">
      <c r="BX16133" s="16"/>
    </row>
    <row r="16134" spans="76:76">
      <c r="BX16134" s="16"/>
    </row>
    <row r="16135" spans="76:76">
      <c r="BX16135" s="16"/>
    </row>
    <row r="16136" spans="76:76">
      <c r="BX16136" s="16"/>
    </row>
    <row r="16137" spans="76:76">
      <c r="BX16137" s="16"/>
    </row>
    <row r="16138" spans="76:76">
      <c r="BX16138" s="16"/>
    </row>
    <row r="16139" spans="76:76">
      <c r="BX16139" s="16"/>
    </row>
    <row r="16140" spans="76:76">
      <c r="BX16140" s="16"/>
    </row>
    <row r="16141" spans="76:76">
      <c r="BX16141" s="16"/>
    </row>
    <row r="16142" spans="76:76">
      <c r="BX16142" s="16"/>
    </row>
    <row r="16143" spans="76:76">
      <c r="BX16143" s="16"/>
    </row>
    <row r="16144" spans="76:76">
      <c r="BX16144" s="16"/>
    </row>
    <row r="16145" spans="76:76">
      <c r="BX16145" s="16"/>
    </row>
    <row r="16146" spans="76:76">
      <c r="BX16146" s="16"/>
    </row>
    <row r="16147" spans="76:76">
      <c r="BX16147" s="16"/>
    </row>
    <row r="16148" spans="76:76">
      <c r="BX16148" s="16"/>
    </row>
    <row r="16149" spans="76:76">
      <c r="BX16149" s="16"/>
    </row>
    <row r="16150" spans="76:76">
      <c r="BX16150" s="16"/>
    </row>
    <row r="16151" spans="76:76">
      <c r="BX16151" s="16"/>
    </row>
    <row r="16152" spans="76:76">
      <c r="BX16152" s="16"/>
    </row>
    <row r="16153" spans="76:76">
      <c r="BX16153" s="16"/>
    </row>
    <row r="16154" spans="76:76">
      <c r="BX16154" s="16"/>
    </row>
    <row r="16155" spans="76:76">
      <c r="BX16155" s="16"/>
    </row>
    <row r="16156" spans="76:76">
      <c r="BX16156" s="16"/>
    </row>
    <row r="16157" spans="76:76">
      <c r="BX16157" s="16"/>
    </row>
    <row r="16158" spans="76:76">
      <c r="BX16158" s="16"/>
    </row>
    <row r="16159" spans="76:76">
      <c r="BX16159" s="16"/>
    </row>
    <row r="16160" spans="76:76">
      <c r="BX16160" s="16"/>
    </row>
    <row r="16161" spans="76:76">
      <c r="BX16161" s="16"/>
    </row>
    <row r="16162" spans="76:76">
      <c r="BX16162" s="16"/>
    </row>
    <row r="16163" spans="76:76">
      <c r="BX16163" s="16"/>
    </row>
    <row r="16164" spans="76:76">
      <c r="BX16164" s="16"/>
    </row>
    <row r="16165" spans="76:76">
      <c r="BX16165" s="16"/>
    </row>
    <row r="16166" spans="76:76">
      <c r="BX16166" s="16"/>
    </row>
    <row r="16167" spans="76:76">
      <c r="BX16167" s="16"/>
    </row>
    <row r="16168" spans="76:76">
      <c r="BX16168" s="16"/>
    </row>
    <row r="16169" spans="76:76">
      <c r="BX16169" s="16"/>
    </row>
    <row r="16170" spans="76:76">
      <c r="BX16170" s="16"/>
    </row>
    <row r="16171" spans="76:76">
      <c r="BX16171" s="16"/>
    </row>
    <row r="16172" spans="76:76">
      <c r="BX16172" s="16"/>
    </row>
    <row r="16173" spans="76:76">
      <c r="BX16173" s="16"/>
    </row>
    <row r="16174" spans="76:76">
      <c r="BX16174" s="16"/>
    </row>
    <row r="16175" spans="76:76">
      <c r="BX16175" s="16"/>
    </row>
    <row r="16176" spans="76:76">
      <c r="BX16176" s="16"/>
    </row>
    <row r="16177" spans="76:76">
      <c r="BX16177" s="16"/>
    </row>
    <row r="16178" spans="76:76">
      <c r="BX16178" s="16"/>
    </row>
    <row r="16179" spans="76:76">
      <c r="BX16179" s="16"/>
    </row>
    <row r="16180" spans="76:76">
      <c r="BX16180" s="16"/>
    </row>
    <row r="16181" spans="76:76">
      <c r="BX16181" s="16"/>
    </row>
    <row r="16182" spans="76:76">
      <c r="BX16182" s="16"/>
    </row>
    <row r="16183" spans="76:76">
      <c r="BX16183" s="16"/>
    </row>
    <row r="16184" spans="76:76">
      <c r="BX16184" s="16"/>
    </row>
    <row r="16185" spans="76:76">
      <c r="BX16185" s="16"/>
    </row>
    <row r="16186" spans="76:76">
      <c r="BX16186" s="16"/>
    </row>
    <row r="16187" spans="76:76">
      <c r="BX16187" s="16"/>
    </row>
    <row r="16188" spans="76:76">
      <c r="BX16188" s="16"/>
    </row>
    <row r="16189" spans="76:76">
      <c r="BX16189" s="16"/>
    </row>
    <row r="16190" spans="76:76">
      <c r="BX16190" s="16"/>
    </row>
    <row r="16191" spans="76:76">
      <c r="BX16191" s="16"/>
    </row>
    <row r="16192" spans="76:76">
      <c r="BX16192" s="16"/>
    </row>
    <row r="16193" spans="76:76">
      <c r="BX16193" s="16"/>
    </row>
    <row r="16194" spans="76:76">
      <c r="BX16194" s="16"/>
    </row>
    <row r="16195" spans="76:76">
      <c r="BX16195" s="16"/>
    </row>
    <row r="16196" spans="76:76">
      <c r="BX16196" s="16"/>
    </row>
    <row r="16197" spans="76:76">
      <c r="BX16197" s="16"/>
    </row>
    <row r="16198" spans="76:76">
      <c r="BX16198" s="16"/>
    </row>
    <row r="16199" spans="76:76">
      <c r="BX16199" s="16"/>
    </row>
    <row r="16200" spans="76:76">
      <c r="BX16200" s="16"/>
    </row>
    <row r="16201" spans="76:76">
      <c r="BX16201" s="16"/>
    </row>
    <row r="16202" spans="76:76">
      <c r="BX16202" s="16"/>
    </row>
    <row r="16203" spans="76:76">
      <c r="BX16203" s="16"/>
    </row>
    <row r="16204" spans="76:76">
      <c r="BX16204" s="16"/>
    </row>
    <row r="16205" spans="76:76">
      <c r="BX16205" s="16"/>
    </row>
    <row r="16206" spans="76:76">
      <c r="BX16206" s="16"/>
    </row>
    <row r="16207" spans="76:76">
      <c r="BX16207" s="16"/>
    </row>
    <row r="16208" spans="76:76">
      <c r="BX16208" s="16"/>
    </row>
    <row r="16209" spans="76:76">
      <c r="BX16209" s="16"/>
    </row>
    <row r="16210" spans="76:76">
      <c r="BX16210" s="16"/>
    </row>
    <row r="16211" spans="76:76">
      <c r="BX16211" s="16"/>
    </row>
    <row r="16212" spans="76:76">
      <c r="BX16212" s="16"/>
    </row>
    <row r="16213" spans="76:76">
      <c r="BX16213" s="16"/>
    </row>
    <row r="16214" spans="76:76">
      <c r="BX16214" s="16"/>
    </row>
    <row r="16215" spans="76:76">
      <c r="BX16215" s="16"/>
    </row>
    <row r="16216" spans="76:76">
      <c r="BX16216" s="16"/>
    </row>
    <row r="16217" spans="76:76">
      <c r="BX16217" s="16"/>
    </row>
    <row r="16218" spans="76:76">
      <c r="BX16218" s="16"/>
    </row>
    <row r="16219" spans="76:76">
      <c r="BX16219" s="16"/>
    </row>
    <row r="16220" spans="76:76">
      <c r="BX16220" s="16"/>
    </row>
    <row r="16221" spans="76:76">
      <c r="BX16221" s="16"/>
    </row>
    <row r="16222" spans="76:76">
      <c r="BX16222" s="16"/>
    </row>
    <row r="16223" spans="76:76">
      <c r="BX16223" s="16"/>
    </row>
    <row r="16224" spans="76:76">
      <c r="BX16224" s="16"/>
    </row>
    <row r="16225" spans="76:76">
      <c r="BX16225" s="16"/>
    </row>
    <row r="16226" spans="76:76">
      <c r="BX16226" s="16"/>
    </row>
    <row r="16227" spans="76:76">
      <c r="BX16227" s="16"/>
    </row>
    <row r="16228" spans="76:76">
      <c r="BX16228" s="16"/>
    </row>
    <row r="16229" spans="76:76">
      <c r="BX16229" s="16"/>
    </row>
    <row r="16230" spans="76:76">
      <c r="BX16230" s="16"/>
    </row>
    <row r="16231" spans="76:76">
      <c r="BX16231" s="16"/>
    </row>
    <row r="16232" spans="76:76">
      <c r="BX16232" s="16"/>
    </row>
    <row r="16233" spans="76:76">
      <c r="BX16233" s="16"/>
    </row>
    <row r="16234" spans="76:76">
      <c r="BX16234" s="16"/>
    </row>
    <row r="16235" spans="76:76">
      <c r="BX16235" s="16"/>
    </row>
    <row r="16236" spans="76:76">
      <c r="BX16236" s="16"/>
    </row>
    <row r="16237" spans="76:76">
      <c r="BX16237" s="16"/>
    </row>
    <row r="16238" spans="76:76">
      <c r="BX16238" s="16"/>
    </row>
    <row r="16239" spans="76:76">
      <c r="BX16239" s="16"/>
    </row>
    <row r="16240" spans="76:76">
      <c r="BX16240" s="16"/>
    </row>
    <row r="16241" spans="76:76">
      <c r="BX16241" s="16"/>
    </row>
    <row r="16242" spans="76:76">
      <c r="BX16242" s="16"/>
    </row>
    <row r="16243" spans="76:76">
      <c r="BX16243" s="16"/>
    </row>
    <row r="16244" spans="76:76">
      <c r="BX16244" s="16"/>
    </row>
    <row r="16245" spans="76:76">
      <c r="BX16245" s="16"/>
    </row>
    <row r="16246" spans="76:76">
      <c r="BX16246" s="16"/>
    </row>
    <row r="16247" spans="76:76">
      <c r="BX16247" s="16"/>
    </row>
    <row r="16248" spans="76:76">
      <c r="BX16248" s="16"/>
    </row>
    <row r="16249" spans="76:76">
      <c r="BX16249" s="16"/>
    </row>
    <row r="16250" spans="76:76">
      <c r="BX16250" s="16"/>
    </row>
    <row r="16251" spans="76:76">
      <c r="BX16251" s="16"/>
    </row>
    <row r="16252" spans="76:76">
      <c r="BX16252" s="16"/>
    </row>
    <row r="16253" spans="76:76">
      <c r="BX16253" s="16"/>
    </row>
    <row r="16254" spans="76:76">
      <c r="BX16254" s="16"/>
    </row>
    <row r="16255" spans="76:76">
      <c r="BX16255" s="16"/>
    </row>
    <row r="16256" spans="76:76">
      <c r="BX16256" s="16"/>
    </row>
    <row r="16257" spans="76:76">
      <c r="BX16257" s="16"/>
    </row>
    <row r="16258" spans="76:76">
      <c r="BX16258" s="16"/>
    </row>
    <row r="16259" spans="76:76">
      <c r="BX16259" s="16"/>
    </row>
    <row r="16260" spans="76:76">
      <c r="BX16260" s="16"/>
    </row>
    <row r="16261" spans="76:76">
      <c r="BX16261" s="16"/>
    </row>
    <row r="16262" spans="76:76">
      <c r="BX16262" s="16"/>
    </row>
    <row r="16263" spans="76:76">
      <c r="BX16263" s="16"/>
    </row>
    <row r="16264" spans="76:76">
      <c r="BX16264" s="16"/>
    </row>
    <row r="16265" spans="76:76">
      <c r="BX16265" s="16"/>
    </row>
    <row r="16266" spans="76:76">
      <c r="BX16266" s="16"/>
    </row>
    <row r="16267" spans="76:76">
      <c r="BX16267" s="16"/>
    </row>
    <row r="16268" spans="76:76">
      <c r="BX16268" s="16"/>
    </row>
    <row r="16269" spans="76:76">
      <c r="BX16269" s="16"/>
    </row>
    <row r="16270" spans="76:76">
      <c r="BX16270" s="16"/>
    </row>
    <row r="16271" spans="76:76">
      <c r="BX16271" s="16"/>
    </row>
    <row r="16272" spans="76:76">
      <c r="BX16272" s="16"/>
    </row>
    <row r="16273" spans="76:76">
      <c r="BX16273" s="16"/>
    </row>
    <row r="16274" spans="76:76">
      <c r="BX16274" s="16"/>
    </row>
    <row r="16275" spans="76:76">
      <c r="BX16275" s="16"/>
    </row>
    <row r="16276" spans="76:76">
      <c r="BX16276" s="16"/>
    </row>
    <row r="16277" spans="76:76">
      <c r="BX16277" s="16"/>
    </row>
    <row r="16278" spans="76:76">
      <c r="BX16278" s="16"/>
    </row>
    <row r="16279" spans="76:76">
      <c r="BX16279" s="16"/>
    </row>
    <row r="16280" spans="76:76">
      <c r="BX16280" s="16"/>
    </row>
    <row r="16281" spans="76:76">
      <c r="BX16281" s="16"/>
    </row>
    <row r="16282" spans="76:76">
      <c r="BX16282" s="16"/>
    </row>
    <row r="16283" spans="76:76">
      <c r="BX16283" s="16"/>
    </row>
    <row r="16284" spans="76:76">
      <c r="BX16284" s="16"/>
    </row>
    <row r="16285" spans="76:76">
      <c r="BX16285" s="16"/>
    </row>
    <row r="16286" spans="76:76">
      <c r="BX16286" s="16"/>
    </row>
    <row r="16287" spans="76:76">
      <c r="BX16287" s="16"/>
    </row>
    <row r="16288" spans="76:76">
      <c r="BX16288" s="16"/>
    </row>
    <row r="16289" spans="76:76">
      <c r="BX16289" s="16"/>
    </row>
    <row r="16290" spans="76:76">
      <c r="BX16290" s="16"/>
    </row>
    <row r="16291" spans="76:76">
      <c r="BX16291" s="16"/>
    </row>
    <row r="16292" spans="76:76">
      <c r="BX16292" s="16"/>
    </row>
    <row r="16293" spans="76:76">
      <c r="BX16293" s="16"/>
    </row>
    <row r="16294" spans="76:76">
      <c r="BX16294" s="16"/>
    </row>
    <row r="16295" spans="76:76">
      <c r="BX16295" s="16"/>
    </row>
    <row r="16296" spans="76:76">
      <c r="BX16296" s="16"/>
    </row>
    <row r="16297" spans="76:76">
      <c r="BX16297" s="16"/>
    </row>
    <row r="16298" spans="76:76">
      <c r="BX16298" s="16"/>
    </row>
    <row r="16299" spans="76:76">
      <c r="BX16299" s="16"/>
    </row>
    <row r="16300" spans="76:76">
      <c r="BX16300" s="16"/>
    </row>
    <row r="16301" spans="76:76">
      <c r="BX16301" s="16"/>
    </row>
    <row r="16302" spans="76:76">
      <c r="BX16302" s="16"/>
    </row>
    <row r="16303" spans="76:76">
      <c r="BX16303" s="16"/>
    </row>
    <row r="16304" spans="76:76">
      <c r="BX16304" s="16"/>
    </row>
    <row r="16305" spans="76:76">
      <c r="BX16305" s="16"/>
    </row>
    <row r="16306" spans="76:76">
      <c r="BX16306" s="16"/>
    </row>
    <row r="16307" spans="76:76">
      <c r="BX16307" s="16"/>
    </row>
    <row r="16308" spans="76:76">
      <c r="BX16308" s="16"/>
    </row>
    <row r="16309" spans="76:76">
      <c r="BX16309" s="16"/>
    </row>
    <row r="16310" spans="76:76">
      <c r="BX16310" s="16"/>
    </row>
    <row r="16311" spans="76:76">
      <c r="BX16311" s="16"/>
    </row>
    <row r="16312" spans="76:76">
      <c r="BX16312" s="16"/>
    </row>
    <row r="16313" spans="76:76">
      <c r="BX16313" s="16"/>
    </row>
    <row r="16314" spans="76:76">
      <c r="BX16314" s="16"/>
    </row>
    <row r="16315" spans="76:76">
      <c r="BX16315" s="16"/>
    </row>
    <row r="16316" spans="76:76">
      <c r="BX16316" s="16"/>
    </row>
    <row r="16317" spans="76:76">
      <c r="BX16317" s="16"/>
    </row>
    <row r="16318" spans="76:76">
      <c r="BX16318" s="16"/>
    </row>
    <row r="16319" spans="76:76">
      <c r="BX16319" s="16"/>
    </row>
    <row r="16320" spans="76:76">
      <c r="BX16320" s="16"/>
    </row>
    <row r="16321" spans="76:76">
      <c r="BX16321" s="16"/>
    </row>
    <row r="16322" spans="76:76">
      <c r="BX16322" s="16"/>
    </row>
    <row r="16323" spans="76:76">
      <c r="BX16323" s="16"/>
    </row>
    <row r="16324" spans="76:76">
      <c r="BX16324" s="16"/>
    </row>
    <row r="16325" spans="76:76">
      <c r="BX16325" s="16"/>
    </row>
    <row r="16326" spans="76:76">
      <c r="BX16326" s="16"/>
    </row>
    <row r="16327" spans="76:76">
      <c r="BX16327" s="16"/>
    </row>
    <row r="16328" spans="76:76">
      <c r="BX16328" s="16"/>
    </row>
    <row r="16329" spans="76:76">
      <c r="BX16329" s="16"/>
    </row>
    <row r="16330" spans="76:76">
      <c r="BX16330" s="16"/>
    </row>
    <row r="16331" spans="76:76">
      <c r="BX16331" s="16"/>
    </row>
    <row r="16332" spans="76:76">
      <c r="BX16332" s="16"/>
    </row>
    <row r="16333" spans="76:76">
      <c r="BX16333" s="16"/>
    </row>
    <row r="16334" spans="76:76">
      <c r="BX16334" s="16"/>
    </row>
    <row r="16335" spans="76:76">
      <c r="BX16335" s="16"/>
    </row>
    <row r="16336" spans="76:76">
      <c r="BX16336" s="16"/>
    </row>
    <row r="16337" spans="76:76">
      <c r="BX16337" s="16"/>
    </row>
    <row r="16338" spans="76:76">
      <c r="BX16338" s="16"/>
    </row>
    <row r="16339" spans="76:76">
      <c r="BX16339" s="16"/>
    </row>
    <row r="16340" spans="76:76">
      <c r="BX16340" s="16"/>
    </row>
    <row r="16341" spans="76:76">
      <c r="BX16341" s="16"/>
    </row>
    <row r="16342" spans="76:76">
      <c r="BX16342" s="16"/>
    </row>
    <row r="16343" spans="76:76">
      <c r="BX16343" s="16"/>
    </row>
    <row r="16344" spans="76:76">
      <c r="BX16344" s="16"/>
    </row>
    <row r="16345" spans="76:76">
      <c r="BX16345" s="16"/>
    </row>
    <row r="16346" spans="76:76">
      <c r="BX16346" s="16"/>
    </row>
    <row r="16347" spans="76:76">
      <c r="BX16347" s="16"/>
    </row>
    <row r="16348" spans="76:76">
      <c r="BX16348" s="16"/>
    </row>
    <row r="16349" spans="76:76">
      <c r="BX16349" s="16"/>
    </row>
    <row r="16350" spans="76:76">
      <c r="BX16350" s="16"/>
    </row>
    <row r="16351" spans="76:76">
      <c r="BX16351" s="16"/>
    </row>
    <row r="16352" spans="76:76">
      <c r="BX16352" s="16"/>
    </row>
    <row r="16353" spans="76:76">
      <c r="BX16353" s="16"/>
    </row>
    <row r="16354" spans="76:76">
      <c r="BX16354" s="16"/>
    </row>
    <row r="16355" spans="76:76">
      <c r="BX16355" s="16"/>
    </row>
    <row r="16356" spans="76:76">
      <c r="BX16356" s="16"/>
    </row>
    <row r="16357" spans="76:76">
      <c r="BX16357" s="16"/>
    </row>
    <row r="16358" spans="76:76">
      <c r="BX16358" s="16"/>
    </row>
    <row r="16359" spans="76:76">
      <c r="BX16359" s="16"/>
    </row>
    <row r="16360" spans="76:76">
      <c r="BX16360" s="16"/>
    </row>
    <row r="16361" spans="76:76">
      <c r="BX16361" s="16"/>
    </row>
    <row r="16362" spans="76:76">
      <c r="BX16362" s="16"/>
    </row>
    <row r="16363" spans="76:76">
      <c r="BX16363" s="16"/>
    </row>
    <row r="16364" spans="76:76">
      <c r="BX16364" s="16"/>
    </row>
    <row r="16365" spans="76:76">
      <c r="BX16365" s="16"/>
    </row>
    <row r="16366" spans="76:76">
      <c r="BX16366" s="16"/>
    </row>
    <row r="16367" spans="76:76">
      <c r="BX16367" s="16"/>
    </row>
    <row r="16368" spans="76:76">
      <c r="BX16368" s="16"/>
    </row>
    <row r="16369" spans="76:76">
      <c r="BX16369" s="16"/>
    </row>
    <row r="16370" spans="76:76">
      <c r="BX16370" s="16"/>
    </row>
    <row r="16371" spans="76:76">
      <c r="BX16371" s="16"/>
    </row>
    <row r="16372" spans="76:76">
      <c r="BX16372" s="16"/>
    </row>
    <row r="16373" spans="76:76">
      <c r="BX16373" s="16"/>
    </row>
    <row r="16374" spans="76:76">
      <c r="BX16374" s="16"/>
    </row>
    <row r="16375" spans="76:76">
      <c r="BX16375" s="16"/>
    </row>
    <row r="16376" spans="76:76">
      <c r="BX16376" s="16"/>
    </row>
    <row r="16377" spans="76:76">
      <c r="BX16377" s="16"/>
    </row>
    <row r="16378" spans="76:76">
      <c r="BX16378" s="16"/>
    </row>
    <row r="16379" spans="76:76">
      <c r="BX16379" s="16"/>
    </row>
    <row r="16380" spans="76:76">
      <c r="BX16380" s="16"/>
    </row>
    <row r="16381" spans="76:76">
      <c r="BX16381" s="16"/>
    </row>
    <row r="16382" spans="76:76">
      <c r="BX16382" s="16"/>
    </row>
    <row r="16383" spans="76:76">
      <c r="BX16383" s="16"/>
    </row>
    <row r="16384" spans="76:76">
      <c r="BX16384" s="16"/>
    </row>
    <row r="16385" spans="76:76">
      <c r="BX16385" s="16"/>
    </row>
    <row r="16386" spans="76:76">
      <c r="BX16386" s="16"/>
    </row>
    <row r="16387" spans="76:76">
      <c r="BX16387" s="16"/>
    </row>
    <row r="16388" spans="76:76">
      <c r="BX16388" s="16"/>
    </row>
    <row r="16389" spans="76:76">
      <c r="BX16389" s="16"/>
    </row>
    <row r="16390" spans="76:76">
      <c r="BX16390" s="16"/>
    </row>
    <row r="16391" spans="76:76">
      <c r="BX16391" s="16"/>
    </row>
    <row r="16392" spans="76:76">
      <c r="BX16392" s="16"/>
    </row>
    <row r="16393" spans="76:76">
      <c r="BX16393" s="16"/>
    </row>
    <row r="16394" spans="76:76">
      <c r="BX16394" s="16"/>
    </row>
    <row r="16395" spans="76:76">
      <c r="BX16395" s="16"/>
    </row>
    <row r="16396" spans="76:76">
      <c r="BX16396" s="16"/>
    </row>
    <row r="16397" spans="76:76">
      <c r="BX16397" s="16"/>
    </row>
    <row r="16398" spans="76:76">
      <c r="BX16398" s="16"/>
    </row>
    <row r="16399" spans="76:76">
      <c r="BX16399" s="16"/>
    </row>
    <row r="16400" spans="76:76">
      <c r="BX16400" s="16"/>
    </row>
    <row r="16401" spans="76:76">
      <c r="BX16401" s="16"/>
    </row>
    <row r="16402" spans="76:76">
      <c r="BX16402" s="16"/>
    </row>
    <row r="16403" spans="76:76">
      <c r="BX16403" s="16"/>
    </row>
    <row r="16404" spans="76:76">
      <c r="BX16404" s="16"/>
    </row>
    <row r="16405" spans="76:76">
      <c r="BX16405" s="16"/>
    </row>
    <row r="16406" spans="76:76">
      <c r="BX16406" s="16"/>
    </row>
    <row r="16407" spans="76:76">
      <c r="BX16407" s="16"/>
    </row>
    <row r="16408" spans="76:76">
      <c r="BX16408" s="16"/>
    </row>
    <row r="16409" spans="76:76">
      <c r="BX16409" s="16"/>
    </row>
    <row r="16410" spans="76:76">
      <c r="BX16410" s="16"/>
    </row>
    <row r="16411" spans="76:76">
      <c r="BX16411" s="16"/>
    </row>
    <row r="16412" spans="76:76">
      <c r="BX16412" s="16"/>
    </row>
    <row r="16413" spans="76:76">
      <c r="BX16413" s="16"/>
    </row>
    <row r="16414" spans="76:76">
      <c r="BX16414" s="16"/>
    </row>
    <row r="16415" spans="76:76">
      <c r="BX16415" s="16"/>
    </row>
    <row r="16416" spans="76:76">
      <c r="BX16416" s="16"/>
    </row>
    <row r="16417" spans="76:76">
      <c r="BX16417" s="16"/>
    </row>
    <row r="16418" spans="76:76">
      <c r="BX16418" s="16"/>
    </row>
    <row r="16419" spans="76:76">
      <c r="BX16419" s="16"/>
    </row>
    <row r="16420" spans="76:76">
      <c r="BX16420" s="16"/>
    </row>
    <row r="16421" spans="76:76">
      <c r="BX16421" s="16"/>
    </row>
    <row r="16422" spans="76:76">
      <c r="BX16422" s="16"/>
    </row>
    <row r="16423" spans="76:76">
      <c r="BX16423" s="16"/>
    </row>
    <row r="16424" spans="76:76">
      <c r="BX16424" s="16"/>
    </row>
    <row r="16425" spans="76:76">
      <c r="BX16425" s="16"/>
    </row>
    <row r="16426" spans="76:76">
      <c r="BX16426" s="16"/>
    </row>
    <row r="16427" spans="76:76">
      <c r="BX16427" s="16"/>
    </row>
    <row r="16428" spans="76:76">
      <c r="BX16428" s="16"/>
    </row>
    <row r="16429" spans="76:76">
      <c r="BX16429" s="16"/>
    </row>
    <row r="16430" spans="76:76">
      <c r="BX16430" s="16"/>
    </row>
    <row r="16431" spans="76:76">
      <c r="BX16431" s="16"/>
    </row>
    <row r="16432" spans="76:76">
      <c r="BX16432" s="16"/>
    </row>
    <row r="16433" spans="76:76">
      <c r="BX16433" s="16"/>
    </row>
    <row r="16434" spans="76:76">
      <c r="BX16434" s="16"/>
    </row>
    <row r="16435" spans="76:76">
      <c r="BX16435" s="16"/>
    </row>
    <row r="16436" spans="76:76">
      <c r="BX16436" s="16"/>
    </row>
    <row r="16437" spans="76:76">
      <c r="BX16437" s="16"/>
    </row>
    <row r="16438" spans="76:76">
      <c r="BX16438" s="16"/>
    </row>
    <row r="16439" spans="76:76">
      <c r="BX16439" s="16"/>
    </row>
    <row r="16440" spans="76:76">
      <c r="BX16440" s="16"/>
    </row>
    <row r="16441" spans="76:76">
      <c r="BX16441" s="16"/>
    </row>
    <row r="16442" spans="76:76">
      <c r="BX16442" s="16"/>
    </row>
    <row r="16443" spans="76:76">
      <c r="BX16443" s="16"/>
    </row>
    <row r="16444" spans="76:76">
      <c r="BX16444" s="16"/>
    </row>
    <row r="16445" spans="76:76">
      <c r="BX16445" s="16"/>
    </row>
    <row r="16446" spans="76:76">
      <c r="BX16446" s="16"/>
    </row>
    <row r="16447" spans="76:76">
      <c r="BX16447" s="16"/>
    </row>
    <row r="16448" spans="76:76">
      <c r="BX16448" s="16"/>
    </row>
    <row r="16449" spans="76:76">
      <c r="BX16449" s="16"/>
    </row>
    <row r="16450" spans="76:76">
      <c r="BX16450" s="16"/>
    </row>
    <row r="16451" spans="76:76">
      <c r="BX16451" s="16"/>
    </row>
    <row r="16452" spans="76:76">
      <c r="BX16452" s="16"/>
    </row>
    <row r="16453" spans="76:76">
      <c r="BX16453" s="16"/>
    </row>
    <row r="16454" spans="76:76">
      <c r="BX16454" s="16"/>
    </row>
    <row r="16455" spans="76:76">
      <c r="BX16455" s="16"/>
    </row>
    <row r="16456" spans="76:76">
      <c r="BX16456" s="16"/>
    </row>
    <row r="16457" spans="76:76">
      <c r="BX16457" s="16"/>
    </row>
    <row r="16458" spans="76:76">
      <c r="BX16458" s="16"/>
    </row>
    <row r="16459" spans="76:76">
      <c r="BX16459" s="16"/>
    </row>
    <row r="16460" spans="76:76">
      <c r="BX16460" s="16"/>
    </row>
    <row r="16461" spans="76:76">
      <c r="BX16461" s="16"/>
    </row>
    <row r="16462" spans="76:76">
      <c r="BX16462" s="16"/>
    </row>
    <row r="16463" spans="76:76">
      <c r="BX16463" s="16"/>
    </row>
    <row r="16464" spans="76:76">
      <c r="BX16464" s="16"/>
    </row>
    <row r="16465" spans="76:76">
      <c r="BX16465" s="16"/>
    </row>
    <row r="16466" spans="76:76">
      <c r="BX16466" s="16"/>
    </row>
    <row r="16467" spans="76:76">
      <c r="BX16467" s="16"/>
    </row>
    <row r="16468" spans="76:76">
      <c r="BX16468" s="16"/>
    </row>
    <row r="16469" spans="76:76">
      <c r="BX16469" s="16"/>
    </row>
    <row r="16470" spans="76:76">
      <c r="BX16470" s="16"/>
    </row>
    <row r="16471" spans="76:76">
      <c r="BX16471" s="16"/>
    </row>
    <row r="16472" spans="76:76">
      <c r="BX16472" s="16"/>
    </row>
    <row r="16473" spans="76:76">
      <c r="BX16473" s="16"/>
    </row>
    <row r="16474" spans="76:76">
      <c r="BX16474" s="16"/>
    </row>
    <row r="16475" spans="76:76">
      <c r="BX16475" s="16"/>
    </row>
    <row r="16476" spans="76:76">
      <c r="BX16476" s="16"/>
    </row>
    <row r="16477" spans="76:76">
      <c r="BX16477" s="16"/>
    </row>
    <row r="16478" spans="76:76">
      <c r="BX16478" s="16"/>
    </row>
    <row r="16479" spans="76:76">
      <c r="BX16479" s="16"/>
    </row>
    <row r="16480" spans="76:76">
      <c r="BX16480" s="16"/>
    </row>
    <row r="16481" spans="76:76">
      <c r="BX16481" s="16"/>
    </row>
    <row r="16482" spans="76:76">
      <c r="BX16482" s="16"/>
    </row>
    <row r="16483" spans="76:76">
      <c r="BX16483" s="16"/>
    </row>
    <row r="16484" spans="76:76">
      <c r="BX16484" s="16"/>
    </row>
    <row r="16485" spans="76:76">
      <c r="BX16485" s="16"/>
    </row>
    <row r="16486" spans="76:76">
      <c r="BX16486" s="16"/>
    </row>
    <row r="16487" spans="76:76">
      <c r="BX16487" s="16"/>
    </row>
    <row r="16488" spans="76:76">
      <c r="BX16488" s="16"/>
    </row>
    <row r="16489" spans="76:76">
      <c r="BX16489" s="16"/>
    </row>
    <row r="16490" spans="76:76">
      <c r="BX16490" s="16"/>
    </row>
    <row r="16491" spans="76:76">
      <c r="BX16491" s="16"/>
    </row>
    <row r="16492" spans="76:76">
      <c r="BX16492" s="16"/>
    </row>
    <row r="16493" spans="76:76">
      <c r="BX16493" s="16"/>
    </row>
    <row r="16494" spans="76:76">
      <c r="BX16494" s="16"/>
    </row>
    <row r="16495" spans="76:76">
      <c r="BX16495" s="16"/>
    </row>
    <row r="16496" spans="76:76">
      <c r="BX16496" s="16"/>
    </row>
    <row r="16497" spans="76:76">
      <c r="BX16497" s="16"/>
    </row>
    <row r="16498" spans="76:76">
      <c r="BX16498" s="16"/>
    </row>
    <row r="16499" spans="76:76">
      <c r="BX16499" s="16"/>
    </row>
    <row r="16500" spans="76:76">
      <c r="BX16500" s="16"/>
    </row>
    <row r="16501" spans="76:76">
      <c r="BX16501" s="16"/>
    </row>
    <row r="16502" spans="76:76">
      <c r="BX16502" s="16"/>
    </row>
    <row r="16503" spans="76:76">
      <c r="BX16503" s="16"/>
    </row>
    <row r="16504" spans="76:76">
      <c r="BX16504" s="16"/>
    </row>
    <row r="16505" spans="76:76">
      <c r="BX16505" s="16"/>
    </row>
    <row r="16506" spans="76:76">
      <c r="BX16506" s="16"/>
    </row>
    <row r="16507" spans="76:76">
      <c r="BX16507" s="16"/>
    </row>
    <row r="16508" spans="76:76">
      <c r="BX16508" s="16"/>
    </row>
    <row r="16509" spans="76:76">
      <c r="BX16509" s="16"/>
    </row>
    <row r="16510" spans="76:76">
      <c r="BX16510" s="16"/>
    </row>
    <row r="16511" spans="76:76">
      <c r="BX16511" s="16"/>
    </row>
    <row r="16512" spans="76:76">
      <c r="BX16512" s="16"/>
    </row>
    <row r="16513" spans="76:76">
      <c r="BX16513" s="16"/>
    </row>
    <row r="16514" spans="76:76">
      <c r="BX16514" s="16"/>
    </row>
    <row r="16515" spans="76:76">
      <c r="BX16515" s="16"/>
    </row>
    <row r="16516" spans="76:76">
      <c r="BX16516" s="16"/>
    </row>
    <row r="16517" spans="76:76">
      <c r="BX16517" s="16"/>
    </row>
    <row r="16518" spans="76:76">
      <c r="BX16518" s="16"/>
    </row>
    <row r="16519" spans="76:76">
      <c r="BX16519" s="16"/>
    </row>
    <row r="16520" spans="76:76">
      <c r="BX16520" s="16"/>
    </row>
    <row r="16521" spans="76:76">
      <c r="BX16521" s="16"/>
    </row>
    <row r="16522" spans="76:76">
      <c r="BX16522" s="16"/>
    </row>
    <row r="16523" spans="76:76">
      <c r="BX16523" s="16"/>
    </row>
    <row r="16524" spans="76:76">
      <c r="BX16524" s="16"/>
    </row>
    <row r="16525" spans="76:76">
      <c r="BX16525" s="16"/>
    </row>
    <row r="16526" spans="76:76">
      <c r="BX16526" s="16"/>
    </row>
    <row r="16527" spans="76:76">
      <c r="BX16527" s="16"/>
    </row>
    <row r="16528" spans="76:76">
      <c r="BX16528" s="16"/>
    </row>
    <row r="16529" spans="76:76">
      <c r="BX16529" s="16"/>
    </row>
    <row r="16530" spans="76:76">
      <c r="BX16530" s="16"/>
    </row>
    <row r="16531" spans="76:76">
      <c r="BX16531" s="16"/>
    </row>
    <row r="16532" spans="76:76">
      <c r="BX16532" s="16"/>
    </row>
    <row r="16533" spans="76:76">
      <c r="BX16533" s="16"/>
    </row>
    <row r="16534" spans="76:76">
      <c r="BX16534" s="16"/>
    </row>
    <row r="16535" spans="76:76">
      <c r="BX16535" s="16"/>
    </row>
    <row r="16536" spans="76:76">
      <c r="BX16536" s="16"/>
    </row>
    <row r="16537" spans="76:76">
      <c r="BX16537" s="16"/>
    </row>
    <row r="16538" spans="76:76">
      <c r="BX16538" s="16"/>
    </row>
    <row r="16539" spans="76:76">
      <c r="BX16539" s="16"/>
    </row>
    <row r="16540" spans="76:76">
      <c r="BX16540" s="16"/>
    </row>
    <row r="16541" spans="76:76">
      <c r="BX16541" s="16"/>
    </row>
    <row r="16542" spans="76:76">
      <c r="BX16542" s="16"/>
    </row>
    <row r="16543" spans="76:76">
      <c r="BX16543" s="16"/>
    </row>
    <row r="16544" spans="76:76">
      <c r="BX16544" s="16"/>
    </row>
    <row r="16545" spans="76:76">
      <c r="BX16545" s="16"/>
    </row>
    <row r="16546" spans="76:76">
      <c r="BX16546" s="16"/>
    </row>
    <row r="16547" spans="76:76">
      <c r="BX16547" s="16"/>
    </row>
    <row r="16548" spans="76:76">
      <c r="BX16548" s="16"/>
    </row>
    <row r="16549" spans="76:76">
      <c r="BX16549" s="16"/>
    </row>
    <row r="16550" spans="76:76">
      <c r="BX16550" s="16"/>
    </row>
    <row r="16551" spans="76:76">
      <c r="BX16551" s="16"/>
    </row>
    <row r="16552" spans="76:76">
      <c r="BX16552" s="16"/>
    </row>
    <row r="16553" spans="76:76">
      <c r="BX16553" s="16"/>
    </row>
    <row r="16554" spans="76:76">
      <c r="BX16554" s="16"/>
    </row>
    <row r="16555" spans="76:76">
      <c r="BX16555" s="16"/>
    </row>
    <row r="16556" spans="76:76">
      <c r="BX16556" s="16"/>
    </row>
    <row r="16557" spans="76:76">
      <c r="BX16557" s="16"/>
    </row>
    <row r="16558" spans="76:76">
      <c r="BX16558" s="16"/>
    </row>
    <row r="16559" spans="76:76">
      <c r="BX16559" s="16"/>
    </row>
    <row r="16560" spans="76:76">
      <c r="BX16560" s="16"/>
    </row>
    <row r="16561" spans="76:76">
      <c r="BX16561" s="16"/>
    </row>
    <row r="16562" spans="76:76">
      <c r="BX16562" s="16"/>
    </row>
    <row r="16563" spans="76:76">
      <c r="BX16563" s="16"/>
    </row>
    <row r="16564" spans="76:76">
      <c r="BX16564" s="16"/>
    </row>
    <row r="16565" spans="76:76">
      <c r="BX16565" s="16"/>
    </row>
    <row r="16566" spans="76:76">
      <c r="BX16566" s="16"/>
    </row>
    <row r="16567" spans="76:76">
      <c r="BX16567" s="16"/>
    </row>
    <row r="16568" spans="76:76">
      <c r="BX16568" s="16"/>
    </row>
    <row r="16569" spans="76:76">
      <c r="BX16569" s="16"/>
    </row>
    <row r="16570" spans="76:76">
      <c r="BX16570" s="16"/>
    </row>
    <row r="16571" spans="76:76">
      <c r="BX16571" s="16"/>
    </row>
    <row r="16572" spans="76:76">
      <c r="BX16572" s="16"/>
    </row>
    <row r="16573" spans="76:76">
      <c r="BX16573" s="16"/>
    </row>
    <row r="16574" spans="76:76">
      <c r="BX16574" s="16"/>
    </row>
    <row r="16575" spans="76:76">
      <c r="BX16575" s="16"/>
    </row>
    <row r="16576" spans="76:76">
      <c r="BX16576" s="16"/>
    </row>
    <row r="16577" spans="76:76">
      <c r="BX16577" s="16"/>
    </row>
    <row r="16578" spans="76:76">
      <c r="BX16578" s="16"/>
    </row>
    <row r="16579" spans="76:76">
      <c r="BX16579" s="16"/>
    </row>
    <row r="16580" spans="76:76">
      <c r="BX16580" s="16"/>
    </row>
    <row r="16581" spans="76:76">
      <c r="BX16581" s="16"/>
    </row>
    <row r="16582" spans="76:76">
      <c r="BX16582" s="16"/>
    </row>
    <row r="16583" spans="76:76">
      <c r="BX16583" s="16"/>
    </row>
    <row r="16584" spans="76:76">
      <c r="BX16584" s="16"/>
    </row>
    <row r="16585" spans="76:76">
      <c r="BX16585" s="16"/>
    </row>
    <row r="16586" spans="76:76">
      <c r="BX16586" s="16"/>
    </row>
    <row r="16587" spans="76:76">
      <c r="BX16587" s="16"/>
    </row>
    <row r="16588" spans="76:76">
      <c r="BX16588" s="16"/>
    </row>
    <row r="16589" spans="76:76">
      <c r="BX16589" s="16"/>
    </row>
    <row r="16590" spans="76:76">
      <c r="BX16590" s="16"/>
    </row>
    <row r="16591" spans="76:76">
      <c r="BX16591" s="16"/>
    </row>
    <row r="16592" spans="76:76">
      <c r="BX16592" s="16"/>
    </row>
    <row r="16593" spans="76:76">
      <c r="BX16593" s="16"/>
    </row>
    <row r="16594" spans="76:76">
      <c r="BX16594" s="16"/>
    </row>
    <row r="16595" spans="76:76">
      <c r="BX16595" s="16"/>
    </row>
    <row r="16596" spans="76:76">
      <c r="BX16596" s="16"/>
    </row>
    <row r="16597" spans="76:76">
      <c r="BX16597" s="16"/>
    </row>
    <row r="16598" spans="76:76">
      <c r="BX16598" s="16"/>
    </row>
    <row r="16599" spans="76:76">
      <c r="BX16599" s="16"/>
    </row>
    <row r="16600" spans="76:76">
      <c r="BX16600" s="16"/>
    </row>
    <row r="16601" spans="76:76">
      <c r="BX16601" s="16"/>
    </row>
    <row r="16602" spans="76:76">
      <c r="BX16602" s="16"/>
    </row>
    <row r="16603" spans="76:76">
      <c r="BX16603" s="16"/>
    </row>
    <row r="16604" spans="76:76">
      <c r="BX16604" s="16"/>
    </row>
    <row r="16605" spans="76:76">
      <c r="BX16605" s="16"/>
    </row>
    <row r="16606" spans="76:76">
      <c r="BX16606" s="16"/>
    </row>
    <row r="16607" spans="76:76">
      <c r="BX16607" s="16"/>
    </row>
    <row r="16608" spans="76:76">
      <c r="BX16608" s="16"/>
    </row>
    <row r="16609" spans="76:76">
      <c r="BX16609" s="16"/>
    </row>
    <row r="16610" spans="76:76">
      <c r="BX16610" s="16"/>
    </row>
    <row r="16611" spans="76:76">
      <c r="BX16611" s="16"/>
    </row>
    <row r="16612" spans="76:76">
      <c r="BX16612" s="16"/>
    </row>
    <row r="16613" spans="76:76">
      <c r="BX16613" s="16"/>
    </row>
    <row r="16614" spans="76:76">
      <c r="BX16614" s="16"/>
    </row>
    <row r="16615" spans="76:76">
      <c r="BX16615" s="16"/>
    </row>
    <row r="16616" spans="76:76">
      <c r="BX16616" s="16"/>
    </row>
    <row r="16617" spans="76:76">
      <c r="BX16617" s="16"/>
    </row>
    <row r="16618" spans="76:76">
      <c r="BX16618" s="16"/>
    </row>
    <row r="16619" spans="76:76">
      <c r="BX16619" s="16"/>
    </row>
    <row r="16620" spans="76:76">
      <c r="BX16620" s="16"/>
    </row>
    <row r="16621" spans="76:76">
      <c r="BX16621" s="16"/>
    </row>
    <row r="16622" spans="76:76">
      <c r="BX16622" s="16"/>
    </row>
    <row r="16623" spans="76:76">
      <c r="BX16623" s="16"/>
    </row>
    <row r="16624" spans="76:76">
      <c r="BX16624" s="16"/>
    </row>
    <row r="16625" spans="76:76">
      <c r="BX16625" s="16"/>
    </row>
    <row r="16626" spans="76:76">
      <c r="BX16626" s="16"/>
    </row>
    <row r="16627" spans="76:76">
      <c r="BX16627" s="16"/>
    </row>
    <row r="16628" spans="76:76">
      <c r="BX16628" s="16"/>
    </row>
    <row r="16629" spans="76:76">
      <c r="BX16629" s="16"/>
    </row>
    <row r="16630" spans="76:76">
      <c r="BX16630" s="16"/>
    </row>
    <row r="16631" spans="76:76">
      <c r="BX16631" s="16"/>
    </row>
    <row r="16632" spans="76:76">
      <c r="BX16632" s="16"/>
    </row>
    <row r="16633" spans="76:76">
      <c r="BX16633" s="16"/>
    </row>
    <row r="16634" spans="76:76">
      <c r="BX16634" s="16"/>
    </row>
    <row r="16635" spans="76:76">
      <c r="BX16635" s="16"/>
    </row>
    <row r="16636" spans="76:76">
      <c r="BX16636" s="16"/>
    </row>
    <row r="16637" spans="76:76">
      <c r="BX16637" s="16"/>
    </row>
    <row r="16638" spans="76:76">
      <c r="BX16638" s="16"/>
    </row>
    <row r="16639" spans="76:76">
      <c r="BX16639" s="16"/>
    </row>
    <row r="16640" spans="76:76">
      <c r="BX16640" s="16"/>
    </row>
    <row r="16641" spans="76:76">
      <c r="BX16641" s="16"/>
    </row>
    <row r="16642" spans="76:76">
      <c r="BX16642" s="16"/>
    </row>
    <row r="16643" spans="76:76">
      <c r="BX16643" s="16"/>
    </row>
    <row r="16644" spans="76:76">
      <c r="BX16644" s="16"/>
    </row>
    <row r="16645" spans="76:76">
      <c r="BX16645" s="16"/>
    </row>
    <row r="16646" spans="76:76">
      <c r="BX16646" s="16"/>
    </row>
    <row r="16647" spans="76:76">
      <c r="BX16647" s="16"/>
    </row>
    <row r="16648" spans="76:76">
      <c r="BX16648" s="16"/>
    </row>
    <row r="16649" spans="76:76">
      <c r="BX16649" s="16"/>
    </row>
    <row r="16650" spans="76:76">
      <c r="BX16650" s="16"/>
    </row>
    <row r="16651" spans="76:76">
      <c r="BX16651" s="16"/>
    </row>
    <row r="16652" spans="76:76">
      <c r="BX16652" s="16"/>
    </row>
    <row r="16653" spans="76:76">
      <c r="BX16653" s="16"/>
    </row>
    <row r="16654" spans="76:76">
      <c r="BX16654" s="16"/>
    </row>
    <row r="16655" spans="76:76">
      <c r="BX16655" s="16"/>
    </row>
    <row r="16656" spans="76:76">
      <c r="BX16656" s="16"/>
    </row>
    <row r="16657" spans="76:76">
      <c r="BX16657" s="16"/>
    </row>
    <row r="16658" spans="76:76">
      <c r="BX16658" s="16"/>
    </row>
    <row r="16659" spans="76:76">
      <c r="BX16659" s="16"/>
    </row>
    <row r="16660" spans="76:76">
      <c r="BX16660" s="16"/>
    </row>
    <row r="16661" spans="76:76">
      <c r="BX16661" s="16"/>
    </row>
    <row r="16662" spans="76:76">
      <c r="BX16662" s="16"/>
    </row>
    <row r="16663" spans="76:76">
      <c r="BX16663" s="16"/>
    </row>
    <row r="16664" spans="76:76">
      <c r="BX16664" s="16"/>
    </row>
    <row r="16665" spans="76:76">
      <c r="BX16665" s="16"/>
    </row>
    <row r="16666" spans="76:76">
      <c r="BX16666" s="16"/>
    </row>
    <row r="16667" spans="76:76">
      <c r="BX16667" s="16"/>
    </row>
    <row r="16668" spans="76:76">
      <c r="BX16668" s="16"/>
    </row>
    <row r="16669" spans="76:76">
      <c r="BX16669" s="16"/>
    </row>
    <row r="16670" spans="76:76">
      <c r="BX16670" s="16"/>
    </row>
    <row r="16671" spans="76:76">
      <c r="BX16671" s="16"/>
    </row>
    <row r="16672" spans="76:76">
      <c r="BX16672" s="16"/>
    </row>
    <row r="16673" spans="76:76">
      <c r="BX16673" s="16"/>
    </row>
    <row r="16674" spans="76:76">
      <c r="BX16674" s="16"/>
    </row>
    <row r="16675" spans="76:76">
      <c r="BX16675" s="16"/>
    </row>
    <row r="16676" spans="76:76">
      <c r="BX16676" s="16"/>
    </row>
    <row r="16677" spans="76:76">
      <c r="BX16677" s="16"/>
    </row>
    <row r="16678" spans="76:76">
      <c r="BX16678" s="16"/>
    </row>
    <row r="16679" spans="76:76">
      <c r="BX16679" s="16"/>
    </row>
    <row r="16680" spans="76:76">
      <c r="BX16680" s="16"/>
    </row>
    <row r="16681" spans="76:76">
      <c r="BX16681" s="16"/>
    </row>
    <row r="16682" spans="76:76">
      <c r="BX16682" s="16"/>
    </row>
    <row r="16683" spans="76:76">
      <c r="BX16683" s="16"/>
    </row>
    <row r="16684" spans="76:76">
      <c r="BX16684" s="16"/>
    </row>
    <row r="16685" spans="76:76">
      <c r="BX16685" s="16"/>
    </row>
    <row r="16686" spans="76:76">
      <c r="BX16686" s="16"/>
    </row>
    <row r="16687" spans="76:76">
      <c r="BX16687" s="16"/>
    </row>
    <row r="16688" spans="76:76">
      <c r="BX16688" s="16"/>
    </row>
    <row r="16689" spans="76:76">
      <c r="BX16689" s="16"/>
    </row>
    <row r="16690" spans="76:76">
      <c r="BX16690" s="16"/>
    </row>
    <row r="16691" spans="76:76">
      <c r="BX16691" s="16"/>
    </row>
    <row r="16692" spans="76:76">
      <c r="BX16692" s="16"/>
    </row>
    <row r="16693" spans="76:76">
      <c r="BX16693" s="16"/>
    </row>
    <row r="16694" spans="76:76">
      <c r="BX16694" s="16"/>
    </row>
    <row r="16695" spans="76:76">
      <c r="BX16695" s="16"/>
    </row>
    <row r="16696" spans="76:76">
      <c r="BX16696" s="16"/>
    </row>
    <row r="16697" spans="76:76">
      <c r="BX16697" s="16"/>
    </row>
    <row r="16698" spans="76:76">
      <c r="BX16698" s="16"/>
    </row>
    <row r="16699" spans="76:76">
      <c r="BX16699" s="16"/>
    </row>
    <row r="16700" spans="76:76">
      <c r="BX16700" s="16"/>
    </row>
    <row r="16701" spans="76:76">
      <c r="BX16701" s="16"/>
    </row>
    <row r="16702" spans="76:76">
      <c r="BX16702" s="16"/>
    </row>
    <row r="16703" spans="76:76">
      <c r="BX16703" s="16"/>
    </row>
    <row r="16704" spans="76:76">
      <c r="BX16704" s="16"/>
    </row>
    <row r="16705" spans="76:76">
      <c r="BX16705" s="16"/>
    </row>
    <row r="16706" spans="76:76">
      <c r="BX16706" s="16"/>
    </row>
    <row r="16707" spans="76:76">
      <c r="BX16707" s="16"/>
    </row>
    <row r="16708" spans="76:76">
      <c r="BX16708" s="16"/>
    </row>
    <row r="16709" spans="76:76">
      <c r="BX16709" s="16"/>
    </row>
    <row r="16710" spans="76:76">
      <c r="BX16710" s="16"/>
    </row>
    <row r="16711" spans="76:76">
      <c r="BX16711" s="16"/>
    </row>
    <row r="16712" spans="76:76">
      <c r="BX16712" s="16"/>
    </row>
    <row r="16713" spans="76:76">
      <c r="BX16713" s="16"/>
    </row>
    <row r="16714" spans="76:76">
      <c r="BX16714" s="16"/>
    </row>
    <row r="16715" spans="76:76">
      <c r="BX16715" s="16"/>
    </row>
    <row r="16716" spans="76:76">
      <c r="BX16716" s="16"/>
    </row>
    <row r="16717" spans="76:76">
      <c r="BX16717" s="16"/>
    </row>
    <row r="16718" spans="76:76">
      <c r="BX16718" s="16"/>
    </row>
    <row r="16719" spans="76:76">
      <c r="BX16719" s="16"/>
    </row>
    <row r="16720" spans="76:76">
      <c r="BX16720" s="16"/>
    </row>
    <row r="16721" spans="76:76">
      <c r="BX16721" s="16"/>
    </row>
    <row r="16722" spans="76:76">
      <c r="BX16722" s="16"/>
    </row>
    <row r="16723" spans="76:76">
      <c r="BX16723" s="16"/>
    </row>
    <row r="16724" spans="76:76">
      <c r="BX16724" s="16"/>
    </row>
    <row r="16725" spans="76:76">
      <c r="BX16725" s="16"/>
    </row>
    <row r="16726" spans="76:76">
      <c r="BX16726" s="16"/>
    </row>
    <row r="16727" spans="76:76">
      <c r="BX16727" s="16"/>
    </row>
    <row r="16728" spans="76:76">
      <c r="BX16728" s="16"/>
    </row>
    <row r="16729" spans="76:76">
      <c r="BX16729" s="16"/>
    </row>
    <row r="16730" spans="76:76">
      <c r="BX16730" s="16"/>
    </row>
    <row r="16731" spans="76:76">
      <c r="BX16731" s="16"/>
    </row>
    <row r="16732" spans="76:76">
      <c r="BX16732" s="16"/>
    </row>
    <row r="16733" spans="76:76">
      <c r="BX16733" s="16"/>
    </row>
    <row r="16734" spans="76:76">
      <c r="BX16734" s="16"/>
    </row>
    <row r="16735" spans="76:76">
      <c r="BX16735" s="16"/>
    </row>
    <row r="16736" spans="76:76">
      <c r="BX16736" s="16"/>
    </row>
    <row r="16737" spans="76:76">
      <c r="BX16737" s="16"/>
    </row>
    <row r="16738" spans="76:76">
      <c r="BX16738" s="16"/>
    </row>
    <row r="16739" spans="76:76">
      <c r="BX16739" s="16"/>
    </row>
    <row r="16740" spans="76:76">
      <c r="BX16740" s="16"/>
    </row>
    <row r="16741" spans="76:76">
      <c r="BX16741" s="16"/>
    </row>
    <row r="16742" spans="76:76">
      <c r="BX16742" s="16"/>
    </row>
    <row r="16743" spans="76:76">
      <c r="BX16743" s="16"/>
    </row>
    <row r="16744" spans="76:76">
      <c r="BX16744" s="16"/>
    </row>
    <row r="16745" spans="76:76">
      <c r="BX16745" s="16"/>
    </row>
    <row r="16746" spans="76:76">
      <c r="BX16746" s="16"/>
    </row>
    <row r="16747" spans="76:76">
      <c r="BX16747" s="16"/>
    </row>
    <row r="16748" spans="76:76">
      <c r="BX16748" s="16"/>
    </row>
    <row r="16749" spans="76:76">
      <c r="BX16749" s="16"/>
    </row>
    <row r="16750" spans="76:76">
      <c r="BX16750" s="16"/>
    </row>
    <row r="16751" spans="76:76">
      <c r="BX16751" s="16"/>
    </row>
    <row r="16752" spans="76:76">
      <c r="BX16752" s="16"/>
    </row>
    <row r="16753" spans="76:76">
      <c r="BX16753" s="16"/>
    </row>
    <row r="16754" spans="76:76">
      <c r="BX16754" s="16"/>
    </row>
    <row r="16755" spans="76:76">
      <c r="BX16755" s="16"/>
    </row>
    <row r="16756" spans="76:76">
      <c r="BX16756" s="16"/>
    </row>
    <row r="16757" spans="76:76">
      <c r="BX16757" s="16"/>
    </row>
    <row r="16758" spans="76:76">
      <c r="BX16758" s="16"/>
    </row>
    <row r="16759" spans="76:76">
      <c r="BX16759" s="16"/>
    </row>
    <row r="16760" spans="76:76">
      <c r="BX16760" s="16"/>
    </row>
    <row r="16761" spans="76:76">
      <c r="BX16761" s="16"/>
    </row>
    <row r="16762" spans="76:76">
      <c r="BX16762" s="16"/>
    </row>
    <row r="16763" spans="76:76">
      <c r="BX16763" s="16"/>
    </row>
    <row r="16764" spans="76:76">
      <c r="BX16764" s="16"/>
    </row>
    <row r="16765" spans="76:76">
      <c r="BX16765" s="16"/>
    </row>
    <row r="16766" spans="76:76">
      <c r="BX16766" s="16"/>
    </row>
    <row r="16767" spans="76:76">
      <c r="BX16767" s="16"/>
    </row>
    <row r="16768" spans="76:76">
      <c r="BX16768" s="16"/>
    </row>
    <row r="16769" spans="76:76">
      <c r="BX16769" s="16"/>
    </row>
    <row r="16770" spans="76:76">
      <c r="BX16770" s="16"/>
    </row>
    <row r="16771" spans="76:76">
      <c r="BX16771" s="16"/>
    </row>
    <row r="16772" spans="76:76">
      <c r="BX16772" s="16"/>
    </row>
    <row r="16773" spans="76:76">
      <c r="BX16773" s="16"/>
    </row>
    <row r="16774" spans="76:76">
      <c r="BX16774" s="16"/>
    </row>
    <row r="16775" spans="76:76">
      <c r="BX16775" s="16"/>
    </row>
    <row r="16776" spans="76:76">
      <c r="BX16776" s="16"/>
    </row>
    <row r="16777" spans="76:76">
      <c r="BX16777" s="16"/>
    </row>
    <row r="16778" spans="76:76">
      <c r="BX16778" s="16"/>
    </row>
    <row r="16779" spans="76:76">
      <c r="BX16779" s="16"/>
    </row>
    <row r="16780" spans="76:76">
      <c r="BX16780" s="16"/>
    </row>
    <row r="16781" spans="76:76">
      <c r="BX16781" s="16"/>
    </row>
    <row r="16782" spans="76:76">
      <c r="BX16782" s="16"/>
    </row>
    <row r="16783" spans="76:76">
      <c r="BX16783" s="16"/>
    </row>
    <row r="16784" spans="76:76">
      <c r="BX16784" s="16"/>
    </row>
    <row r="16785" spans="76:76">
      <c r="BX16785" s="16"/>
    </row>
    <row r="16786" spans="76:76">
      <c r="BX16786" s="16"/>
    </row>
    <row r="16787" spans="76:76">
      <c r="BX16787" s="16"/>
    </row>
    <row r="16788" spans="76:76">
      <c r="BX16788" s="16"/>
    </row>
    <row r="16789" spans="76:76">
      <c r="BX16789" s="16"/>
    </row>
    <row r="16790" spans="76:76">
      <c r="BX16790" s="16"/>
    </row>
    <row r="16791" spans="76:76">
      <c r="BX16791" s="16"/>
    </row>
    <row r="16792" spans="76:76">
      <c r="BX16792" s="16"/>
    </row>
    <row r="16793" spans="76:76">
      <c r="BX16793" s="16"/>
    </row>
    <row r="16794" spans="76:76">
      <c r="BX16794" s="16"/>
    </row>
    <row r="16795" spans="76:76">
      <c r="BX16795" s="16"/>
    </row>
    <row r="16796" spans="76:76">
      <c r="BX16796" s="16"/>
    </row>
    <row r="16797" spans="76:76">
      <c r="BX16797" s="16"/>
    </row>
    <row r="16798" spans="76:76">
      <c r="BX16798" s="16"/>
    </row>
    <row r="16799" spans="76:76">
      <c r="BX16799" s="16"/>
    </row>
    <row r="16800" spans="76:76">
      <c r="BX16800" s="16"/>
    </row>
    <row r="16801" spans="76:76">
      <c r="BX16801" s="16"/>
    </row>
    <row r="16802" spans="76:76">
      <c r="BX16802" s="16"/>
    </row>
    <row r="16803" spans="76:76">
      <c r="BX16803" s="16"/>
    </row>
    <row r="16804" spans="76:76">
      <c r="BX16804" s="16"/>
    </row>
    <row r="16805" spans="76:76">
      <c r="BX16805" s="16"/>
    </row>
    <row r="16806" spans="76:76">
      <c r="BX16806" s="16"/>
    </row>
    <row r="16807" spans="76:76">
      <c r="BX16807" s="16"/>
    </row>
    <row r="16808" spans="76:76">
      <c r="BX16808" s="16"/>
    </row>
    <row r="16809" spans="76:76">
      <c r="BX16809" s="16"/>
    </row>
    <row r="16810" spans="76:76">
      <c r="BX16810" s="16"/>
    </row>
    <row r="16811" spans="76:76">
      <c r="BX16811" s="16"/>
    </row>
    <row r="16812" spans="76:76">
      <c r="BX16812" s="16"/>
    </row>
    <row r="16813" spans="76:76">
      <c r="BX16813" s="16"/>
    </row>
    <row r="16814" spans="76:76">
      <c r="BX16814" s="16"/>
    </row>
    <row r="16815" spans="76:76">
      <c r="BX16815" s="16"/>
    </row>
    <row r="16816" spans="76:76">
      <c r="BX16816" s="16"/>
    </row>
    <row r="16817" spans="76:76">
      <c r="BX16817" s="16"/>
    </row>
    <row r="16818" spans="76:76">
      <c r="BX16818" s="16"/>
    </row>
    <row r="16819" spans="76:76">
      <c r="BX16819" s="16"/>
    </row>
    <row r="16820" spans="76:76">
      <c r="BX16820" s="16"/>
    </row>
    <row r="16821" spans="76:76">
      <c r="BX16821" s="16"/>
    </row>
    <row r="16822" spans="76:76">
      <c r="BX16822" s="16"/>
    </row>
    <row r="16823" spans="76:76">
      <c r="BX16823" s="16"/>
    </row>
    <row r="16824" spans="76:76">
      <c r="BX16824" s="16"/>
    </row>
    <row r="16825" spans="76:76">
      <c r="BX16825" s="16"/>
    </row>
    <row r="16826" spans="76:76">
      <c r="BX16826" s="16"/>
    </row>
    <row r="16827" spans="76:76">
      <c r="BX16827" s="16"/>
    </row>
    <row r="16828" spans="76:76">
      <c r="BX16828" s="16"/>
    </row>
    <row r="16829" spans="76:76">
      <c r="BX16829" s="16"/>
    </row>
    <row r="16830" spans="76:76">
      <c r="BX16830" s="16"/>
    </row>
    <row r="16831" spans="76:76">
      <c r="BX16831" s="16"/>
    </row>
    <row r="16832" spans="76:76">
      <c r="BX16832" s="16"/>
    </row>
    <row r="16833" spans="76:76">
      <c r="BX16833" s="16"/>
    </row>
    <row r="16834" spans="76:76">
      <c r="BX16834" s="16"/>
    </row>
    <row r="16835" spans="76:76">
      <c r="BX16835" s="16"/>
    </row>
    <row r="16836" spans="76:76">
      <c r="BX16836" s="16"/>
    </row>
    <row r="16837" spans="76:76">
      <c r="BX16837" s="16"/>
    </row>
    <row r="16838" spans="76:76">
      <c r="BX16838" s="16"/>
    </row>
    <row r="16839" spans="76:76">
      <c r="BX16839" s="16"/>
    </row>
    <row r="16840" spans="76:76">
      <c r="BX16840" s="16"/>
    </row>
    <row r="16841" spans="76:76">
      <c r="BX16841" s="16"/>
    </row>
    <row r="16842" spans="76:76">
      <c r="BX16842" s="16"/>
    </row>
    <row r="16843" spans="76:76">
      <c r="BX16843" s="16"/>
    </row>
    <row r="16844" spans="76:76">
      <c r="BX16844" s="16"/>
    </row>
    <row r="16845" spans="76:76">
      <c r="BX16845" s="16"/>
    </row>
    <row r="16846" spans="76:76">
      <c r="BX16846" s="16"/>
    </row>
    <row r="16847" spans="76:76">
      <c r="BX16847" s="16"/>
    </row>
    <row r="16848" spans="76:76">
      <c r="BX16848" s="16"/>
    </row>
    <row r="16849" spans="76:76">
      <c r="BX16849" s="16"/>
    </row>
    <row r="16850" spans="76:76">
      <c r="BX16850" s="16"/>
    </row>
    <row r="16851" spans="76:76">
      <c r="BX16851" s="16"/>
    </row>
    <row r="16852" spans="76:76">
      <c r="BX16852" s="16"/>
    </row>
    <row r="16853" spans="76:76">
      <c r="BX16853" s="16"/>
    </row>
    <row r="16854" spans="76:76">
      <c r="BX16854" s="16"/>
    </row>
    <row r="16855" spans="76:76">
      <c r="BX16855" s="16"/>
    </row>
    <row r="16856" spans="76:76">
      <c r="BX16856" s="16"/>
    </row>
    <row r="16857" spans="76:76">
      <c r="BX16857" s="16"/>
    </row>
    <row r="16858" spans="76:76">
      <c r="BX16858" s="16"/>
    </row>
    <row r="16859" spans="76:76">
      <c r="BX16859" s="16"/>
    </row>
    <row r="16860" spans="76:76">
      <c r="BX16860" s="16"/>
    </row>
    <row r="16861" spans="76:76">
      <c r="BX16861" s="16"/>
    </row>
    <row r="16862" spans="76:76">
      <c r="BX16862" s="16"/>
    </row>
    <row r="16863" spans="76:76">
      <c r="BX16863" s="16"/>
    </row>
    <row r="16864" spans="76:76">
      <c r="BX16864" s="16"/>
    </row>
    <row r="16865" spans="76:76">
      <c r="BX16865" s="16"/>
    </row>
    <row r="16866" spans="76:76">
      <c r="BX16866" s="16"/>
    </row>
    <row r="16867" spans="76:76">
      <c r="BX16867" s="16"/>
    </row>
    <row r="16868" spans="76:76">
      <c r="BX16868" s="16"/>
    </row>
    <row r="16869" spans="76:76">
      <c r="BX16869" s="16"/>
    </row>
    <row r="16870" spans="76:76">
      <c r="BX16870" s="16"/>
    </row>
    <row r="16871" spans="76:76">
      <c r="BX16871" s="16"/>
    </row>
    <row r="16872" spans="76:76">
      <c r="BX16872" s="16"/>
    </row>
    <row r="16873" spans="76:76">
      <c r="BX16873" s="16"/>
    </row>
    <row r="16874" spans="76:76">
      <c r="BX16874" s="16"/>
    </row>
    <row r="16875" spans="76:76">
      <c r="BX16875" s="16"/>
    </row>
    <row r="16876" spans="76:76">
      <c r="BX16876" s="16"/>
    </row>
    <row r="16877" spans="76:76">
      <c r="BX16877" s="16"/>
    </row>
    <row r="16878" spans="76:76">
      <c r="BX16878" s="16"/>
    </row>
    <row r="16879" spans="76:76">
      <c r="BX16879" s="16"/>
    </row>
    <row r="16880" spans="76:76">
      <c r="BX16880" s="16"/>
    </row>
    <row r="16881" spans="76:76">
      <c r="BX16881" s="16"/>
    </row>
    <row r="16882" spans="76:76">
      <c r="BX16882" s="16"/>
    </row>
    <row r="16883" spans="76:76">
      <c r="BX16883" s="16"/>
    </row>
    <row r="16884" spans="76:76">
      <c r="BX16884" s="16"/>
    </row>
    <row r="16885" spans="76:76">
      <c r="BX16885" s="16"/>
    </row>
    <row r="16886" spans="76:76">
      <c r="BX16886" s="16"/>
    </row>
    <row r="16887" spans="76:76">
      <c r="BX16887" s="16"/>
    </row>
    <row r="16888" spans="76:76">
      <c r="BX16888" s="16"/>
    </row>
    <row r="16889" spans="76:76">
      <c r="BX16889" s="16"/>
    </row>
    <row r="16890" spans="76:76">
      <c r="BX16890" s="16"/>
    </row>
    <row r="16891" spans="76:76">
      <c r="BX16891" s="16"/>
    </row>
    <row r="16892" spans="76:76">
      <c r="BX16892" s="16"/>
    </row>
    <row r="16893" spans="76:76">
      <c r="BX16893" s="16"/>
    </row>
    <row r="16894" spans="76:76">
      <c r="BX16894" s="16"/>
    </row>
    <row r="16895" spans="76:76">
      <c r="BX16895" s="16"/>
    </row>
    <row r="16896" spans="76:76">
      <c r="BX16896" s="16"/>
    </row>
    <row r="16897" spans="76:76">
      <c r="BX16897" s="16"/>
    </row>
    <row r="16898" spans="76:76">
      <c r="BX16898" s="16"/>
    </row>
    <row r="16899" spans="76:76">
      <c r="BX16899" s="16"/>
    </row>
    <row r="16900" spans="76:76">
      <c r="BX16900" s="16"/>
    </row>
    <row r="16901" spans="76:76">
      <c r="BX16901" s="16"/>
    </row>
    <row r="16902" spans="76:76">
      <c r="BX16902" s="16"/>
    </row>
    <row r="16903" spans="76:76">
      <c r="BX16903" s="16"/>
    </row>
    <row r="16904" spans="76:76">
      <c r="BX16904" s="16"/>
    </row>
    <row r="16905" spans="76:76">
      <c r="BX16905" s="16"/>
    </row>
    <row r="16906" spans="76:76">
      <c r="BX16906" s="16"/>
    </row>
    <row r="16907" spans="76:76">
      <c r="BX16907" s="16"/>
    </row>
    <row r="16908" spans="76:76">
      <c r="BX16908" s="16"/>
    </row>
    <row r="16909" spans="76:76">
      <c r="BX16909" s="16"/>
    </row>
    <row r="16910" spans="76:76">
      <c r="BX16910" s="16"/>
    </row>
    <row r="16911" spans="76:76">
      <c r="BX16911" s="16"/>
    </row>
    <row r="16912" spans="76:76">
      <c r="BX16912" s="16"/>
    </row>
    <row r="16913" spans="76:76">
      <c r="BX16913" s="16"/>
    </row>
    <row r="16914" spans="76:76">
      <c r="BX16914" s="16"/>
    </row>
    <row r="16915" spans="76:76">
      <c r="BX16915" s="16"/>
    </row>
    <row r="16916" spans="76:76">
      <c r="BX16916" s="16"/>
    </row>
    <row r="16917" spans="76:76">
      <c r="BX16917" s="16"/>
    </row>
    <row r="16918" spans="76:76">
      <c r="BX16918" s="16"/>
    </row>
    <row r="16919" spans="76:76">
      <c r="BX16919" s="16"/>
    </row>
    <row r="16920" spans="76:76">
      <c r="BX16920" s="16"/>
    </row>
    <row r="16921" spans="76:76">
      <c r="BX16921" s="16"/>
    </row>
    <row r="16922" spans="76:76">
      <c r="BX16922" s="16"/>
    </row>
    <row r="16923" spans="76:76">
      <c r="BX16923" s="16"/>
    </row>
    <row r="16924" spans="76:76">
      <c r="BX16924" s="16"/>
    </row>
    <row r="16925" spans="76:76">
      <c r="BX16925" s="16"/>
    </row>
    <row r="16926" spans="76:76">
      <c r="BX16926" s="16"/>
    </row>
    <row r="16927" spans="76:76">
      <c r="BX16927" s="16"/>
    </row>
    <row r="16928" spans="76:76">
      <c r="BX16928" s="16"/>
    </row>
    <row r="16929" spans="76:76">
      <c r="BX16929" s="16"/>
    </row>
    <row r="16930" spans="76:76">
      <c r="BX16930" s="16"/>
    </row>
    <row r="16931" spans="76:76">
      <c r="BX16931" s="16"/>
    </row>
    <row r="16932" spans="76:76">
      <c r="BX16932" s="16"/>
    </row>
    <row r="16933" spans="76:76">
      <c r="BX16933" s="16"/>
    </row>
    <row r="16934" spans="76:76">
      <c r="BX16934" s="16"/>
    </row>
    <row r="16935" spans="76:76">
      <c r="BX16935" s="16"/>
    </row>
    <row r="16936" spans="76:76">
      <c r="BX16936" s="16"/>
    </row>
    <row r="16937" spans="76:76">
      <c r="BX16937" s="16"/>
    </row>
    <row r="16938" spans="76:76">
      <c r="BX16938" s="16"/>
    </row>
    <row r="16939" spans="76:76">
      <c r="BX16939" s="16"/>
    </row>
    <row r="16940" spans="76:76">
      <c r="BX16940" s="16"/>
    </row>
    <row r="16941" spans="76:76">
      <c r="BX16941" s="16"/>
    </row>
    <row r="16942" spans="76:76">
      <c r="BX16942" s="16"/>
    </row>
    <row r="16943" spans="76:76">
      <c r="BX16943" s="16"/>
    </row>
    <row r="16944" spans="76:76">
      <c r="BX16944" s="16"/>
    </row>
    <row r="16945" spans="76:76">
      <c r="BX16945" s="16"/>
    </row>
    <row r="16946" spans="76:76">
      <c r="BX16946" s="16"/>
    </row>
    <row r="16947" spans="76:76">
      <c r="BX16947" s="16"/>
    </row>
    <row r="16948" spans="76:76">
      <c r="BX16948" s="16"/>
    </row>
    <row r="16949" spans="76:76">
      <c r="BX16949" s="16"/>
    </row>
    <row r="16950" spans="76:76">
      <c r="BX16950" s="16"/>
    </row>
    <row r="16951" spans="76:76">
      <c r="BX16951" s="16"/>
    </row>
    <row r="16952" spans="76:76">
      <c r="BX16952" s="16"/>
    </row>
    <row r="16953" spans="76:76">
      <c r="BX16953" s="16"/>
    </row>
    <row r="16954" spans="76:76">
      <c r="BX16954" s="16"/>
    </row>
    <row r="16955" spans="76:76">
      <c r="BX16955" s="16"/>
    </row>
    <row r="16956" spans="76:76">
      <c r="BX16956" s="16"/>
    </row>
    <row r="16957" spans="76:76">
      <c r="BX16957" s="16"/>
    </row>
    <row r="16958" spans="76:76">
      <c r="BX16958" s="16"/>
    </row>
    <row r="16959" spans="76:76">
      <c r="BX16959" s="16"/>
    </row>
    <row r="16960" spans="76:76">
      <c r="BX16960" s="16"/>
    </row>
    <row r="16961" spans="76:76">
      <c r="BX16961" s="16"/>
    </row>
    <row r="16962" spans="76:76">
      <c r="BX16962" s="16"/>
    </row>
    <row r="16963" spans="76:76">
      <c r="BX16963" s="16"/>
    </row>
    <row r="16964" spans="76:76">
      <c r="BX16964" s="16"/>
    </row>
    <row r="16965" spans="76:76">
      <c r="BX16965" s="16"/>
    </row>
    <row r="16966" spans="76:76">
      <c r="BX16966" s="16"/>
    </row>
    <row r="16967" spans="76:76">
      <c r="BX16967" s="16"/>
    </row>
    <row r="16968" spans="76:76">
      <c r="BX16968" s="16"/>
    </row>
    <row r="16969" spans="76:76">
      <c r="BX16969" s="16"/>
    </row>
    <row r="16970" spans="76:76">
      <c r="BX16970" s="16"/>
    </row>
    <row r="16971" spans="76:76">
      <c r="BX16971" s="16"/>
    </row>
    <row r="16972" spans="76:76">
      <c r="BX16972" s="16"/>
    </row>
    <row r="16973" spans="76:76">
      <c r="BX16973" s="16"/>
    </row>
    <row r="16974" spans="76:76">
      <c r="BX16974" s="16"/>
    </row>
    <row r="16975" spans="76:76">
      <c r="BX16975" s="16"/>
    </row>
    <row r="16976" spans="76:76">
      <c r="BX16976" s="16"/>
    </row>
    <row r="16977" spans="76:76">
      <c r="BX16977" s="16"/>
    </row>
    <row r="16978" spans="76:76">
      <c r="BX16978" s="16"/>
    </row>
    <row r="16979" spans="76:76">
      <c r="BX16979" s="16"/>
    </row>
    <row r="16980" spans="76:76">
      <c r="BX16980" s="16"/>
    </row>
    <row r="16981" spans="76:76">
      <c r="BX16981" s="16"/>
    </row>
    <row r="16982" spans="76:76">
      <c r="BX16982" s="16"/>
    </row>
    <row r="16983" spans="76:76">
      <c r="BX16983" s="16"/>
    </row>
    <row r="16984" spans="76:76">
      <c r="BX16984" s="16"/>
    </row>
    <row r="16985" spans="76:76">
      <c r="BX16985" s="16"/>
    </row>
    <row r="16986" spans="76:76">
      <c r="BX16986" s="16"/>
    </row>
    <row r="16987" spans="76:76">
      <c r="BX16987" s="16"/>
    </row>
    <row r="16988" spans="76:76">
      <c r="BX16988" s="16"/>
    </row>
    <row r="16989" spans="76:76">
      <c r="BX16989" s="16"/>
    </row>
    <row r="16990" spans="76:76">
      <c r="BX16990" s="16"/>
    </row>
    <row r="16991" spans="76:76">
      <c r="BX16991" s="16"/>
    </row>
    <row r="16992" spans="76:76">
      <c r="BX16992" s="16"/>
    </row>
    <row r="16993" spans="76:76">
      <c r="BX16993" s="16"/>
    </row>
    <row r="16994" spans="76:76">
      <c r="BX16994" s="16"/>
    </row>
    <row r="16995" spans="76:76">
      <c r="BX16995" s="16"/>
    </row>
    <row r="16996" spans="76:76">
      <c r="BX16996" s="16"/>
    </row>
    <row r="16997" spans="76:76">
      <c r="BX16997" s="16"/>
    </row>
    <row r="16998" spans="76:76">
      <c r="BX16998" s="16"/>
    </row>
    <row r="16999" spans="76:76">
      <c r="BX16999" s="16"/>
    </row>
    <row r="17000" spans="76:76">
      <c r="BX17000" s="16"/>
    </row>
    <row r="17001" spans="76:76">
      <c r="BX17001" s="16"/>
    </row>
    <row r="17002" spans="76:76">
      <c r="BX17002" s="16"/>
    </row>
    <row r="17003" spans="76:76">
      <c r="BX17003" s="16"/>
    </row>
    <row r="17004" spans="76:76">
      <c r="BX17004" s="16"/>
    </row>
    <row r="17005" spans="76:76">
      <c r="BX17005" s="16"/>
    </row>
    <row r="17006" spans="76:76">
      <c r="BX17006" s="16"/>
    </row>
    <row r="17007" spans="76:76">
      <c r="BX17007" s="16"/>
    </row>
    <row r="17008" spans="76:76">
      <c r="BX17008" s="16"/>
    </row>
    <row r="17009" spans="76:76">
      <c r="BX17009" s="16"/>
    </row>
    <row r="17010" spans="76:76">
      <c r="BX17010" s="16"/>
    </row>
    <row r="17011" spans="76:76">
      <c r="BX17011" s="16"/>
    </row>
    <row r="17012" spans="76:76">
      <c r="BX17012" s="16"/>
    </row>
    <row r="17013" spans="76:76">
      <c r="BX17013" s="16"/>
    </row>
    <row r="17014" spans="76:76">
      <c r="BX17014" s="16"/>
    </row>
    <row r="17015" spans="76:76">
      <c r="BX17015" s="16"/>
    </row>
    <row r="17016" spans="76:76">
      <c r="BX17016" s="16"/>
    </row>
    <row r="17017" spans="76:76">
      <c r="BX17017" s="16"/>
    </row>
    <row r="17018" spans="76:76">
      <c r="BX17018" s="16"/>
    </row>
    <row r="17019" spans="76:76">
      <c r="BX17019" s="16"/>
    </row>
    <row r="17020" spans="76:76">
      <c r="BX17020" s="16"/>
    </row>
    <row r="17021" spans="76:76">
      <c r="BX17021" s="16"/>
    </row>
    <row r="17022" spans="76:76">
      <c r="BX17022" s="16"/>
    </row>
    <row r="17023" spans="76:76">
      <c r="BX17023" s="16"/>
    </row>
    <row r="17024" spans="76:76">
      <c r="BX17024" s="16"/>
    </row>
    <row r="17025" spans="76:76">
      <c r="BX17025" s="16"/>
    </row>
    <row r="17026" spans="76:76">
      <c r="BX17026" s="16"/>
    </row>
    <row r="17027" spans="76:76">
      <c r="BX17027" s="16"/>
    </row>
    <row r="17028" spans="76:76">
      <c r="BX17028" s="16"/>
    </row>
    <row r="17029" spans="76:76">
      <c r="BX17029" s="16"/>
    </row>
    <row r="17030" spans="76:76">
      <c r="BX17030" s="16"/>
    </row>
    <row r="17031" spans="76:76">
      <c r="BX17031" s="16"/>
    </row>
    <row r="17032" spans="76:76">
      <c r="BX17032" s="16"/>
    </row>
    <row r="17033" spans="76:76">
      <c r="BX17033" s="16"/>
    </row>
    <row r="17034" spans="76:76">
      <c r="BX17034" s="16"/>
    </row>
    <row r="17035" spans="76:76">
      <c r="BX17035" s="16"/>
    </row>
    <row r="17036" spans="76:76">
      <c r="BX17036" s="16"/>
    </row>
    <row r="17037" spans="76:76">
      <c r="BX17037" s="16"/>
    </row>
    <row r="17038" spans="76:76">
      <c r="BX17038" s="16"/>
    </row>
    <row r="17039" spans="76:76">
      <c r="BX17039" s="16"/>
    </row>
    <row r="17040" spans="76:76">
      <c r="BX17040" s="16"/>
    </row>
    <row r="17041" spans="76:76">
      <c r="BX17041" s="16"/>
    </row>
    <row r="17042" spans="76:76">
      <c r="BX17042" s="16"/>
    </row>
    <row r="17043" spans="76:76">
      <c r="BX17043" s="16"/>
    </row>
    <row r="17044" spans="76:76">
      <c r="BX17044" s="16"/>
    </row>
    <row r="17045" spans="76:76">
      <c r="BX17045" s="16"/>
    </row>
    <row r="17046" spans="76:76">
      <c r="BX17046" s="16"/>
    </row>
    <row r="17047" spans="76:76">
      <c r="BX17047" s="16"/>
    </row>
    <row r="17048" spans="76:76">
      <c r="BX17048" s="16"/>
    </row>
    <row r="17049" spans="76:76">
      <c r="BX17049" s="16"/>
    </row>
    <row r="17050" spans="76:76">
      <c r="BX17050" s="16"/>
    </row>
    <row r="17051" spans="76:76">
      <c r="BX17051" s="16"/>
    </row>
    <row r="17052" spans="76:76">
      <c r="BX17052" s="16"/>
    </row>
    <row r="17053" spans="76:76">
      <c r="BX17053" s="16"/>
    </row>
    <row r="17054" spans="76:76">
      <c r="BX17054" s="16"/>
    </row>
    <row r="17055" spans="76:76">
      <c r="BX17055" s="16"/>
    </row>
    <row r="17056" spans="76:76">
      <c r="BX17056" s="16"/>
    </row>
    <row r="17057" spans="76:76">
      <c r="BX17057" s="16"/>
    </row>
    <row r="17058" spans="76:76">
      <c r="BX17058" s="16"/>
    </row>
    <row r="17059" spans="76:76">
      <c r="BX17059" s="16"/>
    </row>
    <row r="17060" spans="76:76">
      <c r="BX17060" s="16"/>
    </row>
    <row r="17061" spans="76:76">
      <c r="BX17061" s="16"/>
    </row>
    <row r="17062" spans="76:76">
      <c r="BX17062" s="16"/>
    </row>
    <row r="17063" spans="76:76">
      <c r="BX17063" s="16"/>
    </row>
    <row r="17064" spans="76:76">
      <c r="BX17064" s="16"/>
    </row>
    <row r="17065" spans="76:76">
      <c r="BX17065" s="16"/>
    </row>
    <row r="17066" spans="76:76">
      <c r="BX17066" s="16"/>
    </row>
    <row r="17067" spans="76:76">
      <c r="BX17067" s="16"/>
    </row>
    <row r="17068" spans="76:76">
      <c r="BX17068" s="16"/>
    </row>
    <row r="17069" spans="76:76">
      <c r="BX17069" s="16"/>
    </row>
    <row r="17070" spans="76:76">
      <c r="BX17070" s="16"/>
    </row>
    <row r="17071" spans="76:76">
      <c r="BX17071" s="16"/>
    </row>
    <row r="17072" spans="76:76">
      <c r="BX17072" s="16"/>
    </row>
    <row r="17073" spans="76:76">
      <c r="BX17073" s="16"/>
    </row>
    <row r="17074" spans="76:76">
      <c r="BX17074" s="16"/>
    </row>
    <row r="17075" spans="76:76">
      <c r="BX17075" s="16"/>
    </row>
    <row r="17076" spans="76:76">
      <c r="BX17076" s="16"/>
    </row>
    <row r="17077" spans="76:76">
      <c r="BX17077" s="16"/>
    </row>
    <row r="17078" spans="76:76">
      <c r="BX17078" s="16"/>
    </row>
    <row r="17079" spans="76:76">
      <c r="BX17079" s="16"/>
    </row>
    <row r="17080" spans="76:76">
      <c r="BX17080" s="16"/>
    </row>
    <row r="17081" spans="76:76">
      <c r="BX17081" s="16"/>
    </row>
    <row r="17082" spans="76:76">
      <c r="BX17082" s="16"/>
    </row>
    <row r="17083" spans="76:76">
      <c r="BX17083" s="16"/>
    </row>
    <row r="17084" spans="76:76">
      <c r="BX17084" s="16"/>
    </row>
    <row r="17085" spans="76:76">
      <c r="BX17085" s="16"/>
    </row>
    <row r="17086" spans="76:76">
      <c r="BX17086" s="16"/>
    </row>
    <row r="17087" spans="76:76">
      <c r="BX17087" s="16"/>
    </row>
    <row r="17088" spans="76:76">
      <c r="BX17088" s="16"/>
    </row>
    <row r="17089" spans="76:76">
      <c r="BX17089" s="16"/>
    </row>
    <row r="17090" spans="76:76">
      <c r="BX17090" s="16"/>
    </row>
    <row r="17091" spans="76:76">
      <c r="BX17091" s="16"/>
    </row>
    <row r="17092" spans="76:76">
      <c r="BX17092" s="16"/>
    </row>
    <row r="17093" spans="76:76">
      <c r="BX17093" s="16"/>
    </row>
    <row r="17094" spans="76:76">
      <c r="BX17094" s="16"/>
    </row>
    <row r="17095" spans="76:76">
      <c r="BX17095" s="16"/>
    </row>
    <row r="17096" spans="76:76">
      <c r="BX17096" s="16"/>
    </row>
    <row r="17097" spans="76:76">
      <c r="BX17097" s="16"/>
    </row>
    <row r="17098" spans="76:76">
      <c r="BX17098" s="16"/>
    </row>
    <row r="17099" spans="76:76">
      <c r="BX17099" s="16"/>
    </row>
    <row r="17100" spans="76:76">
      <c r="BX17100" s="16"/>
    </row>
    <row r="17101" spans="76:76">
      <c r="BX17101" s="16"/>
    </row>
    <row r="17102" spans="76:76">
      <c r="BX17102" s="16"/>
    </row>
    <row r="17103" spans="76:76">
      <c r="BX17103" s="16"/>
    </row>
    <row r="17104" spans="76:76">
      <c r="BX17104" s="16"/>
    </row>
    <row r="17105" spans="76:76">
      <c r="BX17105" s="16"/>
    </row>
    <row r="17106" spans="76:76">
      <c r="BX17106" s="16"/>
    </row>
    <row r="17107" spans="76:76">
      <c r="BX17107" s="16"/>
    </row>
    <row r="17108" spans="76:76">
      <c r="BX17108" s="16"/>
    </row>
    <row r="17109" spans="76:76">
      <c r="BX17109" s="16"/>
    </row>
    <row r="17110" spans="76:76">
      <c r="BX17110" s="16"/>
    </row>
    <row r="17111" spans="76:76">
      <c r="BX17111" s="16"/>
    </row>
    <row r="17112" spans="76:76">
      <c r="BX17112" s="16"/>
    </row>
    <row r="17113" spans="76:76">
      <c r="BX17113" s="16"/>
    </row>
    <row r="17114" spans="76:76">
      <c r="BX17114" s="16"/>
    </row>
    <row r="17115" spans="76:76">
      <c r="BX17115" s="16"/>
    </row>
    <row r="17116" spans="76:76">
      <c r="BX17116" s="16"/>
    </row>
    <row r="17117" spans="76:76">
      <c r="BX17117" s="16"/>
    </row>
    <row r="17118" spans="76:76">
      <c r="BX17118" s="16"/>
    </row>
    <row r="17119" spans="76:76">
      <c r="BX17119" s="16"/>
    </row>
    <row r="17120" spans="76:76">
      <c r="BX17120" s="16"/>
    </row>
    <row r="17121" spans="76:76">
      <c r="BX17121" s="16"/>
    </row>
    <row r="17122" spans="76:76">
      <c r="BX17122" s="16"/>
    </row>
    <row r="17123" spans="76:76">
      <c r="BX17123" s="16"/>
    </row>
    <row r="17124" spans="76:76">
      <c r="BX17124" s="16"/>
    </row>
    <row r="17125" spans="76:76">
      <c r="BX17125" s="16"/>
    </row>
    <row r="17126" spans="76:76">
      <c r="BX17126" s="16"/>
    </row>
    <row r="17127" spans="76:76">
      <c r="BX17127" s="16"/>
    </row>
    <row r="17128" spans="76:76">
      <c r="BX17128" s="16"/>
    </row>
    <row r="17129" spans="76:76">
      <c r="BX17129" s="16"/>
    </row>
    <row r="17130" spans="76:76">
      <c r="BX17130" s="16"/>
    </row>
    <row r="17131" spans="76:76">
      <c r="BX17131" s="16"/>
    </row>
    <row r="17132" spans="76:76">
      <c r="BX17132" s="16"/>
    </row>
    <row r="17133" spans="76:76">
      <c r="BX17133" s="16"/>
    </row>
    <row r="17134" spans="76:76">
      <c r="BX17134" s="16"/>
    </row>
    <row r="17135" spans="76:76">
      <c r="BX17135" s="16"/>
    </row>
    <row r="17136" spans="76:76">
      <c r="BX17136" s="16"/>
    </row>
    <row r="17137" spans="76:76">
      <c r="BX17137" s="16"/>
    </row>
    <row r="17138" spans="76:76">
      <c r="BX17138" s="16"/>
    </row>
    <row r="17139" spans="76:76">
      <c r="BX17139" s="16"/>
    </row>
    <row r="17140" spans="76:76">
      <c r="BX17140" s="16"/>
    </row>
    <row r="17141" spans="76:76">
      <c r="BX17141" s="16"/>
    </row>
    <row r="17142" spans="76:76">
      <c r="BX17142" s="16"/>
    </row>
    <row r="17143" spans="76:76">
      <c r="BX17143" s="16"/>
    </row>
    <row r="17144" spans="76:76">
      <c r="BX17144" s="16"/>
    </row>
    <row r="17145" spans="76:76">
      <c r="BX17145" s="16"/>
    </row>
    <row r="17146" spans="76:76">
      <c r="BX17146" s="16"/>
    </row>
    <row r="17147" spans="76:76">
      <c r="BX17147" s="16"/>
    </row>
    <row r="17148" spans="76:76">
      <c r="BX17148" s="16"/>
    </row>
    <row r="17149" spans="76:76">
      <c r="BX17149" s="16"/>
    </row>
    <row r="17150" spans="76:76">
      <c r="BX17150" s="16"/>
    </row>
    <row r="17151" spans="76:76">
      <c r="BX17151" s="16"/>
    </row>
    <row r="17152" spans="76:76">
      <c r="BX17152" s="16"/>
    </row>
    <row r="17153" spans="76:76">
      <c r="BX17153" s="16"/>
    </row>
    <row r="17154" spans="76:76">
      <c r="BX17154" s="16"/>
    </row>
    <row r="17155" spans="76:76">
      <c r="BX17155" s="16"/>
    </row>
    <row r="17156" spans="76:76">
      <c r="BX17156" s="16"/>
    </row>
    <row r="17157" spans="76:76">
      <c r="BX17157" s="16"/>
    </row>
    <row r="17158" spans="76:76">
      <c r="BX17158" s="16"/>
    </row>
    <row r="17159" spans="76:76">
      <c r="BX17159" s="16"/>
    </row>
    <row r="17160" spans="76:76">
      <c r="BX17160" s="16"/>
    </row>
    <row r="17161" spans="76:76">
      <c r="BX17161" s="16"/>
    </row>
    <row r="17162" spans="76:76">
      <c r="BX17162" s="16"/>
    </row>
    <row r="17163" spans="76:76">
      <c r="BX17163" s="16"/>
    </row>
    <row r="17164" spans="76:76">
      <c r="BX17164" s="16"/>
    </row>
    <row r="17165" spans="76:76">
      <c r="BX17165" s="16"/>
    </row>
    <row r="17166" spans="76:76">
      <c r="BX17166" s="16"/>
    </row>
    <row r="17167" spans="76:76">
      <c r="BX17167" s="16"/>
    </row>
    <row r="17168" spans="76:76">
      <c r="BX17168" s="16"/>
    </row>
    <row r="17169" spans="76:76">
      <c r="BX17169" s="16"/>
    </row>
    <row r="17170" spans="76:76">
      <c r="BX17170" s="16"/>
    </row>
    <row r="17171" spans="76:76">
      <c r="BX17171" s="16"/>
    </row>
    <row r="17172" spans="76:76">
      <c r="BX17172" s="16"/>
    </row>
    <row r="17173" spans="76:76">
      <c r="BX17173" s="16"/>
    </row>
    <row r="17174" spans="76:76">
      <c r="BX17174" s="16"/>
    </row>
    <row r="17175" spans="76:76">
      <c r="BX17175" s="16"/>
    </row>
    <row r="17176" spans="76:76">
      <c r="BX17176" s="16"/>
    </row>
    <row r="17177" spans="76:76">
      <c r="BX17177" s="16"/>
    </row>
    <row r="17178" spans="76:76">
      <c r="BX17178" s="16"/>
    </row>
    <row r="17179" spans="76:76">
      <c r="BX17179" s="16"/>
    </row>
    <row r="17180" spans="76:76">
      <c r="BX17180" s="16"/>
    </row>
    <row r="17181" spans="76:76">
      <c r="BX17181" s="16"/>
    </row>
    <row r="17182" spans="76:76">
      <c r="BX17182" s="16"/>
    </row>
    <row r="17183" spans="76:76">
      <c r="BX17183" s="16"/>
    </row>
    <row r="17184" spans="76:76">
      <c r="BX17184" s="16"/>
    </row>
    <row r="17185" spans="76:76">
      <c r="BX17185" s="16"/>
    </row>
    <row r="17186" spans="76:76">
      <c r="BX17186" s="16"/>
    </row>
    <row r="17187" spans="76:76">
      <c r="BX17187" s="16"/>
    </row>
    <row r="17188" spans="76:76">
      <c r="BX17188" s="16"/>
    </row>
    <row r="17189" spans="76:76">
      <c r="BX17189" s="16"/>
    </row>
    <row r="17190" spans="76:76">
      <c r="BX17190" s="16"/>
    </row>
    <row r="17191" spans="76:76">
      <c r="BX17191" s="16"/>
    </row>
    <row r="17192" spans="76:76">
      <c r="BX17192" s="16"/>
    </row>
    <row r="17193" spans="76:76">
      <c r="BX17193" s="16"/>
    </row>
    <row r="17194" spans="76:76">
      <c r="BX17194" s="16"/>
    </row>
    <row r="17195" spans="76:76">
      <c r="BX17195" s="16"/>
    </row>
    <row r="17196" spans="76:76">
      <c r="BX17196" s="16"/>
    </row>
    <row r="17197" spans="76:76">
      <c r="BX17197" s="16"/>
    </row>
    <row r="17198" spans="76:76">
      <c r="BX17198" s="16"/>
    </row>
    <row r="17199" spans="76:76">
      <c r="BX17199" s="16"/>
    </row>
    <row r="17200" spans="76:76">
      <c r="BX17200" s="16"/>
    </row>
    <row r="17201" spans="76:76">
      <c r="BX17201" s="16"/>
    </row>
    <row r="17202" spans="76:76">
      <c r="BX17202" s="16"/>
    </row>
    <row r="17203" spans="76:76">
      <c r="BX17203" s="16"/>
    </row>
    <row r="17204" spans="76:76">
      <c r="BX17204" s="16"/>
    </row>
    <row r="17205" spans="76:76">
      <c r="BX17205" s="16"/>
    </row>
    <row r="17206" spans="76:76">
      <c r="BX17206" s="16"/>
    </row>
    <row r="17207" spans="76:76">
      <c r="BX17207" s="16"/>
    </row>
    <row r="17208" spans="76:76">
      <c r="BX17208" s="16"/>
    </row>
    <row r="17209" spans="76:76">
      <c r="BX17209" s="16"/>
    </row>
    <row r="17210" spans="76:76">
      <c r="BX17210" s="16"/>
    </row>
    <row r="17211" spans="76:76">
      <c r="BX17211" s="16"/>
    </row>
    <row r="17212" spans="76:76">
      <c r="BX17212" s="16"/>
    </row>
    <row r="17213" spans="76:76">
      <c r="BX17213" s="16"/>
    </row>
    <row r="17214" spans="76:76">
      <c r="BX17214" s="16"/>
    </row>
    <row r="17215" spans="76:76">
      <c r="BX17215" s="16"/>
    </row>
    <row r="17216" spans="76:76">
      <c r="BX17216" s="16"/>
    </row>
    <row r="17217" spans="76:76">
      <c r="BX17217" s="16"/>
    </row>
    <row r="17218" spans="76:76">
      <c r="BX17218" s="16"/>
    </row>
    <row r="17219" spans="76:76">
      <c r="BX17219" s="16"/>
    </row>
    <row r="17220" spans="76:76">
      <c r="BX17220" s="16"/>
    </row>
    <row r="17221" spans="76:76">
      <c r="BX17221" s="16"/>
    </row>
    <row r="17222" spans="76:76">
      <c r="BX17222" s="16"/>
    </row>
    <row r="17223" spans="76:76">
      <c r="BX17223" s="16"/>
    </row>
    <row r="17224" spans="76:76">
      <c r="BX17224" s="16"/>
    </row>
    <row r="17225" spans="76:76">
      <c r="BX17225" s="16"/>
    </row>
    <row r="17226" spans="76:76">
      <c r="BX17226" s="16"/>
    </row>
    <row r="17227" spans="76:76">
      <c r="BX17227" s="16"/>
    </row>
    <row r="17228" spans="76:76">
      <c r="BX17228" s="16"/>
    </row>
    <row r="17229" spans="76:76">
      <c r="BX17229" s="16"/>
    </row>
    <row r="17230" spans="76:76">
      <c r="BX17230" s="16"/>
    </row>
    <row r="17231" spans="76:76">
      <c r="BX17231" s="16"/>
    </row>
    <row r="17232" spans="76:76">
      <c r="BX17232" s="16"/>
    </row>
    <row r="17233" spans="76:76">
      <c r="BX17233" s="16"/>
    </row>
    <row r="17234" spans="76:76">
      <c r="BX17234" s="16"/>
    </row>
    <row r="17235" spans="76:76">
      <c r="BX17235" s="16"/>
    </row>
    <row r="17236" spans="76:76">
      <c r="BX17236" s="16"/>
    </row>
    <row r="17237" spans="76:76">
      <c r="BX17237" s="16"/>
    </row>
    <row r="17238" spans="76:76">
      <c r="BX17238" s="16"/>
    </row>
    <row r="17239" spans="76:76">
      <c r="BX17239" s="16"/>
    </row>
    <row r="17240" spans="76:76">
      <c r="BX17240" s="16"/>
    </row>
    <row r="17241" spans="76:76">
      <c r="BX17241" s="16"/>
    </row>
    <row r="17242" spans="76:76">
      <c r="BX17242" s="16"/>
    </row>
    <row r="17243" spans="76:76">
      <c r="BX17243" s="16"/>
    </row>
    <row r="17244" spans="76:76">
      <c r="BX17244" s="16"/>
    </row>
    <row r="17245" spans="76:76">
      <c r="BX17245" s="16"/>
    </row>
    <row r="17246" spans="76:76">
      <c r="BX17246" s="16"/>
    </row>
    <row r="17247" spans="76:76">
      <c r="BX17247" s="16"/>
    </row>
    <row r="17248" spans="76:76">
      <c r="BX17248" s="16"/>
    </row>
    <row r="17249" spans="76:76">
      <c r="BX17249" s="16"/>
    </row>
    <row r="17250" spans="76:76">
      <c r="BX17250" s="16"/>
    </row>
    <row r="17251" spans="76:76">
      <c r="BX17251" s="16"/>
    </row>
    <row r="17252" spans="76:76">
      <c r="BX17252" s="16"/>
    </row>
    <row r="17253" spans="76:76">
      <c r="BX17253" s="16"/>
    </row>
    <row r="17254" spans="76:76">
      <c r="BX17254" s="16"/>
    </row>
    <row r="17255" spans="76:76">
      <c r="BX17255" s="16"/>
    </row>
    <row r="17256" spans="76:76">
      <c r="BX17256" s="16"/>
    </row>
    <row r="17257" spans="76:76">
      <c r="BX17257" s="16"/>
    </row>
    <row r="17258" spans="76:76">
      <c r="BX17258" s="16"/>
    </row>
    <row r="17259" spans="76:76">
      <c r="BX17259" s="16"/>
    </row>
    <row r="17260" spans="76:76">
      <c r="BX17260" s="16"/>
    </row>
    <row r="17261" spans="76:76">
      <c r="BX17261" s="16"/>
    </row>
    <row r="17262" spans="76:76">
      <c r="BX17262" s="16"/>
    </row>
    <row r="17263" spans="76:76">
      <c r="BX17263" s="16"/>
    </row>
    <row r="17264" spans="76:76">
      <c r="BX17264" s="16"/>
    </row>
    <row r="17265" spans="76:76">
      <c r="BX17265" s="16"/>
    </row>
    <row r="17266" spans="76:76">
      <c r="BX17266" s="16"/>
    </row>
    <row r="17267" spans="76:76">
      <c r="BX17267" s="16"/>
    </row>
    <row r="17268" spans="76:76">
      <c r="BX17268" s="16"/>
    </row>
    <row r="17269" spans="76:76">
      <c r="BX17269" s="16"/>
    </row>
    <row r="17270" spans="76:76">
      <c r="BX17270" s="16"/>
    </row>
    <row r="17271" spans="76:76">
      <c r="BX17271" s="16"/>
    </row>
    <row r="17272" spans="76:76">
      <c r="BX17272" s="16"/>
    </row>
    <row r="17273" spans="76:76">
      <c r="BX17273" s="16"/>
    </row>
    <row r="17274" spans="76:76">
      <c r="BX17274" s="16"/>
    </row>
    <row r="17275" spans="76:76">
      <c r="BX17275" s="16"/>
    </row>
    <row r="17276" spans="76:76">
      <c r="BX17276" s="16"/>
    </row>
    <row r="17277" spans="76:76">
      <c r="BX17277" s="16"/>
    </row>
    <row r="17278" spans="76:76">
      <c r="BX17278" s="16"/>
    </row>
    <row r="17279" spans="76:76">
      <c r="BX17279" s="16"/>
    </row>
    <row r="17280" spans="76:76">
      <c r="BX17280" s="16"/>
    </row>
    <row r="17281" spans="76:76">
      <c r="BX17281" s="16"/>
    </row>
    <row r="17282" spans="76:76">
      <c r="BX17282" s="16"/>
    </row>
    <row r="17283" spans="76:76">
      <c r="BX17283" s="16"/>
    </row>
    <row r="17284" spans="76:76">
      <c r="BX17284" s="16"/>
    </row>
    <row r="17285" spans="76:76">
      <c r="BX17285" s="16"/>
    </row>
    <row r="17286" spans="76:76">
      <c r="BX17286" s="16"/>
    </row>
    <row r="17287" spans="76:76">
      <c r="BX17287" s="16"/>
    </row>
    <row r="17288" spans="76:76">
      <c r="BX17288" s="16"/>
    </row>
    <row r="17289" spans="76:76">
      <c r="BX17289" s="16"/>
    </row>
    <row r="17290" spans="76:76">
      <c r="BX17290" s="16"/>
    </row>
    <row r="17291" spans="76:76">
      <c r="BX17291" s="16"/>
    </row>
    <row r="17292" spans="76:76">
      <c r="BX17292" s="16"/>
    </row>
    <row r="17293" spans="76:76">
      <c r="BX17293" s="16"/>
    </row>
    <row r="17294" spans="76:76">
      <c r="BX17294" s="16"/>
    </row>
    <row r="17295" spans="76:76">
      <c r="BX17295" s="16"/>
    </row>
    <row r="17296" spans="76:76">
      <c r="BX17296" s="16"/>
    </row>
    <row r="17297" spans="76:76">
      <c r="BX17297" s="16"/>
    </row>
    <row r="17298" spans="76:76">
      <c r="BX17298" s="16"/>
    </row>
    <row r="17299" spans="76:76">
      <c r="BX17299" s="16"/>
    </row>
    <row r="17300" spans="76:76">
      <c r="BX17300" s="16"/>
    </row>
    <row r="17301" spans="76:76">
      <c r="BX17301" s="16"/>
    </row>
    <row r="17302" spans="76:76">
      <c r="BX17302" s="16"/>
    </row>
    <row r="17303" spans="76:76">
      <c r="BX17303" s="16"/>
    </row>
    <row r="17304" spans="76:76">
      <c r="BX17304" s="16"/>
    </row>
    <row r="17305" spans="76:76">
      <c r="BX17305" s="16"/>
    </row>
    <row r="17306" spans="76:76">
      <c r="BX17306" s="16"/>
    </row>
    <row r="17307" spans="76:76">
      <c r="BX17307" s="16"/>
    </row>
    <row r="17308" spans="76:76">
      <c r="BX17308" s="16"/>
    </row>
    <row r="17309" spans="76:76">
      <c r="BX17309" s="16"/>
    </row>
    <row r="17310" spans="76:76">
      <c r="BX17310" s="16"/>
    </row>
    <row r="17311" spans="76:76">
      <c r="BX17311" s="16"/>
    </row>
    <row r="17312" spans="76:76">
      <c r="BX17312" s="16"/>
    </row>
    <row r="17313" spans="76:76">
      <c r="BX17313" s="16"/>
    </row>
    <row r="17314" spans="76:76">
      <c r="BX17314" s="16"/>
    </row>
    <row r="17315" spans="76:76">
      <c r="BX17315" s="16"/>
    </row>
    <row r="17316" spans="76:76">
      <c r="BX17316" s="16"/>
    </row>
    <row r="17317" spans="76:76">
      <c r="BX17317" s="16"/>
    </row>
    <row r="17318" spans="76:76">
      <c r="BX17318" s="16"/>
    </row>
    <row r="17319" spans="76:76">
      <c r="BX17319" s="16"/>
    </row>
    <row r="17320" spans="76:76">
      <c r="BX17320" s="16"/>
    </row>
    <row r="17321" spans="76:76">
      <c r="BX17321" s="16"/>
    </row>
    <row r="17322" spans="76:76">
      <c r="BX17322" s="16"/>
    </row>
    <row r="17323" spans="76:76">
      <c r="BX17323" s="16"/>
    </row>
    <row r="17324" spans="76:76">
      <c r="BX17324" s="16"/>
    </row>
    <row r="17325" spans="76:76">
      <c r="BX17325" s="16"/>
    </row>
    <row r="17326" spans="76:76">
      <c r="BX17326" s="16"/>
    </row>
    <row r="17327" spans="76:76">
      <c r="BX17327" s="16"/>
    </row>
    <row r="17328" spans="76:76">
      <c r="BX17328" s="16"/>
    </row>
    <row r="17329" spans="76:76">
      <c r="BX17329" s="16"/>
    </row>
    <row r="17330" spans="76:76">
      <c r="BX17330" s="16"/>
    </row>
    <row r="17331" spans="76:76">
      <c r="BX17331" s="16"/>
    </row>
    <row r="17332" spans="76:76">
      <c r="BX17332" s="16"/>
    </row>
    <row r="17333" spans="76:76">
      <c r="BX17333" s="16"/>
    </row>
    <row r="17334" spans="76:76">
      <c r="BX17334" s="16"/>
    </row>
    <row r="17335" spans="76:76">
      <c r="BX17335" s="16"/>
    </row>
    <row r="17336" spans="76:76">
      <c r="BX17336" s="16"/>
    </row>
    <row r="17337" spans="76:76">
      <c r="BX17337" s="16"/>
    </row>
    <row r="17338" spans="76:76">
      <c r="BX17338" s="16"/>
    </row>
    <row r="17339" spans="76:76">
      <c r="BX17339" s="16"/>
    </row>
    <row r="17340" spans="76:76">
      <c r="BX17340" s="16"/>
    </row>
    <row r="17341" spans="76:76">
      <c r="BX17341" s="16"/>
    </row>
    <row r="17342" spans="76:76">
      <c r="BX17342" s="16"/>
    </row>
    <row r="17343" spans="76:76">
      <c r="BX17343" s="16"/>
    </row>
    <row r="17344" spans="76:76">
      <c r="BX17344" s="16"/>
    </row>
    <row r="17345" spans="76:76">
      <c r="BX17345" s="16"/>
    </row>
    <row r="17346" spans="76:76">
      <c r="BX17346" s="16"/>
    </row>
    <row r="17347" spans="76:76">
      <c r="BX17347" s="16"/>
    </row>
    <row r="17348" spans="76:76">
      <c r="BX17348" s="16"/>
    </row>
    <row r="17349" spans="76:76">
      <c r="BX17349" s="16"/>
    </row>
    <row r="17350" spans="76:76">
      <c r="BX17350" s="16"/>
    </row>
    <row r="17351" spans="76:76">
      <c r="BX17351" s="16"/>
    </row>
    <row r="17352" spans="76:76">
      <c r="BX17352" s="16"/>
    </row>
    <row r="17353" spans="76:76">
      <c r="BX17353" s="16"/>
    </row>
    <row r="17354" spans="76:76">
      <c r="BX17354" s="16"/>
    </row>
    <row r="17355" spans="76:76">
      <c r="BX17355" s="16"/>
    </row>
    <row r="17356" spans="76:76">
      <c r="BX17356" s="16"/>
    </row>
    <row r="17357" spans="76:76">
      <c r="BX17357" s="16"/>
    </row>
    <row r="17358" spans="76:76">
      <c r="BX17358" s="16"/>
    </row>
    <row r="17359" spans="76:76">
      <c r="BX17359" s="16"/>
    </row>
    <row r="17360" spans="76:76">
      <c r="BX17360" s="16"/>
    </row>
    <row r="17361" spans="76:76">
      <c r="BX17361" s="16"/>
    </row>
    <row r="17362" spans="76:76">
      <c r="BX17362" s="16"/>
    </row>
    <row r="17363" spans="76:76">
      <c r="BX17363" s="16"/>
    </row>
    <row r="17364" spans="76:76">
      <c r="BX17364" s="16"/>
    </row>
    <row r="17365" spans="76:76">
      <c r="BX17365" s="16"/>
    </row>
    <row r="17366" spans="76:76">
      <c r="BX17366" s="16"/>
    </row>
    <row r="17367" spans="76:76">
      <c r="BX17367" s="16"/>
    </row>
    <row r="17368" spans="76:76">
      <c r="BX17368" s="16"/>
    </row>
    <row r="17369" spans="76:76">
      <c r="BX17369" s="16"/>
    </row>
    <row r="17370" spans="76:76">
      <c r="BX17370" s="16"/>
    </row>
    <row r="17371" spans="76:76">
      <c r="BX17371" s="16"/>
    </row>
    <row r="17372" spans="76:76">
      <c r="BX17372" s="16"/>
    </row>
    <row r="17373" spans="76:76">
      <c r="BX17373" s="16"/>
    </row>
    <row r="17374" spans="76:76">
      <c r="BX17374" s="16"/>
    </row>
    <row r="17375" spans="76:76">
      <c r="BX17375" s="16"/>
    </row>
    <row r="17376" spans="76:76">
      <c r="BX17376" s="16"/>
    </row>
    <row r="17377" spans="76:76">
      <c r="BX17377" s="16"/>
    </row>
    <row r="17378" spans="76:76">
      <c r="BX17378" s="16"/>
    </row>
    <row r="17379" spans="76:76">
      <c r="BX17379" s="16"/>
    </row>
    <row r="17380" spans="76:76">
      <c r="BX17380" s="16"/>
    </row>
    <row r="17381" spans="76:76">
      <c r="BX17381" s="16"/>
    </row>
    <row r="17382" spans="76:76">
      <c r="BX17382" s="16"/>
    </row>
    <row r="17383" spans="76:76">
      <c r="BX17383" s="16"/>
    </row>
    <row r="17384" spans="76:76">
      <c r="BX17384" s="16"/>
    </row>
    <row r="17385" spans="76:76">
      <c r="BX17385" s="16"/>
    </row>
    <row r="17386" spans="76:76">
      <c r="BX17386" s="16"/>
    </row>
    <row r="17387" spans="76:76">
      <c r="BX17387" s="16"/>
    </row>
    <row r="17388" spans="76:76">
      <c r="BX17388" s="16"/>
    </row>
    <row r="17389" spans="76:76">
      <c r="BX17389" s="16"/>
    </row>
    <row r="17390" spans="76:76">
      <c r="BX17390" s="16"/>
    </row>
    <row r="17391" spans="76:76">
      <c r="BX17391" s="16"/>
    </row>
    <row r="17392" spans="76:76">
      <c r="BX17392" s="16"/>
    </row>
    <row r="17393" spans="76:76">
      <c r="BX17393" s="16"/>
    </row>
    <row r="17394" spans="76:76">
      <c r="BX17394" s="16"/>
    </row>
    <row r="17395" spans="76:76">
      <c r="BX17395" s="16"/>
    </row>
    <row r="17396" spans="76:76">
      <c r="BX17396" s="16"/>
    </row>
    <row r="17397" spans="76:76">
      <c r="BX17397" s="16"/>
    </row>
    <row r="17398" spans="76:76">
      <c r="BX17398" s="16"/>
    </row>
    <row r="17399" spans="76:76">
      <c r="BX17399" s="16"/>
    </row>
    <row r="17400" spans="76:76">
      <c r="BX17400" s="16"/>
    </row>
    <row r="17401" spans="76:76">
      <c r="BX17401" s="16"/>
    </row>
    <row r="17402" spans="76:76">
      <c r="BX17402" s="16"/>
    </row>
    <row r="17403" spans="76:76">
      <c r="BX17403" s="16"/>
    </row>
    <row r="17404" spans="76:76">
      <c r="BX17404" s="16"/>
    </row>
    <row r="17405" spans="76:76">
      <c r="BX17405" s="16"/>
    </row>
    <row r="17406" spans="76:76">
      <c r="BX17406" s="16"/>
    </row>
    <row r="17407" spans="76:76">
      <c r="BX17407" s="16"/>
    </row>
    <row r="17408" spans="76:76">
      <c r="BX17408" s="16"/>
    </row>
    <row r="17409" spans="76:76">
      <c r="BX17409" s="16"/>
    </row>
    <row r="17410" spans="76:76">
      <c r="BX17410" s="16"/>
    </row>
    <row r="17411" spans="76:76">
      <c r="BX17411" s="16"/>
    </row>
    <row r="17412" spans="76:76">
      <c r="BX17412" s="16"/>
    </row>
    <row r="17413" spans="76:76">
      <c r="BX17413" s="16"/>
    </row>
    <row r="17414" spans="76:76">
      <c r="BX17414" s="16"/>
    </row>
    <row r="17415" spans="76:76">
      <c r="BX17415" s="16"/>
    </row>
    <row r="17416" spans="76:76">
      <c r="BX17416" s="16"/>
    </row>
    <row r="17417" spans="76:76">
      <c r="BX17417" s="16"/>
    </row>
    <row r="17418" spans="76:76">
      <c r="BX17418" s="16"/>
    </row>
    <row r="17419" spans="76:76">
      <c r="BX17419" s="16"/>
    </row>
    <row r="17420" spans="76:76">
      <c r="BX17420" s="16"/>
    </row>
    <row r="17421" spans="76:76">
      <c r="BX17421" s="16"/>
    </row>
    <row r="17422" spans="76:76">
      <c r="BX17422" s="16"/>
    </row>
    <row r="17423" spans="76:76">
      <c r="BX17423" s="16"/>
    </row>
    <row r="17424" spans="76:76">
      <c r="BX17424" s="16"/>
    </row>
    <row r="17425" spans="76:76">
      <c r="BX17425" s="16"/>
    </row>
    <row r="17426" spans="76:76">
      <c r="BX17426" s="16"/>
    </row>
    <row r="17427" spans="76:76">
      <c r="BX17427" s="16"/>
    </row>
    <row r="17428" spans="76:76">
      <c r="BX17428" s="16"/>
    </row>
    <row r="17429" spans="76:76">
      <c r="BX17429" s="16"/>
    </row>
    <row r="17430" spans="76:76">
      <c r="BX17430" s="16"/>
    </row>
    <row r="17431" spans="76:76">
      <c r="BX17431" s="16"/>
    </row>
    <row r="17432" spans="76:76">
      <c r="BX17432" s="16"/>
    </row>
    <row r="17433" spans="76:76">
      <c r="BX17433" s="16"/>
    </row>
    <row r="17434" spans="76:76">
      <c r="BX17434" s="16"/>
    </row>
    <row r="17435" spans="76:76">
      <c r="BX17435" s="16"/>
    </row>
    <row r="17436" spans="76:76">
      <c r="BX17436" s="16"/>
    </row>
    <row r="17437" spans="76:76">
      <c r="BX17437" s="16"/>
    </row>
    <row r="17438" spans="76:76">
      <c r="BX17438" s="16"/>
    </row>
    <row r="17439" spans="76:76">
      <c r="BX17439" s="16"/>
    </row>
    <row r="17440" spans="76:76">
      <c r="BX17440" s="16"/>
    </row>
    <row r="17441" spans="76:76">
      <c r="BX17441" s="16"/>
    </row>
    <row r="17442" spans="76:76">
      <c r="BX17442" s="16"/>
    </row>
    <row r="17443" spans="76:76">
      <c r="BX17443" s="16"/>
    </row>
    <row r="17444" spans="76:76">
      <c r="BX17444" s="16"/>
    </row>
    <row r="17445" spans="76:76">
      <c r="BX17445" s="16"/>
    </row>
    <row r="17446" spans="76:76">
      <c r="BX17446" s="16"/>
    </row>
    <row r="17447" spans="76:76">
      <c r="BX17447" s="16"/>
    </row>
    <row r="17448" spans="76:76">
      <c r="BX17448" s="16"/>
    </row>
    <row r="17449" spans="76:76">
      <c r="BX17449" s="16"/>
    </row>
    <row r="17450" spans="76:76">
      <c r="BX17450" s="16"/>
    </row>
    <row r="17451" spans="76:76">
      <c r="BX17451" s="16"/>
    </row>
    <row r="17452" spans="76:76">
      <c r="BX17452" s="16"/>
    </row>
    <row r="17453" spans="76:76">
      <c r="BX17453" s="16"/>
    </row>
    <row r="17454" spans="76:76">
      <c r="BX17454" s="16"/>
    </row>
    <row r="17455" spans="76:76">
      <c r="BX17455" s="16"/>
    </row>
    <row r="17456" spans="76:76">
      <c r="BX17456" s="16"/>
    </row>
    <row r="17457" spans="76:76">
      <c r="BX17457" s="16"/>
    </row>
    <row r="17458" spans="76:76">
      <c r="BX17458" s="16"/>
    </row>
    <row r="17459" spans="76:76">
      <c r="BX17459" s="16"/>
    </row>
    <row r="17460" spans="76:76">
      <c r="BX17460" s="16"/>
    </row>
    <row r="17461" spans="76:76">
      <c r="BX17461" s="16"/>
    </row>
    <row r="17462" spans="76:76">
      <c r="BX17462" s="16"/>
    </row>
    <row r="17463" spans="76:76">
      <c r="BX17463" s="16"/>
    </row>
    <row r="17464" spans="76:76">
      <c r="BX17464" s="16"/>
    </row>
    <row r="17465" spans="76:76">
      <c r="BX17465" s="16"/>
    </row>
    <row r="17466" spans="76:76">
      <c r="BX17466" s="16"/>
    </row>
    <row r="17467" spans="76:76">
      <c r="BX17467" s="16"/>
    </row>
    <row r="17468" spans="76:76">
      <c r="BX17468" s="16"/>
    </row>
    <row r="17469" spans="76:76">
      <c r="BX17469" s="16"/>
    </row>
    <row r="17470" spans="76:76">
      <c r="BX17470" s="16"/>
    </row>
    <row r="17471" spans="76:76">
      <c r="BX17471" s="16"/>
    </row>
    <row r="17472" spans="76:76">
      <c r="BX17472" s="16"/>
    </row>
    <row r="17473" spans="76:76">
      <c r="BX17473" s="16"/>
    </row>
    <row r="17474" spans="76:76">
      <c r="BX17474" s="16"/>
    </row>
    <row r="17475" spans="76:76">
      <c r="BX17475" s="16"/>
    </row>
    <row r="17476" spans="76:76">
      <c r="BX17476" s="16"/>
    </row>
    <row r="17477" spans="76:76">
      <c r="BX17477" s="16"/>
    </row>
    <row r="17478" spans="76:76">
      <c r="BX17478" s="16"/>
    </row>
    <row r="17479" spans="76:76">
      <c r="BX17479" s="16"/>
    </row>
    <row r="17480" spans="76:76">
      <c r="BX17480" s="16"/>
    </row>
    <row r="17481" spans="76:76">
      <c r="BX17481" s="16"/>
    </row>
    <row r="17482" spans="76:76">
      <c r="BX17482" s="16"/>
    </row>
    <row r="17483" spans="76:76">
      <c r="BX17483" s="16"/>
    </row>
    <row r="17484" spans="76:76">
      <c r="BX17484" s="16"/>
    </row>
    <row r="17485" spans="76:76">
      <c r="BX17485" s="16"/>
    </row>
    <row r="17486" spans="76:76">
      <c r="BX17486" s="16"/>
    </row>
    <row r="17487" spans="76:76">
      <c r="BX17487" s="16"/>
    </row>
    <row r="17488" spans="76:76">
      <c r="BX17488" s="16"/>
    </row>
    <row r="17489" spans="76:76">
      <c r="BX17489" s="16"/>
    </row>
    <row r="17490" spans="76:76">
      <c r="BX17490" s="16"/>
    </row>
    <row r="17491" spans="76:76">
      <c r="BX17491" s="16"/>
    </row>
    <row r="17492" spans="76:76">
      <c r="BX17492" s="16"/>
    </row>
    <row r="17493" spans="76:76">
      <c r="BX17493" s="16"/>
    </row>
    <row r="17494" spans="76:76">
      <c r="BX17494" s="16"/>
    </row>
    <row r="17495" spans="76:76">
      <c r="BX17495" s="16"/>
    </row>
    <row r="17496" spans="76:76">
      <c r="BX17496" s="16"/>
    </row>
    <row r="17497" spans="76:76">
      <c r="BX17497" s="16"/>
    </row>
    <row r="17498" spans="76:76">
      <c r="BX17498" s="16"/>
    </row>
    <row r="17499" spans="76:76">
      <c r="BX17499" s="16"/>
    </row>
    <row r="17500" spans="76:76">
      <c r="BX17500" s="16"/>
    </row>
    <row r="17501" spans="76:76">
      <c r="BX17501" s="16"/>
    </row>
    <row r="17502" spans="76:76">
      <c r="BX17502" s="16"/>
    </row>
    <row r="17503" spans="76:76">
      <c r="BX17503" s="16"/>
    </row>
    <row r="17504" spans="76:76">
      <c r="BX17504" s="16"/>
    </row>
    <row r="17505" spans="76:76">
      <c r="BX17505" s="16"/>
    </row>
    <row r="17506" spans="76:76">
      <c r="BX17506" s="16"/>
    </row>
    <row r="17507" spans="76:76">
      <c r="BX17507" s="16"/>
    </row>
    <row r="17508" spans="76:76">
      <c r="BX17508" s="16"/>
    </row>
    <row r="17509" spans="76:76">
      <c r="BX17509" s="16"/>
    </row>
    <row r="17510" spans="76:76">
      <c r="BX17510" s="16"/>
    </row>
    <row r="17511" spans="76:76">
      <c r="BX17511" s="16"/>
    </row>
    <row r="17512" spans="76:76">
      <c r="BX17512" s="16"/>
    </row>
    <row r="17513" spans="76:76">
      <c r="BX17513" s="16"/>
    </row>
    <row r="17514" spans="76:76">
      <c r="BX17514" s="16"/>
    </row>
    <row r="17515" spans="76:76">
      <c r="BX17515" s="16"/>
    </row>
    <row r="17516" spans="76:76">
      <c r="BX17516" s="16"/>
    </row>
    <row r="17517" spans="76:76">
      <c r="BX17517" s="16"/>
    </row>
    <row r="17518" spans="76:76">
      <c r="BX17518" s="16"/>
    </row>
    <row r="17519" spans="76:76">
      <c r="BX17519" s="16"/>
    </row>
    <row r="17520" spans="76:76">
      <c r="BX17520" s="16"/>
    </row>
    <row r="17521" spans="76:76">
      <c r="BX17521" s="16"/>
    </row>
    <row r="17522" spans="76:76">
      <c r="BX17522" s="16"/>
    </row>
    <row r="17523" spans="76:76">
      <c r="BX17523" s="16"/>
    </row>
    <row r="17524" spans="76:76">
      <c r="BX17524" s="16"/>
    </row>
    <row r="17525" spans="76:76">
      <c r="BX17525" s="16"/>
    </row>
    <row r="17526" spans="76:76">
      <c r="BX17526" s="16"/>
    </row>
    <row r="17527" spans="76:76">
      <c r="BX17527" s="16"/>
    </row>
    <row r="17528" spans="76:76">
      <c r="BX17528" s="16"/>
    </row>
    <row r="17529" spans="76:76">
      <c r="BX17529" s="16"/>
    </row>
    <row r="17530" spans="76:76">
      <c r="BX17530" s="16"/>
    </row>
    <row r="17531" spans="76:76">
      <c r="BX17531" s="16"/>
    </row>
    <row r="17532" spans="76:76">
      <c r="BX17532" s="16"/>
    </row>
    <row r="17533" spans="76:76">
      <c r="BX17533" s="16"/>
    </row>
    <row r="17534" spans="76:76">
      <c r="BX17534" s="16"/>
    </row>
    <row r="17535" spans="76:76">
      <c r="BX17535" s="16"/>
    </row>
    <row r="17536" spans="76:76">
      <c r="BX17536" s="16"/>
    </row>
    <row r="17537" spans="76:76">
      <c r="BX17537" s="16"/>
    </row>
    <row r="17538" spans="76:76">
      <c r="BX17538" s="16"/>
    </row>
    <row r="17539" spans="76:76">
      <c r="BX17539" s="16"/>
    </row>
    <row r="17540" spans="76:76">
      <c r="BX17540" s="16"/>
    </row>
    <row r="17541" spans="76:76">
      <c r="BX17541" s="16"/>
    </row>
    <row r="17542" spans="76:76">
      <c r="BX17542" s="16"/>
    </row>
    <row r="17543" spans="76:76">
      <c r="BX17543" s="16"/>
    </row>
    <row r="17544" spans="76:76">
      <c r="BX17544" s="16"/>
    </row>
    <row r="17545" spans="76:76">
      <c r="BX17545" s="16"/>
    </row>
    <row r="17546" spans="76:76">
      <c r="BX17546" s="16"/>
    </row>
    <row r="17547" spans="76:76">
      <c r="BX17547" s="16"/>
    </row>
    <row r="17548" spans="76:76">
      <c r="BX17548" s="16"/>
    </row>
    <row r="17549" spans="76:76">
      <c r="BX17549" s="16"/>
    </row>
    <row r="17550" spans="76:76">
      <c r="BX17550" s="16"/>
    </row>
    <row r="17551" spans="76:76">
      <c r="BX17551" s="16"/>
    </row>
    <row r="17552" spans="76:76">
      <c r="BX17552" s="16"/>
    </row>
    <row r="17553" spans="76:76">
      <c r="BX17553" s="16"/>
    </row>
    <row r="17554" spans="76:76">
      <c r="BX17554" s="16"/>
    </row>
    <row r="17555" spans="76:76">
      <c r="BX17555" s="16"/>
    </row>
    <row r="17556" spans="76:76">
      <c r="BX17556" s="16"/>
    </row>
    <row r="17557" spans="76:76">
      <c r="BX17557" s="16"/>
    </row>
    <row r="17558" spans="76:76">
      <c r="BX17558" s="16"/>
    </row>
    <row r="17559" spans="76:76">
      <c r="BX17559" s="16"/>
    </row>
    <row r="17560" spans="76:76">
      <c r="BX17560" s="16"/>
    </row>
    <row r="17561" spans="76:76">
      <c r="BX17561" s="16"/>
    </row>
    <row r="17562" spans="76:76">
      <c r="BX17562" s="16"/>
    </row>
    <row r="17563" spans="76:76">
      <c r="BX17563" s="16"/>
    </row>
    <row r="17564" spans="76:76">
      <c r="BX17564" s="16"/>
    </row>
    <row r="17565" spans="76:76">
      <c r="BX17565" s="16"/>
    </row>
    <row r="17566" spans="76:76">
      <c r="BX17566" s="16"/>
    </row>
    <row r="17567" spans="76:76">
      <c r="BX17567" s="16"/>
    </row>
    <row r="17568" spans="76:76">
      <c r="BX17568" s="16"/>
    </row>
    <row r="17569" spans="76:76">
      <c r="BX17569" s="16"/>
    </row>
    <row r="17570" spans="76:76">
      <c r="BX17570" s="16"/>
    </row>
    <row r="17571" spans="76:76">
      <c r="BX17571" s="16"/>
    </row>
    <row r="17572" spans="76:76">
      <c r="BX17572" s="16"/>
    </row>
    <row r="17573" spans="76:76">
      <c r="BX17573" s="16"/>
    </row>
    <row r="17574" spans="76:76">
      <c r="BX17574" s="16"/>
    </row>
    <row r="17575" spans="76:76">
      <c r="BX17575" s="16"/>
    </row>
    <row r="17576" spans="76:76">
      <c r="BX17576" s="16"/>
    </row>
    <row r="17577" spans="76:76">
      <c r="BX17577" s="16"/>
    </row>
    <row r="17578" spans="76:76">
      <c r="BX17578" s="16"/>
    </row>
    <row r="17579" spans="76:76">
      <c r="BX17579" s="16"/>
    </row>
    <row r="17580" spans="76:76">
      <c r="BX17580" s="16"/>
    </row>
    <row r="17581" spans="76:76">
      <c r="BX17581" s="16"/>
    </row>
    <row r="17582" spans="76:76">
      <c r="BX17582" s="16"/>
    </row>
    <row r="17583" spans="76:76">
      <c r="BX17583" s="16"/>
    </row>
    <row r="17584" spans="76:76">
      <c r="BX17584" s="16"/>
    </row>
    <row r="17585" spans="76:76">
      <c r="BX17585" s="16"/>
    </row>
    <row r="17586" spans="76:76">
      <c r="BX17586" s="16"/>
    </row>
    <row r="17587" spans="76:76">
      <c r="BX17587" s="16"/>
    </row>
    <row r="17588" spans="76:76">
      <c r="BX17588" s="16"/>
    </row>
    <row r="17589" spans="76:76">
      <c r="BX17589" s="16"/>
    </row>
    <row r="17590" spans="76:76">
      <c r="BX17590" s="16"/>
    </row>
    <row r="17591" spans="76:76">
      <c r="BX17591" s="16"/>
    </row>
    <row r="17592" spans="76:76">
      <c r="BX17592" s="16"/>
    </row>
    <row r="17593" spans="76:76">
      <c r="BX17593" s="16"/>
    </row>
    <row r="17594" spans="76:76">
      <c r="BX17594" s="16"/>
    </row>
    <row r="17595" spans="76:76">
      <c r="BX17595" s="16"/>
    </row>
    <row r="17596" spans="76:76">
      <c r="BX17596" s="16"/>
    </row>
    <row r="17597" spans="76:76">
      <c r="BX17597" s="16"/>
    </row>
    <row r="17598" spans="76:76">
      <c r="BX17598" s="16"/>
    </row>
    <row r="17599" spans="76:76">
      <c r="BX17599" s="16"/>
    </row>
    <row r="17600" spans="76:76">
      <c r="BX17600" s="16"/>
    </row>
    <row r="17601" spans="76:76">
      <c r="BX17601" s="16"/>
    </row>
    <row r="17602" spans="76:76">
      <c r="BX17602" s="16"/>
    </row>
    <row r="17603" spans="76:76">
      <c r="BX17603" s="16"/>
    </row>
    <row r="17604" spans="76:76">
      <c r="BX17604" s="16"/>
    </row>
    <row r="17605" spans="76:76">
      <c r="BX17605" s="16"/>
    </row>
    <row r="17606" spans="76:76">
      <c r="BX17606" s="16"/>
    </row>
    <row r="17607" spans="76:76">
      <c r="BX17607" s="16"/>
    </row>
    <row r="17608" spans="76:76">
      <c r="BX17608" s="16"/>
    </row>
    <row r="17609" spans="76:76">
      <c r="BX17609" s="16"/>
    </row>
    <row r="17610" spans="76:76">
      <c r="BX17610" s="16"/>
    </row>
    <row r="17611" spans="76:76">
      <c r="BX17611" s="16"/>
    </row>
    <row r="17612" spans="76:76">
      <c r="BX17612" s="16"/>
    </row>
    <row r="17613" spans="76:76">
      <c r="BX17613" s="16"/>
    </row>
    <row r="17614" spans="76:76">
      <c r="BX17614" s="16"/>
    </row>
    <row r="17615" spans="76:76">
      <c r="BX17615" s="16"/>
    </row>
    <row r="17616" spans="76:76">
      <c r="BX17616" s="16"/>
    </row>
    <row r="17617" spans="76:76">
      <c r="BX17617" s="16"/>
    </row>
    <row r="17618" spans="76:76">
      <c r="BX17618" s="16"/>
    </row>
    <row r="17619" spans="76:76">
      <c r="BX17619" s="16"/>
    </row>
    <row r="17620" spans="76:76">
      <c r="BX17620" s="16"/>
    </row>
    <row r="17621" spans="76:76">
      <c r="BX17621" s="16"/>
    </row>
    <row r="17622" spans="76:76">
      <c r="BX17622" s="16"/>
    </row>
    <row r="17623" spans="76:76">
      <c r="BX17623" s="16"/>
    </row>
    <row r="17624" spans="76:76">
      <c r="BX17624" s="16"/>
    </row>
    <row r="17625" spans="76:76">
      <c r="BX17625" s="16"/>
    </row>
    <row r="17626" spans="76:76">
      <c r="BX17626" s="16"/>
    </row>
    <row r="17627" spans="76:76">
      <c r="BX17627" s="16"/>
    </row>
    <row r="17628" spans="76:76">
      <c r="BX17628" s="16"/>
    </row>
    <row r="17629" spans="76:76">
      <c r="BX17629" s="16"/>
    </row>
    <row r="17630" spans="76:76">
      <c r="BX17630" s="16"/>
    </row>
    <row r="17631" spans="76:76">
      <c r="BX17631" s="16"/>
    </row>
    <row r="17632" spans="76:76">
      <c r="BX17632" s="16"/>
    </row>
    <row r="17633" spans="76:76">
      <c r="BX17633" s="16"/>
    </row>
    <row r="17634" spans="76:76">
      <c r="BX17634" s="16"/>
    </row>
    <row r="17635" spans="76:76">
      <c r="BX17635" s="16"/>
    </row>
    <row r="17636" spans="76:76">
      <c r="BX17636" s="16"/>
    </row>
    <row r="17637" spans="76:76">
      <c r="BX17637" s="16"/>
    </row>
    <row r="17638" spans="76:76">
      <c r="BX17638" s="16"/>
    </row>
    <row r="17639" spans="76:76">
      <c r="BX17639" s="16"/>
    </row>
    <row r="17640" spans="76:76">
      <c r="BX17640" s="16"/>
    </row>
    <row r="17641" spans="76:76">
      <c r="BX17641" s="16"/>
    </row>
    <row r="17642" spans="76:76">
      <c r="BX17642" s="16"/>
    </row>
    <row r="17643" spans="76:76">
      <c r="BX17643" s="16"/>
    </row>
    <row r="17644" spans="76:76">
      <c r="BX17644" s="16"/>
    </row>
    <row r="17645" spans="76:76">
      <c r="BX17645" s="16"/>
    </row>
    <row r="17646" spans="76:76">
      <c r="BX17646" s="16"/>
    </row>
    <row r="17647" spans="76:76">
      <c r="BX17647" s="16"/>
    </row>
    <row r="17648" spans="76:76">
      <c r="BX17648" s="16"/>
    </row>
    <row r="17649" spans="76:76">
      <c r="BX17649" s="16"/>
    </row>
    <row r="17650" spans="76:76">
      <c r="BX17650" s="16"/>
    </row>
    <row r="17651" spans="76:76">
      <c r="BX17651" s="16"/>
    </row>
    <row r="17652" spans="76:76">
      <c r="BX17652" s="16"/>
    </row>
    <row r="17653" spans="76:76">
      <c r="BX17653" s="16"/>
    </row>
    <row r="17654" spans="76:76">
      <c r="BX17654" s="16"/>
    </row>
    <row r="17655" spans="76:76">
      <c r="BX17655" s="16"/>
    </row>
    <row r="17656" spans="76:76">
      <c r="BX17656" s="16"/>
    </row>
    <row r="17657" spans="76:76">
      <c r="BX17657" s="16"/>
    </row>
    <row r="17658" spans="76:76">
      <c r="BX17658" s="16"/>
    </row>
    <row r="17659" spans="76:76">
      <c r="BX17659" s="16"/>
    </row>
    <row r="17660" spans="76:76">
      <c r="BX17660" s="16"/>
    </row>
    <row r="17661" spans="76:76">
      <c r="BX17661" s="16"/>
    </row>
    <row r="17662" spans="76:76">
      <c r="BX17662" s="16"/>
    </row>
    <row r="17663" spans="76:76">
      <c r="BX17663" s="16"/>
    </row>
    <row r="17664" spans="76:76">
      <c r="BX17664" s="16"/>
    </row>
    <row r="17665" spans="76:76">
      <c r="BX17665" s="16"/>
    </row>
    <row r="17666" spans="76:76">
      <c r="BX17666" s="16"/>
    </row>
    <row r="17667" spans="76:76">
      <c r="BX17667" s="16"/>
    </row>
    <row r="17668" spans="76:76">
      <c r="BX17668" s="16"/>
    </row>
    <row r="17669" spans="76:76">
      <c r="BX17669" s="16"/>
    </row>
    <row r="17670" spans="76:76">
      <c r="BX17670" s="16"/>
    </row>
    <row r="17671" spans="76:76">
      <c r="BX17671" s="16"/>
    </row>
    <row r="17672" spans="76:76">
      <c r="BX17672" s="16"/>
    </row>
    <row r="17673" spans="76:76">
      <c r="BX17673" s="16"/>
    </row>
    <row r="17674" spans="76:76">
      <c r="BX17674" s="16"/>
    </row>
    <row r="17675" spans="76:76">
      <c r="BX17675" s="16"/>
    </row>
    <row r="17676" spans="76:76">
      <c r="BX17676" s="16"/>
    </row>
    <row r="17677" spans="76:76">
      <c r="BX17677" s="16"/>
    </row>
    <row r="17678" spans="76:76">
      <c r="BX17678" s="16"/>
    </row>
    <row r="17679" spans="76:76">
      <c r="BX17679" s="16"/>
    </row>
    <row r="17680" spans="76:76">
      <c r="BX17680" s="16"/>
    </row>
    <row r="17681" spans="76:76">
      <c r="BX17681" s="16"/>
    </row>
    <row r="17682" spans="76:76">
      <c r="BX17682" s="16"/>
    </row>
    <row r="17683" spans="76:76">
      <c r="BX17683" s="16"/>
    </row>
    <row r="17684" spans="76:76">
      <c r="BX17684" s="16"/>
    </row>
    <row r="17685" spans="76:76">
      <c r="BX17685" s="16"/>
    </row>
    <row r="17686" spans="76:76">
      <c r="BX17686" s="16"/>
    </row>
    <row r="17687" spans="76:76">
      <c r="BX17687" s="16"/>
    </row>
    <row r="17688" spans="76:76">
      <c r="BX17688" s="16"/>
    </row>
    <row r="17689" spans="76:76">
      <c r="BX17689" s="16"/>
    </row>
    <row r="17690" spans="76:76">
      <c r="BX17690" s="16"/>
    </row>
    <row r="17691" spans="76:76">
      <c r="BX17691" s="16"/>
    </row>
    <row r="17692" spans="76:76">
      <c r="BX17692" s="16"/>
    </row>
    <row r="17693" spans="76:76">
      <c r="BX17693" s="16"/>
    </row>
    <row r="17694" spans="76:76">
      <c r="BX17694" s="16"/>
    </row>
    <row r="17695" spans="76:76">
      <c r="BX17695" s="16"/>
    </row>
    <row r="17696" spans="76:76">
      <c r="BX17696" s="16"/>
    </row>
    <row r="17697" spans="76:76">
      <c r="BX17697" s="16"/>
    </row>
    <row r="17698" spans="76:76">
      <c r="BX17698" s="16"/>
    </row>
    <row r="17699" spans="76:76">
      <c r="BX17699" s="16"/>
    </row>
    <row r="17700" spans="76:76">
      <c r="BX17700" s="16"/>
    </row>
    <row r="17701" spans="76:76">
      <c r="BX17701" s="16"/>
    </row>
    <row r="17702" spans="76:76">
      <c r="BX17702" s="16"/>
    </row>
    <row r="17703" spans="76:76">
      <c r="BX17703" s="16"/>
    </row>
    <row r="17704" spans="76:76">
      <c r="BX17704" s="16"/>
    </row>
    <row r="17705" spans="76:76">
      <c r="BX17705" s="16"/>
    </row>
    <row r="17706" spans="76:76">
      <c r="BX17706" s="16"/>
    </row>
    <row r="17707" spans="76:76">
      <c r="BX17707" s="16"/>
    </row>
    <row r="17708" spans="76:76">
      <c r="BX17708" s="16"/>
    </row>
    <row r="17709" spans="76:76">
      <c r="BX17709" s="16"/>
    </row>
    <row r="17710" spans="76:76">
      <c r="BX17710" s="16"/>
    </row>
    <row r="17711" spans="76:76">
      <c r="BX17711" s="16"/>
    </row>
    <row r="17712" spans="76:76">
      <c r="BX17712" s="16"/>
    </row>
    <row r="17713" spans="76:76">
      <c r="BX17713" s="16"/>
    </row>
    <row r="17714" spans="76:76">
      <c r="BX17714" s="16"/>
    </row>
    <row r="17715" spans="76:76">
      <c r="BX17715" s="16"/>
    </row>
    <row r="17716" spans="76:76">
      <c r="BX17716" s="16"/>
    </row>
    <row r="17717" spans="76:76">
      <c r="BX17717" s="16"/>
    </row>
    <row r="17718" spans="76:76">
      <c r="BX17718" s="16"/>
    </row>
    <row r="17719" spans="76:76">
      <c r="BX17719" s="16"/>
    </row>
    <row r="17720" spans="76:76">
      <c r="BX17720" s="16"/>
    </row>
    <row r="17721" spans="76:76">
      <c r="BX17721" s="16"/>
    </row>
    <row r="17722" spans="76:76">
      <c r="BX17722" s="16"/>
    </row>
    <row r="17723" spans="76:76">
      <c r="BX17723" s="16"/>
    </row>
    <row r="17724" spans="76:76">
      <c r="BX17724" s="16"/>
    </row>
    <row r="17725" spans="76:76">
      <c r="BX17725" s="16"/>
    </row>
    <row r="17726" spans="76:76">
      <c r="BX17726" s="16"/>
    </row>
    <row r="17727" spans="76:76">
      <c r="BX17727" s="16"/>
    </row>
    <row r="17728" spans="76:76">
      <c r="BX17728" s="16"/>
    </row>
    <row r="17729" spans="76:76">
      <c r="BX17729" s="16"/>
    </row>
    <row r="17730" spans="76:76">
      <c r="BX17730" s="16"/>
    </row>
    <row r="17731" spans="76:76">
      <c r="BX17731" s="16"/>
    </row>
    <row r="17732" spans="76:76">
      <c r="BX17732" s="16"/>
    </row>
    <row r="17733" spans="76:76">
      <c r="BX17733" s="16"/>
    </row>
    <row r="17734" spans="76:76">
      <c r="BX17734" s="16"/>
    </row>
    <row r="17735" spans="76:76">
      <c r="BX17735" s="16"/>
    </row>
    <row r="17736" spans="76:76">
      <c r="BX17736" s="16"/>
    </row>
    <row r="17737" spans="76:76">
      <c r="BX17737" s="16"/>
    </row>
    <row r="17738" spans="76:76">
      <c r="BX17738" s="16"/>
    </row>
    <row r="17739" spans="76:76">
      <c r="BX17739" s="16"/>
    </row>
    <row r="17740" spans="76:76">
      <c r="BX17740" s="16"/>
    </row>
    <row r="17741" spans="76:76">
      <c r="BX17741" s="16"/>
    </row>
    <row r="17742" spans="76:76">
      <c r="BX17742" s="16"/>
    </row>
    <row r="17743" spans="76:76">
      <c r="BX17743" s="16"/>
    </row>
    <row r="17744" spans="76:76">
      <c r="BX17744" s="16"/>
    </row>
    <row r="17745" spans="76:76">
      <c r="BX17745" s="16"/>
    </row>
    <row r="17746" spans="76:76">
      <c r="BX17746" s="16"/>
    </row>
    <row r="17747" spans="76:76">
      <c r="BX17747" s="16"/>
    </row>
    <row r="17748" spans="76:76">
      <c r="BX17748" s="16"/>
    </row>
    <row r="17749" spans="76:76">
      <c r="BX17749" s="16"/>
    </row>
    <row r="17750" spans="76:76">
      <c r="BX17750" s="16"/>
    </row>
    <row r="17751" spans="76:76">
      <c r="BX17751" s="16"/>
    </row>
    <row r="17752" spans="76:76">
      <c r="BX17752" s="16"/>
    </row>
    <row r="17753" spans="76:76">
      <c r="BX17753" s="16"/>
    </row>
    <row r="17754" spans="76:76">
      <c r="BX17754" s="16"/>
    </row>
    <row r="17755" spans="76:76">
      <c r="BX17755" s="16"/>
    </row>
    <row r="17756" spans="76:76">
      <c r="BX17756" s="16"/>
    </row>
    <row r="17757" spans="76:76">
      <c r="BX17757" s="16"/>
    </row>
    <row r="17758" spans="76:76">
      <c r="BX17758" s="16"/>
    </row>
    <row r="17759" spans="76:76">
      <c r="BX17759" s="16"/>
    </row>
    <row r="17760" spans="76:76">
      <c r="BX17760" s="16"/>
    </row>
    <row r="17761" spans="76:76">
      <c r="BX17761" s="16"/>
    </row>
    <row r="17762" spans="76:76">
      <c r="BX17762" s="16"/>
    </row>
    <row r="17763" spans="76:76">
      <c r="BX17763" s="16"/>
    </row>
    <row r="17764" spans="76:76">
      <c r="BX17764" s="16"/>
    </row>
    <row r="17765" spans="76:76">
      <c r="BX17765" s="16"/>
    </row>
    <row r="17766" spans="76:76">
      <c r="BX17766" s="16"/>
    </row>
    <row r="17767" spans="76:76">
      <c r="BX17767" s="16"/>
    </row>
    <row r="17768" spans="76:76">
      <c r="BX17768" s="16"/>
    </row>
    <row r="17769" spans="76:76">
      <c r="BX17769" s="16"/>
    </row>
    <row r="17770" spans="76:76">
      <c r="BX17770" s="16"/>
    </row>
    <row r="17771" spans="76:76">
      <c r="BX17771" s="16"/>
    </row>
    <row r="17772" spans="76:76">
      <c r="BX17772" s="16"/>
    </row>
    <row r="17773" spans="76:76">
      <c r="BX17773" s="16"/>
    </row>
    <row r="17774" spans="76:76">
      <c r="BX17774" s="16"/>
    </row>
    <row r="17775" spans="76:76">
      <c r="BX17775" s="16"/>
    </row>
    <row r="17776" spans="76:76">
      <c r="BX17776" s="16"/>
    </row>
    <row r="17777" spans="76:76">
      <c r="BX17777" s="16"/>
    </row>
    <row r="17778" spans="76:76">
      <c r="BX17778" s="16"/>
    </row>
    <row r="17779" spans="76:76">
      <c r="BX17779" s="16"/>
    </row>
    <row r="17780" spans="76:76">
      <c r="BX17780" s="16"/>
    </row>
    <row r="17781" spans="76:76">
      <c r="BX17781" s="16"/>
    </row>
    <row r="17782" spans="76:76">
      <c r="BX17782" s="16"/>
    </row>
    <row r="17783" spans="76:76">
      <c r="BX17783" s="16"/>
    </row>
    <row r="17784" spans="76:76">
      <c r="BX17784" s="16"/>
    </row>
    <row r="17785" spans="76:76">
      <c r="BX17785" s="16"/>
    </row>
    <row r="17786" spans="76:76">
      <c r="BX17786" s="16"/>
    </row>
    <row r="17787" spans="76:76">
      <c r="BX17787" s="16"/>
    </row>
    <row r="17788" spans="76:76">
      <c r="BX17788" s="16"/>
    </row>
    <row r="17789" spans="76:76">
      <c r="BX17789" s="16"/>
    </row>
    <row r="17790" spans="76:76">
      <c r="BX17790" s="16"/>
    </row>
    <row r="17791" spans="76:76">
      <c r="BX17791" s="16"/>
    </row>
    <row r="17792" spans="76:76">
      <c r="BX17792" s="16"/>
    </row>
    <row r="17793" spans="76:76">
      <c r="BX17793" s="16"/>
    </row>
    <row r="17794" spans="76:76">
      <c r="BX17794" s="16"/>
    </row>
    <row r="17795" spans="76:76">
      <c r="BX17795" s="16"/>
    </row>
    <row r="17796" spans="76:76">
      <c r="BX17796" s="16"/>
    </row>
    <row r="17797" spans="76:76">
      <c r="BX17797" s="16"/>
    </row>
    <row r="17798" spans="76:76">
      <c r="BX17798" s="16"/>
    </row>
    <row r="17799" spans="76:76">
      <c r="BX17799" s="16"/>
    </row>
    <row r="17800" spans="76:76">
      <c r="BX17800" s="16"/>
    </row>
    <row r="17801" spans="76:76">
      <c r="BX17801" s="16"/>
    </row>
    <row r="17802" spans="76:76">
      <c r="BX17802" s="16"/>
    </row>
    <row r="17803" spans="76:76">
      <c r="BX17803" s="16"/>
    </row>
    <row r="17804" spans="76:76">
      <c r="BX17804" s="16"/>
    </row>
    <row r="17805" spans="76:76">
      <c r="BX17805" s="16"/>
    </row>
    <row r="17806" spans="76:76">
      <c r="BX17806" s="16"/>
    </row>
    <row r="17807" spans="76:76">
      <c r="BX17807" s="16"/>
    </row>
    <row r="17808" spans="76:76">
      <c r="BX17808" s="16"/>
    </row>
    <row r="17809" spans="76:76">
      <c r="BX17809" s="16"/>
    </row>
    <row r="17810" spans="76:76">
      <c r="BX17810" s="16"/>
    </row>
    <row r="17811" spans="76:76">
      <c r="BX17811" s="16"/>
    </row>
    <row r="17812" spans="76:76">
      <c r="BX17812" s="16"/>
    </row>
    <row r="17813" spans="76:76">
      <c r="BX17813" s="16"/>
    </row>
    <row r="17814" spans="76:76">
      <c r="BX17814" s="16"/>
    </row>
    <row r="17815" spans="76:76">
      <c r="BX17815" s="16"/>
    </row>
    <row r="17816" spans="76:76">
      <c r="BX17816" s="16"/>
    </row>
    <row r="17817" spans="76:76">
      <c r="BX17817" s="16"/>
    </row>
    <row r="17818" spans="76:76">
      <c r="BX17818" s="16"/>
    </row>
    <row r="17819" spans="76:76">
      <c r="BX17819" s="16"/>
    </row>
    <row r="17820" spans="76:76">
      <c r="BX17820" s="16"/>
    </row>
    <row r="17821" spans="76:76">
      <c r="BX17821" s="16"/>
    </row>
    <row r="17822" spans="76:76">
      <c r="BX17822" s="16"/>
    </row>
    <row r="17823" spans="76:76">
      <c r="BX17823" s="16"/>
    </row>
    <row r="17824" spans="76:76">
      <c r="BX17824" s="16"/>
    </row>
    <row r="17825" spans="76:76">
      <c r="BX17825" s="16"/>
    </row>
    <row r="17826" spans="76:76">
      <c r="BX17826" s="16"/>
    </row>
    <row r="17827" spans="76:76">
      <c r="BX17827" s="16"/>
    </row>
    <row r="17828" spans="76:76">
      <c r="BX17828" s="16"/>
    </row>
    <row r="17829" spans="76:76">
      <c r="BX17829" s="16"/>
    </row>
    <row r="17830" spans="76:76">
      <c r="BX17830" s="16"/>
    </row>
    <row r="17831" spans="76:76">
      <c r="BX17831" s="16"/>
    </row>
    <row r="17832" spans="76:76">
      <c r="BX17832" s="16"/>
    </row>
    <row r="17833" spans="76:76">
      <c r="BX17833" s="16"/>
    </row>
    <row r="17834" spans="76:76">
      <c r="BX17834" s="16"/>
    </row>
    <row r="17835" spans="76:76">
      <c r="BX17835" s="16"/>
    </row>
    <row r="17836" spans="76:76">
      <c r="BX17836" s="16"/>
    </row>
    <row r="17837" spans="76:76">
      <c r="BX17837" s="16"/>
    </row>
    <row r="17838" spans="76:76">
      <c r="BX17838" s="16"/>
    </row>
    <row r="17839" spans="76:76">
      <c r="BX17839" s="16"/>
    </row>
    <row r="17840" spans="76:76">
      <c r="BX17840" s="16"/>
    </row>
    <row r="17841" spans="76:76">
      <c r="BX17841" s="16"/>
    </row>
    <row r="17842" spans="76:76">
      <c r="BX17842" s="16"/>
    </row>
    <row r="17843" spans="76:76">
      <c r="BX17843" s="16"/>
    </row>
    <row r="17844" spans="76:76">
      <c r="BX17844" s="16"/>
    </row>
    <row r="17845" spans="76:76">
      <c r="BX17845" s="16"/>
    </row>
    <row r="17846" spans="76:76">
      <c r="BX17846" s="16"/>
    </row>
    <row r="17847" spans="76:76">
      <c r="BX17847" s="16"/>
    </row>
    <row r="17848" spans="76:76">
      <c r="BX17848" s="16"/>
    </row>
    <row r="17849" spans="76:76">
      <c r="BX17849" s="16"/>
    </row>
    <row r="17850" spans="76:76">
      <c r="BX17850" s="16"/>
    </row>
    <row r="17851" spans="76:76">
      <c r="BX17851" s="16"/>
    </row>
    <row r="17852" spans="76:76">
      <c r="BX17852" s="16"/>
    </row>
    <row r="17853" spans="76:76">
      <c r="BX17853" s="16"/>
    </row>
    <row r="17854" spans="76:76">
      <c r="BX17854" s="16"/>
    </row>
    <row r="17855" spans="76:76">
      <c r="BX17855" s="16"/>
    </row>
    <row r="17856" spans="76:76">
      <c r="BX17856" s="16"/>
    </row>
    <row r="17857" spans="76:76">
      <c r="BX17857" s="16"/>
    </row>
    <row r="17858" spans="76:76">
      <c r="BX17858" s="16"/>
    </row>
    <row r="17859" spans="76:76">
      <c r="BX17859" s="16"/>
    </row>
    <row r="17860" spans="76:76">
      <c r="BX17860" s="16"/>
    </row>
    <row r="17861" spans="76:76">
      <c r="BX17861" s="16"/>
    </row>
    <row r="17862" spans="76:76">
      <c r="BX17862" s="16"/>
    </row>
    <row r="17863" spans="76:76">
      <c r="BX17863" s="16"/>
    </row>
    <row r="17864" spans="76:76">
      <c r="BX17864" s="16"/>
    </row>
    <row r="17865" spans="76:76">
      <c r="BX17865" s="16"/>
    </row>
    <row r="17866" spans="76:76">
      <c r="BX17866" s="16"/>
    </row>
    <row r="17867" spans="76:76">
      <c r="BX17867" s="16"/>
    </row>
    <row r="17868" spans="76:76">
      <c r="BX17868" s="16"/>
    </row>
    <row r="17869" spans="76:76">
      <c r="BX17869" s="16"/>
    </row>
    <row r="17870" spans="76:76">
      <c r="BX17870" s="16"/>
    </row>
    <row r="17871" spans="76:76">
      <c r="BX17871" s="16"/>
    </row>
    <row r="17872" spans="76:76">
      <c r="BX17872" s="16"/>
    </row>
    <row r="17873" spans="76:76">
      <c r="BX17873" s="16"/>
    </row>
    <row r="17874" spans="76:76">
      <c r="BX17874" s="16"/>
    </row>
    <row r="17875" spans="76:76">
      <c r="BX17875" s="16"/>
    </row>
    <row r="17876" spans="76:76">
      <c r="BX17876" s="16"/>
    </row>
    <row r="17877" spans="76:76">
      <c r="BX17877" s="16"/>
    </row>
    <row r="17878" spans="76:76">
      <c r="BX17878" s="16"/>
    </row>
    <row r="17879" spans="76:76">
      <c r="BX17879" s="16"/>
    </row>
    <row r="17880" spans="76:76">
      <c r="BX17880" s="16"/>
    </row>
    <row r="17881" spans="76:76">
      <c r="BX17881" s="16"/>
    </row>
    <row r="17882" spans="76:76">
      <c r="BX17882" s="16"/>
    </row>
    <row r="17883" spans="76:76">
      <c r="BX17883" s="16"/>
    </row>
    <row r="17884" spans="76:76">
      <c r="BX17884" s="16"/>
    </row>
    <row r="17885" spans="76:76">
      <c r="BX17885" s="16"/>
    </row>
    <row r="17886" spans="76:76">
      <c r="BX17886" s="16"/>
    </row>
    <row r="17887" spans="76:76">
      <c r="BX17887" s="16"/>
    </row>
    <row r="17888" spans="76:76">
      <c r="BX17888" s="16"/>
    </row>
    <row r="17889" spans="76:76">
      <c r="BX17889" s="16"/>
    </row>
    <row r="17890" spans="76:76">
      <c r="BX17890" s="16"/>
    </row>
    <row r="17891" spans="76:76">
      <c r="BX17891" s="16"/>
    </row>
    <row r="17892" spans="76:76">
      <c r="BX17892" s="16"/>
    </row>
    <row r="17893" spans="76:76">
      <c r="BX17893" s="16"/>
    </row>
    <row r="17894" spans="76:76">
      <c r="BX17894" s="16"/>
    </row>
    <row r="17895" spans="76:76">
      <c r="BX17895" s="16"/>
    </row>
    <row r="17896" spans="76:76">
      <c r="BX17896" s="16"/>
    </row>
    <row r="17897" spans="76:76">
      <c r="BX17897" s="16"/>
    </row>
    <row r="17898" spans="76:76">
      <c r="BX17898" s="16"/>
    </row>
    <row r="17899" spans="76:76">
      <c r="BX17899" s="16"/>
    </row>
    <row r="17900" spans="76:76">
      <c r="BX17900" s="16"/>
    </row>
    <row r="17901" spans="76:76">
      <c r="BX17901" s="16"/>
    </row>
    <row r="17902" spans="76:76">
      <c r="BX17902" s="16"/>
    </row>
    <row r="17903" spans="76:76">
      <c r="BX17903" s="16"/>
    </row>
    <row r="17904" spans="76:76">
      <c r="BX17904" s="16"/>
    </row>
    <row r="17905" spans="76:76">
      <c r="BX17905" s="16"/>
    </row>
    <row r="17906" spans="76:76">
      <c r="BX17906" s="16"/>
    </row>
    <row r="17907" spans="76:76">
      <c r="BX17907" s="16"/>
    </row>
    <row r="17908" spans="76:76">
      <c r="BX17908" s="16"/>
    </row>
    <row r="17909" spans="76:76">
      <c r="BX17909" s="16"/>
    </row>
    <row r="17910" spans="76:76">
      <c r="BX17910" s="16"/>
    </row>
    <row r="17911" spans="76:76">
      <c r="BX17911" s="16"/>
    </row>
    <row r="17912" spans="76:76">
      <c r="BX17912" s="16"/>
    </row>
    <row r="17913" spans="76:76">
      <c r="BX17913" s="16"/>
    </row>
    <row r="17914" spans="76:76">
      <c r="BX17914" s="16"/>
    </row>
    <row r="17915" spans="76:76">
      <c r="BX17915" s="16"/>
    </row>
    <row r="17916" spans="76:76">
      <c r="BX17916" s="16"/>
    </row>
    <row r="17917" spans="76:76">
      <c r="BX17917" s="16"/>
    </row>
    <row r="17918" spans="76:76">
      <c r="BX17918" s="16"/>
    </row>
    <row r="17919" spans="76:76">
      <c r="BX17919" s="16"/>
    </row>
    <row r="17920" spans="76:76">
      <c r="BX17920" s="16"/>
    </row>
    <row r="17921" spans="76:76">
      <c r="BX17921" s="16"/>
    </row>
    <row r="17922" spans="76:76">
      <c r="BX17922" s="16"/>
    </row>
    <row r="17923" spans="76:76">
      <c r="BX17923" s="16"/>
    </row>
    <row r="17924" spans="76:76">
      <c r="BX17924" s="16"/>
    </row>
    <row r="17925" spans="76:76">
      <c r="BX17925" s="16"/>
    </row>
    <row r="17926" spans="76:76">
      <c r="BX17926" s="16"/>
    </row>
    <row r="17927" spans="76:76">
      <c r="BX17927" s="16"/>
    </row>
    <row r="17928" spans="76:76">
      <c r="BX17928" s="16"/>
    </row>
    <row r="17929" spans="76:76">
      <c r="BX17929" s="16"/>
    </row>
    <row r="17930" spans="76:76">
      <c r="BX17930" s="16"/>
    </row>
    <row r="17931" spans="76:76">
      <c r="BX17931" s="16"/>
    </row>
    <row r="17932" spans="76:76">
      <c r="BX17932" s="16"/>
    </row>
    <row r="17933" spans="76:76">
      <c r="BX17933" s="16"/>
    </row>
    <row r="17934" spans="76:76">
      <c r="BX17934" s="16"/>
    </row>
    <row r="17935" spans="76:76">
      <c r="BX17935" s="16"/>
    </row>
    <row r="17936" spans="76:76">
      <c r="BX17936" s="16"/>
    </row>
    <row r="17937" spans="76:76">
      <c r="BX17937" s="16"/>
    </row>
    <row r="17938" spans="76:76">
      <c r="BX17938" s="16"/>
    </row>
    <row r="17939" spans="76:76">
      <c r="BX17939" s="16"/>
    </row>
    <row r="17940" spans="76:76">
      <c r="BX17940" s="16"/>
    </row>
    <row r="17941" spans="76:76">
      <c r="BX17941" s="16"/>
    </row>
    <row r="17942" spans="76:76">
      <c r="BX17942" s="16"/>
    </row>
    <row r="17943" spans="76:76">
      <c r="BX17943" s="16"/>
    </row>
    <row r="17944" spans="76:76">
      <c r="BX17944" s="16"/>
    </row>
    <row r="17945" spans="76:76">
      <c r="BX17945" s="16"/>
    </row>
    <row r="17946" spans="76:76">
      <c r="BX17946" s="16"/>
    </row>
    <row r="17947" spans="76:76">
      <c r="BX17947" s="16"/>
    </row>
    <row r="17948" spans="76:76">
      <c r="BX17948" s="16"/>
    </row>
    <row r="17949" spans="76:76">
      <c r="BX17949" s="16"/>
    </row>
    <row r="17950" spans="76:76">
      <c r="BX17950" s="16"/>
    </row>
    <row r="17951" spans="76:76">
      <c r="BX17951" s="16"/>
    </row>
    <row r="17952" spans="76:76">
      <c r="BX17952" s="16"/>
    </row>
    <row r="17953" spans="76:76">
      <c r="BX17953" s="16"/>
    </row>
    <row r="17954" spans="76:76">
      <c r="BX17954" s="16"/>
    </row>
    <row r="17955" spans="76:76">
      <c r="BX17955" s="16"/>
    </row>
    <row r="17956" spans="76:76">
      <c r="BX17956" s="16"/>
    </row>
    <row r="17957" spans="76:76">
      <c r="BX17957" s="16"/>
    </row>
    <row r="17958" spans="76:76">
      <c r="BX17958" s="16"/>
    </row>
    <row r="17959" spans="76:76">
      <c r="BX17959" s="16"/>
    </row>
    <row r="17960" spans="76:76">
      <c r="BX17960" s="16"/>
    </row>
    <row r="17961" spans="76:76">
      <c r="BX17961" s="16"/>
    </row>
    <row r="17962" spans="76:76">
      <c r="BX17962" s="16"/>
    </row>
    <row r="17963" spans="76:76">
      <c r="BX17963" s="16"/>
    </row>
    <row r="17964" spans="76:76">
      <c r="BX17964" s="16"/>
    </row>
    <row r="17965" spans="76:76">
      <c r="BX17965" s="16"/>
    </row>
    <row r="17966" spans="76:76">
      <c r="BX17966" s="16"/>
    </row>
    <row r="17967" spans="76:76">
      <c r="BX17967" s="16"/>
    </row>
    <row r="17968" spans="76:76">
      <c r="BX17968" s="16"/>
    </row>
    <row r="17969" spans="76:76">
      <c r="BX17969" s="16"/>
    </row>
    <row r="17970" spans="76:76">
      <c r="BX17970" s="16"/>
    </row>
    <row r="17971" spans="76:76">
      <c r="BX17971" s="16"/>
    </row>
    <row r="17972" spans="76:76">
      <c r="BX17972" s="16"/>
    </row>
    <row r="17973" spans="76:76">
      <c r="BX17973" s="16"/>
    </row>
    <row r="17974" spans="76:76">
      <c r="BX17974" s="16"/>
    </row>
    <row r="17975" spans="76:76">
      <c r="BX17975" s="16"/>
    </row>
    <row r="17976" spans="76:76">
      <c r="BX17976" s="16"/>
    </row>
    <row r="17977" spans="76:76">
      <c r="BX17977" s="16"/>
    </row>
    <row r="17978" spans="76:76">
      <c r="BX17978" s="16"/>
    </row>
    <row r="17979" spans="76:76">
      <c r="BX17979" s="16"/>
    </row>
    <row r="17980" spans="76:76">
      <c r="BX17980" s="16"/>
    </row>
    <row r="17981" spans="76:76">
      <c r="BX17981" s="16"/>
    </row>
    <row r="17982" spans="76:76">
      <c r="BX17982" s="16"/>
    </row>
    <row r="17983" spans="76:76">
      <c r="BX17983" s="16"/>
    </row>
    <row r="17984" spans="76:76">
      <c r="BX17984" s="16"/>
    </row>
    <row r="17985" spans="76:76">
      <c r="BX17985" s="16"/>
    </row>
    <row r="17986" spans="76:76">
      <c r="BX17986" s="16"/>
    </row>
    <row r="17987" spans="76:76">
      <c r="BX17987" s="16"/>
    </row>
    <row r="17988" spans="76:76">
      <c r="BX17988" s="16"/>
    </row>
    <row r="17989" spans="76:76">
      <c r="BX17989" s="16"/>
    </row>
    <row r="17990" spans="76:76">
      <c r="BX17990" s="16"/>
    </row>
    <row r="17991" spans="76:76">
      <c r="BX17991" s="16"/>
    </row>
    <row r="17992" spans="76:76">
      <c r="BX17992" s="16"/>
    </row>
    <row r="17993" spans="76:76">
      <c r="BX17993" s="16"/>
    </row>
    <row r="17994" spans="76:76">
      <c r="BX17994" s="16"/>
    </row>
    <row r="17995" spans="76:76">
      <c r="BX17995" s="16"/>
    </row>
    <row r="17996" spans="76:76">
      <c r="BX17996" s="16"/>
    </row>
    <row r="17997" spans="76:76">
      <c r="BX17997" s="16"/>
    </row>
    <row r="17998" spans="76:76">
      <c r="BX17998" s="16"/>
    </row>
    <row r="17999" spans="76:76">
      <c r="BX17999" s="16"/>
    </row>
    <row r="18000" spans="76:76">
      <c r="BX18000" s="16"/>
    </row>
    <row r="18001" spans="76:76">
      <c r="BX18001" s="16"/>
    </row>
    <row r="18002" spans="76:76">
      <c r="BX18002" s="16"/>
    </row>
    <row r="18003" spans="76:76">
      <c r="BX18003" s="16"/>
    </row>
    <row r="18004" spans="76:76">
      <c r="BX18004" s="16"/>
    </row>
    <row r="18005" spans="76:76">
      <c r="BX18005" s="16"/>
    </row>
    <row r="18006" spans="76:76">
      <c r="BX18006" s="16"/>
    </row>
    <row r="18007" spans="76:76">
      <c r="BX18007" s="16"/>
    </row>
    <row r="18008" spans="76:76">
      <c r="BX18008" s="16"/>
    </row>
    <row r="18009" spans="76:76">
      <c r="BX18009" s="16"/>
    </row>
    <row r="18010" spans="76:76">
      <c r="BX18010" s="16"/>
    </row>
    <row r="18011" spans="76:76">
      <c r="BX18011" s="16"/>
    </row>
    <row r="18012" spans="76:76">
      <c r="BX18012" s="16"/>
    </row>
    <row r="18013" spans="76:76">
      <c r="BX18013" s="16"/>
    </row>
    <row r="18014" spans="76:76">
      <c r="BX18014" s="16"/>
    </row>
    <row r="18015" spans="76:76">
      <c r="BX18015" s="16"/>
    </row>
    <row r="18016" spans="76:76">
      <c r="BX18016" s="16"/>
    </row>
    <row r="18017" spans="76:76">
      <c r="BX18017" s="16"/>
    </row>
    <row r="18018" spans="76:76">
      <c r="BX18018" s="16"/>
    </row>
    <row r="18019" spans="76:76">
      <c r="BX18019" s="16"/>
    </row>
    <row r="18020" spans="76:76">
      <c r="BX18020" s="16"/>
    </row>
    <row r="18021" spans="76:76">
      <c r="BX18021" s="16"/>
    </row>
    <row r="18022" spans="76:76">
      <c r="BX18022" s="16"/>
    </row>
    <row r="18023" spans="76:76">
      <c r="BX18023" s="16"/>
    </row>
    <row r="18024" spans="76:76">
      <c r="BX18024" s="16"/>
    </row>
    <row r="18025" spans="76:76">
      <c r="BX18025" s="16"/>
    </row>
    <row r="18026" spans="76:76">
      <c r="BX18026" s="16"/>
    </row>
    <row r="18027" spans="76:76">
      <c r="BX18027" s="16"/>
    </row>
    <row r="18028" spans="76:76">
      <c r="BX18028" s="16"/>
    </row>
    <row r="18029" spans="76:76">
      <c r="BX18029" s="16"/>
    </row>
    <row r="18030" spans="76:76">
      <c r="BX18030" s="16"/>
    </row>
    <row r="18031" spans="76:76">
      <c r="BX18031" s="16"/>
    </row>
    <row r="18032" spans="76:76">
      <c r="BX18032" s="16"/>
    </row>
    <row r="18033" spans="76:76">
      <c r="BX18033" s="16"/>
    </row>
    <row r="18034" spans="76:76">
      <c r="BX18034" s="16"/>
    </row>
    <row r="18035" spans="76:76">
      <c r="BX18035" s="16"/>
    </row>
    <row r="18036" spans="76:76">
      <c r="BX18036" s="16"/>
    </row>
    <row r="18037" spans="76:76">
      <c r="BX18037" s="16"/>
    </row>
    <row r="18038" spans="76:76">
      <c r="BX18038" s="16"/>
    </row>
    <row r="18039" spans="76:76">
      <c r="BX18039" s="16"/>
    </row>
    <row r="18040" spans="76:76">
      <c r="BX18040" s="16"/>
    </row>
    <row r="18041" spans="76:76">
      <c r="BX18041" s="16"/>
    </row>
    <row r="18042" spans="76:76">
      <c r="BX18042" s="16"/>
    </row>
    <row r="18043" spans="76:76">
      <c r="BX18043" s="16"/>
    </row>
    <row r="18044" spans="76:76">
      <c r="BX18044" s="16"/>
    </row>
    <row r="18045" spans="76:76">
      <c r="BX18045" s="16"/>
    </row>
    <row r="18046" spans="76:76">
      <c r="BX18046" s="16"/>
    </row>
    <row r="18047" spans="76:76">
      <c r="BX18047" s="16"/>
    </row>
    <row r="18048" spans="76:76">
      <c r="BX18048" s="16"/>
    </row>
    <row r="18049" spans="76:76">
      <c r="BX18049" s="16"/>
    </row>
    <row r="18050" spans="76:76">
      <c r="BX18050" s="16"/>
    </row>
    <row r="18051" spans="76:76">
      <c r="BX18051" s="16"/>
    </row>
    <row r="18052" spans="76:76">
      <c r="BX18052" s="16"/>
    </row>
    <row r="18053" spans="76:76">
      <c r="BX18053" s="16"/>
    </row>
    <row r="18054" spans="76:76">
      <c r="BX18054" s="16"/>
    </row>
    <row r="18055" spans="76:76">
      <c r="BX18055" s="16"/>
    </row>
    <row r="18056" spans="76:76">
      <c r="BX18056" s="16"/>
    </row>
    <row r="18057" spans="76:76">
      <c r="BX18057" s="16"/>
    </row>
    <row r="18058" spans="76:76">
      <c r="BX18058" s="16"/>
    </row>
    <row r="18059" spans="76:76">
      <c r="BX18059" s="16"/>
    </row>
    <row r="18060" spans="76:76">
      <c r="BX18060" s="16"/>
    </row>
    <row r="18061" spans="76:76">
      <c r="BX18061" s="16"/>
    </row>
    <row r="18062" spans="76:76">
      <c r="BX18062" s="16"/>
    </row>
    <row r="18063" spans="76:76">
      <c r="BX18063" s="16"/>
    </row>
    <row r="18064" spans="76:76">
      <c r="BX18064" s="16"/>
    </row>
    <row r="18065" spans="76:76">
      <c r="BX18065" s="16"/>
    </row>
    <row r="18066" spans="76:76">
      <c r="BX18066" s="16"/>
    </row>
    <row r="18067" spans="76:76">
      <c r="BX18067" s="16"/>
    </row>
    <row r="18068" spans="76:76">
      <c r="BX18068" s="16"/>
    </row>
    <row r="18069" spans="76:76">
      <c r="BX18069" s="16"/>
    </row>
    <row r="18070" spans="76:76">
      <c r="BX18070" s="16"/>
    </row>
    <row r="18071" spans="76:76">
      <c r="BX18071" s="16"/>
    </row>
    <row r="18072" spans="76:76">
      <c r="BX18072" s="16"/>
    </row>
    <row r="18073" spans="76:76">
      <c r="BX18073" s="16"/>
    </row>
    <row r="18074" spans="76:76">
      <c r="BX18074" s="16"/>
    </row>
    <row r="18075" spans="76:76">
      <c r="BX18075" s="16"/>
    </row>
    <row r="18076" spans="76:76">
      <c r="BX18076" s="16"/>
    </row>
    <row r="18077" spans="76:76">
      <c r="BX18077" s="16"/>
    </row>
    <row r="18078" spans="76:76">
      <c r="BX18078" s="16"/>
    </row>
    <row r="18079" spans="76:76">
      <c r="BX18079" s="16"/>
    </row>
    <row r="18080" spans="76:76">
      <c r="BX18080" s="16"/>
    </row>
    <row r="18081" spans="76:76">
      <c r="BX18081" s="16"/>
    </row>
    <row r="18082" spans="76:76">
      <c r="BX18082" s="16"/>
    </row>
    <row r="18083" spans="76:76">
      <c r="BX18083" s="16"/>
    </row>
    <row r="18084" spans="76:76">
      <c r="BX18084" s="16"/>
    </row>
    <row r="18085" spans="76:76">
      <c r="BX18085" s="16"/>
    </row>
    <row r="18086" spans="76:76">
      <c r="BX18086" s="16"/>
    </row>
    <row r="18087" spans="76:76">
      <c r="BX18087" s="16"/>
    </row>
    <row r="18088" spans="76:76">
      <c r="BX18088" s="16"/>
    </row>
    <row r="18089" spans="76:76">
      <c r="BX18089" s="16"/>
    </row>
    <row r="18090" spans="76:76">
      <c r="BX18090" s="16"/>
    </row>
    <row r="18091" spans="76:76">
      <c r="BX18091" s="16"/>
    </row>
    <row r="18092" spans="76:76">
      <c r="BX18092" s="16"/>
    </row>
    <row r="18093" spans="76:76">
      <c r="BX18093" s="16"/>
    </row>
    <row r="18094" spans="76:76">
      <c r="BX18094" s="16"/>
    </row>
    <row r="18095" spans="76:76">
      <c r="BX18095" s="16"/>
    </row>
    <row r="18096" spans="76:76">
      <c r="BX18096" s="16"/>
    </row>
    <row r="18097" spans="76:76">
      <c r="BX18097" s="16"/>
    </row>
    <row r="18098" spans="76:76">
      <c r="BX18098" s="16"/>
    </row>
    <row r="18099" spans="76:76">
      <c r="BX18099" s="16"/>
    </row>
    <row r="18100" spans="76:76">
      <c r="BX18100" s="16"/>
    </row>
    <row r="18101" spans="76:76">
      <c r="BX18101" s="16"/>
    </row>
    <row r="18102" spans="76:76">
      <c r="BX18102" s="16"/>
    </row>
    <row r="18103" spans="76:76">
      <c r="BX18103" s="16"/>
    </row>
    <row r="18104" spans="76:76">
      <c r="BX18104" s="16"/>
    </row>
    <row r="18105" spans="76:76">
      <c r="BX18105" s="16"/>
    </row>
    <row r="18106" spans="76:76">
      <c r="BX18106" s="16"/>
    </row>
    <row r="18107" spans="76:76">
      <c r="BX18107" s="16"/>
    </row>
    <row r="18108" spans="76:76">
      <c r="BX18108" s="16"/>
    </row>
    <row r="18109" spans="76:76">
      <c r="BX18109" s="16"/>
    </row>
    <row r="18110" spans="76:76">
      <c r="BX18110" s="16"/>
    </row>
    <row r="18111" spans="76:76">
      <c r="BX18111" s="16"/>
    </row>
    <row r="18112" spans="76:76">
      <c r="BX18112" s="16"/>
    </row>
    <row r="18113" spans="76:76">
      <c r="BX18113" s="16"/>
    </row>
    <row r="18114" spans="76:76">
      <c r="BX18114" s="16"/>
    </row>
    <row r="18115" spans="76:76">
      <c r="BX18115" s="16"/>
    </row>
    <row r="18116" spans="76:76">
      <c r="BX18116" s="16"/>
    </row>
    <row r="18117" spans="76:76">
      <c r="BX18117" s="16"/>
    </row>
    <row r="18118" spans="76:76">
      <c r="BX18118" s="16"/>
    </row>
    <row r="18119" spans="76:76">
      <c r="BX18119" s="16"/>
    </row>
    <row r="18120" spans="76:76">
      <c r="BX18120" s="16"/>
    </row>
    <row r="18121" spans="76:76">
      <c r="BX18121" s="16"/>
    </row>
    <row r="18122" spans="76:76">
      <c r="BX18122" s="16"/>
    </row>
    <row r="18123" spans="76:76">
      <c r="BX18123" s="16"/>
    </row>
    <row r="18124" spans="76:76">
      <c r="BX18124" s="16"/>
    </row>
    <row r="18125" spans="76:76">
      <c r="BX18125" s="16"/>
    </row>
    <row r="18126" spans="76:76">
      <c r="BX18126" s="16"/>
    </row>
    <row r="18127" spans="76:76">
      <c r="BX18127" s="16"/>
    </row>
    <row r="18128" spans="76:76">
      <c r="BX18128" s="16"/>
    </row>
    <row r="18129" spans="76:76">
      <c r="BX18129" s="16"/>
    </row>
    <row r="18130" spans="76:76">
      <c r="BX18130" s="16"/>
    </row>
    <row r="18131" spans="76:76">
      <c r="BX18131" s="16"/>
    </row>
    <row r="18132" spans="76:76">
      <c r="BX18132" s="16"/>
    </row>
    <row r="18133" spans="76:76">
      <c r="BX18133" s="16"/>
    </row>
    <row r="18134" spans="76:76">
      <c r="BX18134" s="16"/>
    </row>
    <row r="18135" spans="76:76">
      <c r="BX18135" s="16"/>
    </row>
    <row r="18136" spans="76:76">
      <c r="BX18136" s="16"/>
    </row>
    <row r="18137" spans="76:76">
      <c r="BX18137" s="16"/>
    </row>
    <row r="18138" spans="76:76">
      <c r="BX18138" s="16"/>
    </row>
    <row r="18139" spans="76:76">
      <c r="BX18139" s="16"/>
    </row>
    <row r="18140" spans="76:76">
      <c r="BX18140" s="16"/>
    </row>
    <row r="18141" spans="76:76">
      <c r="BX18141" s="16"/>
    </row>
    <row r="18142" spans="76:76">
      <c r="BX18142" s="16"/>
    </row>
    <row r="18143" spans="76:76">
      <c r="BX18143" s="16"/>
    </row>
    <row r="18144" spans="76:76">
      <c r="BX18144" s="16"/>
    </row>
    <row r="18145" spans="76:76">
      <c r="BX18145" s="16"/>
    </row>
    <row r="18146" spans="76:76">
      <c r="BX18146" s="16"/>
    </row>
    <row r="18147" spans="76:76">
      <c r="BX18147" s="16"/>
    </row>
    <row r="18148" spans="76:76">
      <c r="BX18148" s="16"/>
    </row>
    <row r="18149" spans="76:76">
      <c r="BX18149" s="16"/>
    </row>
    <row r="18150" spans="76:76">
      <c r="BX18150" s="16"/>
    </row>
    <row r="18151" spans="76:76">
      <c r="BX18151" s="16"/>
    </row>
    <row r="18152" spans="76:76">
      <c r="BX18152" s="16"/>
    </row>
    <row r="18153" spans="76:76">
      <c r="BX18153" s="16"/>
    </row>
    <row r="18154" spans="76:76">
      <c r="BX18154" s="16"/>
    </row>
    <row r="18155" spans="76:76">
      <c r="BX18155" s="16"/>
    </row>
    <row r="18156" spans="76:76">
      <c r="BX18156" s="16"/>
    </row>
    <row r="18157" spans="76:76">
      <c r="BX18157" s="16"/>
    </row>
    <row r="18158" spans="76:76">
      <c r="BX18158" s="16"/>
    </row>
    <row r="18159" spans="76:76">
      <c r="BX18159" s="16"/>
    </row>
    <row r="18160" spans="76:76">
      <c r="BX18160" s="16"/>
    </row>
    <row r="18161" spans="76:76">
      <c r="BX18161" s="16"/>
    </row>
    <row r="18162" spans="76:76">
      <c r="BX18162" s="16"/>
    </row>
    <row r="18163" spans="76:76">
      <c r="BX18163" s="16"/>
    </row>
    <row r="18164" spans="76:76">
      <c r="BX18164" s="16"/>
    </row>
    <row r="18165" spans="76:76">
      <c r="BX18165" s="16"/>
    </row>
    <row r="18166" spans="76:76">
      <c r="BX18166" s="16"/>
    </row>
    <row r="18167" spans="76:76">
      <c r="BX18167" s="16"/>
    </row>
    <row r="18168" spans="76:76">
      <c r="BX18168" s="16"/>
    </row>
    <row r="18169" spans="76:76">
      <c r="BX18169" s="16"/>
    </row>
    <row r="18170" spans="76:76">
      <c r="BX18170" s="16"/>
    </row>
    <row r="18171" spans="76:76">
      <c r="BX18171" s="16"/>
    </row>
    <row r="18172" spans="76:76">
      <c r="BX18172" s="16"/>
    </row>
    <row r="18173" spans="76:76">
      <c r="BX18173" s="16"/>
    </row>
    <row r="18174" spans="76:76">
      <c r="BX18174" s="16"/>
    </row>
    <row r="18175" spans="76:76">
      <c r="BX18175" s="16"/>
    </row>
    <row r="18176" spans="76:76">
      <c r="BX18176" s="16"/>
    </row>
    <row r="18177" spans="76:76">
      <c r="BX18177" s="16"/>
    </row>
    <row r="18178" spans="76:76">
      <c r="BX18178" s="16"/>
    </row>
    <row r="18179" spans="76:76">
      <c r="BX18179" s="16"/>
    </row>
    <row r="18180" spans="76:76">
      <c r="BX18180" s="16"/>
    </row>
    <row r="18181" spans="76:76">
      <c r="BX18181" s="16"/>
    </row>
    <row r="18182" spans="76:76">
      <c r="BX18182" s="16"/>
    </row>
    <row r="18183" spans="76:76">
      <c r="BX18183" s="16"/>
    </row>
    <row r="18184" spans="76:76">
      <c r="BX18184" s="16"/>
    </row>
    <row r="18185" spans="76:76">
      <c r="BX18185" s="16"/>
    </row>
    <row r="18186" spans="76:76">
      <c r="BX18186" s="16"/>
    </row>
    <row r="18187" spans="76:76">
      <c r="BX18187" s="16"/>
    </row>
    <row r="18188" spans="76:76">
      <c r="BX18188" s="16"/>
    </row>
    <row r="18189" spans="76:76">
      <c r="BX18189" s="16"/>
    </row>
    <row r="18190" spans="76:76">
      <c r="BX18190" s="16"/>
    </row>
    <row r="18191" spans="76:76">
      <c r="BX18191" s="16"/>
    </row>
    <row r="18192" spans="76:76">
      <c r="BX18192" s="16"/>
    </row>
    <row r="18193" spans="76:76">
      <c r="BX18193" s="16"/>
    </row>
    <row r="18194" spans="76:76">
      <c r="BX18194" s="16"/>
    </row>
    <row r="18195" spans="76:76">
      <c r="BX18195" s="16"/>
    </row>
    <row r="18196" spans="76:76">
      <c r="BX18196" s="16"/>
    </row>
    <row r="18197" spans="76:76">
      <c r="BX18197" s="16"/>
    </row>
    <row r="18198" spans="76:76">
      <c r="BX18198" s="16"/>
    </row>
    <row r="18199" spans="76:76">
      <c r="BX18199" s="16"/>
    </row>
    <row r="18200" spans="76:76">
      <c r="BX18200" s="16"/>
    </row>
    <row r="18201" spans="76:76">
      <c r="BX18201" s="16"/>
    </row>
    <row r="18202" spans="76:76">
      <c r="BX18202" s="16"/>
    </row>
    <row r="18203" spans="76:76">
      <c r="BX18203" s="16"/>
    </row>
    <row r="18204" spans="76:76">
      <c r="BX18204" s="16"/>
    </row>
    <row r="18205" spans="76:76">
      <c r="BX18205" s="16"/>
    </row>
    <row r="18206" spans="76:76">
      <c r="BX18206" s="16"/>
    </row>
    <row r="18207" spans="76:76">
      <c r="BX18207" s="16"/>
    </row>
    <row r="18208" spans="76:76">
      <c r="BX18208" s="16"/>
    </row>
    <row r="18209" spans="76:76">
      <c r="BX18209" s="16"/>
    </row>
    <row r="18210" spans="76:76">
      <c r="BX18210" s="16"/>
    </row>
    <row r="18211" spans="76:76">
      <c r="BX18211" s="16"/>
    </row>
    <row r="18212" spans="76:76">
      <c r="BX18212" s="16"/>
    </row>
    <row r="18213" spans="76:76">
      <c r="BX18213" s="16"/>
    </row>
    <row r="18214" spans="76:76">
      <c r="BX18214" s="16"/>
    </row>
    <row r="18215" spans="76:76">
      <c r="BX18215" s="16"/>
    </row>
    <row r="18216" spans="76:76">
      <c r="BX18216" s="16"/>
    </row>
    <row r="18217" spans="76:76">
      <c r="BX18217" s="16"/>
    </row>
    <row r="18218" spans="76:76">
      <c r="BX18218" s="16"/>
    </row>
    <row r="18219" spans="76:76">
      <c r="BX18219" s="16"/>
    </row>
    <row r="18220" spans="76:76">
      <c r="BX18220" s="16"/>
    </row>
    <row r="18221" spans="76:76">
      <c r="BX18221" s="16"/>
    </row>
    <row r="18222" spans="76:76">
      <c r="BX18222" s="16"/>
    </row>
    <row r="18223" spans="76:76">
      <c r="BX18223" s="16"/>
    </row>
    <row r="18224" spans="76:76">
      <c r="BX18224" s="16"/>
    </row>
    <row r="18225" spans="76:76">
      <c r="BX18225" s="16"/>
    </row>
    <row r="18226" spans="76:76">
      <c r="BX18226" s="16"/>
    </row>
    <row r="18227" spans="76:76">
      <c r="BX18227" s="16"/>
    </row>
    <row r="18228" spans="76:76">
      <c r="BX18228" s="16"/>
    </row>
    <row r="18229" spans="76:76">
      <c r="BX18229" s="16"/>
    </row>
    <row r="18230" spans="76:76">
      <c r="BX18230" s="16"/>
    </row>
    <row r="18231" spans="76:76">
      <c r="BX18231" s="16"/>
    </row>
    <row r="18232" spans="76:76">
      <c r="BX18232" s="16"/>
    </row>
    <row r="18233" spans="76:76">
      <c r="BX18233" s="16"/>
    </row>
    <row r="18234" spans="76:76">
      <c r="BX18234" s="16"/>
    </row>
    <row r="18235" spans="76:76">
      <c r="BX18235" s="16"/>
    </row>
    <row r="18236" spans="76:76">
      <c r="BX18236" s="16"/>
    </row>
    <row r="18237" spans="76:76">
      <c r="BX18237" s="16"/>
    </row>
    <row r="18238" spans="76:76">
      <c r="BX18238" s="16"/>
    </row>
    <row r="18239" spans="76:76">
      <c r="BX18239" s="16"/>
    </row>
    <row r="18240" spans="76:76">
      <c r="BX18240" s="16"/>
    </row>
    <row r="18241" spans="76:76">
      <c r="BX18241" s="16"/>
    </row>
    <row r="18242" spans="76:76">
      <c r="BX18242" s="16"/>
    </row>
    <row r="18243" spans="76:76">
      <c r="BX18243" s="16"/>
    </row>
    <row r="18244" spans="76:76">
      <c r="BX18244" s="16"/>
    </row>
    <row r="18245" spans="76:76">
      <c r="BX18245" s="16"/>
    </row>
    <row r="18246" spans="76:76">
      <c r="BX18246" s="16"/>
    </row>
    <row r="18247" spans="76:76">
      <c r="BX18247" s="16"/>
    </row>
    <row r="18248" spans="76:76">
      <c r="BX18248" s="16"/>
    </row>
    <row r="18249" spans="76:76">
      <c r="BX18249" s="16"/>
    </row>
    <row r="18250" spans="76:76">
      <c r="BX18250" s="16"/>
    </row>
    <row r="18251" spans="76:76">
      <c r="BX18251" s="16"/>
    </row>
    <row r="18252" spans="76:76">
      <c r="BX18252" s="16"/>
    </row>
    <row r="18253" spans="76:76">
      <c r="BX18253" s="16"/>
    </row>
    <row r="18254" spans="76:76">
      <c r="BX18254" s="16"/>
    </row>
    <row r="18255" spans="76:76">
      <c r="BX18255" s="16"/>
    </row>
    <row r="18256" spans="76:76">
      <c r="BX18256" s="16"/>
    </row>
    <row r="18257" spans="76:76">
      <c r="BX18257" s="16"/>
    </row>
    <row r="18258" spans="76:76">
      <c r="BX18258" s="16"/>
    </row>
    <row r="18259" spans="76:76">
      <c r="BX18259" s="16"/>
    </row>
    <row r="18260" spans="76:76">
      <c r="BX18260" s="16"/>
    </row>
    <row r="18261" spans="76:76">
      <c r="BX18261" s="16"/>
    </row>
    <row r="18262" spans="76:76">
      <c r="BX18262" s="16"/>
    </row>
    <row r="18263" spans="76:76">
      <c r="BX18263" s="16"/>
    </row>
    <row r="18264" spans="76:76">
      <c r="BX18264" s="16"/>
    </row>
    <row r="18265" spans="76:76">
      <c r="BX18265" s="16"/>
    </row>
    <row r="18266" spans="76:76">
      <c r="BX18266" s="16"/>
    </row>
    <row r="18267" spans="76:76">
      <c r="BX18267" s="16"/>
    </row>
    <row r="18268" spans="76:76">
      <c r="BX18268" s="16"/>
    </row>
    <row r="18269" spans="76:76">
      <c r="BX18269" s="16"/>
    </row>
    <row r="18270" spans="76:76">
      <c r="BX18270" s="16"/>
    </row>
    <row r="18271" spans="76:76">
      <c r="BX18271" s="16"/>
    </row>
    <row r="18272" spans="76:76">
      <c r="BX18272" s="16"/>
    </row>
    <row r="18273" spans="76:76">
      <c r="BX18273" s="16"/>
    </row>
    <row r="18274" spans="76:76">
      <c r="BX18274" s="16"/>
    </row>
    <row r="18275" spans="76:76">
      <c r="BX18275" s="16"/>
    </row>
    <row r="18276" spans="76:76">
      <c r="BX18276" s="16"/>
    </row>
    <row r="18277" spans="76:76">
      <c r="BX18277" s="16"/>
    </row>
    <row r="18278" spans="76:76">
      <c r="BX18278" s="16"/>
    </row>
    <row r="18279" spans="76:76">
      <c r="BX18279" s="16"/>
    </row>
    <row r="18280" spans="76:76">
      <c r="BX18280" s="16"/>
    </row>
    <row r="18281" spans="76:76">
      <c r="BX18281" s="16"/>
    </row>
    <row r="18282" spans="76:76">
      <c r="BX18282" s="16"/>
    </row>
    <row r="18283" spans="76:76">
      <c r="BX18283" s="16"/>
    </row>
    <row r="18284" spans="76:76">
      <c r="BX18284" s="16"/>
    </row>
    <row r="18285" spans="76:76">
      <c r="BX18285" s="16"/>
    </row>
    <row r="18286" spans="76:76">
      <c r="BX18286" s="16"/>
    </row>
    <row r="18287" spans="76:76">
      <c r="BX18287" s="16"/>
    </row>
    <row r="18288" spans="76:76">
      <c r="BX18288" s="16"/>
    </row>
    <row r="18289" spans="76:76">
      <c r="BX18289" s="16"/>
    </row>
    <row r="18290" spans="76:76">
      <c r="BX18290" s="16"/>
    </row>
    <row r="18291" spans="76:76">
      <c r="BX18291" s="16"/>
    </row>
    <row r="18292" spans="76:76">
      <c r="BX18292" s="16"/>
    </row>
    <row r="18293" spans="76:76">
      <c r="BX18293" s="16"/>
    </row>
    <row r="18294" spans="76:76">
      <c r="BX18294" s="16"/>
    </row>
    <row r="18295" spans="76:76">
      <c r="BX18295" s="16"/>
    </row>
    <row r="18296" spans="76:76">
      <c r="BX18296" s="16"/>
    </row>
    <row r="18297" spans="76:76">
      <c r="BX18297" s="16"/>
    </row>
    <row r="18298" spans="76:76">
      <c r="BX18298" s="16"/>
    </row>
    <row r="18299" spans="76:76">
      <c r="BX18299" s="16"/>
    </row>
    <row r="18300" spans="76:76">
      <c r="BX18300" s="16"/>
    </row>
    <row r="18301" spans="76:76">
      <c r="BX18301" s="16"/>
    </row>
    <row r="18302" spans="76:76">
      <c r="BX18302" s="16"/>
    </row>
    <row r="18303" spans="76:76">
      <c r="BX18303" s="16"/>
    </row>
    <row r="18304" spans="76:76">
      <c r="BX18304" s="16"/>
    </row>
    <row r="18305" spans="76:76">
      <c r="BX18305" s="16"/>
    </row>
    <row r="18306" spans="76:76">
      <c r="BX18306" s="16"/>
    </row>
    <row r="18307" spans="76:76">
      <c r="BX18307" s="16"/>
    </row>
    <row r="18308" spans="76:76">
      <c r="BX18308" s="16"/>
    </row>
    <row r="18309" spans="76:76">
      <c r="BX18309" s="16"/>
    </row>
    <row r="18310" spans="76:76">
      <c r="BX18310" s="16"/>
    </row>
    <row r="18311" spans="76:76">
      <c r="BX18311" s="16"/>
    </row>
    <row r="18312" spans="76:76">
      <c r="BX18312" s="16"/>
    </row>
    <row r="18313" spans="76:76">
      <c r="BX18313" s="16"/>
    </row>
    <row r="18314" spans="76:76">
      <c r="BX18314" s="16"/>
    </row>
    <row r="18315" spans="76:76">
      <c r="BX18315" s="16"/>
    </row>
    <row r="18316" spans="76:76">
      <c r="BX18316" s="16"/>
    </row>
    <row r="18317" spans="76:76">
      <c r="BX18317" s="16"/>
    </row>
    <row r="18318" spans="76:76">
      <c r="BX18318" s="16"/>
    </row>
    <row r="18319" spans="76:76">
      <c r="BX18319" s="16"/>
    </row>
    <row r="18320" spans="76:76">
      <c r="BX18320" s="16"/>
    </row>
    <row r="18321" spans="76:76">
      <c r="BX18321" s="16"/>
    </row>
    <row r="18322" spans="76:76">
      <c r="BX18322" s="16"/>
    </row>
    <row r="18323" spans="76:76">
      <c r="BX18323" s="16"/>
    </row>
    <row r="18324" spans="76:76">
      <c r="BX18324" s="16"/>
    </row>
    <row r="18325" spans="76:76">
      <c r="BX18325" s="16"/>
    </row>
    <row r="18326" spans="76:76">
      <c r="BX18326" s="16"/>
    </row>
    <row r="18327" spans="76:76">
      <c r="BX18327" s="16"/>
    </row>
    <row r="18328" spans="76:76">
      <c r="BX18328" s="16"/>
    </row>
    <row r="18329" spans="76:76">
      <c r="BX18329" s="16"/>
    </row>
    <row r="18330" spans="76:76">
      <c r="BX18330" s="16"/>
    </row>
    <row r="18331" spans="76:76">
      <c r="BX18331" s="16"/>
    </row>
    <row r="18332" spans="76:76">
      <c r="BX18332" s="16"/>
    </row>
    <row r="18333" spans="76:76">
      <c r="BX18333" s="16"/>
    </row>
    <row r="18334" spans="76:76">
      <c r="BX18334" s="16"/>
    </row>
    <row r="18335" spans="76:76">
      <c r="BX18335" s="16"/>
    </row>
    <row r="18336" spans="76:76">
      <c r="BX18336" s="16"/>
    </row>
    <row r="18337" spans="76:76">
      <c r="BX18337" s="16"/>
    </row>
    <row r="18338" spans="76:76">
      <c r="BX18338" s="16"/>
    </row>
    <row r="18339" spans="76:76">
      <c r="BX18339" s="16"/>
    </row>
    <row r="18340" spans="76:76">
      <c r="BX18340" s="16"/>
    </row>
    <row r="18341" spans="76:76">
      <c r="BX18341" s="16"/>
    </row>
    <row r="18342" spans="76:76">
      <c r="BX18342" s="16"/>
    </row>
    <row r="18343" spans="76:76">
      <c r="BX18343" s="16"/>
    </row>
    <row r="18344" spans="76:76">
      <c r="BX18344" s="16"/>
    </row>
    <row r="18345" spans="76:76">
      <c r="BX18345" s="16"/>
    </row>
    <row r="18346" spans="76:76">
      <c r="BX18346" s="16"/>
    </row>
    <row r="18347" spans="76:76">
      <c r="BX18347" s="16"/>
    </row>
    <row r="18348" spans="76:76">
      <c r="BX18348" s="16"/>
    </row>
    <row r="18349" spans="76:76">
      <c r="BX18349" s="16"/>
    </row>
    <row r="18350" spans="76:76">
      <c r="BX18350" s="16"/>
    </row>
    <row r="18351" spans="76:76">
      <c r="BX18351" s="16"/>
    </row>
    <row r="18352" spans="76:76">
      <c r="BX18352" s="16"/>
    </row>
    <row r="18353" spans="76:76">
      <c r="BX18353" s="16"/>
    </row>
    <row r="18354" spans="76:76">
      <c r="BX18354" s="16"/>
    </row>
    <row r="18355" spans="76:76">
      <c r="BX18355" s="16"/>
    </row>
    <row r="18356" spans="76:76">
      <c r="BX18356" s="16"/>
    </row>
    <row r="18357" spans="76:76">
      <c r="BX18357" s="16"/>
    </row>
    <row r="18358" spans="76:76">
      <c r="BX18358" s="16"/>
    </row>
    <row r="18359" spans="76:76">
      <c r="BX18359" s="16"/>
    </row>
    <row r="18360" spans="76:76">
      <c r="BX18360" s="16"/>
    </row>
    <row r="18361" spans="76:76">
      <c r="BX18361" s="16"/>
    </row>
    <row r="18362" spans="76:76">
      <c r="BX18362" s="16"/>
    </row>
    <row r="18363" spans="76:76">
      <c r="BX18363" s="16"/>
    </row>
    <row r="18364" spans="76:76">
      <c r="BX18364" s="16"/>
    </row>
    <row r="18365" spans="76:76">
      <c r="BX18365" s="16"/>
    </row>
    <row r="18366" spans="76:76">
      <c r="BX18366" s="16"/>
    </row>
    <row r="18367" spans="76:76">
      <c r="BX18367" s="16"/>
    </row>
    <row r="18368" spans="76:76">
      <c r="BX18368" s="16"/>
    </row>
    <row r="18369" spans="76:76">
      <c r="BX18369" s="16"/>
    </row>
    <row r="18370" spans="76:76">
      <c r="BX18370" s="16"/>
    </row>
    <row r="18371" spans="76:76">
      <c r="BX18371" s="16"/>
    </row>
    <row r="18372" spans="76:76">
      <c r="BX18372" s="16"/>
    </row>
    <row r="18373" spans="76:76">
      <c r="BX18373" s="16"/>
    </row>
    <row r="18374" spans="76:76">
      <c r="BX18374" s="16"/>
    </row>
    <row r="18375" spans="76:76">
      <c r="BX18375" s="16"/>
    </row>
    <row r="18376" spans="76:76">
      <c r="BX18376" s="16"/>
    </row>
    <row r="18377" spans="76:76">
      <c r="BX18377" s="16"/>
    </row>
    <row r="18378" spans="76:76">
      <c r="BX18378" s="16"/>
    </row>
    <row r="18379" spans="76:76">
      <c r="BX18379" s="16"/>
    </row>
    <row r="18380" spans="76:76">
      <c r="BX18380" s="16"/>
    </row>
    <row r="18381" spans="76:76">
      <c r="BX18381" s="16"/>
    </row>
    <row r="18382" spans="76:76">
      <c r="BX18382" s="16"/>
    </row>
    <row r="18383" spans="76:76">
      <c r="BX18383" s="16"/>
    </row>
    <row r="18384" spans="76:76">
      <c r="BX18384" s="16"/>
    </row>
    <row r="18385" spans="76:76">
      <c r="BX18385" s="16"/>
    </row>
    <row r="18386" spans="76:76">
      <c r="BX18386" s="16"/>
    </row>
    <row r="18387" spans="76:76">
      <c r="BX18387" s="16"/>
    </row>
    <row r="18388" spans="76:76">
      <c r="BX18388" s="16"/>
    </row>
    <row r="18389" spans="76:76">
      <c r="BX18389" s="16"/>
    </row>
    <row r="18390" spans="76:76">
      <c r="BX18390" s="16"/>
    </row>
    <row r="18391" spans="76:76">
      <c r="BX18391" s="16"/>
    </row>
    <row r="18392" spans="76:76">
      <c r="BX18392" s="16"/>
    </row>
    <row r="18393" spans="76:76">
      <c r="BX18393" s="16"/>
    </row>
    <row r="18394" spans="76:76">
      <c r="BX18394" s="16"/>
    </row>
    <row r="18395" spans="76:76">
      <c r="BX18395" s="16"/>
    </row>
    <row r="18396" spans="76:76">
      <c r="BX18396" s="16"/>
    </row>
    <row r="18397" spans="76:76">
      <c r="BX18397" s="16"/>
    </row>
    <row r="18398" spans="76:76">
      <c r="BX18398" s="16"/>
    </row>
    <row r="18399" spans="76:76">
      <c r="BX18399" s="16"/>
    </row>
    <row r="18400" spans="76:76">
      <c r="BX18400" s="16"/>
    </row>
    <row r="18401" spans="76:76">
      <c r="BX18401" s="16"/>
    </row>
    <row r="18402" spans="76:76">
      <c r="BX18402" s="16"/>
    </row>
    <row r="18403" spans="76:76">
      <c r="BX18403" s="16"/>
    </row>
    <row r="18404" spans="76:76">
      <c r="BX18404" s="16"/>
    </row>
    <row r="18405" spans="76:76">
      <c r="BX18405" s="16"/>
    </row>
    <row r="18406" spans="76:76">
      <c r="BX18406" s="16"/>
    </row>
    <row r="18407" spans="76:76">
      <c r="BX18407" s="16"/>
    </row>
    <row r="18408" spans="76:76">
      <c r="BX18408" s="16"/>
    </row>
    <row r="18409" spans="76:76">
      <c r="BX18409" s="16"/>
    </row>
    <row r="18410" spans="76:76">
      <c r="BX18410" s="16"/>
    </row>
    <row r="18411" spans="76:76">
      <c r="BX18411" s="16"/>
    </row>
    <row r="18412" spans="76:76">
      <c r="BX18412" s="16"/>
    </row>
    <row r="18413" spans="76:76">
      <c r="BX18413" s="16"/>
    </row>
    <row r="18414" spans="76:76">
      <c r="BX18414" s="16"/>
    </row>
    <row r="18415" spans="76:76">
      <c r="BX18415" s="16"/>
    </row>
    <row r="18416" spans="76:76">
      <c r="BX18416" s="16"/>
    </row>
    <row r="18417" spans="76:76">
      <c r="BX18417" s="16"/>
    </row>
    <row r="18418" spans="76:76">
      <c r="BX18418" s="16"/>
    </row>
    <row r="18419" spans="76:76">
      <c r="BX18419" s="16"/>
    </row>
    <row r="18420" spans="76:76">
      <c r="BX18420" s="16"/>
    </row>
    <row r="18421" spans="76:76">
      <c r="BX18421" s="16"/>
    </row>
    <row r="18422" spans="76:76">
      <c r="BX18422" s="16"/>
    </row>
    <row r="18423" spans="76:76">
      <c r="BX18423" s="16"/>
    </row>
    <row r="18424" spans="76:76">
      <c r="BX18424" s="16"/>
    </row>
    <row r="18425" spans="76:76">
      <c r="BX18425" s="16"/>
    </row>
    <row r="18426" spans="76:76">
      <c r="BX18426" s="16"/>
    </row>
    <row r="18427" spans="76:76">
      <c r="BX18427" s="16"/>
    </row>
    <row r="18428" spans="76:76">
      <c r="BX18428" s="16"/>
    </row>
    <row r="18429" spans="76:76">
      <c r="BX18429" s="16"/>
    </row>
    <row r="18430" spans="76:76">
      <c r="BX18430" s="16"/>
    </row>
    <row r="18431" spans="76:76">
      <c r="BX18431" s="16"/>
    </row>
    <row r="18432" spans="76:76">
      <c r="BX18432" s="16"/>
    </row>
    <row r="18433" spans="76:76">
      <c r="BX18433" s="16"/>
    </row>
    <row r="18434" spans="76:76">
      <c r="BX18434" s="16"/>
    </row>
    <row r="18435" spans="76:76">
      <c r="BX18435" s="16"/>
    </row>
    <row r="18436" spans="76:76">
      <c r="BX18436" s="16"/>
    </row>
    <row r="18437" spans="76:76">
      <c r="BX18437" s="16"/>
    </row>
    <row r="18438" spans="76:76">
      <c r="BX18438" s="16"/>
    </row>
    <row r="18439" spans="76:76">
      <c r="BX18439" s="16"/>
    </row>
    <row r="18440" spans="76:76">
      <c r="BX18440" s="16"/>
    </row>
    <row r="18441" spans="76:76">
      <c r="BX18441" s="16"/>
    </row>
    <row r="18442" spans="76:76">
      <c r="BX18442" s="16"/>
    </row>
    <row r="18443" spans="76:76">
      <c r="BX18443" s="16"/>
    </row>
    <row r="18444" spans="76:76">
      <c r="BX18444" s="16"/>
    </row>
    <row r="18445" spans="76:76">
      <c r="BX18445" s="16"/>
    </row>
    <row r="18446" spans="76:76">
      <c r="BX18446" s="16"/>
    </row>
    <row r="18447" spans="76:76">
      <c r="BX18447" s="16"/>
    </row>
    <row r="18448" spans="76:76">
      <c r="BX18448" s="16"/>
    </row>
    <row r="18449" spans="76:76">
      <c r="BX18449" s="16"/>
    </row>
    <row r="18450" spans="76:76">
      <c r="BX18450" s="16"/>
    </row>
    <row r="18451" spans="76:76">
      <c r="BX18451" s="16"/>
    </row>
    <row r="18452" spans="76:76">
      <c r="BX18452" s="16"/>
    </row>
    <row r="18453" spans="76:76">
      <c r="BX18453" s="16"/>
    </row>
    <row r="18454" spans="76:76">
      <c r="BX18454" s="16"/>
    </row>
    <row r="18455" spans="76:76">
      <c r="BX18455" s="16"/>
    </row>
    <row r="18456" spans="76:76">
      <c r="BX18456" s="16"/>
    </row>
    <row r="18457" spans="76:76">
      <c r="BX18457" s="16"/>
    </row>
    <row r="18458" spans="76:76">
      <c r="BX18458" s="16"/>
    </row>
    <row r="18459" spans="76:76">
      <c r="BX18459" s="16"/>
    </row>
    <row r="18460" spans="76:76">
      <c r="BX18460" s="16"/>
    </row>
    <row r="18461" spans="76:76">
      <c r="BX18461" s="16"/>
    </row>
    <row r="18462" spans="76:76">
      <c r="BX18462" s="16"/>
    </row>
    <row r="18463" spans="76:76">
      <c r="BX18463" s="16"/>
    </row>
    <row r="18464" spans="76:76">
      <c r="BX18464" s="16"/>
    </row>
    <row r="18465" spans="76:76">
      <c r="BX18465" s="16"/>
    </row>
    <row r="18466" spans="76:76">
      <c r="BX18466" s="16"/>
    </row>
    <row r="18467" spans="76:76">
      <c r="BX18467" s="16"/>
    </row>
    <row r="18468" spans="76:76">
      <c r="BX18468" s="16"/>
    </row>
    <row r="18469" spans="76:76">
      <c r="BX18469" s="16"/>
    </row>
    <row r="18470" spans="76:76">
      <c r="BX18470" s="16"/>
    </row>
    <row r="18471" spans="76:76">
      <c r="BX18471" s="16"/>
    </row>
    <row r="18472" spans="76:76">
      <c r="BX18472" s="16"/>
    </row>
    <row r="18473" spans="76:76">
      <c r="BX18473" s="16"/>
    </row>
    <row r="18474" spans="76:76">
      <c r="BX18474" s="16"/>
    </row>
    <row r="18475" spans="76:76">
      <c r="BX18475" s="16"/>
    </row>
    <row r="18476" spans="76:76">
      <c r="BX18476" s="16"/>
    </row>
    <row r="18477" spans="76:76">
      <c r="BX18477" s="16"/>
    </row>
    <row r="18478" spans="76:76">
      <c r="BX18478" s="16"/>
    </row>
    <row r="18479" spans="76:76">
      <c r="BX18479" s="16"/>
    </row>
    <row r="18480" spans="76:76">
      <c r="BX18480" s="16"/>
    </row>
    <row r="18481" spans="76:76">
      <c r="BX18481" s="16"/>
    </row>
    <row r="18482" spans="76:76">
      <c r="BX18482" s="16"/>
    </row>
    <row r="18483" spans="76:76">
      <c r="BX18483" s="16"/>
    </row>
    <row r="18484" spans="76:76">
      <c r="BX18484" s="16"/>
    </row>
    <row r="18485" spans="76:76">
      <c r="BX18485" s="16"/>
    </row>
    <row r="18486" spans="76:76">
      <c r="BX18486" s="16"/>
    </row>
    <row r="18487" spans="76:76">
      <c r="BX18487" s="16"/>
    </row>
    <row r="18488" spans="76:76">
      <c r="BX18488" s="16"/>
    </row>
    <row r="18489" spans="76:76">
      <c r="BX18489" s="16"/>
    </row>
    <row r="18490" spans="76:76">
      <c r="BX18490" s="16"/>
    </row>
    <row r="18491" spans="76:76">
      <c r="BX18491" s="16"/>
    </row>
    <row r="18492" spans="76:76">
      <c r="BX18492" s="16"/>
    </row>
    <row r="18493" spans="76:76">
      <c r="BX18493" s="16"/>
    </row>
    <row r="18494" spans="76:76">
      <c r="BX18494" s="16"/>
    </row>
    <row r="18495" spans="76:76">
      <c r="BX18495" s="16"/>
    </row>
    <row r="18496" spans="76:76">
      <c r="BX18496" s="16"/>
    </row>
    <row r="18497" spans="76:76">
      <c r="BX18497" s="16"/>
    </row>
    <row r="18498" spans="76:76">
      <c r="BX18498" s="16"/>
    </row>
    <row r="18499" spans="76:76">
      <c r="BX18499" s="16"/>
    </row>
    <row r="18500" spans="76:76">
      <c r="BX18500" s="16"/>
    </row>
    <row r="18501" spans="76:76">
      <c r="BX18501" s="16"/>
    </row>
    <row r="18502" spans="76:76">
      <c r="BX18502" s="16"/>
    </row>
    <row r="18503" spans="76:76">
      <c r="BX18503" s="16"/>
    </row>
    <row r="18504" spans="76:76">
      <c r="BX18504" s="16"/>
    </row>
    <row r="18505" spans="76:76">
      <c r="BX18505" s="16"/>
    </row>
    <row r="18506" spans="76:76">
      <c r="BX18506" s="16"/>
    </row>
    <row r="18507" spans="76:76">
      <c r="BX18507" s="16"/>
    </row>
    <row r="18508" spans="76:76">
      <c r="BX18508" s="16"/>
    </row>
    <row r="18509" spans="76:76">
      <c r="BX18509" s="16"/>
    </row>
    <row r="18510" spans="76:76">
      <c r="BX18510" s="16"/>
    </row>
    <row r="18511" spans="76:76">
      <c r="BX18511" s="16"/>
    </row>
    <row r="18512" spans="76:76">
      <c r="BX18512" s="16"/>
    </row>
    <row r="18513" spans="76:76">
      <c r="BX18513" s="16"/>
    </row>
    <row r="18514" spans="76:76">
      <c r="BX18514" s="16"/>
    </row>
    <row r="18515" spans="76:76">
      <c r="BX18515" s="16"/>
    </row>
    <row r="18516" spans="76:76">
      <c r="BX18516" s="16"/>
    </row>
    <row r="18517" spans="76:76">
      <c r="BX18517" s="16"/>
    </row>
    <row r="18518" spans="76:76">
      <c r="BX18518" s="16"/>
    </row>
    <row r="18519" spans="76:76">
      <c r="BX18519" s="16"/>
    </row>
    <row r="18520" spans="76:76">
      <c r="BX18520" s="16"/>
    </row>
    <row r="18521" spans="76:76">
      <c r="BX18521" s="16"/>
    </row>
    <row r="18522" spans="76:76">
      <c r="BX18522" s="16"/>
    </row>
    <row r="18523" spans="76:76">
      <c r="BX18523" s="16"/>
    </row>
    <row r="18524" spans="76:76">
      <c r="BX18524" s="16"/>
    </row>
    <row r="18525" spans="76:76">
      <c r="BX18525" s="16"/>
    </row>
    <row r="18526" spans="76:76">
      <c r="BX18526" s="16"/>
    </row>
    <row r="18527" spans="76:76">
      <c r="BX18527" s="16"/>
    </row>
    <row r="18528" spans="76:76">
      <c r="BX18528" s="16"/>
    </row>
    <row r="18529" spans="76:76">
      <c r="BX18529" s="16"/>
    </row>
    <row r="18530" spans="76:76">
      <c r="BX18530" s="16"/>
    </row>
    <row r="18531" spans="76:76">
      <c r="BX18531" s="16"/>
    </row>
    <row r="18532" spans="76:76">
      <c r="BX18532" s="16"/>
    </row>
    <row r="18533" spans="76:76">
      <c r="BX18533" s="16"/>
    </row>
    <row r="18534" spans="76:76">
      <c r="BX18534" s="16"/>
    </row>
    <row r="18535" spans="76:76">
      <c r="BX18535" s="16"/>
    </row>
    <row r="18536" spans="76:76">
      <c r="BX18536" s="16"/>
    </row>
    <row r="18537" spans="76:76">
      <c r="BX18537" s="16"/>
    </row>
    <row r="18538" spans="76:76">
      <c r="BX18538" s="16"/>
    </row>
    <row r="18539" spans="76:76">
      <c r="BX18539" s="16"/>
    </row>
    <row r="18540" spans="76:76">
      <c r="BX18540" s="16"/>
    </row>
    <row r="18541" spans="76:76">
      <c r="BX18541" s="16"/>
    </row>
    <row r="18542" spans="76:76">
      <c r="BX18542" s="16"/>
    </row>
    <row r="18543" spans="76:76">
      <c r="BX18543" s="16"/>
    </row>
    <row r="18544" spans="76:76">
      <c r="BX18544" s="16"/>
    </row>
    <row r="18545" spans="76:76">
      <c r="BX18545" s="16"/>
    </row>
    <row r="18546" spans="76:76">
      <c r="BX18546" s="16"/>
    </row>
    <row r="18547" spans="76:76">
      <c r="BX18547" s="16"/>
    </row>
    <row r="18548" spans="76:76">
      <c r="BX18548" s="16"/>
    </row>
    <row r="18549" spans="76:76">
      <c r="BX18549" s="16"/>
    </row>
    <row r="18550" spans="76:76">
      <c r="BX18550" s="16"/>
    </row>
    <row r="18551" spans="76:76">
      <c r="BX18551" s="16"/>
    </row>
    <row r="18552" spans="76:76">
      <c r="BX18552" s="16"/>
    </row>
    <row r="18553" spans="76:76">
      <c r="BX18553" s="16"/>
    </row>
    <row r="18554" spans="76:76">
      <c r="BX18554" s="16"/>
    </row>
    <row r="18555" spans="76:76">
      <c r="BX18555" s="16"/>
    </row>
    <row r="18556" spans="76:76">
      <c r="BX18556" s="16"/>
    </row>
    <row r="18557" spans="76:76">
      <c r="BX18557" s="16"/>
    </row>
    <row r="18558" spans="76:76">
      <c r="BX18558" s="16"/>
    </row>
    <row r="18559" spans="76:76">
      <c r="BX18559" s="16"/>
    </row>
    <row r="18560" spans="76:76">
      <c r="BX18560" s="16"/>
    </row>
    <row r="18561" spans="76:76">
      <c r="BX18561" s="16"/>
    </row>
    <row r="18562" spans="76:76">
      <c r="BX18562" s="16"/>
    </row>
    <row r="18563" spans="76:76">
      <c r="BX18563" s="16"/>
    </row>
    <row r="18564" spans="76:76">
      <c r="BX18564" s="16"/>
    </row>
    <row r="18565" spans="76:76">
      <c r="BX18565" s="16"/>
    </row>
    <row r="18566" spans="76:76">
      <c r="BX18566" s="16"/>
    </row>
    <row r="18567" spans="76:76">
      <c r="BX18567" s="16"/>
    </row>
    <row r="18568" spans="76:76">
      <c r="BX18568" s="16"/>
    </row>
    <row r="18569" spans="76:76">
      <c r="BX18569" s="16"/>
    </row>
    <row r="18570" spans="76:76">
      <c r="BX18570" s="16"/>
    </row>
    <row r="18571" spans="76:76">
      <c r="BX18571" s="16"/>
    </row>
    <row r="18572" spans="76:76">
      <c r="BX18572" s="16"/>
    </row>
    <row r="18573" spans="76:76">
      <c r="BX18573" s="16"/>
    </row>
    <row r="18574" spans="76:76">
      <c r="BX18574" s="16"/>
    </row>
    <row r="18575" spans="76:76">
      <c r="BX18575" s="16"/>
    </row>
    <row r="18576" spans="76:76">
      <c r="BX18576" s="16"/>
    </row>
    <row r="18577" spans="76:76">
      <c r="BX18577" s="16"/>
    </row>
    <row r="18578" spans="76:76">
      <c r="BX18578" s="16"/>
    </row>
    <row r="18579" spans="76:76">
      <c r="BX18579" s="16"/>
    </row>
    <row r="18580" spans="76:76">
      <c r="BX18580" s="16"/>
    </row>
    <row r="18581" spans="76:76">
      <c r="BX18581" s="16"/>
    </row>
    <row r="18582" spans="76:76">
      <c r="BX18582" s="16"/>
    </row>
    <row r="18583" spans="76:76">
      <c r="BX18583" s="16"/>
    </row>
    <row r="18584" spans="76:76">
      <c r="BX18584" s="16"/>
    </row>
    <row r="18585" spans="76:76">
      <c r="BX18585" s="16"/>
    </row>
    <row r="18586" spans="76:76">
      <c r="BX18586" s="16"/>
    </row>
    <row r="18587" spans="76:76">
      <c r="BX18587" s="16"/>
    </row>
    <row r="18588" spans="76:76">
      <c r="BX18588" s="16"/>
    </row>
    <row r="18589" spans="76:76">
      <c r="BX18589" s="16"/>
    </row>
    <row r="18590" spans="76:76">
      <c r="BX18590" s="16"/>
    </row>
    <row r="18591" spans="76:76">
      <c r="BX18591" s="16"/>
    </row>
    <row r="18592" spans="76:76">
      <c r="BX18592" s="16"/>
    </row>
    <row r="18593" spans="76:76">
      <c r="BX18593" s="16"/>
    </row>
    <row r="18594" spans="76:76">
      <c r="BX18594" s="16"/>
    </row>
    <row r="18595" spans="76:76">
      <c r="BX18595" s="16"/>
    </row>
    <row r="18596" spans="76:76">
      <c r="BX18596" s="16"/>
    </row>
    <row r="18597" spans="76:76">
      <c r="BX18597" s="16"/>
    </row>
    <row r="18598" spans="76:76">
      <c r="BX18598" s="16"/>
    </row>
    <row r="18599" spans="76:76">
      <c r="BX18599" s="16"/>
    </row>
    <row r="18600" spans="76:76">
      <c r="BX18600" s="16"/>
    </row>
    <row r="18601" spans="76:76">
      <c r="BX18601" s="16"/>
    </row>
    <row r="18602" spans="76:76">
      <c r="BX18602" s="16"/>
    </row>
    <row r="18603" spans="76:76">
      <c r="BX18603" s="16"/>
    </row>
    <row r="18604" spans="76:76">
      <c r="BX18604" s="16"/>
    </row>
    <row r="18605" spans="76:76">
      <c r="BX18605" s="16"/>
    </row>
    <row r="18606" spans="76:76">
      <c r="BX18606" s="16"/>
    </row>
    <row r="18607" spans="76:76">
      <c r="BX18607" s="16"/>
    </row>
    <row r="18608" spans="76:76">
      <c r="BX18608" s="16"/>
    </row>
    <row r="18609" spans="76:76">
      <c r="BX18609" s="16"/>
    </row>
    <row r="18610" spans="76:76">
      <c r="BX18610" s="16"/>
    </row>
    <row r="18611" spans="76:76">
      <c r="BX18611" s="16"/>
    </row>
    <row r="18612" spans="76:76">
      <c r="BX18612" s="16"/>
    </row>
    <row r="18613" spans="76:76">
      <c r="BX18613" s="16"/>
    </row>
    <row r="18614" spans="76:76">
      <c r="BX18614" s="16"/>
    </row>
    <row r="18615" spans="76:76">
      <c r="BX18615" s="16"/>
    </row>
    <row r="18616" spans="76:76">
      <c r="BX18616" s="16"/>
    </row>
    <row r="18617" spans="76:76">
      <c r="BX18617" s="16"/>
    </row>
    <row r="18618" spans="76:76">
      <c r="BX18618" s="16"/>
    </row>
    <row r="18619" spans="76:76">
      <c r="BX18619" s="16"/>
    </row>
    <row r="18620" spans="76:76">
      <c r="BX18620" s="16"/>
    </row>
    <row r="18621" spans="76:76">
      <c r="BX18621" s="16"/>
    </row>
    <row r="18622" spans="76:76">
      <c r="BX18622" s="16"/>
    </row>
    <row r="18623" spans="76:76">
      <c r="BX18623" s="16"/>
    </row>
    <row r="18624" spans="76:76">
      <c r="BX18624" s="16"/>
    </row>
    <row r="18625" spans="76:76">
      <c r="BX18625" s="16"/>
    </row>
    <row r="18626" spans="76:76">
      <c r="BX18626" s="16"/>
    </row>
    <row r="18627" spans="76:76">
      <c r="BX18627" s="16"/>
    </row>
    <row r="18628" spans="76:76">
      <c r="BX18628" s="16"/>
    </row>
    <row r="18629" spans="76:76">
      <c r="BX18629" s="16"/>
    </row>
    <row r="18630" spans="76:76">
      <c r="BX18630" s="16"/>
    </row>
    <row r="18631" spans="76:76">
      <c r="BX18631" s="16"/>
    </row>
    <row r="18632" spans="76:76">
      <c r="BX18632" s="16"/>
    </row>
    <row r="18633" spans="76:76">
      <c r="BX18633" s="16"/>
    </row>
    <row r="18634" spans="76:76">
      <c r="BX18634" s="16"/>
    </row>
    <row r="18635" spans="76:76">
      <c r="BX18635" s="16"/>
    </row>
    <row r="18636" spans="76:76">
      <c r="BX18636" s="16"/>
    </row>
    <row r="18637" spans="76:76">
      <c r="BX18637" s="16"/>
    </row>
    <row r="18638" spans="76:76">
      <c r="BX18638" s="16"/>
    </row>
    <row r="18639" spans="76:76">
      <c r="BX18639" s="16"/>
    </row>
    <row r="18640" spans="76:76">
      <c r="BX18640" s="16"/>
    </row>
    <row r="18641" spans="76:76">
      <c r="BX18641" s="16"/>
    </row>
    <row r="18642" spans="76:76">
      <c r="BX18642" s="16"/>
    </row>
    <row r="18643" spans="76:76">
      <c r="BX18643" s="16"/>
    </row>
    <row r="18644" spans="76:76">
      <c r="BX18644" s="16"/>
    </row>
    <row r="18645" spans="76:76">
      <c r="BX18645" s="16"/>
    </row>
    <row r="18646" spans="76:76">
      <c r="BX18646" s="16"/>
    </row>
    <row r="18647" spans="76:76">
      <c r="BX18647" s="16"/>
    </row>
    <row r="18648" spans="76:76">
      <c r="BX18648" s="16"/>
    </row>
    <row r="18649" spans="76:76">
      <c r="BX18649" s="16"/>
    </row>
    <row r="18650" spans="76:76">
      <c r="BX18650" s="16"/>
    </row>
    <row r="18651" spans="76:76">
      <c r="BX18651" s="16"/>
    </row>
    <row r="18652" spans="76:76">
      <c r="BX18652" s="16"/>
    </row>
    <row r="18653" spans="76:76">
      <c r="BX18653" s="16"/>
    </row>
    <row r="18654" spans="76:76">
      <c r="BX18654" s="16"/>
    </row>
    <row r="18655" spans="76:76">
      <c r="BX18655" s="16"/>
    </row>
    <row r="18656" spans="76:76">
      <c r="BX18656" s="16"/>
    </row>
    <row r="18657" spans="76:76">
      <c r="BX18657" s="16"/>
    </row>
    <row r="18658" spans="76:76">
      <c r="BX18658" s="16"/>
    </row>
    <row r="18659" spans="76:76">
      <c r="BX18659" s="16"/>
    </row>
    <row r="18660" spans="76:76">
      <c r="BX18660" s="16"/>
    </row>
    <row r="18661" spans="76:76">
      <c r="BX18661" s="16"/>
    </row>
    <row r="18662" spans="76:76">
      <c r="BX18662" s="16"/>
    </row>
    <row r="18663" spans="76:76">
      <c r="BX18663" s="16"/>
    </row>
    <row r="18664" spans="76:76">
      <c r="BX18664" s="16"/>
    </row>
    <row r="18665" spans="76:76">
      <c r="BX18665" s="16"/>
    </row>
    <row r="18666" spans="76:76">
      <c r="BX18666" s="16"/>
    </row>
    <row r="18667" spans="76:76">
      <c r="BX18667" s="16"/>
    </row>
    <row r="18668" spans="76:76">
      <c r="BX18668" s="16"/>
    </row>
    <row r="18669" spans="76:76">
      <c r="BX18669" s="16"/>
    </row>
    <row r="18670" spans="76:76">
      <c r="BX18670" s="16"/>
    </row>
    <row r="18671" spans="76:76">
      <c r="BX18671" s="16"/>
    </row>
    <row r="18672" spans="76:76">
      <c r="BX18672" s="16"/>
    </row>
    <row r="18673" spans="76:76">
      <c r="BX18673" s="16"/>
    </row>
    <row r="18674" spans="76:76">
      <c r="BX18674" s="16"/>
    </row>
    <row r="18675" spans="76:76">
      <c r="BX18675" s="16"/>
    </row>
    <row r="18676" spans="76:76">
      <c r="BX18676" s="16"/>
    </row>
    <row r="18677" spans="76:76">
      <c r="BX18677" s="16"/>
    </row>
    <row r="18678" spans="76:76">
      <c r="BX18678" s="16"/>
    </row>
    <row r="18679" spans="76:76">
      <c r="BX18679" s="16"/>
    </row>
    <row r="18680" spans="76:76">
      <c r="BX18680" s="16"/>
    </row>
    <row r="18681" spans="76:76">
      <c r="BX18681" s="16"/>
    </row>
    <row r="18682" spans="76:76">
      <c r="BX18682" s="16"/>
    </row>
    <row r="18683" spans="76:76">
      <c r="BX18683" s="16"/>
    </row>
    <row r="18684" spans="76:76">
      <c r="BX18684" s="16"/>
    </row>
    <row r="18685" spans="76:76">
      <c r="BX18685" s="16"/>
    </row>
    <row r="18686" spans="76:76">
      <c r="BX18686" s="16"/>
    </row>
    <row r="18687" spans="76:76">
      <c r="BX18687" s="16"/>
    </row>
    <row r="18688" spans="76:76">
      <c r="BX18688" s="16"/>
    </row>
    <row r="18689" spans="76:76">
      <c r="BX18689" s="16"/>
    </row>
    <row r="18690" spans="76:76">
      <c r="BX18690" s="16"/>
    </row>
    <row r="18691" spans="76:76">
      <c r="BX18691" s="16"/>
    </row>
    <row r="18692" spans="76:76">
      <c r="BX18692" s="16"/>
    </row>
    <row r="18693" spans="76:76">
      <c r="BX18693" s="16"/>
    </row>
    <row r="18694" spans="76:76">
      <c r="BX18694" s="16"/>
    </row>
    <row r="18695" spans="76:76">
      <c r="BX18695" s="16"/>
    </row>
    <row r="18696" spans="76:76">
      <c r="BX18696" s="16"/>
    </row>
    <row r="18697" spans="76:76">
      <c r="BX18697" s="16"/>
    </row>
    <row r="18698" spans="76:76">
      <c r="BX18698" s="16"/>
    </row>
    <row r="18699" spans="76:76">
      <c r="BX18699" s="16"/>
    </row>
    <row r="18700" spans="76:76">
      <c r="BX18700" s="16"/>
    </row>
    <row r="18701" spans="76:76">
      <c r="BX18701" s="16"/>
    </row>
    <row r="18702" spans="76:76">
      <c r="BX18702" s="16"/>
    </row>
    <row r="18703" spans="76:76">
      <c r="BX18703" s="16"/>
    </row>
    <row r="18704" spans="76:76">
      <c r="BX18704" s="16"/>
    </row>
    <row r="18705" spans="76:76">
      <c r="BX18705" s="16"/>
    </row>
    <row r="18706" spans="76:76">
      <c r="BX18706" s="16"/>
    </row>
    <row r="18707" spans="76:76">
      <c r="BX18707" s="16"/>
    </row>
    <row r="18708" spans="76:76">
      <c r="BX18708" s="16"/>
    </row>
    <row r="18709" spans="76:76">
      <c r="BX18709" s="16"/>
    </row>
    <row r="18710" spans="76:76">
      <c r="BX18710" s="16"/>
    </row>
    <row r="18711" spans="76:76">
      <c r="BX18711" s="16"/>
    </row>
    <row r="18712" spans="76:76">
      <c r="BX18712" s="16"/>
    </row>
    <row r="18713" spans="76:76">
      <c r="BX18713" s="16"/>
    </row>
    <row r="18714" spans="76:76">
      <c r="BX18714" s="16"/>
    </row>
    <row r="18715" spans="76:76">
      <c r="BX18715" s="16"/>
    </row>
    <row r="18716" spans="76:76">
      <c r="BX18716" s="16"/>
    </row>
    <row r="18717" spans="76:76">
      <c r="BX18717" s="16"/>
    </row>
    <row r="18718" spans="76:76">
      <c r="BX18718" s="16"/>
    </row>
    <row r="18719" spans="76:76">
      <c r="BX18719" s="16"/>
    </row>
    <row r="18720" spans="76:76">
      <c r="BX18720" s="16"/>
    </row>
    <row r="18721" spans="76:76">
      <c r="BX18721" s="16"/>
    </row>
    <row r="18722" spans="76:76">
      <c r="BX18722" s="16"/>
    </row>
    <row r="18723" spans="76:76">
      <c r="BX18723" s="16"/>
    </row>
    <row r="18724" spans="76:76">
      <c r="BX18724" s="16"/>
    </row>
    <row r="18725" spans="76:76">
      <c r="BX18725" s="16"/>
    </row>
    <row r="18726" spans="76:76">
      <c r="BX18726" s="16"/>
    </row>
    <row r="18727" spans="76:76">
      <c r="BX18727" s="16"/>
    </row>
    <row r="18728" spans="76:76">
      <c r="BX18728" s="16"/>
    </row>
    <row r="18729" spans="76:76">
      <c r="BX18729" s="16"/>
    </row>
    <row r="18730" spans="76:76">
      <c r="BX18730" s="16"/>
    </row>
    <row r="18731" spans="76:76">
      <c r="BX18731" s="16"/>
    </row>
    <row r="18732" spans="76:76">
      <c r="BX18732" s="16"/>
    </row>
    <row r="18733" spans="76:76">
      <c r="BX18733" s="16"/>
    </row>
    <row r="18734" spans="76:76">
      <c r="BX18734" s="16"/>
    </row>
    <row r="18735" spans="76:76">
      <c r="BX18735" s="16"/>
    </row>
    <row r="18736" spans="76:76">
      <c r="BX18736" s="16"/>
    </row>
    <row r="18737" spans="76:76">
      <c r="BX18737" s="16"/>
    </row>
    <row r="18738" spans="76:76">
      <c r="BX18738" s="16"/>
    </row>
    <row r="18739" spans="76:76">
      <c r="BX18739" s="16"/>
    </row>
    <row r="18740" spans="76:76">
      <c r="BX18740" s="16"/>
    </row>
    <row r="18741" spans="76:76">
      <c r="BX18741" s="16"/>
    </row>
    <row r="18742" spans="76:76">
      <c r="BX18742" s="16"/>
    </row>
    <row r="18743" spans="76:76">
      <c r="BX18743" s="16"/>
    </row>
    <row r="18744" spans="76:76">
      <c r="BX18744" s="16"/>
    </row>
    <row r="18745" spans="76:76">
      <c r="BX18745" s="16"/>
    </row>
    <row r="18746" spans="76:76">
      <c r="BX18746" s="16"/>
    </row>
    <row r="18747" spans="76:76">
      <c r="BX18747" s="16"/>
    </row>
    <row r="18748" spans="76:76">
      <c r="BX18748" s="16"/>
    </row>
    <row r="18749" spans="76:76">
      <c r="BX18749" s="16"/>
    </row>
    <row r="18750" spans="76:76">
      <c r="BX18750" s="16"/>
    </row>
    <row r="18751" spans="76:76">
      <c r="BX18751" s="16"/>
    </row>
    <row r="18752" spans="76:76">
      <c r="BX18752" s="16"/>
    </row>
    <row r="18753" spans="76:76">
      <c r="BX18753" s="16"/>
    </row>
    <row r="18754" spans="76:76">
      <c r="BX18754" s="16"/>
    </row>
    <row r="18755" spans="76:76">
      <c r="BX18755" s="16"/>
    </row>
    <row r="18756" spans="76:76">
      <c r="BX18756" s="16"/>
    </row>
    <row r="18757" spans="76:76">
      <c r="BX18757" s="16"/>
    </row>
    <row r="18758" spans="76:76">
      <c r="BX18758" s="16"/>
    </row>
    <row r="18759" spans="76:76">
      <c r="BX18759" s="16"/>
    </row>
    <row r="18760" spans="76:76">
      <c r="BX18760" s="16"/>
    </row>
    <row r="18761" spans="76:76">
      <c r="BX18761" s="16"/>
    </row>
    <row r="18762" spans="76:76">
      <c r="BX18762" s="16"/>
    </row>
    <row r="18763" spans="76:76">
      <c r="BX18763" s="16"/>
    </row>
    <row r="18764" spans="76:76">
      <c r="BX18764" s="16"/>
    </row>
    <row r="18765" spans="76:76">
      <c r="BX18765" s="16"/>
    </row>
    <row r="18766" spans="76:76">
      <c r="BX18766" s="16"/>
    </row>
    <row r="18767" spans="76:76">
      <c r="BX18767" s="16"/>
    </row>
    <row r="18768" spans="76:76">
      <c r="BX18768" s="16"/>
    </row>
    <row r="18769" spans="76:76">
      <c r="BX18769" s="16"/>
    </row>
    <row r="18770" spans="76:76">
      <c r="BX18770" s="16"/>
    </row>
    <row r="18771" spans="76:76">
      <c r="BX18771" s="16"/>
    </row>
    <row r="18772" spans="76:76">
      <c r="BX18772" s="16"/>
    </row>
    <row r="18773" spans="76:76">
      <c r="BX18773" s="16"/>
    </row>
    <row r="18774" spans="76:76">
      <c r="BX18774" s="16"/>
    </row>
    <row r="18775" spans="76:76">
      <c r="BX18775" s="16"/>
    </row>
    <row r="18776" spans="76:76">
      <c r="BX18776" s="16"/>
    </row>
    <row r="18777" spans="76:76">
      <c r="BX18777" s="16"/>
    </row>
    <row r="18778" spans="76:76">
      <c r="BX18778" s="16"/>
    </row>
    <row r="18779" spans="76:76">
      <c r="BX18779" s="16"/>
    </row>
    <row r="18780" spans="76:76">
      <c r="BX18780" s="16"/>
    </row>
    <row r="18781" spans="76:76">
      <c r="BX18781" s="16"/>
    </row>
    <row r="18782" spans="76:76">
      <c r="BX18782" s="16"/>
    </row>
    <row r="18783" spans="76:76">
      <c r="BX18783" s="16"/>
    </row>
    <row r="18784" spans="76:76">
      <c r="BX18784" s="16"/>
    </row>
    <row r="18785" spans="76:76">
      <c r="BX18785" s="16"/>
    </row>
    <row r="18786" spans="76:76">
      <c r="BX18786" s="16"/>
    </row>
    <row r="18787" spans="76:76">
      <c r="BX18787" s="16"/>
    </row>
    <row r="18788" spans="76:76">
      <c r="BX18788" s="16"/>
    </row>
    <row r="18789" spans="76:76">
      <c r="BX18789" s="16"/>
    </row>
    <row r="18790" spans="76:76">
      <c r="BX18790" s="16"/>
    </row>
    <row r="18791" spans="76:76">
      <c r="BX18791" s="16"/>
    </row>
    <row r="18792" spans="76:76">
      <c r="BX18792" s="16"/>
    </row>
    <row r="18793" spans="76:76">
      <c r="BX18793" s="16"/>
    </row>
    <row r="18794" spans="76:76">
      <c r="BX18794" s="16"/>
    </row>
    <row r="18795" spans="76:76">
      <c r="BX18795" s="16"/>
    </row>
    <row r="18796" spans="76:76">
      <c r="BX18796" s="16"/>
    </row>
    <row r="18797" spans="76:76">
      <c r="BX18797" s="16"/>
    </row>
    <row r="18798" spans="76:76">
      <c r="BX18798" s="16"/>
    </row>
    <row r="18799" spans="76:76">
      <c r="BX18799" s="16"/>
    </row>
    <row r="18800" spans="76:76">
      <c r="BX18800" s="16"/>
    </row>
    <row r="18801" spans="76:76">
      <c r="BX18801" s="16"/>
    </row>
    <row r="18802" spans="76:76">
      <c r="BX18802" s="16"/>
    </row>
    <row r="18803" spans="76:76">
      <c r="BX18803" s="16"/>
    </row>
    <row r="18804" spans="76:76">
      <c r="BX18804" s="16"/>
    </row>
    <row r="18805" spans="76:76">
      <c r="BX18805" s="16"/>
    </row>
    <row r="18806" spans="76:76">
      <c r="BX18806" s="16"/>
    </row>
    <row r="18807" spans="76:76">
      <c r="BX18807" s="16"/>
    </row>
    <row r="18808" spans="76:76">
      <c r="BX18808" s="16"/>
    </row>
    <row r="18809" spans="76:76">
      <c r="BX18809" s="16"/>
    </row>
    <row r="18810" spans="76:76">
      <c r="BX18810" s="16"/>
    </row>
    <row r="18811" spans="76:76">
      <c r="BX18811" s="16"/>
    </row>
    <row r="18812" spans="76:76">
      <c r="BX18812" s="16"/>
    </row>
    <row r="18813" spans="76:76">
      <c r="BX18813" s="16"/>
    </row>
    <row r="18814" spans="76:76">
      <c r="BX18814" s="16"/>
    </row>
    <row r="18815" spans="76:76">
      <c r="BX18815" s="16"/>
    </row>
    <row r="18816" spans="76:76">
      <c r="BX18816" s="16"/>
    </row>
    <row r="18817" spans="76:76">
      <c r="BX18817" s="16"/>
    </row>
    <row r="18818" spans="76:76">
      <c r="BX18818" s="16"/>
    </row>
    <row r="18819" spans="76:76">
      <c r="BX18819" s="16"/>
    </row>
    <row r="18820" spans="76:76">
      <c r="BX18820" s="16"/>
    </row>
    <row r="18821" spans="76:76">
      <c r="BX18821" s="16"/>
    </row>
    <row r="18822" spans="76:76">
      <c r="BX18822" s="16"/>
    </row>
    <row r="18823" spans="76:76">
      <c r="BX18823" s="16"/>
    </row>
    <row r="18824" spans="76:76">
      <c r="BX18824" s="16"/>
    </row>
    <row r="18825" spans="76:76">
      <c r="BX18825" s="16"/>
    </row>
    <row r="18826" spans="76:76">
      <c r="BX18826" s="16"/>
    </row>
    <row r="18827" spans="76:76">
      <c r="BX18827" s="16"/>
    </row>
    <row r="18828" spans="76:76">
      <c r="BX18828" s="16"/>
    </row>
    <row r="18829" spans="76:76">
      <c r="BX18829" s="16"/>
    </row>
    <row r="18830" spans="76:76">
      <c r="BX18830" s="16"/>
    </row>
    <row r="18831" spans="76:76">
      <c r="BX18831" s="16"/>
    </row>
    <row r="18832" spans="76:76">
      <c r="BX18832" s="16"/>
    </row>
    <row r="18833" spans="76:76">
      <c r="BX18833" s="16"/>
    </row>
    <row r="18834" spans="76:76">
      <c r="BX18834" s="16"/>
    </row>
    <row r="18835" spans="76:76">
      <c r="BX18835" s="16"/>
    </row>
    <row r="18836" spans="76:76">
      <c r="BX18836" s="16"/>
    </row>
    <row r="18837" spans="76:76">
      <c r="BX18837" s="16"/>
    </row>
    <row r="18838" spans="76:76">
      <c r="BX18838" s="16"/>
    </row>
    <row r="18839" spans="76:76">
      <c r="BX18839" s="16"/>
    </row>
    <row r="18840" spans="76:76">
      <c r="BX18840" s="16"/>
    </row>
    <row r="18841" spans="76:76">
      <c r="BX18841" s="16"/>
    </row>
    <row r="18842" spans="76:76">
      <c r="BX18842" s="16"/>
    </row>
    <row r="18843" spans="76:76">
      <c r="BX18843" s="16"/>
    </row>
    <row r="18844" spans="76:76">
      <c r="BX18844" s="16"/>
    </row>
    <row r="18845" spans="76:76">
      <c r="BX18845" s="16"/>
    </row>
    <row r="18846" spans="76:76">
      <c r="BX18846" s="16"/>
    </row>
    <row r="18847" spans="76:76">
      <c r="BX18847" s="16"/>
    </row>
    <row r="18848" spans="76:76">
      <c r="BX18848" s="16"/>
    </row>
    <row r="18849" spans="76:76">
      <c r="BX18849" s="16"/>
    </row>
    <row r="18850" spans="76:76">
      <c r="BX18850" s="16"/>
    </row>
    <row r="18851" spans="76:76">
      <c r="BX18851" s="16"/>
    </row>
    <row r="18852" spans="76:76">
      <c r="BX18852" s="16"/>
    </row>
    <row r="18853" spans="76:76">
      <c r="BX18853" s="16"/>
    </row>
    <row r="18854" spans="76:76">
      <c r="BX18854" s="16"/>
    </row>
    <row r="18855" spans="76:76">
      <c r="BX18855" s="16"/>
    </row>
    <row r="18856" spans="76:76">
      <c r="BX18856" s="16"/>
    </row>
    <row r="18857" spans="76:76">
      <c r="BX18857" s="16"/>
    </row>
    <row r="18858" spans="76:76">
      <c r="BX18858" s="16"/>
    </row>
    <row r="18859" spans="76:76">
      <c r="BX18859" s="16"/>
    </row>
    <row r="18860" spans="76:76">
      <c r="BX18860" s="16"/>
    </row>
    <row r="18861" spans="76:76">
      <c r="BX18861" s="16"/>
    </row>
    <row r="18862" spans="76:76">
      <c r="BX18862" s="16"/>
    </row>
    <row r="18863" spans="76:76">
      <c r="BX18863" s="16"/>
    </row>
    <row r="18864" spans="76:76">
      <c r="BX18864" s="16"/>
    </row>
    <row r="18865" spans="76:76">
      <c r="BX18865" s="16"/>
    </row>
    <row r="18866" spans="76:76">
      <c r="BX18866" s="16"/>
    </row>
    <row r="18867" spans="76:76">
      <c r="BX18867" s="16"/>
    </row>
    <row r="18868" spans="76:76">
      <c r="BX18868" s="16"/>
    </row>
    <row r="18869" spans="76:76">
      <c r="BX18869" s="16"/>
    </row>
    <row r="18870" spans="76:76">
      <c r="BX18870" s="16"/>
    </row>
    <row r="18871" spans="76:76">
      <c r="BX18871" s="16"/>
    </row>
    <row r="18872" spans="76:76">
      <c r="BX18872" s="16"/>
    </row>
    <row r="18873" spans="76:76">
      <c r="BX18873" s="16"/>
    </row>
    <row r="18874" spans="76:76">
      <c r="BX18874" s="16"/>
    </row>
    <row r="18875" spans="76:76">
      <c r="BX18875" s="16"/>
    </row>
    <row r="18876" spans="76:76">
      <c r="BX18876" s="16"/>
    </row>
    <row r="18877" spans="76:76">
      <c r="BX18877" s="16"/>
    </row>
    <row r="18878" spans="76:76">
      <c r="BX18878" s="16"/>
    </row>
    <row r="18879" spans="76:76">
      <c r="BX18879" s="16"/>
    </row>
    <row r="18880" spans="76:76">
      <c r="BX18880" s="16"/>
    </row>
    <row r="18881" spans="76:76">
      <c r="BX18881" s="16"/>
    </row>
    <row r="18882" spans="76:76">
      <c r="BX18882" s="16"/>
    </row>
    <row r="18883" spans="76:76">
      <c r="BX18883" s="16"/>
    </row>
    <row r="18884" spans="76:76">
      <c r="BX18884" s="16"/>
    </row>
    <row r="18885" spans="76:76">
      <c r="BX18885" s="16"/>
    </row>
    <row r="18886" spans="76:76">
      <c r="BX18886" s="16"/>
    </row>
    <row r="18887" spans="76:76">
      <c r="BX18887" s="16"/>
    </row>
    <row r="18888" spans="76:76">
      <c r="BX18888" s="16"/>
    </row>
    <row r="18889" spans="76:76">
      <c r="BX18889" s="16"/>
    </row>
    <row r="18890" spans="76:76">
      <c r="BX18890" s="16"/>
    </row>
    <row r="18891" spans="76:76">
      <c r="BX18891" s="16"/>
    </row>
    <row r="18892" spans="76:76">
      <c r="BX18892" s="16"/>
    </row>
    <row r="18893" spans="76:76">
      <c r="BX18893" s="16"/>
    </row>
    <row r="18894" spans="76:76">
      <c r="BX18894" s="16"/>
    </row>
    <row r="18895" spans="76:76">
      <c r="BX18895" s="16"/>
    </row>
    <row r="18896" spans="76:76">
      <c r="BX18896" s="16"/>
    </row>
    <row r="18897" spans="76:76">
      <c r="BX18897" s="16"/>
    </row>
    <row r="18898" spans="76:76">
      <c r="BX18898" s="16"/>
    </row>
    <row r="18899" spans="76:76">
      <c r="BX18899" s="16"/>
    </row>
    <row r="18900" spans="76:76">
      <c r="BX18900" s="16"/>
    </row>
    <row r="18901" spans="76:76">
      <c r="BX18901" s="16"/>
    </row>
    <row r="18902" spans="76:76">
      <c r="BX18902" s="16"/>
    </row>
    <row r="18903" spans="76:76">
      <c r="BX18903" s="16"/>
    </row>
    <row r="18904" spans="76:76">
      <c r="BX18904" s="16"/>
    </row>
    <row r="18905" spans="76:76">
      <c r="BX18905" s="16"/>
    </row>
    <row r="18906" spans="76:76">
      <c r="BX18906" s="16"/>
    </row>
    <row r="18907" spans="76:76">
      <c r="BX18907" s="16"/>
    </row>
    <row r="18908" spans="76:76">
      <c r="BX18908" s="16"/>
    </row>
    <row r="18909" spans="76:76">
      <c r="BX18909" s="16"/>
    </row>
    <row r="18910" spans="76:76">
      <c r="BX18910" s="16"/>
    </row>
    <row r="18911" spans="76:76">
      <c r="BX18911" s="16"/>
    </row>
    <row r="18912" spans="76:76">
      <c r="BX18912" s="16"/>
    </row>
    <row r="18913" spans="76:76">
      <c r="BX18913" s="16"/>
    </row>
    <row r="18914" spans="76:76">
      <c r="BX18914" s="16"/>
    </row>
    <row r="18915" spans="76:76">
      <c r="BX18915" s="16"/>
    </row>
    <row r="18916" spans="76:76">
      <c r="BX18916" s="16"/>
    </row>
    <row r="18917" spans="76:76">
      <c r="BX18917" s="16"/>
    </row>
    <row r="18918" spans="76:76">
      <c r="BX18918" s="16"/>
    </row>
    <row r="18919" spans="76:76">
      <c r="BX18919" s="16"/>
    </row>
    <row r="18920" spans="76:76">
      <c r="BX18920" s="16"/>
    </row>
    <row r="18921" spans="76:76">
      <c r="BX18921" s="16"/>
    </row>
    <row r="18922" spans="76:76">
      <c r="BX18922" s="16"/>
    </row>
    <row r="18923" spans="76:76">
      <c r="BX18923" s="16"/>
    </row>
    <row r="18924" spans="76:76">
      <c r="BX18924" s="16"/>
    </row>
    <row r="18925" spans="76:76">
      <c r="BX18925" s="16"/>
    </row>
    <row r="18926" spans="76:76">
      <c r="BX18926" s="16"/>
    </row>
    <row r="18927" spans="76:76">
      <c r="BX18927" s="16"/>
    </row>
    <row r="18928" spans="76:76">
      <c r="BX18928" s="16"/>
    </row>
    <row r="18929" spans="76:76">
      <c r="BX18929" s="16"/>
    </row>
    <row r="18930" spans="76:76">
      <c r="BX18930" s="16"/>
    </row>
    <row r="18931" spans="76:76">
      <c r="BX18931" s="16"/>
    </row>
    <row r="18932" spans="76:76">
      <c r="BX18932" s="16"/>
    </row>
    <row r="18933" spans="76:76">
      <c r="BX18933" s="16"/>
    </row>
    <row r="18934" spans="76:76">
      <c r="BX18934" s="16"/>
    </row>
    <row r="18935" spans="76:76">
      <c r="BX18935" s="16"/>
    </row>
    <row r="18936" spans="76:76">
      <c r="BX18936" s="16"/>
    </row>
    <row r="18937" spans="76:76">
      <c r="BX18937" s="16"/>
    </row>
    <row r="18938" spans="76:76">
      <c r="BX18938" s="16"/>
    </row>
    <row r="18939" spans="76:76">
      <c r="BX18939" s="16"/>
    </row>
    <row r="18940" spans="76:76">
      <c r="BX18940" s="16"/>
    </row>
    <row r="18941" spans="76:76">
      <c r="BX18941" s="16"/>
    </row>
    <row r="18942" spans="76:76">
      <c r="BX18942" s="16"/>
    </row>
    <row r="18943" spans="76:76">
      <c r="BX18943" s="16"/>
    </row>
    <row r="18944" spans="76:76">
      <c r="BX18944" s="16"/>
    </row>
    <row r="18945" spans="76:76">
      <c r="BX18945" s="16"/>
    </row>
    <row r="18946" spans="76:76">
      <c r="BX18946" s="16"/>
    </row>
    <row r="18947" spans="76:76">
      <c r="BX18947" s="16"/>
    </row>
    <row r="18948" spans="76:76">
      <c r="BX18948" s="16"/>
    </row>
    <row r="18949" spans="76:76">
      <c r="BX18949" s="16"/>
    </row>
    <row r="18950" spans="76:76">
      <c r="BX18950" s="16"/>
    </row>
    <row r="18951" spans="76:76">
      <c r="BX18951" s="16"/>
    </row>
    <row r="18952" spans="76:76">
      <c r="BX18952" s="16"/>
    </row>
    <row r="18953" spans="76:76">
      <c r="BX18953" s="16"/>
    </row>
    <row r="18954" spans="76:76">
      <c r="BX18954" s="16"/>
    </row>
    <row r="18955" spans="76:76">
      <c r="BX18955" s="16"/>
    </row>
    <row r="18956" spans="76:76">
      <c r="BX18956" s="16"/>
    </row>
    <row r="18957" spans="76:76">
      <c r="BX18957" s="16"/>
    </row>
    <row r="18958" spans="76:76">
      <c r="BX18958" s="16"/>
    </row>
    <row r="18959" spans="76:76">
      <c r="BX18959" s="16"/>
    </row>
    <row r="18960" spans="76:76">
      <c r="BX18960" s="16"/>
    </row>
    <row r="18961" spans="76:76">
      <c r="BX18961" s="16"/>
    </row>
    <row r="18962" spans="76:76">
      <c r="BX18962" s="16"/>
    </row>
    <row r="18963" spans="76:76">
      <c r="BX18963" s="16"/>
    </row>
    <row r="18964" spans="76:76">
      <c r="BX18964" s="16"/>
    </row>
    <row r="18965" spans="76:76">
      <c r="BX18965" s="16"/>
    </row>
    <row r="18966" spans="76:76">
      <c r="BX18966" s="16"/>
    </row>
    <row r="18967" spans="76:76">
      <c r="BX18967" s="16"/>
    </row>
    <row r="18968" spans="76:76">
      <c r="BX18968" s="16"/>
    </row>
    <row r="18969" spans="76:76">
      <c r="BX18969" s="16"/>
    </row>
    <row r="18970" spans="76:76">
      <c r="BX18970" s="16"/>
    </row>
    <row r="18971" spans="76:76">
      <c r="BX18971" s="16"/>
    </row>
    <row r="18972" spans="76:76">
      <c r="BX18972" s="16"/>
    </row>
    <row r="18973" spans="76:76">
      <c r="BX18973" s="16"/>
    </row>
    <row r="18974" spans="76:76">
      <c r="BX18974" s="16"/>
    </row>
    <row r="18975" spans="76:76">
      <c r="BX18975" s="16"/>
    </row>
    <row r="18976" spans="76:76">
      <c r="BX18976" s="16"/>
    </row>
    <row r="18977" spans="76:76">
      <c r="BX18977" s="16"/>
    </row>
    <row r="18978" spans="76:76">
      <c r="BX18978" s="16"/>
    </row>
    <row r="18979" spans="76:76">
      <c r="BX18979" s="16"/>
    </row>
    <row r="18980" spans="76:76">
      <c r="BX18980" s="16"/>
    </row>
    <row r="18981" spans="76:76">
      <c r="BX18981" s="16"/>
    </row>
    <row r="18982" spans="76:76">
      <c r="BX18982" s="16"/>
    </row>
    <row r="18983" spans="76:76">
      <c r="BX18983" s="16"/>
    </row>
    <row r="18984" spans="76:76">
      <c r="BX18984" s="16"/>
    </row>
    <row r="18985" spans="76:76">
      <c r="BX18985" s="16"/>
    </row>
    <row r="18986" spans="76:76">
      <c r="BX18986" s="16"/>
    </row>
    <row r="18987" spans="76:76">
      <c r="BX18987" s="16"/>
    </row>
    <row r="18988" spans="76:76">
      <c r="BX18988" s="16"/>
    </row>
    <row r="18989" spans="76:76">
      <c r="BX18989" s="16"/>
    </row>
    <row r="18990" spans="76:76">
      <c r="BX18990" s="16"/>
    </row>
    <row r="18991" spans="76:76">
      <c r="BX18991" s="16"/>
    </row>
    <row r="18992" spans="76:76">
      <c r="BX18992" s="16"/>
    </row>
    <row r="18993" spans="76:76">
      <c r="BX18993" s="16"/>
    </row>
    <row r="18994" spans="76:76">
      <c r="BX18994" s="16"/>
    </row>
    <row r="18995" spans="76:76">
      <c r="BX18995" s="16"/>
    </row>
    <row r="18996" spans="76:76">
      <c r="BX18996" s="16"/>
    </row>
    <row r="18997" spans="76:76">
      <c r="BX18997" s="16"/>
    </row>
    <row r="18998" spans="76:76">
      <c r="BX18998" s="16"/>
    </row>
    <row r="18999" spans="76:76">
      <c r="BX18999" s="16"/>
    </row>
    <row r="19000" spans="76:76">
      <c r="BX19000" s="16"/>
    </row>
    <row r="19001" spans="76:76">
      <c r="BX19001" s="16"/>
    </row>
    <row r="19002" spans="76:76">
      <c r="BX19002" s="16"/>
    </row>
    <row r="19003" spans="76:76">
      <c r="BX19003" s="16"/>
    </row>
    <row r="19004" spans="76:76">
      <c r="BX19004" s="16"/>
    </row>
    <row r="19005" spans="76:76">
      <c r="BX19005" s="16"/>
    </row>
    <row r="19006" spans="76:76">
      <c r="BX19006" s="16"/>
    </row>
    <row r="19007" spans="76:76">
      <c r="BX19007" s="16"/>
    </row>
    <row r="19008" spans="76:76">
      <c r="BX19008" s="16"/>
    </row>
    <row r="19009" spans="76:76">
      <c r="BX19009" s="16"/>
    </row>
    <row r="19010" spans="76:76">
      <c r="BX19010" s="16"/>
    </row>
    <row r="19011" spans="76:76">
      <c r="BX19011" s="16"/>
    </row>
    <row r="19012" spans="76:76">
      <c r="BX19012" s="16"/>
    </row>
    <row r="19013" spans="76:76">
      <c r="BX19013" s="16"/>
    </row>
    <row r="19014" spans="76:76">
      <c r="BX19014" s="16"/>
    </row>
    <row r="19015" spans="76:76">
      <c r="BX19015" s="16"/>
    </row>
    <row r="19016" spans="76:76">
      <c r="BX19016" s="16"/>
    </row>
    <row r="19017" spans="76:76">
      <c r="BX19017" s="16"/>
    </row>
    <row r="19018" spans="76:76">
      <c r="BX19018" s="16"/>
    </row>
    <row r="19019" spans="76:76">
      <c r="BX19019" s="16"/>
    </row>
    <row r="19020" spans="76:76">
      <c r="BX19020" s="16"/>
    </row>
    <row r="19021" spans="76:76">
      <c r="BX19021" s="16"/>
    </row>
    <row r="19022" spans="76:76">
      <c r="BX19022" s="16"/>
    </row>
    <row r="19023" spans="76:76">
      <c r="BX19023" s="16"/>
    </row>
    <row r="19024" spans="76:76">
      <c r="BX19024" s="16"/>
    </row>
    <row r="19025" spans="76:76">
      <c r="BX19025" s="16"/>
    </row>
    <row r="19026" spans="76:76">
      <c r="BX19026" s="16"/>
    </row>
    <row r="19027" spans="76:76">
      <c r="BX19027" s="16"/>
    </row>
    <row r="19028" spans="76:76">
      <c r="BX19028" s="16"/>
    </row>
    <row r="19029" spans="76:76">
      <c r="BX19029" s="16"/>
    </row>
    <row r="19030" spans="76:76">
      <c r="BX19030" s="16"/>
    </row>
    <row r="19031" spans="76:76">
      <c r="BX19031" s="16"/>
    </row>
    <row r="19032" spans="76:76">
      <c r="BX19032" s="16"/>
    </row>
    <row r="19033" spans="76:76">
      <c r="BX19033" s="16"/>
    </row>
    <row r="19034" spans="76:76">
      <c r="BX19034" s="16"/>
    </row>
    <row r="19035" spans="76:76">
      <c r="BX19035" s="16"/>
    </row>
    <row r="19036" spans="76:76">
      <c r="BX19036" s="16"/>
    </row>
    <row r="19037" spans="76:76">
      <c r="BX19037" s="16"/>
    </row>
    <row r="19038" spans="76:76">
      <c r="BX19038" s="16"/>
    </row>
    <row r="19039" spans="76:76">
      <c r="BX19039" s="16"/>
    </row>
    <row r="19040" spans="76:76">
      <c r="BX19040" s="16"/>
    </row>
    <row r="19041" spans="76:76">
      <c r="BX19041" s="16"/>
    </row>
    <row r="19042" spans="76:76">
      <c r="BX19042" s="16"/>
    </row>
    <row r="19043" spans="76:76">
      <c r="BX19043" s="16"/>
    </row>
    <row r="19044" spans="76:76">
      <c r="BX19044" s="16"/>
    </row>
    <row r="19045" spans="76:76">
      <c r="BX19045" s="16"/>
    </row>
    <row r="19046" spans="76:76">
      <c r="BX19046" s="16"/>
    </row>
    <row r="19047" spans="76:76">
      <c r="BX19047" s="16"/>
    </row>
    <row r="19048" spans="76:76">
      <c r="BX19048" s="16"/>
    </row>
    <row r="19049" spans="76:76">
      <c r="BX19049" s="16"/>
    </row>
    <row r="19050" spans="76:76">
      <c r="BX19050" s="16"/>
    </row>
    <row r="19051" spans="76:76">
      <c r="BX19051" s="16"/>
    </row>
    <row r="19052" spans="76:76">
      <c r="BX19052" s="16"/>
    </row>
    <row r="19053" spans="76:76">
      <c r="BX19053" s="16"/>
    </row>
    <row r="19054" spans="76:76">
      <c r="BX19054" s="16"/>
    </row>
    <row r="19055" spans="76:76">
      <c r="BX19055" s="16"/>
    </row>
    <row r="19056" spans="76:76">
      <c r="BX19056" s="16"/>
    </row>
    <row r="19057" spans="76:76">
      <c r="BX19057" s="16"/>
    </row>
    <row r="19058" spans="76:76">
      <c r="BX19058" s="16"/>
    </row>
    <row r="19059" spans="76:76">
      <c r="BX19059" s="16"/>
    </row>
    <row r="19060" spans="76:76">
      <c r="BX19060" s="16"/>
    </row>
    <row r="19061" spans="76:76">
      <c r="BX19061" s="16"/>
    </row>
    <row r="19062" spans="76:76">
      <c r="BX19062" s="16"/>
    </row>
    <row r="19063" spans="76:76">
      <c r="BX19063" s="16"/>
    </row>
    <row r="19064" spans="76:76">
      <c r="BX19064" s="16"/>
    </row>
    <row r="19065" spans="76:76">
      <c r="BX19065" s="16"/>
    </row>
    <row r="19066" spans="76:76">
      <c r="BX19066" s="16"/>
    </row>
    <row r="19067" spans="76:76">
      <c r="BX19067" s="16"/>
    </row>
    <row r="19068" spans="76:76">
      <c r="BX19068" s="16"/>
    </row>
    <row r="19069" spans="76:76">
      <c r="BX19069" s="16"/>
    </row>
    <row r="19070" spans="76:76">
      <c r="BX19070" s="16"/>
    </row>
    <row r="19071" spans="76:76">
      <c r="BX19071" s="16"/>
    </row>
    <row r="19072" spans="76:76">
      <c r="BX19072" s="16"/>
    </row>
    <row r="19073" spans="76:76">
      <c r="BX19073" s="16"/>
    </row>
    <row r="19074" spans="76:76">
      <c r="BX19074" s="16"/>
    </row>
    <row r="19075" spans="76:76">
      <c r="BX19075" s="16"/>
    </row>
    <row r="19076" spans="76:76">
      <c r="BX19076" s="16"/>
    </row>
    <row r="19077" spans="76:76">
      <c r="BX19077" s="16"/>
    </row>
    <row r="19078" spans="76:76">
      <c r="BX19078" s="16"/>
    </row>
    <row r="19079" spans="76:76">
      <c r="BX19079" s="16"/>
    </row>
    <row r="19080" spans="76:76">
      <c r="BX19080" s="16"/>
    </row>
    <row r="19081" spans="76:76">
      <c r="BX19081" s="16"/>
    </row>
    <row r="19082" spans="76:76">
      <c r="BX19082" s="16"/>
    </row>
    <row r="19083" spans="76:76">
      <c r="BX19083" s="16"/>
    </row>
    <row r="19084" spans="76:76">
      <c r="BX19084" s="16"/>
    </row>
    <row r="19085" spans="76:76">
      <c r="BX19085" s="16"/>
    </row>
    <row r="19086" spans="76:76">
      <c r="BX19086" s="16"/>
    </row>
    <row r="19087" spans="76:76">
      <c r="BX19087" s="16"/>
    </row>
    <row r="19088" spans="76:76">
      <c r="BX19088" s="16"/>
    </row>
    <row r="19089" spans="76:76">
      <c r="BX19089" s="16"/>
    </row>
    <row r="19090" spans="76:76">
      <c r="BX19090" s="16"/>
    </row>
    <row r="19091" spans="76:76">
      <c r="BX19091" s="16"/>
    </row>
    <row r="19092" spans="76:76">
      <c r="BX19092" s="16"/>
    </row>
    <row r="19093" spans="76:76">
      <c r="BX19093" s="16"/>
    </row>
    <row r="19094" spans="76:76">
      <c r="BX19094" s="16"/>
    </row>
    <row r="19095" spans="76:76">
      <c r="BX19095" s="16"/>
    </row>
    <row r="19096" spans="76:76">
      <c r="BX19096" s="16"/>
    </row>
    <row r="19097" spans="76:76">
      <c r="BX19097" s="16"/>
    </row>
    <row r="19098" spans="76:76">
      <c r="BX19098" s="16"/>
    </row>
    <row r="19099" spans="76:76">
      <c r="BX19099" s="16"/>
    </row>
    <row r="19100" spans="76:76">
      <c r="BX19100" s="16"/>
    </row>
    <row r="19101" spans="76:76">
      <c r="BX19101" s="16"/>
    </row>
    <row r="19102" spans="76:76">
      <c r="BX19102" s="16"/>
    </row>
    <row r="19103" spans="76:76">
      <c r="BX19103" s="16"/>
    </row>
    <row r="19104" spans="76:76">
      <c r="BX19104" s="16"/>
    </row>
    <row r="19105" spans="76:76">
      <c r="BX19105" s="16"/>
    </row>
    <row r="19106" spans="76:76">
      <c r="BX19106" s="16"/>
    </row>
    <row r="19107" spans="76:76">
      <c r="BX19107" s="16"/>
    </row>
    <row r="19108" spans="76:76">
      <c r="BX19108" s="16"/>
    </row>
    <row r="19109" spans="76:76">
      <c r="BX19109" s="16"/>
    </row>
    <row r="19110" spans="76:76">
      <c r="BX19110" s="16"/>
    </row>
    <row r="19111" spans="76:76">
      <c r="BX19111" s="16"/>
    </row>
    <row r="19112" spans="76:76">
      <c r="BX19112" s="16"/>
    </row>
    <row r="19113" spans="76:76">
      <c r="BX19113" s="16"/>
    </row>
    <row r="19114" spans="76:76">
      <c r="BX19114" s="16"/>
    </row>
    <row r="19115" spans="76:76">
      <c r="BX19115" s="16"/>
    </row>
    <row r="19116" spans="76:76">
      <c r="BX19116" s="16"/>
    </row>
    <row r="19117" spans="76:76">
      <c r="BX19117" s="16"/>
    </row>
    <row r="19118" spans="76:76">
      <c r="BX19118" s="16"/>
    </row>
    <row r="19119" spans="76:76">
      <c r="BX19119" s="16"/>
    </row>
    <row r="19120" spans="76:76">
      <c r="BX19120" s="16"/>
    </row>
    <row r="19121" spans="76:76">
      <c r="BX19121" s="16"/>
    </row>
    <row r="19122" spans="76:76">
      <c r="BX19122" s="16"/>
    </row>
    <row r="19123" spans="76:76">
      <c r="BX19123" s="16"/>
    </row>
    <row r="19124" spans="76:76">
      <c r="BX19124" s="16"/>
    </row>
    <row r="19125" spans="76:76">
      <c r="BX19125" s="16"/>
    </row>
    <row r="19126" spans="76:76">
      <c r="BX19126" s="16"/>
    </row>
    <row r="19127" spans="76:76">
      <c r="BX19127" s="16"/>
    </row>
    <row r="19128" spans="76:76">
      <c r="BX19128" s="16"/>
    </row>
    <row r="19129" spans="76:76">
      <c r="BX19129" s="16"/>
    </row>
    <row r="19130" spans="76:76">
      <c r="BX19130" s="16"/>
    </row>
    <row r="19131" spans="76:76">
      <c r="BX19131" s="16"/>
    </row>
    <row r="19132" spans="76:76">
      <c r="BX19132" s="16"/>
    </row>
    <row r="19133" spans="76:76">
      <c r="BX19133" s="16"/>
    </row>
    <row r="19134" spans="76:76">
      <c r="BX19134" s="16"/>
    </row>
    <row r="19135" spans="76:76">
      <c r="BX19135" s="16"/>
    </row>
    <row r="19136" spans="76:76">
      <c r="BX19136" s="16"/>
    </row>
    <row r="19137" spans="76:76">
      <c r="BX19137" s="16"/>
    </row>
    <row r="19138" spans="76:76">
      <c r="BX19138" s="16"/>
    </row>
    <row r="19139" spans="76:76">
      <c r="BX19139" s="16"/>
    </row>
    <row r="19140" spans="76:76">
      <c r="BX19140" s="16"/>
    </row>
    <row r="19141" spans="76:76">
      <c r="BX19141" s="16"/>
    </row>
    <row r="19142" spans="76:76">
      <c r="BX19142" s="16"/>
    </row>
    <row r="19143" spans="76:76">
      <c r="BX19143" s="16"/>
    </row>
    <row r="19144" spans="76:76">
      <c r="BX19144" s="16"/>
    </row>
    <row r="19145" spans="76:76">
      <c r="BX19145" s="16"/>
    </row>
    <row r="19146" spans="76:76">
      <c r="BX19146" s="16"/>
    </row>
    <row r="19147" spans="76:76">
      <c r="BX19147" s="16"/>
    </row>
    <row r="19148" spans="76:76">
      <c r="BX19148" s="16"/>
    </row>
    <row r="19149" spans="76:76">
      <c r="BX19149" s="16"/>
    </row>
    <row r="19150" spans="76:76">
      <c r="BX19150" s="16"/>
    </row>
    <row r="19151" spans="76:76">
      <c r="BX19151" s="16"/>
    </row>
    <row r="19152" spans="76:76">
      <c r="BX19152" s="16"/>
    </row>
    <row r="19153" spans="76:76">
      <c r="BX19153" s="16"/>
    </row>
    <row r="19154" spans="76:76">
      <c r="BX19154" s="16"/>
    </row>
    <row r="19155" spans="76:76">
      <c r="BX19155" s="16"/>
    </row>
    <row r="19156" spans="76:76">
      <c r="BX19156" s="16"/>
    </row>
    <row r="19157" spans="76:76">
      <c r="BX19157" s="16"/>
    </row>
    <row r="19158" spans="76:76">
      <c r="BX19158" s="16"/>
    </row>
    <row r="19159" spans="76:76">
      <c r="BX19159" s="16"/>
    </row>
    <row r="19160" spans="76:76">
      <c r="BX19160" s="16"/>
    </row>
    <row r="19161" spans="76:76">
      <c r="BX19161" s="16"/>
    </row>
    <row r="19162" spans="76:76">
      <c r="BX19162" s="16"/>
    </row>
    <row r="19163" spans="76:76">
      <c r="BX19163" s="16"/>
    </row>
    <row r="19164" spans="76:76">
      <c r="BX19164" s="16"/>
    </row>
    <row r="19165" spans="76:76">
      <c r="BX19165" s="16"/>
    </row>
    <row r="19166" spans="76:76">
      <c r="BX19166" s="16"/>
    </row>
    <row r="19167" spans="76:76">
      <c r="BX19167" s="16"/>
    </row>
    <row r="19168" spans="76:76">
      <c r="BX19168" s="16"/>
    </row>
    <row r="19169" spans="76:76">
      <c r="BX19169" s="16"/>
    </row>
    <row r="19170" spans="76:76">
      <c r="BX19170" s="16"/>
    </row>
    <row r="19171" spans="76:76">
      <c r="BX19171" s="16"/>
    </row>
    <row r="19172" spans="76:76">
      <c r="BX19172" s="16"/>
    </row>
    <row r="19173" spans="76:76">
      <c r="BX19173" s="16"/>
    </row>
    <row r="19174" spans="76:76">
      <c r="BX19174" s="16"/>
    </row>
    <row r="19175" spans="76:76">
      <c r="BX19175" s="16"/>
    </row>
    <row r="19176" spans="76:76">
      <c r="BX19176" s="16"/>
    </row>
    <row r="19177" spans="76:76">
      <c r="BX19177" s="16"/>
    </row>
    <row r="19178" spans="76:76">
      <c r="BX19178" s="16"/>
    </row>
    <row r="19179" spans="76:76">
      <c r="BX19179" s="16"/>
    </row>
    <row r="19180" spans="76:76">
      <c r="BX19180" s="16"/>
    </row>
    <row r="19181" spans="76:76">
      <c r="BX19181" s="16"/>
    </row>
    <row r="19182" spans="76:76">
      <c r="BX19182" s="16"/>
    </row>
    <row r="19183" spans="76:76">
      <c r="BX19183" s="16"/>
    </row>
    <row r="19184" spans="76:76">
      <c r="BX19184" s="16"/>
    </row>
    <row r="19185" spans="76:76">
      <c r="BX19185" s="16"/>
    </row>
    <row r="19186" spans="76:76">
      <c r="BX19186" s="16"/>
    </row>
    <row r="19187" spans="76:76">
      <c r="BX19187" s="16"/>
    </row>
    <row r="19188" spans="76:76">
      <c r="BX19188" s="16"/>
    </row>
    <row r="19189" spans="76:76">
      <c r="BX19189" s="16"/>
    </row>
    <row r="19190" spans="76:76">
      <c r="BX19190" s="16"/>
    </row>
    <row r="19191" spans="76:76">
      <c r="BX19191" s="16"/>
    </row>
    <row r="19192" spans="76:76">
      <c r="BX19192" s="16"/>
    </row>
    <row r="19193" spans="76:76">
      <c r="BX19193" s="16"/>
    </row>
    <row r="19194" spans="76:76">
      <c r="BX19194" s="16"/>
    </row>
    <row r="19195" spans="76:76">
      <c r="BX19195" s="16"/>
    </row>
    <row r="19196" spans="76:76">
      <c r="BX19196" s="16"/>
    </row>
    <row r="19197" spans="76:76">
      <c r="BX19197" s="16"/>
    </row>
    <row r="19198" spans="76:76">
      <c r="BX19198" s="16"/>
    </row>
    <row r="19199" spans="76:76">
      <c r="BX19199" s="16"/>
    </row>
    <row r="19200" spans="76:76">
      <c r="BX19200" s="16"/>
    </row>
    <row r="19201" spans="76:76">
      <c r="BX19201" s="16"/>
    </row>
    <row r="19202" spans="76:76">
      <c r="BX19202" s="16"/>
    </row>
    <row r="19203" spans="76:76">
      <c r="BX19203" s="16"/>
    </row>
    <row r="19204" spans="76:76">
      <c r="BX19204" s="16"/>
    </row>
    <row r="19205" spans="76:76">
      <c r="BX19205" s="16"/>
    </row>
    <row r="19206" spans="76:76">
      <c r="BX19206" s="16"/>
    </row>
    <row r="19207" spans="76:76">
      <c r="BX19207" s="16"/>
    </row>
    <row r="19208" spans="76:76">
      <c r="BX19208" s="16"/>
    </row>
    <row r="19209" spans="76:76">
      <c r="BX19209" s="16"/>
    </row>
    <row r="19210" spans="76:76">
      <c r="BX19210" s="16"/>
    </row>
    <row r="19211" spans="76:76">
      <c r="BX19211" s="16"/>
    </row>
    <row r="19212" spans="76:76">
      <c r="BX19212" s="16"/>
    </row>
    <row r="19213" spans="76:76">
      <c r="BX19213" s="16"/>
    </row>
    <row r="19214" spans="76:76">
      <c r="BX19214" s="16"/>
    </row>
    <row r="19215" spans="76:76">
      <c r="BX19215" s="16"/>
    </row>
    <row r="19216" spans="76:76">
      <c r="BX19216" s="16"/>
    </row>
    <row r="19217" spans="76:76">
      <c r="BX19217" s="16"/>
    </row>
    <row r="19218" spans="76:76">
      <c r="BX19218" s="16"/>
    </row>
    <row r="19219" spans="76:76">
      <c r="BX19219" s="16"/>
    </row>
    <row r="19220" spans="76:76">
      <c r="BX19220" s="16"/>
    </row>
    <row r="19221" spans="76:76">
      <c r="BX19221" s="16"/>
    </row>
    <row r="19222" spans="76:76">
      <c r="BX19222" s="16"/>
    </row>
    <row r="19223" spans="76:76">
      <c r="BX19223" s="16"/>
    </row>
    <row r="19224" spans="76:76">
      <c r="BX19224" s="16"/>
    </row>
    <row r="19225" spans="76:76">
      <c r="BX19225" s="16"/>
    </row>
    <row r="19226" spans="76:76">
      <c r="BX19226" s="16"/>
    </row>
    <row r="19227" spans="76:76">
      <c r="BX19227" s="16"/>
    </row>
    <row r="19228" spans="76:76">
      <c r="BX19228" s="16"/>
    </row>
    <row r="19229" spans="76:76">
      <c r="BX19229" s="16"/>
    </row>
    <row r="19230" spans="76:76">
      <c r="BX19230" s="16"/>
    </row>
    <row r="19231" spans="76:76">
      <c r="BX19231" s="16"/>
    </row>
    <row r="19232" spans="76:76">
      <c r="BX19232" s="16"/>
    </row>
    <row r="19233" spans="76:76">
      <c r="BX19233" s="16"/>
    </row>
    <row r="19234" spans="76:76">
      <c r="BX19234" s="16"/>
    </row>
    <row r="19235" spans="76:76">
      <c r="BX19235" s="16"/>
    </row>
    <row r="19236" spans="76:76">
      <c r="BX19236" s="16"/>
    </row>
    <row r="19237" spans="76:76">
      <c r="BX19237" s="16"/>
    </row>
    <row r="19238" spans="76:76">
      <c r="BX19238" s="16"/>
    </row>
    <row r="19239" spans="76:76">
      <c r="BX19239" s="16"/>
    </row>
    <row r="19240" spans="76:76">
      <c r="BX19240" s="16"/>
    </row>
    <row r="19241" spans="76:76">
      <c r="BX19241" s="16"/>
    </row>
    <row r="19242" spans="76:76">
      <c r="BX19242" s="16"/>
    </row>
    <row r="19243" spans="76:76">
      <c r="BX19243" s="16"/>
    </row>
    <row r="19244" spans="76:76">
      <c r="BX19244" s="16"/>
    </row>
    <row r="19245" spans="76:76">
      <c r="BX19245" s="16"/>
    </row>
    <row r="19246" spans="76:76">
      <c r="BX19246" s="16"/>
    </row>
    <row r="19247" spans="76:76">
      <c r="BX19247" s="16"/>
    </row>
    <row r="19248" spans="76:76">
      <c r="BX19248" s="16"/>
    </row>
    <row r="19249" spans="76:76">
      <c r="BX19249" s="16"/>
    </row>
    <row r="19250" spans="76:76">
      <c r="BX19250" s="16"/>
    </row>
    <row r="19251" spans="76:76">
      <c r="BX19251" s="16"/>
    </row>
    <row r="19252" spans="76:76">
      <c r="BX19252" s="16"/>
    </row>
    <row r="19253" spans="76:76">
      <c r="BX19253" s="16"/>
    </row>
    <row r="19254" spans="76:76">
      <c r="BX19254" s="16"/>
    </row>
    <row r="19255" spans="76:76">
      <c r="BX19255" s="16"/>
    </row>
    <row r="19256" spans="76:76">
      <c r="BX19256" s="16"/>
    </row>
    <row r="19257" spans="76:76">
      <c r="BX19257" s="16"/>
    </row>
    <row r="19258" spans="76:76">
      <c r="BX19258" s="16"/>
    </row>
    <row r="19259" spans="76:76">
      <c r="BX19259" s="16"/>
    </row>
    <row r="19260" spans="76:76">
      <c r="BX19260" s="16"/>
    </row>
    <row r="19261" spans="76:76">
      <c r="BX19261" s="16"/>
    </row>
    <row r="19262" spans="76:76">
      <c r="BX19262" s="16"/>
    </row>
    <row r="19263" spans="76:76">
      <c r="BX19263" s="16"/>
    </row>
    <row r="19264" spans="76:76">
      <c r="BX19264" s="16"/>
    </row>
    <row r="19265" spans="76:76">
      <c r="BX19265" s="16"/>
    </row>
    <row r="19266" spans="76:76">
      <c r="BX19266" s="16"/>
    </row>
    <row r="19267" spans="76:76">
      <c r="BX19267" s="16"/>
    </row>
    <row r="19268" spans="76:76">
      <c r="BX19268" s="16"/>
    </row>
    <row r="19269" spans="76:76">
      <c r="BX19269" s="16"/>
    </row>
    <row r="19270" spans="76:76">
      <c r="BX19270" s="16"/>
    </row>
    <row r="19271" spans="76:76">
      <c r="BX19271" s="16"/>
    </row>
    <row r="19272" spans="76:76">
      <c r="BX19272" s="16"/>
    </row>
    <row r="19273" spans="76:76">
      <c r="BX19273" s="16"/>
    </row>
    <row r="19274" spans="76:76">
      <c r="BX19274" s="16"/>
    </row>
    <row r="19275" spans="76:76">
      <c r="BX19275" s="16"/>
    </row>
    <row r="19276" spans="76:76">
      <c r="BX19276" s="16"/>
    </row>
    <row r="19277" spans="76:76">
      <c r="BX19277" s="16"/>
    </row>
    <row r="19278" spans="76:76">
      <c r="BX19278" s="16"/>
    </row>
    <row r="19279" spans="76:76">
      <c r="BX19279" s="16"/>
    </row>
    <row r="19280" spans="76:76">
      <c r="BX19280" s="16"/>
    </row>
    <row r="19281" spans="76:76">
      <c r="BX19281" s="16"/>
    </row>
    <row r="19282" spans="76:76">
      <c r="BX19282" s="16"/>
    </row>
    <row r="19283" spans="76:76">
      <c r="BX19283" s="16"/>
    </row>
    <row r="19284" spans="76:76">
      <c r="BX19284" s="16"/>
    </row>
    <row r="19285" spans="76:76">
      <c r="BX19285" s="16"/>
    </row>
    <row r="19286" spans="76:76">
      <c r="BX19286" s="16"/>
    </row>
    <row r="19287" spans="76:76">
      <c r="BX19287" s="16"/>
    </row>
    <row r="19288" spans="76:76">
      <c r="BX19288" s="16"/>
    </row>
    <row r="19289" spans="76:76">
      <c r="BX19289" s="16"/>
    </row>
    <row r="19290" spans="76:76">
      <c r="BX19290" s="16"/>
    </row>
    <row r="19291" spans="76:76">
      <c r="BX19291" s="16"/>
    </row>
    <row r="19292" spans="76:76">
      <c r="BX19292" s="16"/>
    </row>
    <row r="19293" spans="76:76">
      <c r="BX19293" s="16"/>
    </row>
    <row r="19294" spans="76:76">
      <c r="BX19294" s="16"/>
    </row>
    <row r="19295" spans="76:76">
      <c r="BX19295" s="16"/>
    </row>
    <row r="19296" spans="76:76">
      <c r="BX19296" s="16"/>
    </row>
    <row r="19297" spans="76:76">
      <c r="BX19297" s="16"/>
    </row>
    <row r="19298" spans="76:76">
      <c r="BX19298" s="16"/>
    </row>
    <row r="19299" spans="76:76">
      <c r="BX19299" s="16"/>
    </row>
    <row r="19300" spans="76:76">
      <c r="BX19300" s="16"/>
    </row>
    <row r="19301" spans="76:76">
      <c r="BX19301" s="16"/>
    </row>
    <row r="19302" spans="76:76">
      <c r="BX19302" s="16"/>
    </row>
    <row r="19303" spans="76:76">
      <c r="BX19303" s="16"/>
    </row>
    <row r="19304" spans="76:76">
      <c r="BX19304" s="16"/>
    </row>
    <row r="19305" spans="76:76">
      <c r="BX19305" s="16"/>
    </row>
    <row r="19306" spans="76:76">
      <c r="BX19306" s="16"/>
    </row>
    <row r="19307" spans="76:76">
      <c r="BX19307" s="16"/>
    </row>
    <row r="19308" spans="76:76">
      <c r="BX19308" s="16"/>
    </row>
    <row r="19309" spans="76:76">
      <c r="BX19309" s="16"/>
    </row>
    <row r="19310" spans="76:76">
      <c r="BX19310" s="16"/>
    </row>
    <row r="19311" spans="76:76">
      <c r="BX19311" s="16"/>
    </row>
    <row r="19312" spans="76:76">
      <c r="BX19312" s="16"/>
    </row>
    <row r="19313" spans="76:76">
      <c r="BX19313" s="16"/>
    </row>
    <row r="19314" spans="76:76">
      <c r="BX19314" s="16"/>
    </row>
    <row r="19315" spans="76:76">
      <c r="BX19315" s="16"/>
    </row>
    <row r="19316" spans="76:76">
      <c r="BX19316" s="16"/>
    </row>
    <row r="19317" spans="76:76">
      <c r="BX19317" s="16"/>
    </row>
    <row r="19318" spans="76:76">
      <c r="BX19318" s="16"/>
    </row>
    <row r="19319" spans="76:76">
      <c r="BX19319" s="16"/>
    </row>
    <row r="19320" spans="76:76">
      <c r="BX19320" s="16"/>
    </row>
    <row r="19321" spans="76:76">
      <c r="BX19321" s="16"/>
    </row>
    <row r="19322" spans="76:76">
      <c r="BX19322" s="16"/>
    </row>
    <row r="19323" spans="76:76">
      <c r="BX19323" s="16"/>
    </row>
    <row r="19324" spans="76:76">
      <c r="BX19324" s="16"/>
    </row>
    <row r="19325" spans="76:76">
      <c r="BX19325" s="16"/>
    </row>
    <row r="19326" spans="76:76">
      <c r="BX19326" s="16"/>
    </row>
    <row r="19327" spans="76:76">
      <c r="BX19327" s="16"/>
    </row>
    <row r="19328" spans="76:76">
      <c r="BX19328" s="16"/>
    </row>
    <row r="19329" spans="76:76">
      <c r="BX19329" s="16"/>
    </row>
    <row r="19330" spans="76:76">
      <c r="BX19330" s="16"/>
    </row>
    <row r="19331" spans="76:76">
      <c r="BX19331" s="16"/>
    </row>
    <row r="19332" spans="76:76">
      <c r="BX19332" s="16"/>
    </row>
    <row r="19333" spans="76:76">
      <c r="BX19333" s="16"/>
    </row>
    <row r="19334" spans="76:76">
      <c r="BX19334" s="16"/>
    </row>
    <row r="19335" spans="76:76">
      <c r="BX19335" s="16"/>
    </row>
    <row r="19336" spans="76:76">
      <c r="BX19336" s="16"/>
    </row>
    <row r="19337" spans="76:76">
      <c r="BX19337" s="16"/>
    </row>
    <row r="19338" spans="76:76">
      <c r="BX19338" s="16"/>
    </row>
    <row r="19339" spans="76:76">
      <c r="BX19339" s="16"/>
    </row>
    <row r="19340" spans="76:76">
      <c r="BX19340" s="16"/>
    </row>
    <row r="19341" spans="76:76">
      <c r="BX19341" s="16"/>
    </row>
    <row r="19342" spans="76:76">
      <c r="BX19342" s="16"/>
    </row>
    <row r="19343" spans="76:76">
      <c r="BX19343" s="16"/>
    </row>
    <row r="19344" spans="76:76">
      <c r="BX19344" s="16"/>
    </row>
    <row r="19345" spans="76:76">
      <c r="BX19345" s="16"/>
    </row>
    <row r="19346" spans="76:76">
      <c r="BX19346" s="16"/>
    </row>
    <row r="19347" spans="76:76">
      <c r="BX19347" s="16"/>
    </row>
    <row r="19348" spans="76:76">
      <c r="BX19348" s="16"/>
    </row>
    <row r="19349" spans="76:76">
      <c r="BX19349" s="16"/>
    </row>
    <row r="19350" spans="76:76">
      <c r="BX19350" s="16"/>
    </row>
    <row r="19351" spans="76:76">
      <c r="BX19351" s="16"/>
    </row>
    <row r="19352" spans="76:76">
      <c r="BX19352" s="16"/>
    </row>
    <row r="19353" spans="76:76">
      <c r="BX19353" s="16"/>
    </row>
    <row r="19354" spans="76:76">
      <c r="BX19354" s="16"/>
    </row>
    <row r="19355" spans="76:76">
      <c r="BX19355" s="16"/>
    </row>
    <row r="19356" spans="76:76">
      <c r="BX19356" s="16"/>
    </row>
    <row r="19357" spans="76:76">
      <c r="BX19357" s="16"/>
    </row>
    <row r="19358" spans="76:76">
      <c r="BX19358" s="16"/>
    </row>
    <row r="19359" spans="76:76">
      <c r="BX19359" s="16"/>
    </row>
    <row r="19360" spans="76:76">
      <c r="BX19360" s="16"/>
    </row>
    <row r="19361" spans="76:76">
      <c r="BX19361" s="16"/>
    </row>
    <row r="19362" spans="76:76">
      <c r="BX19362" s="16"/>
    </row>
    <row r="19363" spans="76:76">
      <c r="BX19363" s="16"/>
    </row>
    <row r="19364" spans="76:76">
      <c r="BX19364" s="16"/>
    </row>
    <row r="19365" spans="76:76">
      <c r="BX19365" s="16"/>
    </row>
    <row r="19366" spans="76:76">
      <c r="BX19366" s="16"/>
    </row>
    <row r="19367" spans="76:76">
      <c r="BX19367" s="16"/>
    </row>
    <row r="19368" spans="76:76">
      <c r="BX19368" s="16"/>
    </row>
    <row r="19369" spans="76:76">
      <c r="BX19369" s="16"/>
    </row>
    <row r="19370" spans="76:76">
      <c r="BX19370" s="16"/>
    </row>
    <row r="19371" spans="76:76">
      <c r="BX19371" s="16"/>
    </row>
    <row r="19372" spans="76:76">
      <c r="BX19372" s="16"/>
    </row>
    <row r="19373" spans="76:76">
      <c r="BX19373" s="16"/>
    </row>
    <row r="19374" spans="76:76">
      <c r="BX19374" s="16"/>
    </row>
    <row r="19375" spans="76:76">
      <c r="BX19375" s="16"/>
    </row>
    <row r="19376" spans="76:76">
      <c r="BX19376" s="16"/>
    </row>
    <row r="19377" spans="76:76">
      <c r="BX19377" s="16"/>
    </row>
    <row r="19378" spans="76:76">
      <c r="BX19378" s="16"/>
    </row>
    <row r="19379" spans="76:76">
      <c r="BX19379" s="16"/>
    </row>
    <row r="19380" spans="76:76">
      <c r="BX19380" s="16"/>
    </row>
    <row r="19381" spans="76:76">
      <c r="BX19381" s="16"/>
    </row>
    <row r="19382" spans="76:76">
      <c r="BX19382" s="16"/>
    </row>
    <row r="19383" spans="76:76">
      <c r="BX19383" s="16"/>
    </row>
    <row r="19384" spans="76:76">
      <c r="BX19384" s="16"/>
    </row>
    <row r="19385" spans="76:76">
      <c r="BX19385" s="16"/>
    </row>
    <row r="19386" spans="76:76">
      <c r="BX19386" s="16"/>
    </row>
    <row r="19387" spans="76:76">
      <c r="BX19387" s="16"/>
    </row>
    <row r="19388" spans="76:76">
      <c r="BX19388" s="16"/>
    </row>
    <row r="19389" spans="76:76">
      <c r="BX19389" s="16"/>
    </row>
    <row r="19390" spans="76:76">
      <c r="BX19390" s="16"/>
    </row>
    <row r="19391" spans="76:76">
      <c r="BX19391" s="16"/>
    </row>
    <row r="19392" spans="76:76">
      <c r="BX19392" s="16"/>
    </row>
    <row r="19393" spans="76:76">
      <c r="BX19393" s="16"/>
    </row>
    <row r="19394" spans="76:76">
      <c r="BX19394" s="16"/>
    </row>
    <row r="19395" spans="76:76">
      <c r="BX19395" s="16"/>
    </row>
    <row r="19396" spans="76:76">
      <c r="BX19396" s="16"/>
    </row>
    <row r="19397" spans="76:76">
      <c r="BX19397" s="16"/>
    </row>
    <row r="19398" spans="76:76">
      <c r="BX19398" s="16"/>
    </row>
    <row r="19399" spans="76:76">
      <c r="BX19399" s="16"/>
    </row>
    <row r="19400" spans="76:76">
      <c r="BX19400" s="16"/>
    </row>
    <row r="19401" spans="76:76">
      <c r="BX19401" s="16"/>
    </row>
    <row r="19402" spans="76:76">
      <c r="BX19402" s="16"/>
    </row>
    <row r="19403" spans="76:76">
      <c r="BX19403" s="16"/>
    </row>
    <row r="19404" spans="76:76">
      <c r="BX19404" s="16"/>
    </row>
    <row r="19405" spans="76:76">
      <c r="BX19405" s="16"/>
    </row>
    <row r="19406" spans="76:76">
      <c r="BX19406" s="16"/>
    </row>
    <row r="19407" spans="76:76">
      <c r="BX19407" s="16"/>
    </row>
    <row r="19408" spans="76:76">
      <c r="BX19408" s="16"/>
    </row>
    <row r="19409" spans="76:76">
      <c r="BX19409" s="16"/>
    </row>
    <row r="19410" spans="76:76">
      <c r="BX19410" s="16"/>
    </row>
    <row r="19411" spans="76:76">
      <c r="BX19411" s="16"/>
    </row>
    <row r="19412" spans="76:76">
      <c r="BX19412" s="16"/>
    </row>
    <row r="19413" spans="76:76">
      <c r="BX19413" s="16"/>
    </row>
    <row r="19414" spans="76:76">
      <c r="BX19414" s="16"/>
    </row>
    <row r="19415" spans="76:76">
      <c r="BX19415" s="16"/>
    </row>
    <row r="19416" spans="76:76">
      <c r="BX19416" s="16"/>
    </row>
    <row r="19417" spans="76:76">
      <c r="BX19417" s="16"/>
    </row>
    <row r="19418" spans="76:76">
      <c r="BX19418" s="16"/>
    </row>
    <row r="19419" spans="76:76">
      <c r="BX19419" s="16"/>
    </row>
    <row r="19420" spans="76:76">
      <c r="BX19420" s="16"/>
    </row>
    <row r="19421" spans="76:76">
      <c r="BX19421" s="16"/>
    </row>
    <row r="19422" spans="76:76">
      <c r="BX19422" s="16"/>
    </row>
    <row r="19423" spans="76:76">
      <c r="BX19423" s="16"/>
    </row>
    <row r="19424" spans="76:76">
      <c r="BX19424" s="16"/>
    </row>
    <row r="19425" spans="76:76">
      <c r="BX19425" s="16"/>
    </row>
    <row r="19426" spans="76:76">
      <c r="BX19426" s="16"/>
    </row>
    <row r="19427" spans="76:76">
      <c r="BX19427" s="16"/>
    </row>
    <row r="19428" spans="76:76">
      <c r="BX19428" s="16"/>
    </row>
    <row r="19429" spans="76:76">
      <c r="BX19429" s="16"/>
    </row>
    <row r="19430" spans="76:76">
      <c r="BX19430" s="16"/>
    </row>
    <row r="19431" spans="76:76">
      <c r="BX19431" s="16"/>
    </row>
    <row r="19432" spans="76:76">
      <c r="BX19432" s="16"/>
    </row>
    <row r="19433" spans="76:76">
      <c r="BX19433" s="16"/>
    </row>
    <row r="19434" spans="76:76">
      <c r="BX19434" s="16"/>
    </row>
    <row r="19435" spans="76:76">
      <c r="BX19435" s="16"/>
    </row>
    <row r="19436" spans="76:76">
      <c r="BX19436" s="16"/>
    </row>
    <row r="19437" spans="76:76">
      <c r="BX19437" s="16"/>
    </row>
    <row r="19438" spans="76:76">
      <c r="BX19438" s="16"/>
    </row>
    <row r="19439" spans="76:76">
      <c r="BX19439" s="16"/>
    </row>
    <row r="19440" spans="76:76">
      <c r="BX19440" s="16"/>
    </row>
    <row r="19441" spans="76:76">
      <c r="BX19441" s="16"/>
    </row>
    <row r="19442" spans="76:76">
      <c r="BX19442" s="16"/>
    </row>
    <row r="19443" spans="76:76">
      <c r="BX19443" s="16"/>
    </row>
    <row r="19444" spans="76:76">
      <c r="BX19444" s="16"/>
    </row>
    <row r="19445" spans="76:76">
      <c r="BX19445" s="16"/>
    </row>
    <row r="19446" spans="76:76">
      <c r="BX19446" s="16"/>
    </row>
    <row r="19447" spans="76:76">
      <c r="BX19447" s="16"/>
    </row>
    <row r="19448" spans="76:76">
      <c r="BX19448" s="16"/>
    </row>
    <row r="19449" spans="76:76">
      <c r="BX19449" s="16"/>
    </row>
    <row r="19450" spans="76:76">
      <c r="BX19450" s="16"/>
    </row>
    <row r="19451" spans="76:76">
      <c r="BX19451" s="16"/>
    </row>
    <row r="19452" spans="76:76">
      <c r="BX19452" s="16"/>
    </row>
    <row r="19453" spans="76:76">
      <c r="BX19453" s="16"/>
    </row>
    <row r="19454" spans="76:76">
      <c r="BX19454" s="16"/>
    </row>
    <row r="19455" spans="76:76">
      <c r="BX19455" s="16"/>
    </row>
    <row r="19456" spans="76:76">
      <c r="BX19456" s="16"/>
    </row>
    <row r="19457" spans="76:76">
      <c r="BX19457" s="16"/>
    </row>
    <row r="19458" spans="76:76">
      <c r="BX19458" s="16"/>
    </row>
    <row r="19459" spans="76:76">
      <c r="BX19459" s="16"/>
    </row>
    <row r="19460" spans="76:76">
      <c r="BX19460" s="16"/>
    </row>
    <row r="19461" spans="76:76">
      <c r="BX19461" s="16"/>
    </row>
    <row r="19462" spans="76:76">
      <c r="BX19462" s="16"/>
    </row>
    <row r="19463" spans="76:76">
      <c r="BX19463" s="16"/>
    </row>
    <row r="19464" spans="76:76">
      <c r="BX19464" s="16"/>
    </row>
    <row r="19465" spans="76:76">
      <c r="BX19465" s="16"/>
    </row>
    <row r="19466" spans="76:76">
      <c r="BX19466" s="16"/>
    </row>
    <row r="19467" spans="76:76">
      <c r="BX19467" s="16"/>
    </row>
    <row r="19468" spans="76:76">
      <c r="BX19468" s="16"/>
    </row>
    <row r="19469" spans="76:76">
      <c r="BX19469" s="16"/>
    </row>
    <row r="19470" spans="76:76">
      <c r="BX19470" s="16"/>
    </row>
    <row r="19471" spans="76:76">
      <c r="BX19471" s="16"/>
    </row>
    <row r="19472" spans="76:76">
      <c r="BX19472" s="16"/>
    </row>
    <row r="19473" spans="76:76">
      <c r="BX19473" s="16"/>
    </row>
    <row r="19474" spans="76:76">
      <c r="BX19474" s="16"/>
    </row>
    <row r="19475" spans="76:76">
      <c r="BX19475" s="16"/>
    </row>
    <row r="19476" spans="76:76">
      <c r="BX19476" s="16"/>
    </row>
    <row r="19477" spans="76:76">
      <c r="BX19477" s="16"/>
    </row>
    <row r="19478" spans="76:76">
      <c r="BX19478" s="16"/>
    </row>
    <row r="19479" spans="76:76">
      <c r="BX19479" s="16"/>
    </row>
    <row r="19480" spans="76:76">
      <c r="BX19480" s="16"/>
    </row>
    <row r="19481" spans="76:76">
      <c r="BX19481" s="16"/>
    </row>
    <row r="19482" spans="76:76">
      <c r="BX19482" s="16"/>
    </row>
    <row r="19483" spans="76:76">
      <c r="BX19483" s="16"/>
    </row>
    <row r="19484" spans="76:76">
      <c r="BX19484" s="16"/>
    </row>
    <row r="19485" spans="76:76">
      <c r="BX19485" s="16"/>
    </row>
    <row r="19486" spans="76:76">
      <c r="BX19486" s="16"/>
    </row>
    <row r="19487" spans="76:76">
      <c r="BX19487" s="16"/>
    </row>
    <row r="19488" spans="76:76">
      <c r="BX19488" s="16"/>
    </row>
    <row r="19489" spans="76:76">
      <c r="BX19489" s="16"/>
    </row>
    <row r="19490" spans="76:76">
      <c r="BX19490" s="16"/>
    </row>
    <row r="19491" spans="76:76">
      <c r="BX19491" s="16"/>
    </row>
    <row r="19492" spans="76:76">
      <c r="BX19492" s="16"/>
    </row>
    <row r="19493" spans="76:76">
      <c r="BX19493" s="16"/>
    </row>
    <row r="19494" spans="76:76">
      <c r="BX19494" s="16"/>
    </row>
    <row r="19495" spans="76:76">
      <c r="BX19495" s="16"/>
    </row>
    <row r="19496" spans="76:76">
      <c r="BX19496" s="16"/>
    </row>
    <row r="19497" spans="76:76">
      <c r="BX19497" s="16"/>
    </row>
    <row r="19498" spans="76:76">
      <c r="BX19498" s="16"/>
    </row>
    <row r="19499" spans="76:76">
      <c r="BX19499" s="16"/>
    </row>
    <row r="19500" spans="76:76">
      <c r="BX19500" s="16"/>
    </row>
    <row r="19501" spans="76:76">
      <c r="BX19501" s="16"/>
    </row>
    <row r="19502" spans="76:76">
      <c r="BX19502" s="16"/>
    </row>
    <row r="19503" spans="76:76">
      <c r="BX19503" s="16"/>
    </row>
    <row r="19504" spans="76:76">
      <c r="BX19504" s="16"/>
    </row>
    <row r="19505" spans="76:76">
      <c r="BX19505" s="16"/>
    </row>
    <row r="19506" spans="76:76">
      <c r="BX19506" s="16"/>
    </row>
    <row r="19507" spans="76:76">
      <c r="BX19507" s="16"/>
    </row>
    <row r="19508" spans="76:76">
      <c r="BX19508" s="16"/>
    </row>
    <row r="19509" spans="76:76">
      <c r="BX19509" s="16"/>
    </row>
    <row r="19510" spans="76:76">
      <c r="BX19510" s="16"/>
    </row>
    <row r="19511" spans="76:76">
      <c r="BX19511" s="16"/>
    </row>
    <row r="19512" spans="76:76">
      <c r="BX19512" s="16"/>
    </row>
    <row r="19513" spans="76:76">
      <c r="BX19513" s="16"/>
    </row>
    <row r="19514" spans="76:76">
      <c r="BX19514" s="16"/>
    </row>
    <row r="19515" spans="76:76">
      <c r="BX19515" s="16"/>
    </row>
    <row r="19516" spans="76:76">
      <c r="BX19516" s="16"/>
    </row>
    <row r="19517" spans="76:76">
      <c r="BX19517" s="16"/>
    </row>
    <row r="19518" spans="76:76">
      <c r="BX19518" s="16"/>
    </row>
    <row r="19519" spans="76:76">
      <c r="BX19519" s="16"/>
    </row>
    <row r="19520" spans="76:76">
      <c r="BX19520" s="16"/>
    </row>
    <row r="19521" spans="76:76">
      <c r="BX19521" s="16"/>
    </row>
    <row r="19522" spans="76:76">
      <c r="BX19522" s="16"/>
    </row>
    <row r="19523" spans="76:76">
      <c r="BX19523" s="16"/>
    </row>
    <row r="19524" spans="76:76">
      <c r="BX19524" s="16"/>
    </row>
    <row r="19525" spans="76:76">
      <c r="BX19525" s="16"/>
    </row>
    <row r="19526" spans="76:76">
      <c r="BX19526" s="16"/>
    </row>
    <row r="19527" spans="76:76">
      <c r="BX19527" s="16"/>
    </row>
    <row r="19528" spans="76:76">
      <c r="BX19528" s="16"/>
    </row>
    <row r="19529" spans="76:76">
      <c r="BX19529" s="16"/>
    </row>
    <row r="19530" spans="76:76">
      <c r="BX19530" s="16"/>
    </row>
    <row r="19531" spans="76:76">
      <c r="BX19531" s="16"/>
    </row>
    <row r="19532" spans="76:76">
      <c r="BX19532" s="16"/>
    </row>
    <row r="19533" spans="76:76">
      <c r="BX19533" s="16"/>
    </row>
    <row r="19534" spans="76:76">
      <c r="BX19534" s="16"/>
    </row>
    <row r="19535" spans="76:76">
      <c r="BX19535" s="16"/>
    </row>
    <row r="19536" spans="76:76">
      <c r="BX19536" s="16"/>
    </row>
    <row r="19537" spans="76:76">
      <c r="BX19537" s="16"/>
    </row>
    <row r="19538" spans="76:76">
      <c r="BX19538" s="16"/>
    </row>
    <row r="19539" spans="76:76">
      <c r="BX19539" s="16"/>
    </row>
    <row r="19540" spans="76:76">
      <c r="BX19540" s="16"/>
    </row>
    <row r="19541" spans="76:76">
      <c r="BX19541" s="16"/>
    </row>
    <row r="19542" spans="76:76">
      <c r="BX19542" s="16"/>
    </row>
    <row r="19543" spans="76:76">
      <c r="BX19543" s="16"/>
    </row>
    <row r="19544" spans="76:76">
      <c r="BX19544" s="16"/>
    </row>
    <row r="19545" spans="76:76">
      <c r="BX19545" s="16"/>
    </row>
    <row r="19546" spans="76:76">
      <c r="BX19546" s="16"/>
    </row>
    <row r="19547" spans="76:76">
      <c r="BX19547" s="16"/>
    </row>
    <row r="19548" spans="76:76">
      <c r="BX19548" s="16"/>
    </row>
    <row r="19549" spans="76:76">
      <c r="BX19549" s="16"/>
    </row>
    <row r="19550" spans="76:76">
      <c r="BX19550" s="16"/>
    </row>
    <row r="19551" spans="76:76">
      <c r="BX19551" s="16"/>
    </row>
    <row r="19552" spans="76:76">
      <c r="BX19552" s="16"/>
    </row>
    <row r="19553" spans="76:76">
      <c r="BX19553" s="16"/>
    </row>
    <row r="19554" spans="76:76">
      <c r="BX19554" s="16"/>
    </row>
    <row r="19555" spans="76:76">
      <c r="BX19555" s="16"/>
    </row>
    <row r="19556" spans="76:76">
      <c r="BX19556" s="16"/>
    </row>
    <row r="19557" spans="76:76">
      <c r="BX19557" s="16"/>
    </row>
    <row r="19558" spans="76:76">
      <c r="BX19558" s="16"/>
    </row>
    <row r="19559" spans="76:76">
      <c r="BX19559" s="16"/>
    </row>
    <row r="19560" spans="76:76">
      <c r="BX19560" s="16"/>
    </row>
    <row r="19561" spans="76:76">
      <c r="BX19561" s="16"/>
    </row>
    <row r="19562" spans="76:76">
      <c r="BX19562" s="16"/>
    </row>
    <row r="19563" spans="76:76">
      <c r="BX19563" s="16"/>
    </row>
    <row r="19564" spans="76:76">
      <c r="BX19564" s="16"/>
    </row>
    <row r="19565" spans="76:76">
      <c r="BX19565" s="16"/>
    </row>
    <row r="19566" spans="76:76">
      <c r="BX19566" s="16"/>
    </row>
    <row r="19567" spans="76:76">
      <c r="BX19567" s="16"/>
    </row>
    <row r="19568" spans="76:76">
      <c r="BX19568" s="16"/>
    </row>
    <row r="19569" spans="76:76">
      <c r="BX19569" s="16"/>
    </row>
    <row r="19570" spans="76:76">
      <c r="BX19570" s="16"/>
    </row>
    <row r="19571" spans="76:76">
      <c r="BX19571" s="16"/>
    </row>
    <row r="19572" spans="76:76">
      <c r="BX19572" s="16"/>
    </row>
    <row r="19573" spans="76:76">
      <c r="BX19573" s="16"/>
    </row>
    <row r="19574" spans="76:76">
      <c r="BX19574" s="16"/>
    </row>
    <row r="19575" spans="76:76">
      <c r="BX19575" s="16"/>
    </row>
    <row r="19576" spans="76:76">
      <c r="BX19576" s="16"/>
    </row>
    <row r="19577" spans="76:76">
      <c r="BX19577" s="16"/>
    </row>
    <row r="19578" spans="76:76">
      <c r="BX19578" s="16"/>
    </row>
    <row r="19579" spans="76:76">
      <c r="BX19579" s="16"/>
    </row>
    <row r="19580" spans="76:76">
      <c r="BX19580" s="16"/>
    </row>
    <row r="19581" spans="76:76">
      <c r="BX19581" s="16"/>
    </row>
    <row r="19582" spans="76:76">
      <c r="BX19582" s="16"/>
    </row>
    <row r="19583" spans="76:76">
      <c r="BX19583" s="16"/>
    </row>
    <row r="19584" spans="76:76">
      <c r="BX19584" s="16"/>
    </row>
    <row r="19585" spans="76:76">
      <c r="BX19585" s="16"/>
    </row>
    <row r="19586" spans="76:76">
      <c r="BX19586" s="16"/>
    </row>
    <row r="19587" spans="76:76">
      <c r="BX19587" s="16"/>
    </row>
    <row r="19588" spans="76:76">
      <c r="BX19588" s="16"/>
    </row>
    <row r="19589" spans="76:76">
      <c r="BX19589" s="16"/>
    </row>
    <row r="19590" spans="76:76">
      <c r="BX19590" s="16"/>
    </row>
    <row r="19591" spans="76:76">
      <c r="BX19591" s="16"/>
    </row>
    <row r="19592" spans="76:76">
      <c r="BX19592" s="16"/>
    </row>
    <row r="19593" spans="76:76">
      <c r="BX19593" s="16"/>
    </row>
    <row r="19594" spans="76:76">
      <c r="BX19594" s="16"/>
    </row>
    <row r="19595" spans="76:76">
      <c r="BX19595" s="16"/>
    </row>
    <row r="19596" spans="76:76">
      <c r="BX19596" s="16"/>
    </row>
    <row r="19597" spans="76:76">
      <c r="BX19597" s="16"/>
    </row>
    <row r="19598" spans="76:76">
      <c r="BX19598" s="16"/>
    </row>
    <row r="19599" spans="76:76">
      <c r="BX19599" s="16"/>
    </row>
    <row r="19600" spans="76:76">
      <c r="BX19600" s="16"/>
    </row>
    <row r="19601" spans="76:76">
      <c r="BX19601" s="16"/>
    </row>
    <row r="19602" spans="76:76">
      <c r="BX19602" s="16"/>
    </row>
    <row r="19603" spans="76:76">
      <c r="BX19603" s="16"/>
    </row>
    <row r="19604" spans="76:76">
      <c r="BX19604" s="16"/>
    </row>
    <row r="19605" spans="76:76">
      <c r="BX19605" s="16"/>
    </row>
    <row r="19606" spans="76:76">
      <c r="BX19606" s="16"/>
    </row>
    <row r="19607" spans="76:76">
      <c r="BX19607" s="16"/>
    </row>
    <row r="19608" spans="76:76">
      <c r="BX19608" s="16"/>
    </row>
    <row r="19609" spans="76:76">
      <c r="BX19609" s="16"/>
    </row>
    <row r="19610" spans="76:76">
      <c r="BX19610" s="16"/>
    </row>
    <row r="19611" spans="76:76">
      <c r="BX19611" s="16"/>
    </row>
    <row r="19612" spans="76:76">
      <c r="BX19612" s="16"/>
    </row>
    <row r="19613" spans="76:76">
      <c r="BX19613" s="16"/>
    </row>
    <row r="19614" spans="76:76">
      <c r="BX19614" s="16"/>
    </row>
    <row r="19615" spans="76:76">
      <c r="BX19615" s="16"/>
    </row>
    <row r="19616" spans="76:76">
      <c r="BX19616" s="16"/>
    </row>
    <row r="19617" spans="76:76">
      <c r="BX19617" s="16"/>
    </row>
    <row r="19618" spans="76:76">
      <c r="BX19618" s="16"/>
    </row>
    <row r="19619" spans="76:76">
      <c r="BX19619" s="16"/>
    </row>
    <row r="19620" spans="76:76">
      <c r="BX19620" s="16"/>
    </row>
    <row r="19621" spans="76:76">
      <c r="BX19621" s="16"/>
    </row>
    <row r="19622" spans="76:76">
      <c r="BX19622" s="16"/>
    </row>
    <row r="19623" spans="76:76">
      <c r="BX19623" s="16"/>
    </row>
    <row r="19624" spans="76:76">
      <c r="BX19624" s="16"/>
    </row>
    <row r="19625" spans="76:76">
      <c r="BX19625" s="16"/>
    </row>
    <row r="19626" spans="76:76">
      <c r="BX19626" s="16"/>
    </row>
    <row r="19627" spans="76:76">
      <c r="BX19627" s="16"/>
    </row>
    <row r="19628" spans="76:76">
      <c r="BX19628" s="16"/>
    </row>
    <row r="19629" spans="76:76">
      <c r="BX19629" s="16"/>
    </row>
    <row r="19630" spans="76:76">
      <c r="BX19630" s="16"/>
    </row>
    <row r="19631" spans="76:76">
      <c r="BX19631" s="16"/>
    </row>
    <row r="19632" spans="76:76">
      <c r="BX19632" s="16"/>
    </row>
    <row r="19633" spans="76:76">
      <c r="BX19633" s="16"/>
    </row>
    <row r="19634" spans="76:76">
      <c r="BX19634" s="16"/>
    </row>
    <row r="19635" spans="76:76">
      <c r="BX19635" s="16"/>
    </row>
    <row r="19636" spans="76:76">
      <c r="BX19636" s="16"/>
    </row>
    <row r="19637" spans="76:76">
      <c r="BX19637" s="16"/>
    </row>
    <row r="19638" spans="76:76">
      <c r="BX19638" s="16"/>
    </row>
    <row r="19639" spans="76:76">
      <c r="BX19639" s="16"/>
    </row>
    <row r="19640" spans="76:76">
      <c r="BX19640" s="16"/>
    </row>
    <row r="19641" spans="76:76">
      <c r="BX19641" s="16"/>
    </row>
    <row r="19642" spans="76:76">
      <c r="BX19642" s="16"/>
    </row>
    <row r="19643" spans="76:76">
      <c r="BX19643" s="16"/>
    </row>
    <row r="19644" spans="76:76">
      <c r="BX19644" s="16"/>
    </row>
    <row r="19645" spans="76:76">
      <c r="BX19645" s="16"/>
    </row>
    <row r="19646" spans="76:76">
      <c r="BX19646" s="16"/>
    </row>
    <row r="19647" spans="76:76">
      <c r="BX19647" s="16"/>
    </row>
    <row r="19648" spans="76:76">
      <c r="BX19648" s="16"/>
    </row>
    <row r="19649" spans="76:76">
      <c r="BX19649" s="16"/>
    </row>
    <row r="19650" spans="76:76">
      <c r="BX19650" s="16"/>
    </row>
    <row r="19651" spans="76:76">
      <c r="BX19651" s="16"/>
    </row>
    <row r="19652" spans="76:76">
      <c r="BX19652" s="16"/>
    </row>
    <row r="19653" spans="76:76">
      <c r="BX19653" s="16"/>
    </row>
    <row r="19654" spans="76:76">
      <c r="BX19654" s="16"/>
    </row>
    <row r="19655" spans="76:76">
      <c r="BX19655" s="16"/>
    </row>
    <row r="19656" spans="76:76">
      <c r="BX19656" s="16"/>
    </row>
    <row r="19657" spans="76:76">
      <c r="BX19657" s="16"/>
    </row>
    <row r="19658" spans="76:76">
      <c r="BX19658" s="16"/>
    </row>
    <row r="19659" spans="76:76">
      <c r="BX19659" s="16"/>
    </row>
    <row r="19660" spans="76:76">
      <c r="BX19660" s="16"/>
    </row>
    <row r="19661" spans="76:76">
      <c r="BX19661" s="16"/>
    </row>
    <row r="19662" spans="76:76">
      <c r="BX19662" s="16"/>
    </row>
    <row r="19663" spans="76:76">
      <c r="BX19663" s="16"/>
    </row>
    <row r="19664" spans="76:76">
      <c r="BX19664" s="16"/>
    </row>
    <row r="19665" spans="76:76">
      <c r="BX19665" s="16"/>
    </row>
    <row r="19666" spans="76:76">
      <c r="BX19666" s="16"/>
    </row>
    <row r="19667" spans="76:76">
      <c r="BX19667" s="16"/>
    </row>
    <row r="19668" spans="76:76">
      <c r="BX19668" s="16"/>
    </row>
    <row r="19669" spans="76:76">
      <c r="BX19669" s="16"/>
    </row>
    <row r="19670" spans="76:76">
      <c r="BX19670" s="16"/>
    </row>
    <row r="19671" spans="76:76">
      <c r="BX19671" s="16"/>
    </row>
    <row r="19672" spans="76:76">
      <c r="BX19672" s="16"/>
    </row>
    <row r="19673" spans="76:76">
      <c r="BX19673" s="16"/>
    </row>
    <row r="19674" spans="76:76">
      <c r="BX19674" s="16"/>
    </row>
    <row r="19675" spans="76:76">
      <c r="BX19675" s="16"/>
    </row>
    <row r="19676" spans="76:76">
      <c r="BX19676" s="16"/>
    </row>
    <row r="19677" spans="76:76">
      <c r="BX19677" s="16"/>
    </row>
    <row r="19678" spans="76:76">
      <c r="BX19678" s="16"/>
    </row>
    <row r="19679" spans="76:76">
      <c r="BX19679" s="16"/>
    </row>
    <row r="19680" spans="76:76">
      <c r="BX19680" s="16"/>
    </row>
    <row r="19681" spans="76:76">
      <c r="BX19681" s="16"/>
    </row>
    <row r="19682" spans="76:76">
      <c r="BX19682" s="16"/>
    </row>
    <row r="19683" spans="76:76">
      <c r="BX19683" s="16"/>
    </row>
    <row r="19684" spans="76:76">
      <c r="BX19684" s="16"/>
    </row>
    <row r="19685" spans="76:76">
      <c r="BX19685" s="16"/>
    </row>
    <row r="19686" spans="76:76">
      <c r="BX19686" s="16"/>
    </row>
    <row r="19687" spans="76:76">
      <c r="BX19687" s="16"/>
    </row>
    <row r="19688" spans="76:76">
      <c r="BX19688" s="16"/>
    </row>
    <row r="19689" spans="76:76">
      <c r="BX19689" s="16"/>
    </row>
    <row r="19690" spans="76:76">
      <c r="BX19690" s="16"/>
    </row>
    <row r="19691" spans="76:76">
      <c r="BX19691" s="16"/>
    </row>
    <row r="19692" spans="76:76">
      <c r="BX19692" s="16"/>
    </row>
    <row r="19693" spans="76:76">
      <c r="BX19693" s="16"/>
    </row>
    <row r="19694" spans="76:76">
      <c r="BX19694" s="16"/>
    </row>
    <row r="19695" spans="76:76">
      <c r="BX19695" s="16"/>
    </row>
    <row r="19696" spans="76:76">
      <c r="BX19696" s="16"/>
    </row>
    <row r="19697" spans="76:76">
      <c r="BX19697" s="16"/>
    </row>
    <row r="19698" spans="76:76">
      <c r="BX19698" s="16"/>
    </row>
    <row r="19699" spans="76:76">
      <c r="BX19699" s="16"/>
    </row>
    <row r="19700" spans="76:76">
      <c r="BX19700" s="16"/>
    </row>
    <row r="19701" spans="76:76">
      <c r="BX19701" s="16"/>
    </row>
    <row r="19702" spans="76:76">
      <c r="BX19702" s="16"/>
    </row>
    <row r="19703" spans="76:76">
      <c r="BX19703" s="16"/>
    </row>
    <row r="19704" spans="76:76">
      <c r="BX19704" s="16"/>
    </row>
    <row r="19705" spans="76:76">
      <c r="BX19705" s="16"/>
    </row>
    <row r="19706" spans="76:76">
      <c r="BX19706" s="16"/>
    </row>
    <row r="19707" spans="76:76">
      <c r="BX19707" s="16"/>
    </row>
    <row r="19708" spans="76:76">
      <c r="BX19708" s="16"/>
    </row>
    <row r="19709" spans="76:76">
      <c r="BX19709" s="16"/>
    </row>
    <row r="19710" spans="76:76">
      <c r="BX19710" s="16"/>
    </row>
    <row r="19711" spans="76:76">
      <c r="BX19711" s="16"/>
    </row>
    <row r="19712" spans="76:76">
      <c r="BX19712" s="16"/>
    </row>
    <row r="19713" spans="76:76">
      <c r="BX19713" s="16"/>
    </row>
    <row r="19714" spans="76:76">
      <c r="BX19714" s="16"/>
    </row>
    <row r="19715" spans="76:76">
      <c r="BX19715" s="16"/>
    </row>
    <row r="19716" spans="76:76">
      <c r="BX19716" s="16"/>
    </row>
    <row r="19717" spans="76:76">
      <c r="BX19717" s="16"/>
    </row>
    <row r="19718" spans="76:76">
      <c r="BX19718" s="16"/>
    </row>
    <row r="19719" spans="76:76">
      <c r="BX19719" s="16"/>
    </row>
    <row r="19720" spans="76:76">
      <c r="BX19720" s="16"/>
    </row>
    <row r="19721" spans="76:76">
      <c r="BX19721" s="16"/>
    </row>
    <row r="19722" spans="76:76">
      <c r="BX19722" s="16"/>
    </row>
    <row r="19723" spans="76:76">
      <c r="BX19723" s="16"/>
    </row>
    <row r="19724" spans="76:76">
      <c r="BX19724" s="16"/>
    </row>
    <row r="19725" spans="76:76">
      <c r="BX19725" s="16"/>
    </row>
    <row r="19726" spans="76:76">
      <c r="BX19726" s="16"/>
    </row>
    <row r="19727" spans="76:76">
      <c r="BX19727" s="16"/>
    </row>
    <row r="19728" spans="76:76">
      <c r="BX19728" s="16"/>
    </row>
    <row r="19729" spans="76:76">
      <c r="BX19729" s="16"/>
    </row>
    <row r="19730" spans="76:76">
      <c r="BX19730" s="16"/>
    </row>
    <row r="19731" spans="76:76">
      <c r="BX19731" s="16"/>
    </row>
    <row r="19732" spans="76:76">
      <c r="BX19732" s="16"/>
    </row>
    <row r="19733" spans="76:76">
      <c r="BX19733" s="16"/>
    </row>
    <row r="19734" spans="76:76">
      <c r="BX19734" s="16"/>
    </row>
    <row r="19735" spans="76:76">
      <c r="BX19735" s="16"/>
    </row>
    <row r="19736" spans="76:76">
      <c r="BX19736" s="16"/>
    </row>
    <row r="19737" spans="76:76">
      <c r="BX19737" s="16"/>
    </row>
    <row r="19738" spans="76:76">
      <c r="BX19738" s="16"/>
    </row>
    <row r="19739" spans="76:76">
      <c r="BX19739" s="16"/>
    </row>
    <row r="19740" spans="76:76">
      <c r="BX19740" s="16"/>
    </row>
    <row r="19741" spans="76:76">
      <c r="BX19741" s="16"/>
    </row>
    <row r="19742" spans="76:76">
      <c r="BX19742" s="16"/>
    </row>
    <row r="19743" spans="76:76">
      <c r="BX19743" s="16"/>
    </row>
    <row r="19744" spans="76:76">
      <c r="BX19744" s="16"/>
    </row>
    <row r="19745" spans="76:76">
      <c r="BX19745" s="16"/>
    </row>
    <row r="19746" spans="76:76">
      <c r="BX19746" s="16"/>
    </row>
    <row r="19747" spans="76:76">
      <c r="BX19747" s="16"/>
    </row>
    <row r="19748" spans="76:76">
      <c r="BX19748" s="16"/>
    </row>
    <row r="19749" spans="76:76">
      <c r="BX19749" s="16"/>
    </row>
    <row r="19750" spans="76:76">
      <c r="BX19750" s="16"/>
    </row>
    <row r="19751" spans="76:76">
      <c r="BX19751" s="16"/>
    </row>
    <row r="19752" spans="76:76">
      <c r="BX19752" s="16"/>
    </row>
    <row r="19753" spans="76:76">
      <c r="BX19753" s="16"/>
    </row>
    <row r="19754" spans="76:76">
      <c r="BX19754" s="16"/>
    </row>
    <row r="19755" spans="76:76">
      <c r="BX19755" s="16"/>
    </row>
    <row r="19756" spans="76:76">
      <c r="BX19756" s="16"/>
    </row>
    <row r="19757" spans="76:76">
      <c r="BX19757" s="16"/>
    </row>
    <row r="19758" spans="76:76">
      <c r="BX19758" s="16"/>
    </row>
    <row r="19759" spans="76:76">
      <c r="BX19759" s="16"/>
    </row>
    <row r="19760" spans="76:76">
      <c r="BX19760" s="16"/>
    </row>
    <row r="19761" spans="76:76">
      <c r="BX19761" s="16"/>
    </row>
    <row r="19762" spans="76:76">
      <c r="BX19762" s="16"/>
    </row>
    <row r="19763" spans="76:76">
      <c r="BX19763" s="16"/>
    </row>
    <row r="19764" spans="76:76">
      <c r="BX19764" s="16"/>
    </row>
    <row r="19765" spans="76:76">
      <c r="BX19765" s="16"/>
    </row>
    <row r="19766" spans="76:76">
      <c r="BX19766" s="16"/>
    </row>
    <row r="19767" spans="76:76">
      <c r="BX19767" s="16"/>
    </row>
    <row r="19768" spans="76:76">
      <c r="BX19768" s="16"/>
    </row>
    <row r="19769" spans="76:76">
      <c r="BX19769" s="16"/>
    </row>
    <row r="19770" spans="76:76">
      <c r="BX19770" s="16"/>
    </row>
    <row r="19771" spans="76:76">
      <c r="BX19771" s="16"/>
    </row>
    <row r="19772" spans="76:76">
      <c r="BX19772" s="16"/>
    </row>
    <row r="19773" spans="76:76">
      <c r="BX19773" s="16"/>
    </row>
    <row r="19774" spans="76:76">
      <c r="BX19774" s="16"/>
    </row>
    <row r="19775" spans="76:76">
      <c r="BX19775" s="16"/>
    </row>
    <row r="19776" spans="76:76">
      <c r="BX19776" s="16"/>
    </row>
    <row r="19777" spans="76:76">
      <c r="BX19777" s="16"/>
    </row>
    <row r="19778" spans="76:76">
      <c r="BX19778" s="16"/>
    </row>
    <row r="19779" spans="76:76">
      <c r="BX19779" s="16"/>
    </row>
    <row r="19780" spans="76:76">
      <c r="BX19780" s="16"/>
    </row>
    <row r="19781" spans="76:76">
      <c r="BX19781" s="16"/>
    </row>
    <row r="19782" spans="76:76">
      <c r="BX19782" s="16"/>
    </row>
    <row r="19783" spans="76:76">
      <c r="BX19783" s="16"/>
    </row>
    <row r="19784" spans="76:76">
      <c r="BX19784" s="16"/>
    </row>
    <row r="19785" spans="76:76">
      <c r="BX19785" s="16"/>
    </row>
    <row r="19786" spans="76:76">
      <c r="BX19786" s="16"/>
    </row>
    <row r="19787" spans="76:76">
      <c r="BX19787" s="16"/>
    </row>
    <row r="19788" spans="76:76">
      <c r="BX19788" s="16"/>
    </row>
    <row r="19789" spans="76:76">
      <c r="BX19789" s="16"/>
    </row>
    <row r="19790" spans="76:76">
      <c r="BX19790" s="16"/>
    </row>
    <row r="19791" spans="76:76">
      <c r="BX19791" s="16"/>
    </row>
    <row r="19792" spans="76:76">
      <c r="BX19792" s="16"/>
    </row>
    <row r="19793" spans="76:76">
      <c r="BX19793" s="16"/>
    </row>
    <row r="19794" spans="76:76">
      <c r="BX19794" s="16"/>
    </row>
    <row r="19795" spans="76:76">
      <c r="BX19795" s="16"/>
    </row>
    <row r="19796" spans="76:76">
      <c r="BX19796" s="16"/>
    </row>
    <row r="19797" spans="76:76">
      <c r="BX19797" s="16"/>
    </row>
    <row r="19798" spans="76:76">
      <c r="BX19798" s="16"/>
    </row>
    <row r="19799" spans="76:76">
      <c r="BX19799" s="16"/>
    </row>
    <row r="19800" spans="76:76">
      <c r="BX19800" s="16"/>
    </row>
    <row r="19801" spans="76:76">
      <c r="BX19801" s="16"/>
    </row>
    <row r="19802" spans="76:76">
      <c r="BX19802" s="16"/>
    </row>
    <row r="19803" spans="76:76">
      <c r="BX19803" s="16"/>
    </row>
    <row r="19804" spans="76:76">
      <c r="BX19804" s="16"/>
    </row>
    <row r="19805" spans="76:76">
      <c r="BX19805" s="16"/>
    </row>
    <row r="19806" spans="76:76">
      <c r="BX19806" s="16"/>
    </row>
    <row r="19807" spans="76:76">
      <c r="BX19807" s="16"/>
    </row>
    <row r="19808" spans="76:76">
      <c r="BX19808" s="16"/>
    </row>
    <row r="19809" spans="76:76">
      <c r="BX19809" s="16"/>
    </row>
    <row r="19810" spans="76:76">
      <c r="BX19810" s="16"/>
    </row>
    <row r="19811" spans="76:76">
      <c r="BX19811" s="16"/>
    </row>
    <row r="19812" spans="76:76">
      <c r="BX19812" s="16"/>
    </row>
    <row r="19813" spans="76:76">
      <c r="BX19813" s="16"/>
    </row>
    <row r="19814" spans="76:76">
      <c r="BX19814" s="16"/>
    </row>
    <row r="19815" spans="76:76">
      <c r="BX19815" s="16"/>
    </row>
    <row r="19816" spans="76:76">
      <c r="BX19816" s="16"/>
    </row>
    <row r="19817" spans="76:76">
      <c r="BX19817" s="16"/>
    </row>
    <row r="19818" spans="76:76">
      <c r="BX19818" s="16"/>
    </row>
    <row r="19819" spans="76:76">
      <c r="BX19819" s="16"/>
    </row>
    <row r="19820" spans="76:76">
      <c r="BX19820" s="16"/>
    </row>
    <row r="19821" spans="76:76">
      <c r="BX19821" s="16"/>
    </row>
    <row r="19822" spans="76:76">
      <c r="BX19822" s="16"/>
    </row>
    <row r="19823" spans="76:76">
      <c r="BX19823" s="16"/>
    </row>
    <row r="19824" spans="76:76">
      <c r="BX19824" s="16"/>
    </row>
    <row r="19825" spans="76:76">
      <c r="BX19825" s="16"/>
    </row>
    <row r="19826" spans="76:76">
      <c r="BX19826" s="16"/>
    </row>
    <row r="19827" spans="76:76">
      <c r="BX19827" s="16"/>
    </row>
    <row r="19828" spans="76:76">
      <c r="BX19828" s="16"/>
    </row>
    <row r="19829" spans="76:76">
      <c r="BX19829" s="16"/>
    </row>
    <row r="19830" spans="76:76">
      <c r="BX19830" s="16"/>
    </row>
    <row r="19831" spans="76:76">
      <c r="BX19831" s="16"/>
    </row>
    <row r="19832" spans="76:76">
      <c r="BX19832" s="16"/>
    </row>
    <row r="19833" spans="76:76">
      <c r="BX19833" s="16"/>
    </row>
    <row r="19834" spans="76:76">
      <c r="BX19834" s="16"/>
    </row>
    <row r="19835" spans="76:76">
      <c r="BX19835" s="16"/>
    </row>
    <row r="19836" spans="76:76">
      <c r="BX19836" s="16"/>
    </row>
    <row r="19837" spans="76:76">
      <c r="BX19837" s="16"/>
    </row>
    <row r="19838" spans="76:76">
      <c r="BX19838" s="16"/>
    </row>
    <row r="19839" spans="76:76">
      <c r="BX19839" s="16"/>
    </row>
    <row r="19840" spans="76:76">
      <c r="BX19840" s="16"/>
    </row>
    <row r="19841" spans="76:76">
      <c r="BX19841" s="16"/>
    </row>
    <row r="19842" spans="76:76">
      <c r="BX19842" s="16"/>
    </row>
    <row r="19843" spans="76:76">
      <c r="BX19843" s="16"/>
    </row>
    <row r="19844" spans="76:76">
      <c r="BX19844" s="16"/>
    </row>
    <row r="19845" spans="76:76">
      <c r="BX19845" s="16"/>
    </row>
    <row r="19846" spans="76:76">
      <c r="BX19846" s="16"/>
    </row>
    <row r="19847" spans="76:76">
      <c r="BX19847" s="16"/>
    </row>
    <row r="19848" spans="76:76">
      <c r="BX19848" s="16"/>
    </row>
    <row r="19849" spans="76:76">
      <c r="BX19849" s="16"/>
    </row>
    <row r="19850" spans="76:76">
      <c r="BX19850" s="16"/>
    </row>
    <row r="19851" spans="76:76">
      <c r="BX19851" s="16"/>
    </row>
    <row r="19852" spans="76:76">
      <c r="BX19852" s="16"/>
    </row>
    <row r="19853" spans="76:76">
      <c r="BX19853" s="16"/>
    </row>
    <row r="19854" spans="76:76">
      <c r="BX19854" s="16"/>
    </row>
    <row r="19855" spans="76:76">
      <c r="BX19855" s="16"/>
    </row>
    <row r="19856" spans="76:76">
      <c r="BX19856" s="16"/>
    </row>
    <row r="19857" spans="76:76">
      <c r="BX19857" s="16"/>
    </row>
    <row r="19858" spans="76:76">
      <c r="BX19858" s="16"/>
    </row>
    <row r="19859" spans="76:76">
      <c r="BX19859" s="16"/>
    </row>
    <row r="19860" spans="76:76">
      <c r="BX19860" s="16"/>
    </row>
    <row r="19861" spans="76:76">
      <c r="BX19861" s="16"/>
    </row>
    <row r="19862" spans="76:76">
      <c r="BX19862" s="16"/>
    </row>
    <row r="19863" spans="76:76">
      <c r="BX19863" s="16"/>
    </row>
    <row r="19864" spans="76:76">
      <c r="BX19864" s="16"/>
    </row>
    <row r="19865" spans="76:76">
      <c r="BX19865" s="16"/>
    </row>
    <row r="19866" spans="76:76">
      <c r="BX19866" s="16"/>
    </row>
    <row r="19867" spans="76:76">
      <c r="BX19867" s="16"/>
    </row>
    <row r="19868" spans="76:76">
      <c r="BX19868" s="16"/>
    </row>
    <row r="19869" spans="76:76">
      <c r="BX19869" s="16"/>
    </row>
    <row r="19870" spans="76:76">
      <c r="BX19870" s="16"/>
    </row>
    <row r="19871" spans="76:76">
      <c r="BX19871" s="16"/>
    </row>
    <row r="19872" spans="76:76">
      <c r="BX19872" s="16"/>
    </row>
    <row r="19873" spans="76:76">
      <c r="BX19873" s="16"/>
    </row>
    <row r="19874" spans="76:76">
      <c r="BX19874" s="16"/>
    </row>
    <row r="19875" spans="76:76">
      <c r="BX19875" s="16"/>
    </row>
    <row r="19876" spans="76:76">
      <c r="BX19876" s="16"/>
    </row>
    <row r="19877" spans="76:76">
      <c r="BX19877" s="16"/>
    </row>
    <row r="19878" spans="76:76">
      <c r="BX19878" s="16"/>
    </row>
    <row r="19879" spans="76:76">
      <c r="BX19879" s="16"/>
    </row>
    <row r="19880" spans="76:76">
      <c r="BX19880" s="16"/>
    </row>
    <row r="19881" spans="76:76">
      <c r="BX19881" s="16"/>
    </row>
    <row r="19882" spans="76:76">
      <c r="BX19882" s="16"/>
    </row>
    <row r="19883" spans="76:76">
      <c r="BX19883" s="16"/>
    </row>
    <row r="19884" spans="76:76">
      <c r="BX19884" s="16"/>
    </row>
    <row r="19885" spans="76:76">
      <c r="BX19885" s="16"/>
    </row>
    <row r="19886" spans="76:76">
      <c r="BX19886" s="16"/>
    </row>
    <row r="19887" spans="76:76">
      <c r="BX19887" s="16"/>
    </row>
    <row r="19888" spans="76:76">
      <c r="BX19888" s="16"/>
    </row>
    <row r="19889" spans="76:76">
      <c r="BX19889" s="16"/>
    </row>
    <row r="19890" spans="76:76">
      <c r="BX19890" s="16"/>
    </row>
    <row r="19891" spans="76:76">
      <c r="BX19891" s="16"/>
    </row>
    <row r="19892" spans="76:76">
      <c r="BX19892" s="16"/>
    </row>
    <row r="19893" spans="76:76">
      <c r="BX19893" s="16"/>
    </row>
    <row r="19894" spans="76:76">
      <c r="BX19894" s="16"/>
    </row>
    <row r="19895" spans="76:76">
      <c r="BX19895" s="16"/>
    </row>
    <row r="19896" spans="76:76">
      <c r="BX19896" s="16"/>
    </row>
    <row r="19897" spans="76:76">
      <c r="BX19897" s="16"/>
    </row>
    <row r="19898" spans="76:76">
      <c r="BX19898" s="16"/>
    </row>
    <row r="19899" spans="76:76">
      <c r="BX19899" s="16"/>
    </row>
    <row r="19900" spans="76:76">
      <c r="BX19900" s="16"/>
    </row>
    <row r="19901" spans="76:76">
      <c r="BX19901" s="16"/>
    </row>
    <row r="19902" spans="76:76">
      <c r="BX19902" s="16"/>
    </row>
    <row r="19903" spans="76:76">
      <c r="BX19903" s="16"/>
    </row>
    <row r="19904" spans="76:76">
      <c r="BX19904" s="16"/>
    </row>
    <row r="19905" spans="76:76">
      <c r="BX19905" s="16"/>
    </row>
    <row r="19906" spans="76:76">
      <c r="BX19906" s="16"/>
    </row>
    <row r="19907" spans="76:76">
      <c r="BX19907" s="16"/>
    </row>
    <row r="19908" spans="76:76">
      <c r="BX19908" s="16"/>
    </row>
    <row r="19909" spans="76:76">
      <c r="BX19909" s="16"/>
    </row>
    <row r="19910" spans="76:76">
      <c r="BX19910" s="16"/>
    </row>
    <row r="19911" spans="76:76">
      <c r="BX19911" s="16"/>
    </row>
    <row r="19912" spans="76:76">
      <c r="BX19912" s="16"/>
    </row>
    <row r="19913" spans="76:76">
      <c r="BX19913" s="16"/>
    </row>
    <row r="19914" spans="76:76">
      <c r="BX19914" s="16"/>
    </row>
    <row r="19915" spans="76:76">
      <c r="BX19915" s="16"/>
    </row>
    <row r="19916" spans="76:76">
      <c r="BX19916" s="16"/>
    </row>
    <row r="19917" spans="76:76">
      <c r="BX19917" s="16"/>
    </row>
    <row r="19918" spans="76:76">
      <c r="BX19918" s="16"/>
    </row>
    <row r="19919" spans="76:76">
      <c r="BX19919" s="16"/>
    </row>
    <row r="19920" spans="76:76">
      <c r="BX19920" s="16"/>
    </row>
    <row r="19921" spans="76:76">
      <c r="BX19921" s="16"/>
    </row>
    <row r="19922" spans="76:76">
      <c r="BX19922" s="16"/>
    </row>
    <row r="19923" spans="76:76">
      <c r="BX19923" s="16"/>
    </row>
    <row r="19924" spans="76:76">
      <c r="BX19924" s="16"/>
    </row>
    <row r="19925" spans="76:76">
      <c r="BX19925" s="16"/>
    </row>
    <row r="19926" spans="76:76">
      <c r="BX19926" s="16"/>
    </row>
    <row r="19927" spans="76:76">
      <c r="BX19927" s="16"/>
    </row>
    <row r="19928" spans="76:76">
      <c r="BX19928" s="16"/>
    </row>
    <row r="19929" spans="76:76">
      <c r="BX19929" s="16"/>
    </row>
    <row r="19930" spans="76:76">
      <c r="BX19930" s="16"/>
    </row>
    <row r="19931" spans="76:76">
      <c r="BX19931" s="16"/>
    </row>
    <row r="19932" spans="76:76">
      <c r="BX19932" s="16"/>
    </row>
    <row r="19933" spans="76:76">
      <c r="BX19933" s="16"/>
    </row>
    <row r="19934" spans="76:76">
      <c r="BX19934" s="16"/>
    </row>
    <row r="19935" spans="76:76">
      <c r="BX19935" s="16"/>
    </row>
    <row r="19936" spans="76:76">
      <c r="BX19936" s="16"/>
    </row>
    <row r="19937" spans="76:76">
      <c r="BX19937" s="16"/>
    </row>
    <row r="19938" spans="76:76">
      <c r="BX19938" s="16"/>
    </row>
    <row r="19939" spans="76:76">
      <c r="BX19939" s="16"/>
    </row>
    <row r="19940" spans="76:76">
      <c r="BX19940" s="16"/>
    </row>
    <row r="19941" spans="76:76">
      <c r="BX19941" s="16"/>
    </row>
    <row r="19942" spans="76:76">
      <c r="BX19942" s="16"/>
    </row>
    <row r="19943" spans="76:76">
      <c r="BX19943" s="16"/>
    </row>
    <row r="19944" spans="76:76">
      <c r="BX19944" s="16"/>
    </row>
    <row r="19945" spans="76:76">
      <c r="BX19945" s="16"/>
    </row>
    <row r="19946" spans="76:76">
      <c r="BX19946" s="16"/>
    </row>
    <row r="19947" spans="76:76">
      <c r="BX19947" s="16"/>
    </row>
    <row r="19948" spans="76:76">
      <c r="BX19948" s="16"/>
    </row>
    <row r="19949" spans="76:76">
      <c r="BX19949" s="16"/>
    </row>
    <row r="19950" spans="76:76">
      <c r="BX19950" s="16"/>
    </row>
    <row r="19951" spans="76:76">
      <c r="BX19951" s="16"/>
    </row>
    <row r="19952" spans="76:76">
      <c r="BX19952" s="16"/>
    </row>
    <row r="19953" spans="76:76">
      <c r="BX19953" s="16"/>
    </row>
    <row r="19954" spans="76:76">
      <c r="BX19954" s="16"/>
    </row>
    <row r="19955" spans="76:76">
      <c r="BX19955" s="16"/>
    </row>
    <row r="19956" spans="76:76">
      <c r="BX19956" s="16"/>
    </row>
    <row r="19957" spans="76:76">
      <c r="BX19957" s="16"/>
    </row>
    <row r="19958" spans="76:76">
      <c r="BX19958" s="16"/>
    </row>
    <row r="19959" spans="76:76">
      <c r="BX19959" s="16"/>
    </row>
    <row r="19960" spans="76:76">
      <c r="BX19960" s="16"/>
    </row>
    <row r="19961" spans="76:76">
      <c r="BX19961" s="16"/>
    </row>
    <row r="19962" spans="76:76">
      <c r="BX19962" s="16"/>
    </row>
    <row r="19963" spans="76:76">
      <c r="BX19963" s="16"/>
    </row>
    <row r="19964" spans="76:76">
      <c r="BX19964" s="16"/>
    </row>
    <row r="19965" spans="76:76">
      <c r="BX19965" s="16"/>
    </row>
    <row r="19966" spans="76:76">
      <c r="BX19966" s="16"/>
    </row>
    <row r="19967" spans="76:76">
      <c r="BX19967" s="16"/>
    </row>
    <row r="19968" spans="76:76">
      <c r="BX19968" s="16"/>
    </row>
    <row r="19969" spans="76:76">
      <c r="BX19969" s="16"/>
    </row>
    <row r="19970" spans="76:76">
      <c r="BX19970" s="16"/>
    </row>
    <row r="19971" spans="76:76">
      <c r="BX19971" s="16"/>
    </row>
    <row r="19972" spans="76:76">
      <c r="BX19972" s="16"/>
    </row>
    <row r="19973" spans="76:76">
      <c r="BX19973" s="16"/>
    </row>
    <row r="19974" spans="76:76">
      <c r="BX19974" s="16"/>
    </row>
    <row r="19975" spans="76:76">
      <c r="BX19975" s="16"/>
    </row>
    <row r="19976" spans="76:76">
      <c r="BX19976" s="16"/>
    </row>
    <row r="19977" spans="76:76">
      <c r="BX19977" s="16"/>
    </row>
    <row r="19978" spans="76:76">
      <c r="BX19978" s="16"/>
    </row>
    <row r="19979" spans="76:76">
      <c r="BX19979" s="16"/>
    </row>
    <row r="19980" spans="76:76">
      <c r="BX19980" s="16"/>
    </row>
    <row r="19981" spans="76:76">
      <c r="BX19981" s="16"/>
    </row>
    <row r="19982" spans="76:76">
      <c r="BX19982" s="16"/>
    </row>
    <row r="19983" spans="76:76">
      <c r="BX19983" s="16"/>
    </row>
    <row r="19984" spans="76:76">
      <c r="BX19984" s="16"/>
    </row>
    <row r="19985" spans="76:76">
      <c r="BX19985" s="16"/>
    </row>
    <row r="19986" spans="76:76">
      <c r="BX19986" s="16"/>
    </row>
    <row r="19987" spans="76:76">
      <c r="BX19987" s="16"/>
    </row>
    <row r="19988" spans="76:76">
      <c r="BX19988" s="16"/>
    </row>
    <row r="19989" spans="76:76">
      <c r="BX19989" s="16"/>
    </row>
    <row r="19990" spans="76:76">
      <c r="BX19990" s="16"/>
    </row>
    <row r="19991" spans="76:76">
      <c r="BX19991" s="16"/>
    </row>
    <row r="19992" spans="76:76">
      <c r="BX19992" s="16"/>
    </row>
    <row r="19993" spans="76:76">
      <c r="BX19993" s="16"/>
    </row>
    <row r="19994" spans="76:76">
      <c r="BX19994" s="16"/>
    </row>
    <row r="19995" spans="76:76">
      <c r="BX19995" s="16"/>
    </row>
    <row r="19996" spans="76:76">
      <c r="BX19996" s="16"/>
    </row>
    <row r="19997" spans="76:76">
      <c r="BX19997" s="16"/>
    </row>
    <row r="19998" spans="76:76">
      <c r="BX19998" s="16"/>
    </row>
    <row r="19999" spans="76:76">
      <c r="BX19999" s="16"/>
    </row>
    <row r="20000" spans="76:76">
      <c r="BX20000" s="16"/>
    </row>
    <row r="20001" spans="76:76">
      <c r="BX20001" s="16"/>
    </row>
    <row r="20002" spans="76:76">
      <c r="BX20002" s="16"/>
    </row>
    <row r="20003" spans="76:76">
      <c r="BX20003" s="16"/>
    </row>
    <row r="20004" spans="76:76">
      <c r="BX20004" s="16"/>
    </row>
    <row r="20005" spans="76:76">
      <c r="BX20005" s="16"/>
    </row>
    <row r="20006" spans="76:76">
      <c r="BX20006" s="16"/>
    </row>
    <row r="20007" spans="76:76">
      <c r="BX20007" s="16"/>
    </row>
    <row r="20008" spans="76:76">
      <c r="BX20008" s="16"/>
    </row>
    <row r="20009" spans="76:76">
      <c r="BX20009" s="16"/>
    </row>
    <row r="20010" spans="76:76">
      <c r="BX20010" s="16"/>
    </row>
    <row r="20011" spans="76:76">
      <c r="BX20011" s="16"/>
    </row>
    <row r="20012" spans="76:76">
      <c r="BX20012" s="16"/>
    </row>
    <row r="20013" spans="76:76">
      <c r="BX20013" s="16"/>
    </row>
    <row r="20014" spans="76:76">
      <c r="BX20014" s="16"/>
    </row>
    <row r="20015" spans="76:76">
      <c r="BX20015" s="16"/>
    </row>
    <row r="20016" spans="76:76">
      <c r="BX20016" s="16"/>
    </row>
    <row r="20017" spans="76:76">
      <c r="BX20017" s="16"/>
    </row>
    <row r="20018" spans="76:76">
      <c r="BX20018" s="16"/>
    </row>
    <row r="20019" spans="76:76">
      <c r="BX20019" s="16"/>
    </row>
    <row r="20020" spans="76:76">
      <c r="BX20020" s="16"/>
    </row>
    <row r="20021" spans="76:76">
      <c r="BX20021" s="16"/>
    </row>
    <row r="20022" spans="76:76">
      <c r="BX20022" s="16"/>
    </row>
    <row r="20023" spans="76:76">
      <c r="BX20023" s="16"/>
    </row>
    <row r="20024" spans="76:76">
      <c r="BX20024" s="16"/>
    </row>
    <row r="20025" spans="76:76">
      <c r="BX20025" s="16"/>
    </row>
    <row r="20026" spans="76:76">
      <c r="BX20026" s="16"/>
    </row>
    <row r="20027" spans="76:76">
      <c r="BX20027" s="16"/>
    </row>
    <row r="20028" spans="76:76">
      <c r="BX20028" s="16"/>
    </row>
    <row r="20029" spans="76:76">
      <c r="BX20029" s="16"/>
    </row>
    <row r="20030" spans="76:76">
      <c r="BX20030" s="16"/>
    </row>
    <row r="20031" spans="76:76">
      <c r="BX20031" s="16"/>
    </row>
    <row r="20032" spans="76:76">
      <c r="BX20032" s="16"/>
    </row>
    <row r="20033" spans="76:76">
      <c r="BX20033" s="16"/>
    </row>
    <row r="20034" spans="76:76">
      <c r="BX20034" s="16"/>
    </row>
    <row r="20035" spans="76:76">
      <c r="BX20035" s="16"/>
    </row>
    <row r="20036" spans="76:76">
      <c r="BX20036" s="16"/>
    </row>
    <row r="20037" spans="76:76">
      <c r="BX20037" s="16"/>
    </row>
    <row r="20038" spans="76:76">
      <c r="BX20038" s="16"/>
    </row>
    <row r="20039" spans="76:76">
      <c r="BX20039" s="16"/>
    </row>
    <row r="20040" spans="76:76">
      <c r="BX20040" s="16"/>
    </row>
    <row r="20041" spans="76:76">
      <c r="BX20041" s="16"/>
    </row>
    <row r="20042" spans="76:76">
      <c r="BX20042" s="16"/>
    </row>
    <row r="20043" spans="76:76">
      <c r="BX20043" s="16"/>
    </row>
    <row r="20044" spans="76:76">
      <c r="BX20044" s="16"/>
    </row>
    <row r="20045" spans="76:76">
      <c r="BX20045" s="16"/>
    </row>
    <row r="20046" spans="76:76">
      <c r="BX20046" s="16"/>
    </row>
    <row r="20047" spans="76:76">
      <c r="BX20047" s="16"/>
    </row>
    <row r="20048" spans="76:76">
      <c r="BX20048" s="16"/>
    </row>
    <row r="20049" spans="76:76">
      <c r="BX20049" s="16"/>
    </row>
    <row r="20050" spans="76:76">
      <c r="BX20050" s="16"/>
    </row>
    <row r="20051" spans="76:76">
      <c r="BX20051" s="16"/>
    </row>
    <row r="20052" spans="76:76">
      <c r="BX20052" s="16"/>
    </row>
    <row r="20053" spans="76:76">
      <c r="BX20053" s="16"/>
    </row>
    <row r="20054" spans="76:76">
      <c r="BX20054" s="16"/>
    </row>
    <row r="20055" spans="76:76">
      <c r="BX20055" s="16"/>
    </row>
    <row r="20056" spans="76:76">
      <c r="BX20056" s="16"/>
    </row>
    <row r="20057" spans="76:76">
      <c r="BX20057" s="16"/>
    </row>
    <row r="20058" spans="76:76">
      <c r="BX20058" s="16"/>
    </row>
    <row r="20059" spans="76:76">
      <c r="BX20059" s="16"/>
    </row>
    <row r="20060" spans="76:76">
      <c r="BX20060" s="16"/>
    </row>
    <row r="20061" spans="76:76">
      <c r="BX20061" s="16"/>
    </row>
    <row r="20062" spans="76:76">
      <c r="BX20062" s="16"/>
    </row>
    <row r="20063" spans="76:76">
      <c r="BX20063" s="16"/>
    </row>
    <row r="20064" spans="76:76">
      <c r="BX20064" s="16"/>
    </row>
    <row r="20065" spans="76:76">
      <c r="BX20065" s="16"/>
    </row>
    <row r="20066" spans="76:76">
      <c r="BX20066" s="16"/>
    </row>
    <row r="20067" spans="76:76">
      <c r="BX20067" s="16"/>
    </row>
    <row r="20068" spans="76:76">
      <c r="BX20068" s="16"/>
    </row>
    <row r="20069" spans="76:76">
      <c r="BX20069" s="16"/>
    </row>
    <row r="20070" spans="76:76">
      <c r="BX20070" s="16"/>
    </row>
    <row r="20071" spans="76:76">
      <c r="BX20071" s="16"/>
    </row>
    <row r="20072" spans="76:76">
      <c r="BX20072" s="16"/>
    </row>
    <row r="20073" spans="76:76">
      <c r="BX20073" s="16"/>
    </row>
    <row r="20074" spans="76:76">
      <c r="BX20074" s="16"/>
    </row>
    <row r="20075" spans="76:76">
      <c r="BX20075" s="16"/>
    </row>
    <row r="20076" spans="76:76">
      <c r="BX20076" s="16"/>
    </row>
    <row r="20077" spans="76:76">
      <c r="BX20077" s="16"/>
    </row>
    <row r="20078" spans="76:76">
      <c r="BX20078" s="16"/>
    </row>
    <row r="20079" spans="76:76">
      <c r="BX20079" s="16"/>
    </row>
    <row r="20080" spans="76:76">
      <c r="BX20080" s="16"/>
    </row>
    <row r="20081" spans="76:76">
      <c r="BX20081" s="16"/>
    </row>
    <row r="20082" spans="76:76">
      <c r="BX20082" s="16"/>
    </row>
    <row r="20083" spans="76:76">
      <c r="BX20083" s="16"/>
    </row>
    <row r="20084" spans="76:76">
      <c r="BX20084" s="16"/>
    </row>
    <row r="20085" spans="76:76">
      <c r="BX20085" s="16"/>
    </row>
    <row r="20086" spans="76:76">
      <c r="BX20086" s="16"/>
    </row>
    <row r="20087" spans="76:76">
      <c r="BX20087" s="16"/>
    </row>
    <row r="20088" spans="76:76">
      <c r="BX20088" s="16"/>
    </row>
    <row r="20089" spans="76:76">
      <c r="BX20089" s="16"/>
    </row>
    <row r="20090" spans="76:76">
      <c r="BX20090" s="16"/>
    </row>
    <row r="20091" spans="76:76">
      <c r="BX20091" s="16"/>
    </row>
    <row r="20092" spans="76:76">
      <c r="BX20092" s="16"/>
    </row>
    <row r="20093" spans="76:76">
      <c r="BX20093" s="16"/>
    </row>
    <row r="20094" spans="76:76">
      <c r="BX20094" s="16"/>
    </row>
    <row r="20095" spans="76:76">
      <c r="BX20095" s="16"/>
    </row>
    <row r="20096" spans="76:76">
      <c r="BX20096" s="16"/>
    </row>
    <row r="20097" spans="76:76">
      <c r="BX20097" s="16"/>
    </row>
    <row r="20098" spans="76:76">
      <c r="BX20098" s="16"/>
    </row>
    <row r="20099" spans="76:76">
      <c r="BX20099" s="16"/>
    </row>
    <row r="20100" spans="76:76">
      <c r="BX20100" s="16"/>
    </row>
    <row r="20101" spans="76:76">
      <c r="BX20101" s="16"/>
    </row>
    <row r="20102" spans="76:76">
      <c r="BX20102" s="16"/>
    </row>
    <row r="20103" spans="76:76">
      <c r="BX20103" s="16"/>
    </row>
    <row r="20104" spans="76:76">
      <c r="BX20104" s="16"/>
    </row>
    <row r="20105" spans="76:76">
      <c r="BX20105" s="16"/>
    </row>
    <row r="20106" spans="76:76">
      <c r="BX20106" s="16"/>
    </row>
    <row r="20107" spans="76:76">
      <c r="BX20107" s="16"/>
    </row>
    <row r="20108" spans="76:76">
      <c r="BX20108" s="16"/>
    </row>
    <row r="20109" spans="76:76">
      <c r="BX20109" s="16"/>
    </row>
    <row r="20110" spans="76:76">
      <c r="BX20110" s="16"/>
    </row>
    <row r="20111" spans="76:76">
      <c r="BX20111" s="16"/>
    </row>
    <row r="20112" spans="76:76">
      <c r="BX20112" s="16"/>
    </row>
    <row r="20113" spans="76:76">
      <c r="BX20113" s="16"/>
    </row>
    <row r="20114" spans="76:76">
      <c r="BX20114" s="16"/>
    </row>
    <row r="20115" spans="76:76">
      <c r="BX20115" s="16"/>
    </row>
    <row r="20116" spans="76:76">
      <c r="BX20116" s="16"/>
    </row>
    <row r="20117" spans="76:76">
      <c r="BX20117" s="16"/>
    </row>
    <row r="20118" spans="76:76">
      <c r="BX20118" s="16"/>
    </row>
    <row r="20119" spans="76:76">
      <c r="BX20119" s="16"/>
    </row>
    <row r="20120" spans="76:76">
      <c r="BX20120" s="16"/>
    </row>
    <row r="20121" spans="76:76">
      <c r="BX20121" s="16"/>
    </row>
    <row r="20122" spans="76:76">
      <c r="BX20122" s="16"/>
    </row>
    <row r="20123" spans="76:76">
      <c r="BX20123" s="16"/>
    </row>
    <row r="20124" spans="76:76">
      <c r="BX20124" s="16"/>
    </row>
    <row r="20125" spans="76:76">
      <c r="BX20125" s="16"/>
    </row>
    <row r="20126" spans="76:76">
      <c r="BX20126" s="16"/>
    </row>
    <row r="20127" spans="76:76">
      <c r="BX20127" s="16"/>
    </row>
    <row r="20128" spans="76:76">
      <c r="BX20128" s="16"/>
    </row>
    <row r="20129" spans="76:76">
      <c r="BX20129" s="16"/>
    </row>
    <row r="20130" spans="76:76">
      <c r="BX20130" s="16"/>
    </row>
    <row r="20131" spans="76:76">
      <c r="BX20131" s="16"/>
    </row>
    <row r="20132" spans="76:76">
      <c r="BX20132" s="16"/>
    </row>
    <row r="20133" spans="76:76">
      <c r="BX20133" s="16"/>
    </row>
    <row r="20134" spans="76:76">
      <c r="BX20134" s="16"/>
    </row>
    <row r="20135" spans="76:76">
      <c r="BX20135" s="16"/>
    </row>
    <row r="20136" spans="76:76">
      <c r="BX20136" s="16"/>
    </row>
    <row r="20137" spans="76:76">
      <c r="BX20137" s="16"/>
    </row>
    <row r="20138" spans="76:76">
      <c r="BX20138" s="16"/>
    </row>
    <row r="20139" spans="76:76">
      <c r="BX20139" s="16"/>
    </row>
    <row r="20140" spans="76:76">
      <c r="BX20140" s="16"/>
    </row>
    <row r="20141" spans="76:76">
      <c r="BX20141" s="16"/>
    </row>
    <row r="20142" spans="76:76">
      <c r="BX20142" s="16"/>
    </row>
    <row r="20143" spans="76:76">
      <c r="BX20143" s="16"/>
    </row>
    <row r="20144" spans="76:76">
      <c r="BX20144" s="16"/>
    </row>
    <row r="20145" spans="76:76">
      <c r="BX20145" s="16"/>
    </row>
    <row r="20146" spans="76:76">
      <c r="BX20146" s="16"/>
    </row>
    <row r="20147" spans="76:76">
      <c r="BX20147" s="16"/>
    </row>
    <row r="20148" spans="76:76">
      <c r="BX20148" s="16"/>
    </row>
    <row r="20149" spans="76:76">
      <c r="BX20149" s="16"/>
    </row>
    <row r="20150" spans="76:76">
      <c r="BX20150" s="16"/>
    </row>
    <row r="20151" spans="76:76">
      <c r="BX20151" s="16"/>
    </row>
    <row r="20152" spans="76:76">
      <c r="BX20152" s="16"/>
    </row>
    <row r="20153" spans="76:76">
      <c r="BX20153" s="16"/>
    </row>
    <row r="20154" spans="76:76">
      <c r="BX20154" s="16"/>
    </row>
    <row r="20155" spans="76:76">
      <c r="BX20155" s="16"/>
    </row>
    <row r="20156" spans="76:76">
      <c r="BX20156" s="16"/>
    </row>
    <row r="20157" spans="76:76">
      <c r="BX20157" s="16"/>
    </row>
    <row r="20158" spans="76:76">
      <c r="BX20158" s="16"/>
    </row>
    <row r="20159" spans="76:76">
      <c r="BX20159" s="16"/>
    </row>
    <row r="20160" spans="76:76">
      <c r="BX20160" s="16"/>
    </row>
    <row r="20161" spans="76:76">
      <c r="BX20161" s="16"/>
    </row>
    <row r="20162" spans="76:76">
      <c r="BX20162" s="16"/>
    </row>
    <row r="20163" spans="76:76">
      <c r="BX20163" s="16"/>
    </row>
    <row r="20164" spans="76:76">
      <c r="BX20164" s="16"/>
    </row>
    <row r="20165" spans="76:76">
      <c r="BX20165" s="16"/>
    </row>
    <row r="20166" spans="76:76">
      <c r="BX20166" s="16"/>
    </row>
    <row r="20167" spans="76:76">
      <c r="BX20167" s="16"/>
    </row>
    <row r="20168" spans="76:76">
      <c r="BX20168" s="16"/>
    </row>
    <row r="20169" spans="76:76">
      <c r="BX20169" s="16"/>
    </row>
    <row r="20170" spans="76:76">
      <c r="BX20170" s="16"/>
    </row>
    <row r="20171" spans="76:76">
      <c r="BX20171" s="16"/>
    </row>
    <row r="20172" spans="76:76">
      <c r="BX20172" s="16"/>
    </row>
    <row r="20173" spans="76:76">
      <c r="BX20173" s="16"/>
    </row>
    <row r="20174" spans="76:76">
      <c r="BX20174" s="16"/>
    </row>
    <row r="20175" spans="76:76">
      <c r="BX20175" s="16"/>
    </row>
    <row r="20176" spans="76:76">
      <c r="BX20176" s="16"/>
    </row>
    <row r="20177" spans="76:76">
      <c r="BX20177" s="16"/>
    </row>
    <row r="20178" spans="76:76">
      <c r="BX20178" s="16"/>
    </row>
    <row r="20179" spans="76:76">
      <c r="BX20179" s="16"/>
    </row>
    <row r="20180" spans="76:76">
      <c r="BX20180" s="16"/>
    </row>
    <row r="20181" spans="76:76">
      <c r="BX20181" s="16"/>
    </row>
    <row r="20182" spans="76:76">
      <c r="BX20182" s="16"/>
    </row>
    <row r="20183" spans="76:76">
      <c r="BX20183" s="16"/>
    </row>
    <row r="20184" spans="76:76">
      <c r="BX20184" s="16"/>
    </row>
    <row r="20185" spans="76:76">
      <c r="BX20185" s="16"/>
    </row>
    <row r="20186" spans="76:76">
      <c r="BX20186" s="16"/>
    </row>
    <row r="20187" spans="76:76">
      <c r="BX20187" s="16"/>
    </row>
    <row r="20188" spans="76:76">
      <c r="BX20188" s="16"/>
    </row>
    <row r="20189" spans="76:76">
      <c r="BX20189" s="16"/>
    </row>
    <row r="20190" spans="76:76">
      <c r="BX20190" s="16"/>
    </row>
    <row r="20191" spans="76:76">
      <c r="BX20191" s="16"/>
    </row>
    <row r="20192" spans="76:76">
      <c r="BX20192" s="16"/>
    </row>
    <row r="20193" spans="76:76">
      <c r="BX20193" s="16"/>
    </row>
    <row r="20194" spans="76:76">
      <c r="BX20194" s="16"/>
    </row>
    <row r="20195" spans="76:76">
      <c r="BX20195" s="16"/>
    </row>
    <row r="20196" spans="76:76">
      <c r="BX20196" s="16"/>
    </row>
    <row r="20197" spans="76:76">
      <c r="BX20197" s="16"/>
    </row>
    <row r="20198" spans="76:76">
      <c r="BX20198" s="16"/>
    </row>
    <row r="20199" spans="76:76">
      <c r="BX20199" s="16"/>
    </row>
    <row r="20200" spans="76:76">
      <c r="BX20200" s="16"/>
    </row>
    <row r="20201" spans="76:76">
      <c r="BX20201" s="16"/>
    </row>
    <row r="20202" spans="76:76">
      <c r="BX20202" s="16"/>
    </row>
    <row r="20203" spans="76:76">
      <c r="BX20203" s="16"/>
    </row>
    <row r="20204" spans="76:76">
      <c r="BX20204" s="16"/>
    </row>
    <row r="20205" spans="76:76">
      <c r="BX20205" s="16"/>
    </row>
    <row r="20206" spans="76:76">
      <c r="BX20206" s="16"/>
    </row>
    <row r="20207" spans="76:76">
      <c r="BX20207" s="16"/>
    </row>
    <row r="20208" spans="76:76">
      <c r="BX20208" s="16"/>
    </row>
    <row r="20209" spans="76:76">
      <c r="BX20209" s="16"/>
    </row>
    <row r="20210" spans="76:76">
      <c r="BX20210" s="16"/>
    </row>
    <row r="20211" spans="76:76">
      <c r="BX20211" s="16"/>
    </row>
    <row r="20212" spans="76:76">
      <c r="BX20212" s="16"/>
    </row>
    <row r="20213" spans="76:76">
      <c r="BX20213" s="16"/>
    </row>
    <row r="20214" spans="76:76">
      <c r="BX20214" s="16"/>
    </row>
    <row r="20215" spans="76:76">
      <c r="BX20215" s="16"/>
    </row>
    <row r="20216" spans="76:76">
      <c r="BX20216" s="16"/>
    </row>
    <row r="20217" spans="76:76">
      <c r="BX20217" s="16"/>
    </row>
    <row r="20218" spans="76:76">
      <c r="BX20218" s="16"/>
    </row>
    <row r="20219" spans="76:76">
      <c r="BX20219" s="16"/>
    </row>
    <row r="20220" spans="76:76">
      <c r="BX20220" s="16"/>
    </row>
    <row r="20221" spans="76:76">
      <c r="BX20221" s="16"/>
    </row>
    <row r="20222" spans="76:76">
      <c r="BX20222" s="16"/>
    </row>
    <row r="20223" spans="76:76">
      <c r="BX20223" s="16"/>
    </row>
    <row r="20224" spans="76:76">
      <c r="BX20224" s="16"/>
    </row>
    <row r="20225" spans="76:76">
      <c r="BX20225" s="16"/>
    </row>
    <row r="20226" spans="76:76">
      <c r="BX20226" s="16"/>
    </row>
    <row r="20227" spans="76:76">
      <c r="BX20227" s="16"/>
    </row>
    <row r="20228" spans="76:76">
      <c r="BX20228" s="16"/>
    </row>
    <row r="20229" spans="76:76">
      <c r="BX20229" s="16"/>
    </row>
    <row r="20230" spans="76:76">
      <c r="BX20230" s="16"/>
    </row>
    <row r="20231" spans="76:76">
      <c r="BX20231" s="16"/>
    </row>
    <row r="20232" spans="76:76">
      <c r="BX20232" s="16"/>
    </row>
    <row r="20233" spans="76:76">
      <c r="BX20233" s="16"/>
    </row>
    <row r="20234" spans="76:76">
      <c r="BX20234" s="16"/>
    </row>
    <row r="20235" spans="76:76">
      <c r="BX20235" s="16"/>
    </row>
    <row r="20236" spans="76:76">
      <c r="BX20236" s="16"/>
    </row>
    <row r="20237" spans="76:76">
      <c r="BX20237" s="16"/>
    </row>
    <row r="20238" spans="76:76">
      <c r="BX20238" s="16"/>
    </row>
    <row r="20239" spans="76:76">
      <c r="BX20239" s="16"/>
    </row>
    <row r="20240" spans="76:76">
      <c r="BX20240" s="16"/>
    </row>
    <row r="20241" spans="76:76">
      <c r="BX20241" s="16"/>
    </row>
    <row r="20242" spans="76:76">
      <c r="BX20242" s="16"/>
    </row>
    <row r="20243" spans="76:76">
      <c r="BX20243" s="16"/>
    </row>
    <row r="20244" spans="76:76">
      <c r="BX20244" s="16"/>
    </row>
    <row r="20245" spans="76:76">
      <c r="BX20245" s="16"/>
    </row>
    <row r="20246" spans="76:76">
      <c r="BX20246" s="16"/>
    </row>
    <row r="20247" spans="76:76">
      <c r="BX20247" s="16"/>
    </row>
    <row r="20248" spans="76:76">
      <c r="BX20248" s="16"/>
    </row>
    <row r="20249" spans="76:76">
      <c r="BX20249" s="16"/>
    </row>
    <row r="20250" spans="76:76">
      <c r="BX20250" s="16"/>
    </row>
    <row r="20251" spans="76:76">
      <c r="BX20251" s="16"/>
    </row>
    <row r="20252" spans="76:76">
      <c r="BX20252" s="16"/>
    </row>
    <row r="20253" spans="76:76">
      <c r="BX20253" s="16"/>
    </row>
    <row r="20254" spans="76:76">
      <c r="BX20254" s="16"/>
    </row>
    <row r="20255" spans="76:76">
      <c r="BX20255" s="16"/>
    </row>
    <row r="20256" spans="76:76">
      <c r="BX20256" s="16"/>
    </row>
    <row r="20257" spans="76:76">
      <c r="BX20257" s="16"/>
    </row>
    <row r="20258" spans="76:76">
      <c r="BX20258" s="16"/>
    </row>
    <row r="20259" spans="76:76">
      <c r="BX20259" s="16"/>
    </row>
    <row r="20260" spans="76:76">
      <c r="BX20260" s="16"/>
    </row>
    <row r="20261" spans="76:76">
      <c r="BX20261" s="16"/>
    </row>
    <row r="20262" spans="76:76">
      <c r="BX20262" s="16"/>
    </row>
    <row r="20263" spans="76:76">
      <c r="BX20263" s="16"/>
    </row>
    <row r="20264" spans="76:76">
      <c r="BX20264" s="16"/>
    </row>
    <row r="20265" spans="76:76">
      <c r="BX20265" s="16"/>
    </row>
    <row r="20266" spans="76:76">
      <c r="BX20266" s="16"/>
    </row>
    <row r="20267" spans="76:76">
      <c r="BX20267" s="16"/>
    </row>
    <row r="20268" spans="76:76">
      <c r="BX20268" s="16"/>
    </row>
    <row r="20269" spans="76:76">
      <c r="BX20269" s="16"/>
    </row>
    <row r="20270" spans="76:76">
      <c r="BX20270" s="16"/>
    </row>
    <row r="20271" spans="76:76">
      <c r="BX20271" s="16"/>
    </row>
    <row r="20272" spans="76:76">
      <c r="BX20272" s="16"/>
    </row>
    <row r="20273" spans="76:76">
      <c r="BX20273" s="16"/>
    </row>
    <row r="20274" spans="76:76">
      <c r="BX20274" s="16"/>
    </row>
    <row r="20275" spans="76:76">
      <c r="BX20275" s="16"/>
    </row>
    <row r="20276" spans="76:76">
      <c r="BX20276" s="16"/>
    </row>
    <row r="20277" spans="76:76">
      <c r="BX20277" s="16"/>
    </row>
    <row r="20278" spans="76:76">
      <c r="BX20278" s="16"/>
    </row>
    <row r="20279" spans="76:76">
      <c r="BX20279" s="16"/>
    </row>
    <row r="20280" spans="76:76">
      <c r="BX20280" s="16"/>
    </row>
    <row r="20281" spans="76:76">
      <c r="BX20281" s="16"/>
    </row>
    <row r="20282" spans="76:76">
      <c r="BX20282" s="16"/>
    </row>
    <row r="20283" spans="76:76">
      <c r="BX20283" s="16"/>
    </row>
    <row r="20284" spans="76:76">
      <c r="BX20284" s="16"/>
    </row>
    <row r="20285" spans="76:76">
      <c r="BX20285" s="16"/>
    </row>
    <row r="20286" spans="76:76">
      <c r="BX20286" s="16"/>
    </row>
    <row r="20287" spans="76:76">
      <c r="BX20287" s="16"/>
    </row>
    <row r="20288" spans="76:76">
      <c r="BX20288" s="16"/>
    </row>
    <row r="20289" spans="76:76">
      <c r="BX20289" s="16"/>
    </row>
    <row r="20290" spans="76:76">
      <c r="BX20290" s="16"/>
    </row>
    <row r="20291" spans="76:76">
      <c r="BX20291" s="16"/>
    </row>
    <row r="20292" spans="76:76">
      <c r="BX20292" s="16"/>
    </row>
    <row r="20293" spans="76:76">
      <c r="BX20293" s="16"/>
    </row>
    <row r="20294" spans="76:76">
      <c r="BX20294" s="16"/>
    </row>
    <row r="20295" spans="76:76">
      <c r="BX20295" s="16"/>
    </row>
    <row r="20296" spans="76:76">
      <c r="BX20296" s="16"/>
    </row>
    <row r="20297" spans="76:76">
      <c r="BX20297" s="16"/>
    </row>
    <row r="20298" spans="76:76">
      <c r="BX20298" s="16"/>
    </row>
    <row r="20299" spans="76:76">
      <c r="BX20299" s="16"/>
    </row>
    <row r="20300" spans="76:76">
      <c r="BX20300" s="16"/>
    </row>
    <row r="20301" spans="76:76">
      <c r="BX20301" s="16"/>
    </row>
    <row r="20302" spans="76:76">
      <c r="BX20302" s="16"/>
    </row>
    <row r="20303" spans="76:76">
      <c r="BX20303" s="16"/>
    </row>
    <row r="20304" spans="76:76">
      <c r="BX20304" s="16"/>
    </row>
    <row r="20305" spans="76:76">
      <c r="BX20305" s="16"/>
    </row>
    <row r="20306" spans="76:76">
      <c r="BX20306" s="16"/>
    </row>
    <row r="20307" spans="76:76">
      <c r="BX20307" s="16"/>
    </row>
    <row r="20308" spans="76:76">
      <c r="BX20308" s="16"/>
    </row>
    <row r="20309" spans="76:76">
      <c r="BX20309" s="16"/>
    </row>
    <row r="20310" spans="76:76">
      <c r="BX20310" s="16"/>
    </row>
    <row r="20311" spans="76:76">
      <c r="BX20311" s="16"/>
    </row>
    <row r="20312" spans="76:76">
      <c r="BX20312" s="16"/>
    </row>
    <row r="20313" spans="76:76">
      <c r="BX20313" s="16"/>
    </row>
    <row r="20314" spans="76:76">
      <c r="BX20314" s="16"/>
    </row>
    <row r="20315" spans="76:76">
      <c r="BX20315" s="16"/>
    </row>
    <row r="20316" spans="76:76">
      <c r="BX20316" s="16"/>
    </row>
    <row r="20317" spans="76:76">
      <c r="BX20317" s="16"/>
    </row>
    <row r="20318" spans="76:76">
      <c r="BX20318" s="16"/>
    </row>
    <row r="20319" spans="76:76">
      <c r="BX20319" s="16"/>
    </row>
    <row r="20320" spans="76:76">
      <c r="BX20320" s="16"/>
    </row>
    <row r="20321" spans="76:76">
      <c r="BX20321" s="16"/>
    </row>
    <row r="20322" spans="76:76">
      <c r="BX20322" s="16"/>
    </row>
    <row r="20323" spans="76:76">
      <c r="BX20323" s="16"/>
    </row>
    <row r="20324" spans="76:76">
      <c r="BX20324" s="16"/>
    </row>
    <row r="20325" spans="76:76">
      <c r="BX20325" s="16"/>
    </row>
    <row r="20326" spans="76:76">
      <c r="BX20326" s="16"/>
    </row>
    <row r="20327" spans="76:76">
      <c r="BX20327" s="16"/>
    </row>
    <row r="20328" spans="76:76">
      <c r="BX20328" s="16"/>
    </row>
    <row r="20329" spans="76:76">
      <c r="BX20329" s="16"/>
    </row>
    <row r="20330" spans="76:76">
      <c r="BX20330" s="16"/>
    </row>
    <row r="20331" spans="76:76">
      <c r="BX20331" s="16"/>
    </row>
    <row r="20332" spans="76:76">
      <c r="BX20332" s="16"/>
    </row>
    <row r="20333" spans="76:76">
      <c r="BX20333" s="16"/>
    </row>
    <row r="20334" spans="76:76">
      <c r="BX20334" s="16"/>
    </row>
    <row r="20335" spans="76:76">
      <c r="BX20335" s="16"/>
    </row>
    <row r="20336" spans="76:76">
      <c r="BX20336" s="16"/>
    </row>
    <row r="20337" spans="76:76">
      <c r="BX20337" s="16"/>
    </row>
    <row r="20338" spans="76:76">
      <c r="BX20338" s="16"/>
    </row>
    <row r="20339" spans="76:76">
      <c r="BX20339" s="16"/>
    </row>
    <row r="20340" spans="76:76">
      <c r="BX20340" s="16"/>
    </row>
    <row r="20341" spans="76:76">
      <c r="BX20341" s="16"/>
    </row>
    <row r="20342" spans="76:76">
      <c r="BX20342" s="16"/>
    </row>
    <row r="20343" spans="76:76">
      <c r="BX20343" s="16"/>
    </row>
    <row r="20344" spans="76:76">
      <c r="BX20344" s="16"/>
    </row>
    <row r="20345" spans="76:76">
      <c r="BX20345" s="16"/>
    </row>
    <row r="20346" spans="76:76">
      <c r="BX20346" s="16"/>
    </row>
    <row r="20347" spans="76:76">
      <c r="BX20347" s="16"/>
    </row>
    <row r="20348" spans="76:76">
      <c r="BX20348" s="16"/>
    </row>
    <row r="20349" spans="76:76">
      <c r="BX20349" s="16"/>
    </row>
    <row r="20350" spans="76:76">
      <c r="BX20350" s="16"/>
    </row>
    <row r="20351" spans="76:76">
      <c r="BX20351" s="16"/>
    </row>
    <row r="20352" spans="76:76">
      <c r="BX20352" s="16"/>
    </row>
    <row r="20353" spans="76:76">
      <c r="BX20353" s="16"/>
    </row>
    <row r="20354" spans="76:76">
      <c r="BX20354" s="16"/>
    </row>
    <row r="20355" spans="76:76">
      <c r="BX20355" s="16"/>
    </row>
    <row r="20356" spans="76:76">
      <c r="BX20356" s="16"/>
    </row>
    <row r="20357" spans="76:76">
      <c r="BX20357" s="16"/>
    </row>
    <row r="20358" spans="76:76">
      <c r="BX20358" s="16"/>
    </row>
    <row r="20359" spans="76:76">
      <c r="BX20359" s="16"/>
    </row>
    <row r="20360" spans="76:76">
      <c r="BX20360" s="16"/>
    </row>
    <row r="20361" spans="76:76">
      <c r="BX20361" s="16"/>
    </row>
    <row r="20362" spans="76:76">
      <c r="BX20362" s="16"/>
    </row>
    <row r="20363" spans="76:76">
      <c r="BX20363" s="16"/>
    </row>
    <row r="20364" spans="76:76">
      <c r="BX20364" s="16"/>
    </row>
    <row r="20365" spans="76:76">
      <c r="BX20365" s="16"/>
    </row>
    <row r="20366" spans="76:76">
      <c r="BX20366" s="16"/>
    </row>
    <row r="20367" spans="76:76">
      <c r="BX20367" s="16"/>
    </row>
    <row r="20368" spans="76:76">
      <c r="BX20368" s="16"/>
    </row>
    <row r="20369" spans="76:76">
      <c r="BX20369" s="16"/>
    </row>
    <row r="20370" spans="76:76">
      <c r="BX20370" s="16"/>
    </row>
    <row r="20371" spans="76:76">
      <c r="BX20371" s="16"/>
    </row>
    <row r="20372" spans="76:76">
      <c r="BX20372" s="16"/>
    </row>
    <row r="20373" spans="76:76">
      <c r="BX20373" s="16"/>
    </row>
    <row r="20374" spans="76:76">
      <c r="BX20374" s="16"/>
    </row>
    <row r="20375" spans="76:76">
      <c r="BX20375" s="16"/>
    </row>
    <row r="20376" spans="76:76">
      <c r="BX20376" s="16"/>
    </row>
    <row r="20377" spans="76:76">
      <c r="BX20377" s="16"/>
    </row>
    <row r="20378" spans="76:76">
      <c r="BX20378" s="16"/>
    </row>
    <row r="20379" spans="76:76">
      <c r="BX20379" s="16"/>
    </row>
    <row r="20380" spans="76:76">
      <c r="BX20380" s="16"/>
    </row>
    <row r="20381" spans="76:76">
      <c r="BX20381" s="16"/>
    </row>
    <row r="20382" spans="76:76">
      <c r="BX20382" s="16"/>
    </row>
    <row r="20383" spans="76:76">
      <c r="BX20383" s="16"/>
    </row>
    <row r="20384" spans="76:76">
      <c r="BX20384" s="16"/>
    </row>
    <row r="20385" spans="76:76">
      <c r="BX20385" s="16"/>
    </row>
    <row r="20386" spans="76:76">
      <c r="BX20386" s="16"/>
    </row>
    <row r="20387" spans="76:76">
      <c r="BX20387" s="16"/>
    </row>
    <row r="20388" spans="76:76">
      <c r="BX20388" s="16"/>
    </row>
    <row r="20389" spans="76:76">
      <c r="BX20389" s="16"/>
    </row>
    <row r="20390" spans="76:76">
      <c r="BX20390" s="16"/>
    </row>
    <row r="20391" spans="76:76">
      <c r="BX20391" s="16"/>
    </row>
    <row r="20392" spans="76:76">
      <c r="BX20392" s="16"/>
    </row>
    <row r="20393" spans="76:76">
      <c r="BX20393" s="16"/>
    </row>
    <row r="20394" spans="76:76">
      <c r="BX20394" s="16"/>
    </row>
    <row r="20395" spans="76:76">
      <c r="BX20395" s="16"/>
    </row>
    <row r="20396" spans="76:76">
      <c r="BX20396" s="16"/>
    </row>
    <row r="20397" spans="76:76">
      <c r="BX20397" s="16"/>
    </row>
    <row r="20398" spans="76:76">
      <c r="BX20398" s="16"/>
    </row>
    <row r="20399" spans="76:76">
      <c r="BX20399" s="16"/>
    </row>
    <row r="20400" spans="76:76">
      <c r="BX20400" s="16"/>
    </row>
    <row r="20401" spans="76:76">
      <c r="BX20401" s="16"/>
    </row>
    <row r="20402" spans="76:76">
      <c r="BX20402" s="16"/>
    </row>
    <row r="20403" spans="76:76">
      <c r="BX20403" s="16"/>
    </row>
    <row r="20404" spans="76:76">
      <c r="BX20404" s="16"/>
    </row>
    <row r="20405" spans="76:76">
      <c r="BX20405" s="16"/>
    </row>
    <row r="20406" spans="76:76">
      <c r="BX20406" s="16"/>
    </row>
    <row r="20407" spans="76:76">
      <c r="BX20407" s="16"/>
    </row>
    <row r="20408" spans="76:76">
      <c r="BX20408" s="16"/>
    </row>
    <row r="20409" spans="76:76">
      <c r="BX20409" s="16"/>
    </row>
    <row r="20410" spans="76:76">
      <c r="BX20410" s="16"/>
    </row>
    <row r="20411" spans="76:76">
      <c r="BX20411" s="16"/>
    </row>
    <row r="20412" spans="76:76">
      <c r="BX20412" s="16"/>
    </row>
    <row r="20413" spans="76:76">
      <c r="BX20413" s="16"/>
    </row>
    <row r="20414" spans="76:76">
      <c r="BX20414" s="16"/>
    </row>
    <row r="20415" spans="76:76">
      <c r="BX20415" s="16"/>
    </row>
    <row r="20416" spans="76:76">
      <c r="BX20416" s="16"/>
    </row>
    <row r="20417" spans="76:76">
      <c r="BX20417" s="16"/>
    </row>
    <row r="20418" spans="76:76">
      <c r="BX20418" s="16"/>
    </row>
    <row r="20419" spans="76:76">
      <c r="BX20419" s="16"/>
    </row>
    <row r="20420" spans="76:76">
      <c r="BX20420" s="16"/>
    </row>
    <row r="20421" spans="76:76">
      <c r="BX20421" s="16"/>
    </row>
    <row r="20422" spans="76:76">
      <c r="BX20422" s="16"/>
    </row>
    <row r="20423" spans="76:76">
      <c r="BX20423" s="16"/>
    </row>
    <row r="20424" spans="76:76">
      <c r="BX20424" s="16"/>
    </row>
    <row r="20425" spans="76:76">
      <c r="BX20425" s="16"/>
    </row>
    <row r="20426" spans="76:76">
      <c r="BX20426" s="16"/>
    </row>
    <row r="20427" spans="76:76">
      <c r="BX20427" s="16"/>
    </row>
    <row r="20428" spans="76:76">
      <c r="BX20428" s="16"/>
    </row>
    <row r="20429" spans="76:76">
      <c r="BX20429" s="16"/>
    </row>
    <row r="20430" spans="76:76">
      <c r="BX20430" s="16"/>
    </row>
    <row r="20431" spans="76:76">
      <c r="BX20431" s="16"/>
    </row>
    <row r="20432" spans="76:76">
      <c r="BX20432" s="16"/>
    </row>
    <row r="20433" spans="76:76">
      <c r="BX20433" s="16"/>
    </row>
    <row r="20434" spans="76:76">
      <c r="BX20434" s="16"/>
    </row>
    <row r="20435" spans="76:76">
      <c r="BX20435" s="16"/>
    </row>
    <row r="20436" spans="76:76">
      <c r="BX20436" s="16"/>
    </row>
    <row r="20437" spans="76:76">
      <c r="BX20437" s="16"/>
    </row>
    <row r="20438" spans="76:76">
      <c r="BX20438" s="16"/>
    </row>
    <row r="20439" spans="76:76">
      <c r="BX20439" s="16"/>
    </row>
    <row r="20440" spans="76:76">
      <c r="BX20440" s="16"/>
    </row>
    <row r="20441" spans="76:76">
      <c r="BX20441" s="16"/>
    </row>
    <row r="20442" spans="76:76">
      <c r="BX20442" s="16"/>
    </row>
    <row r="20443" spans="76:76">
      <c r="BX20443" s="16"/>
    </row>
    <row r="20444" spans="76:76">
      <c r="BX20444" s="16"/>
    </row>
    <row r="20445" spans="76:76">
      <c r="BX20445" s="16"/>
    </row>
    <row r="20446" spans="76:76">
      <c r="BX20446" s="16"/>
    </row>
    <row r="20447" spans="76:76">
      <c r="BX20447" s="16"/>
    </row>
    <row r="20448" spans="76:76">
      <c r="BX20448" s="16"/>
    </row>
    <row r="20449" spans="76:76">
      <c r="BX20449" s="16"/>
    </row>
    <row r="20450" spans="76:76">
      <c r="BX20450" s="16"/>
    </row>
    <row r="20451" spans="76:76">
      <c r="BX20451" s="16"/>
    </row>
    <row r="20452" spans="76:76">
      <c r="BX20452" s="16"/>
    </row>
    <row r="20453" spans="76:76">
      <c r="BX20453" s="16"/>
    </row>
    <row r="20454" spans="76:76">
      <c r="BX20454" s="16"/>
    </row>
    <row r="20455" spans="76:76">
      <c r="BX20455" s="16"/>
    </row>
    <row r="20456" spans="76:76">
      <c r="BX20456" s="16"/>
    </row>
    <row r="20457" spans="76:76">
      <c r="BX20457" s="16"/>
    </row>
    <row r="20458" spans="76:76">
      <c r="BX20458" s="16"/>
    </row>
    <row r="20459" spans="76:76">
      <c r="BX20459" s="16"/>
    </row>
    <row r="20460" spans="76:76">
      <c r="BX20460" s="16"/>
    </row>
    <row r="20461" spans="76:76">
      <c r="BX20461" s="16"/>
    </row>
    <row r="20462" spans="76:76">
      <c r="BX20462" s="16"/>
    </row>
    <row r="20463" spans="76:76">
      <c r="BX20463" s="16"/>
    </row>
    <row r="20464" spans="76:76">
      <c r="BX20464" s="16"/>
    </row>
    <row r="20465" spans="76:76">
      <c r="BX20465" s="16"/>
    </row>
    <row r="20466" spans="76:76">
      <c r="BX20466" s="16"/>
    </row>
    <row r="20467" spans="76:76">
      <c r="BX20467" s="16"/>
    </row>
    <row r="20468" spans="76:76">
      <c r="BX20468" s="16"/>
    </row>
    <row r="20469" spans="76:76">
      <c r="BX20469" s="16"/>
    </row>
    <row r="20470" spans="76:76">
      <c r="BX20470" s="16"/>
    </row>
    <row r="20471" spans="76:76">
      <c r="BX20471" s="16"/>
    </row>
    <row r="20472" spans="76:76">
      <c r="BX20472" s="16"/>
    </row>
    <row r="20473" spans="76:76">
      <c r="BX20473" s="16"/>
    </row>
    <row r="20474" spans="76:76">
      <c r="BX20474" s="16"/>
    </row>
    <row r="20475" spans="76:76">
      <c r="BX20475" s="16"/>
    </row>
    <row r="20476" spans="76:76">
      <c r="BX20476" s="16"/>
    </row>
    <row r="20477" spans="76:76">
      <c r="BX20477" s="16"/>
    </row>
    <row r="20478" spans="76:76">
      <c r="BX20478" s="16"/>
    </row>
    <row r="20479" spans="76:76">
      <c r="BX20479" s="16"/>
    </row>
    <row r="20480" spans="76:76">
      <c r="BX20480" s="16"/>
    </row>
    <row r="20481" spans="76:76">
      <c r="BX20481" s="16"/>
    </row>
    <row r="20482" spans="76:76">
      <c r="BX20482" s="16"/>
    </row>
    <row r="20483" spans="76:76">
      <c r="BX20483" s="16"/>
    </row>
    <row r="20484" spans="76:76">
      <c r="BX20484" s="16"/>
    </row>
    <row r="20485" spans="76:76">
      <c r="BX20485" s="16"/>
    </row>
    <row r="20486" spans="76:76">
      <c r="BX20486" s="16"/>
    </row>
    <row r="20487" spans="76:76">
      <c r="BX20487" s="16"/>
    </row>
    <row r="20488" spans="76:76">
      <c r="BX20488" s="16"/>
    </row>
    <row r="20489" spans="76:76">
      <c r="BX20489" s="16"/>
    </row>
    <row r="20490" spans="76:76">
      <c r="BX20490" s="16"/>
    </row>
    <row r="20491" spans="76:76">
      <c r="BX20491" s="16"/>
    </row>
    <row r="20492" spans="76:76">
      <c r="BX20492" s="16"/>
    </row>
    <row r="20493" spans="76:76">
      <c r="BX20493" s="16"/>
    </row>
    <row r="20494" spans="76:76">
      <c r="BX20494" s="16"/>
    </row>
    <row r="20495" spans="76:76">
      <c r="BX20495" s="16"/>
    </row>
    <row r="20496" spans="76:76">
      <c r="BX20496" s="16"/>
    </row>
    <row r="20497" spans="76:76">
      <c r="BX20497" s="16"/>
    </row>
    <row r="20498" spans="76:76">
      <c r="BX20498" s="16"/>
    </row>
    <row r="20499" spans="76:76">
      <c r="BX20499" s="16"/>
    </row>
    <row r="20500" spans="76:76">
      <c r="BX20500" s="16"/>
    </row>
    <row r="20501" spans="76:76">
      <c r="BX20501" s="16"/>
    </row>
    <row r="20502" spans="76:76">
      <c r="BX20502" s="16"/>
    </row>
    <row r="20503" spans="76:76">
      <c r="BX20503" s="16"/>
    </row>
    <row r="20504" spans="76:76">
      <c r="BX20504" s="16"/>
    </row>
    <row r="20505" spans="76:76">
      <c r="BX20505" s="16"/>
    </row>
    <row r="20506" spans="76:76">
      <c r="BX20506" s="16"/>
    </row>
    <row r="20507" spans="76:76">
      <c r="BX20507" s="16"/>
    </row>
    <row r="20508" spans="76:76">
      <c r="BX20508" s="16"/>
    </row>
    <row r="20509" spans="76:76">
      <c r="BX20509" s="16"/>
    </row>
    <row r="20510" spans="76:76">
      <c r="BX20510" s="16"/>
    </row>
    <row r="20511" spans="76:76">
      <c r="BX20511" s="16"/>
    </row>
    <row r="20512" spans="76:76">
      <c r="BX20512" s="16"/>
    </row>
    <row r="20513" spans="76:76">
      <c r="BX20513" s="16"/>
    </row>
    <row r="20514" spans="76:76">
      <c r="BX20514" s="16"/>
    </row>
    <row r="20515" spans="76:76">
      <c r="BX20515" s="16"/>
    </row>
    <row r="20516" spans="76:76">
      <c r="BX20516" s="16"/>
    </row>
    <row r="20517" spans="76:76">
      <c r="BX20517" s="16"/>
    </row>
    <row r="20518" spans="76:76">
      <c r="BX20518" s="16"/>
    </row>
    <row r="20519" spans="76:76">
      <c r="BX20519" s="16"/>
    </row>
    <row r="20520" spans="76:76">
      <c r="BX20520" s="16"/>
    </row>
    <row r="20521" spans="76:76">
      <c r="BX20521" s="16"/>
    </row>
    <row r="20522" spans="76:76">
      <c r="BX20522" s="16"/>
    </row>
    <row r="20523" spans="76:76">
      <c r="BX20523" s="16"/>
    </row>
    <row r="20524" spans="76:76">
      <c r="BX20524" s="16"/>
    </row>
    <row r="20525" spans="76:76">
      <c r="BX20525" s="16"/>
    </row>
    <row r="20526" spans="76:76">
      <c r="BX20526" s="16"/>
    </row>
    <row r="20527" spans="76:76">
      <c r="BX20527" s="16"/>
    </row>
    <row r="20528" spans="76:76">
      <c r="BX20528" s="16"/>
    </row>
    <row r="20529" spans="76:76">
      <c r="BX20529" s="16"/>
    </row>
    <row r="20530" spans="76:76">
      <c r="BX20530" s="16"/>
    </row>
    <row r="20531" spans="76:76">
      <c r="BX20531" s="16"/>
    </row>
    <row r="20532" spans="76:76">
      <c r="BX20532" s="16"/>
    </row>
    <row r="20533" spans="76:76">
      <c r="BX20533" s="16"/>
    </row>
    <row r="20534" spans="76:76">
      <c r="BX20534" s="16"/>
    </row>
    <row r="20535" spans="76:76">
      <c r="BX20535" s="16"/>
    </row>
    <row r="20536" spans="76:76">
      <c r="BX20536" s="16"/>
    </row>
    <row r="20537" spans="76:76">
      <c r="BX20537" s="16"/>
    </row>
    <row r="20538" spans="76:76">
      <c r="BX20538" s="16"/>
    </row>
    <row r="20539" spans="76:76">
      <c r="BX20539" s="16"/>
    </row>
    <row r="20540" spans="76:76">
      <c r="BX20540" s="16"/>
    </row>
    <row r="20541" spans="76:76">
      <c r="BX20541" s="16"/>
    </row>
    <row r="20542" spans="76:76">
      <c r="BX20542" s="16"/>
    </row>
    <row r="20543" spans="76:76">
      <c r="BX20543" s="16"/>
    </row>
    <row r="20544" spans="76:76">
      <c r="BX20544" s="16"/>
    </row>
    <row r="20545" spans="76:76">
      <c r="BX20545" s="16"/>
    </row>
    <row r="20546" spans="76:76">
      <c r="BX20546" s="16"/>
    </row>
    <row r="20547" spans="76:76">
      <c r="BX20547" s="16"/>
    </row>
    <row r="20548" spans="76:76">
      <c r="BX20548" s="16"/>
    </row>
    <row r="20549" spans="76:76">
      <c r="BX20549" s="16"/>
    </row>
    <row r="20550" spans="76:76">
      <c r="BX20550" s="16"/>
    </row>
    <row r="20551" spans="76:76">
      <c r="BX20551" s="16"/>
    </row>
    <row r="20552" spans="76:76">
      <c r="BX20552" s="16"/>
    </row>
    <row r="20553" spans="76:76">
      <c r="BX20553" s="16"/>
    </row>
    <row r="20554" spans="76:76">
      <c r="BX20554" s="16"/>
    </row>
    <row r="20555" spans="76:76">
      <c r="BX20555" s="16"/>
    </row>
    <row r="20556" spans="76:76">
      <c r="BX20556" s="16"/>
    </row>
    <row r="20557" spans="76:76">
      <c r="BX20557" s="16"/>
    </row>
    <row r="20558" spans="76:76">
      <c r="BX20558" s="16"/>
    </row>
    <row r="20559" spans="76:76">
      <c r="BX20559" s="16"/>
    </row>
    <row r="20560" spans="76:76">
      <c r="BX20560" s="16"/>
    </row>
    <row r="20561" spans="76:76">
      <c r="BX20561" s="16"/>
    </row>
    <row r="20562" spans="76:76">
      <c r="BX20562" s="16"/>
    </row>
    <row r="20563" spans="76:76">
      <c r="BX20563" s="16"/>
    </row>
    <row r="20564" spans="76:76">
      <c r="BX20564" s="16"/>
    </row>
    <row r="20565" spans="76:76">
      <c r="BX20565" s="16"/>
    </row>
    <row r="20566" spans="76:76">
      <c r="BX20566" s="16"/>
    </row>
    <row r="20567" spans="76:76">
      <c r="BX20567" s="16"/>
    </row>
    <row r="20568" spans="76:76">
      <c r="BX20568" s="16"/>
    </row>
    <row r="20569" spans="76:76">
      <c r="BX20569" s="16"/>
    </row>
    <row r="20570" spans="76:76">
      <c r="BX20570" s="16"/>
    </row>
    <row r="20571" spans="76:76">
      <c r="BX20571" s="16"/>
    </row>
    <row r="20572" spans="76:76">
      <c r="BX20572" s="16"/>
    </row>
    <row r="20573" spans="76:76">
      <c r="BX20573" s="16"/>
    </row>
    <row r="20574" spans="76:76">
      <c r="BX20574" s="16"/>
    </row>
    <row r="20575" spans="76:76">
      <c r="BX20575" s="16"/>
    </row>
    <row r="20576" spans="76:76">
      <c r="BX20576" s="16"/>
    </row>
    <row r="20577" spans="76:76">
      <c r="BX20577" s="16"/>
    </row>
    <row r="20578" spans="76:76">
      <c r="BX20578" s="16"/>
    </row>
    <row r="20579" spans="76:76">
      <c r="BX20579" s="16"/>
    </row>
    <row r="20580" spans="76:76">
      <c r="BX20580" s="16"/>
    </row>
    <row r="20581" spans="76:76">
      <c r="BX20581" s="16"/>
    </row>
    <row r="20582" spans="76:76">
      <c r="BX20582" s="16"/>
    </row>
    <row r="20583" spans="76:76">
      <c r="BX20583" s="16"/>
    </row>
    <row r="20584" spans="76:76">
      <c r="BX20584" s="16"/>
    </row>
    <row r="20585" spans="76:76">
      <c r="BX20585" s="16"/>
    </row>
    <row r="20586" spans="76:76">
      <c r="BX20586" s="16"/>
    </row>
    <row r="20587" spans="76:76">
      <c r="BX20587" s="16"/>
    </row>
    <row r="20588" spans="76:76">
      <c r="BX20588" s="16"/>
    </row>
    <row r="20589" spans="76:76">
      <c r="BX20589" s="16"/>
    </row>
    <row r="20590" spans="76:76">
      <c r="BX20590" s="16"/>
    </row>
    <row r="20591" spans="76:76">
      <c r="BX20591" s="16"/>
    </row>
    <row r="20592" spans="76:76">
      <c r="BX20592" s="16"/>
    </row>
    <row r="20593" spans="76:76">
      <c r="BX20593" s="16"/>
    </row>
    <row r="20594" spans="76:76">
      <c r="BX20594" s="16"/>
    </row>
    <row r="20595" spans="76:76">
      <c r="BX20595" s="16"/>
    </row>
    <row r="20596" spans="76:76">
      <c r="BX20596" s="16"/>
    </row>
    <row r="20597" spans="76:76">
      <c r="BX20597" s="16"/>
    </row>
    <row r="20598" spans="76:76">
      <c r="BX20598" s="16"/>
    </row>
    <row r="20599" spans="76:76">
      <c r="BX20599" s="16"/>
    </row>
    <row r="20600" spans="76:76">
      <c r="BX20600" s="16"/>
    </row>
    <row r="20601" spans="76:76">
      <c r="BX20601" s="16"/>
    </row>
    <row r="20602" spans="76:76">
      <c r="BX20602" s="16"/>
    </row>
    <row r="20603" spans="76:76">
      <c r="BX20603" s="16"/>
    </row>
    <row r="20604" spans="76:76">
      <c r="BX20604" s="16"/>
    </row>
    <row r="20605" spans="76:76">
      <c r="BX20605" s="16"/>
    </row>
    <row r="20606" spans="76:76">
      <c r="BX20606" s="16"/>
    </row>
    <row r="20607" spans="76:76">
      <c r="BX20607" s="16"/>
    </row>
    <row r="20608" spans="76:76">
      <c r="BX20608" s="16"/>
    </row>
    <row r="20609" spans="76:76">
      <c r="BX20609" s="16"/>
    </row>
    <row r="20610" spans="76:76">
      <c r="BX20610" s="16"/>
    </row>
    <row r="20611" spans="76:76">
      <c r="BX20611" s="16"/>
    </row>
    <row r="20612" spans="76:76">
      <c r="BX20612" s="16"/>
    </row>
    <row r="20613" spans="76:76">
      <c r="BX20613" s="16"/>
    </row>
    <row r="20614" spans="76:76">
      <c r="BX20614" s="16"/>
    </row>
    <row r="20615" spans="76:76">
      <c r="BX20615" s="16"/>
    </row>
    <row r="20616" spans="76:76">
      <c r="BX20616" s="16"/>
    </row>
    <row r="20617" spans="76:76">
      <c r="BX20617" s="16"/>
    </row>
    <row r="20618" spans="76:76">
      <c r="BX20618" s="16"/>
    </row>
    <row r="20619" spans="76:76">
      <c r="BX20619" s="16"/>
    </row>
    <row r="20620" spans="76:76">
      <c r="BX20620" s="16"/>
    </row>
    <row r="20621" spans="76:76">
      <c r="BX20621" s="16"/>
    </row>
    <row r="20622" spans="76:76">
      <c r="BX20622" s="16"/>
    </row>
    <row r="20623" spans="76:76">
      <c r="BX20623" s="16"/>
    </row>
    <row r="20624" spans="76:76">
      <c r="BX20624" s="16"/>
    </row>
    <row r="20625" spans="76:76">
      <c r="BX20625" s="16"/>
    </row>
    <row r="20626" spans="76:76">
      <c r="BX20626" s="16"/>
    </row>
    <row r="20627" spans="76:76">
      <c r="BX20627" s="16"/>
    </row>
    <row r="20628" spans="76:76">
      <c r="BX20628" s="16"/>
    </row>
    <row r="20629" spans="76:76">
      <c r="BX20629" s="16"/>
    </row>
    <row r="20630" spans="76:76">
      <c r="BX20630" s="16"/>
    </row>
    <row r="20631" spans="76:76">
      <c r="BX20631" s="16"/>
    </row>
    <row r="20632" spans="76:76">
      <c r="BX20632" s="16"/>
    </row>
    <row r="20633" spans="76:76">
      <c r="BX20633" s="16"/>
    </row>
    <row r="20634" spans="76:76">
      <c r="BX20634" s="16"/>
    </row>
    <row r="20635" spans="76:76">
      <c r="BX20635" s="16"/>
    </row>
    <row r="20636" spans="76:76">
      <c r="BX20636" s="16"/>
    </row>
    <row r="20637" spans="76:76">
      <c r="BX20637" s="16"/>
    </row>
    <row r="20638" spans="76:76">
      <c r="BX20638" s="16"/>
    </row>
    <row r="20639" spans="76:76">
      <c r="BX20639" s="16"/>
    </row>
    <row r="20640" spans="76:76">
      <c r="BX20640" s="16"/>
    </row>
    <row r="20641" spans="76:76">
      <c r="BX20641" s="16"/>
    </row>
    <row r="20642" spans="76:76">
      <c r="BX20642" s="16"/>
    </row>
    <row r="20643" spans="76:76">
      <c r="BX20643" s="16"/>
    </row>
    <row r="20644" spans="76:76">
      <c r="BX20644" s="16"/>
    </row>
    <row r="20645" spans="76:76">
      <c r="BX20645" s="16"/>
    </row>
    <row r="20646" spans="76:76">
      <c r="BX20646" s="16"/>
    </row>
    <row r="20647" spans="76:76">
      <c r="BX20647" s="16"/>
    </row>
    <row r="20648" spans="76:76">
      <c r="BX20648" s="16"/>
    </row>
    <row r="20649" spans="76:76">
      <c r="BX20649" s="16"/>
    </row>
    <row r="20650" spans="76:76">
      <c r="BX20650" s="16"/>
    </row>
    <row r="20651" spans="76:76">
      <c r="BX20651" s="16"/>
    </row>
    <row r="20652" spans="76:76">
      <c r="BX20652" s="16"/>
    </row>
    <row r="20653" spans="76:76">
      <c r="BX20653" s="16"/>
    </row>
    <row r="20654" spans="76:76">
      <c r="BX20654" s="16"/>
    </row>
    <row r="20655" spans="76:76">
      <c r="BX20655" s="16"/>
    </row>
    <row r="20656" spans="76:76">
      <c r="BX20656" s="16"/>
    </row>
    <row r="20657" spans="76:76">
      <c r="BX20657" s="16"/>
    </row>
    <row r="20658" spans="76:76">
      <c r="BX20658" s="16"/>
    </row>
    <row r="20659" spans="76:76">
      <c r="BX20659" s="16"/>
    </row>
    <row r="20660" spans="76:76">
      <c r="BX20660" s="16"/>
    </row>
    <row r="20661" spans="76:76">
      <c r="BX20661" s="16"/>
    </row>
    <row r="20662" spans="76:76">
      <c r="BX20662" s="16"/>
    </row>
    <row r="20663" spans="76:76">
      <c r="BX20663" s="16"/>
    </row>
    <row r="20664" spans="76:76">
      <c r="BX20664" s="16"/>
    </row>
    <row r="20665" spans="76:76">
      <c r="BX20665" s="16"/>
    </row>
    <row r="20666" spans="76:76">
      <c r="BX20666" s="16"/>
    </row>
    <row r="20667" spans="76:76">
      <c r="BX20667" s="16"/>
    </row>
    <row r="20668" spans="76:76">
      <c r="BX20668" s="16"/>
    </row>
    <row r="20669" spans="76:76">
      <c r="BX20669" s="16"/>
    </row>
    <row r="20670" spans="76:76">
      <c r="BX20670" s="16"/>
    </row>
    <row r="20671" spans="76:76">
      <c r="BX20671" s="16"/>
    </row>
    <row r="20672" spans="76:76">
      <c r="BX20672" s="16"/>
    </row>
    <row r="20673" spans="76:76">
      <c r="BX20673" s="16"/>
    </row>
    <row r="20674" spans="76:76">
      <c r="BX20674" s="16"/>
    </row>
    <row r="20675" spans="76:76">
      <c r="BX20675" s="16"/>
    </row>
    <row r="20676" spans="76:76">
      <c r="BX20676" s="16"/>
    </row>
    <row r="20677" spans="76:76">
      <c r="BX20677" s="16"/>
    </row>
    <row r="20678" spans="76:76">
      <c r="BX20678" s="16"/>
    </row>
    <row r="20679" spans="76:76">
      <c r="BX20679" s="16"/>
    </row>
    <row r="20680" spans="76:76">
      <c r="BX20680" s="16"/>
    </row>
    <row r="20681" spans="76:76">
      <c r="BX20681" s="16"/>
    </row>
    <row r="20682" spans="76:76">
      <c r="BX20682" s="16"/>
    </row>
    <row r="20683" spans="76:76">
      <c r="BX20683" s="16"/>
    </row>
    <row r="20684" spans="76:76">
      <c r="BX20684" s="16"/>
    </row>
    <row r="20685" spans="76:76">
      <c r="BX20685" s="16"/>
    </row>
    <row r="20686" spans="76:76">
      <c r="BX20686" s="16"/>
    </row>
    <row r="20687" spans="76:76">
      <c r="BX20687" s="16"/>
    </row>
    <row r="20688" spans="76:76">
      <c r="BX20688" s="16"/>
    </row>
    <row r="20689" spans="76:76">
      <c r="BX20689" s="16"/>
    </row>
    <row r="20690" spans="76:76">
      <c r="BX20690" s="16"/>
    </row>
    <row r="20691" spans="76:76">
      <c r="BX20691" s="16"/>
    </row>
    <row r="20692" spans="76:76">
      <c r="BX20692" s="16"/>
    </row>
    <row r="20693" spans="76:76">
      <c r="BX20693" s="16"/>
    </row>
    <row r="20694" spans="76:76">
      <c r="BX20694" s="16"/>
    </row>
    <row r="20695" spans="76:76">
      <c r="BX20695" s="16"/>
    </row>
    <row r="20696" spans="76:76">
      <c r="BX20696" s="16"/>
    </row>
    <row r="20697" spans="76:76">
      <c r="BX20697" s="16"/>
    </row>
    <row r="20698" spans="76:76">
      <c r="BX20698" s="16"/>
    </row>
    <row r="20699" spans="76:76">
      <c r="BX20699" s="16"/>
    </row>
    <row r="20700" spans="76:76">
      <c r="BX20700" s="16"/>
    </row>
    <row r="20701" spans="76:76">
      <c r="BX20701" s="16"/>
    </row>
    <row r="20702" spans="76:76">
      <c r="BX20702" s="16"/>
    </row>
    <row r="20703" spans="76:76">
      <c r="BX20703" s="16"/>
    </row>
    <row r="20704" spans="76:76">
      <c r="BX20704" s="16"/>
    </row>
    <row r="20705" spans="76:76">
      <c r="BX20705" s="16"/>
    </row>
    <row r="20706" spans="76:76">
      <c r="BX20706" s="16"/>
    </row>
    <row r="20707" spans="76:76">
      <c r="BX20707" s="16"/>
    </row>
    <row r="20708" spans="76:76">
      <c r="BX20708" s="16"/>
    </row>
    <row r="20709" spans="76:76">
      <c r="BX20709" s="16"/>
    </row>
    <row r="20710" spans="76:76">
      <c r="BX20710" s="16"/>
    </row>
    <row r="20711" spans="76:76">
      <c r="BX20711" s="16"/>
    </row>
    <row r="20712" spans="76:76">
      <c r="BX20712" s="16"/>
    </row>
    <row r="20713" spans="76:76">
      <c r="BX20713" s="16"/>
    </row>
    <row r="20714" spans="76:76">
      <c r="BX20714" s="16"/>
    </row>
    <row r="20715" spans="76:76">
      <c r="BX20715" s="16"/>
    </row>
    <row r="20716" spans="76:76">
      <c r="BX20716" s="16"/>
    </row>
    <row r="20717" spans="76:76">
      <c r="BX20717" s="16"/>
    </row>
    <row r="20718" spans="76:76">
      <c r="BX20718" s="16"/>
    </row>
    <row r="20719" spans="76:76">
      <c r="BX20719" s="16"/>
    </row>
    <row r="20720" spans="76:76">
      <c r="BX20720" s="16"/>
    </row>
    <row r="20721" spans="76:76">
      <c r="BX20721" s="16"/>
    </row>
    <row r="20722" spans="76:76">
      <c r="BX20722" s="16"/>
    </row>
    <row r="20723" spans="76:76">
      <c r="BX20723" s="16"/>
    </row>
    <row r="20724" spans="76:76">
      <c r="BX20724" s="16"/>
    </row>
    <row r="20725" spans="76:76">
      <c r="BX20725" s="16"/>
    </row>
    <row r="20726" spans="76:76">
      <c r="BX20726" s="16"/>
    </row>
    <row r="20727" spans="76:76">
      <c r="BX20727" s="16"/>
    </row>
    <row r="20728" spans="76:76">
      <c r="BX20728" s="16"/>
    </row>
    <row r="20729" spans="76:76">
      <c r="BX20729" s="16"/>
    </row>
    <row r="20730" spans="76:76">
      <c r="BX20730" s="16"/>
    </row>
    <row r="20731" spans="76:76">
      <c r="BX20731" s="16"/>
    </row>
    <row r="20732" spans="76:76">
      <c r="BX20732" s="16"/>
    </row>
    <row r="20733" spans="76:76">
      <c r="BX20733" s="16"/>
    </row>
    <row r="20734" spans="76:76">
      <c r="BX20734" s="16"/>
    </row>
    <row r="20735" spans="76:76">
      <c r="BX20735" s="16"/>
    </row>
    <row r="20736" spans="76:76">
      <c r="BX20736" s="16"/>
    </row>
    <row r="20737" spans="76:76">
      <c r="BX20737" s="16"/>
    </row>
    <row r="20738" spans="76:76">
      <c r="BX20738" s="16"/>
    </row>
    <row r="20739" spans="76:76">
      <c r="BX20739" s="16"/>
    </row>
    <row r="20740" spans="76:76">
      <c r="BX20740" s="16"/>
    </row>
    <row r="20741" spans="76:76">
      <c r="BX20741" s="16"/>
    </row>
    <row r="20742" spans="76:76">
      <c r="BX20742" s="16"/>
    </row>
    <row r="20743" spans="76:76">
      <c r="BX20743" s="16"/>
    </row>
    <row r="20744" spans="76:76">
      <c r="BX20744" s="16"/>
    </row>
    <row r="20745" spans="76:76">
      <c r="BX20745" s="16"/>
    </row>
    <row r="20746" spans="76:76">
      <c r="BX20746" s="16"/>
    </row>
    <row r="20747" spans="76:76">
      <c r="BX20747" s="16"/>
    </row>
    <row r="20748" spans="76:76">
      <c r="BX20748" s="16"/>
    </row>
    <row r="20749" spans="76:76">
      <c r="BX20749" s="16"/>
    </row>
    <row r="20750" spans="76:76">
      <c r="BX20750" s="16"/>
    </row>
    <row r="20751" spans="76:76">
      <c r="BX20751" s="16"/>
    </row>
    <row r="20752" spans="76:76">
      <c r="BX20752" s="16"/>
    </row>
    <row r="20753" spans="76:76">
      <c r="BX20753" s="16"/>
    </row>
    <row r="20754" spans="76:76">
      <c r="BX20754" s="16"/>
    </row>
    <row r="20755" spans="76:76">
      <c r="BX20755" s="16"/>
    </row>
    <row r="20756" spans="76:76">
      <c r="BX20756" s="16"/>
    </row>
    <row r="20757" spans="76:76">
      <c r="BX20757" s="16"/>
    </row>
    <row r="20758" spans="76:76">
      <c r="BX20758" s="16"/>
    </row>
    <row r="20759" spans="76:76">
      <c r="BX20759" s="16"/>
    </row>
    <row r="20760" spans="76:76">
      <c r="BX20760" s="16"/>
    </row>
    <row r="20761" spans="76:76">
      <c r="BX20761" s="16"/>
    </row>
    <row r="20762" spans="76:76">
      <c r="BX20762" s="16"/>
    </row>
    <row r="20763" spans="76:76">
      <c r="BX20763" s="16"/>
    </row>
    <row r="20764" spans="76:76">
      <c r="BX20764" s="16"/>
    </row>
    <row r="20765" spans="76:76">
      <c r="BX20765" s="16"/>
    </row>
    <row r="20766" spans="76:76">
      <c r="BX20766" s="16"/>
    </row>
    <row r="20767" spans="76:76">
      <c r="BX20767" s="16"/>
    </row>
    <row r="20768" spans="76:76">
      <c r="BX20768" s="16"/>
    </row>
    <row r="20769" spans="76:76">
      <c r="BX20769" s="16"/>
    </row>
    <row r="20770" spans="76:76">
      <c r="BX20770" s="16"/>
    </row>
    <row r="20771" spans="76:76">
      <c r="BX20771" s="16"/>
    </row>
    <row r="20772" spans="76:76">
      <c r="BX20772" s="16"/>
    </row>
    <row r="20773" spans="76:76">
      <c r="BX20773" s="16"/>
    </row>
    <row r="20774" spans="76:76">
      <c r="BX20774" s="16"/>
    </row>
    <row r="20775" spans="76:76">
      <c r="BX20775" s="16"/>
    </row>
    <row r="20776" spans="76:76">
      <c r="BX20776" s="16"/>
    </row>
    <row r="20777" spans="76:76">
      <c r="BX20777" s="16"/>
    </row>
    <row r="20778" spans="76:76">
      <c r="BX20778" s="16"/>
    </row>
    <row r="20779" spans="76:76">
      <c r="BX20779" s="16"/>
    </row>
    <row r="20780" spans="76:76">
      <c r="BX20780" s="16"/>
    </row>
    <row r="20781" spans="76:76">
      <c r="BX20781" s="16"/>
    </row>
    <row r="20782" spans="76:76">
      <c r="BX20782" s="16"/>
    </row>
    <row r="20783" spans="76:76">
      <c r="BX20783" s="16"/>
    </row>
    <row r="20784" spans="76:76">
      <c r="BX20784" s="16"/>
    </row>
    <row r="20785" spans="76:76">
      <c r="BX20785" s="16"/>
    </row>
    <row r="20786" spans="76:76">
      <c r="BX20786" s="16"/>
    </row>
    <row r="20787" spans="76:76">
      <c r="BX20787" s="16"/>
    </row>
    <row r="20788" spans="76:76">
      <c r="BX20788" s="16"/>
    </row>
    <row r="20789" spans="76:76">
      <c r="BX20789" s="16"/>
    </row>
    <row r="20790" spans="76:76">
      <c r="BX20790" s="16"/>
    </row>
    <row r="20791" spans="76:76">
      <c r="BX20791" s="16"/>
    </row>
    <row r="20792" spans="76:76">
      <c r="BX20792" s="16"/>
    </row>
    <row r="20793" spans="76:76">
      <c r="BX20793" s="16"/>
    </row>
    <row r="20794" spans="76:76">
      <c r="BX20794" s="16"/>
    </row>
    <row r="20795" spans="76:76">
      <c r="BX20795" s="16"/>
    </row>
    <row r="20796" spans="76:76">
      <c r="BX20796" s="16"/>
    </row>
    <row r="20797" spans="76:76">
      <c r="BX20797" s="16"/>
    </row>
    <row r="20798" spans="76:76">
      <c r="BX20798" s="16"/>
    </row>
    <row r="20799" spans="76:76">
      <c r="BX20799" s="16"/>
    </row>
    <row r="20800" spans="76:76">
      <c r="BX20800" s="16"/>
    </row>
    <row r="20801" spans="76:76">
      <c r="BX20801" s="16"/>
    </row>
    <row r="20802" spans="76:76">
      <c r="BX20802" s="16"/>
    </row>
    <row r="20803" spans="76:76">
      <c r="BX20803" s="16"/>
    </row>
    <row r="20804" spans="76:76">
      <c r="BX20804" s="16"/>
    </row>
    <row r="20805" spans="76:76">
      <c r="BX20805" s="16"/>
    </row>
    <row r="20806" spans="76:76">
      <c r="BX20806" s="16"/>
    </row>
    <row r="20807" spans="76:76">
      <c r="BX20807" s="16"/>
    </row>
    <row r="20808" spans="76:76">
      <c r="BX20808" s="16"/>
    </row>
    <row r="20809" spans="76:76">
      <c r="BX20809" s="16"/>
    </row>
    <row r="20810" spans="76:76">
      <c r="BX20810" s="16"/>
    </row>
    <row r="20811" spans="76:76">
      <c r="BX20811" s="16"/>
    </row>
    <row r="20812" spans="76:76">
      <c r="BX20812" s="16"/>
    </row>
    <row r="20813" spans="76:76">
      <c r="BX20813" s="16"/>
    </row>
    <row r="20814" spans="76:76">
      <c r="BX20814" s="16"/>
    </row>
    <row r="20815" spans="76:76">
      <c r="BX20815" s="16"/>
    </row>
    <row r="20816" spans="76:76">
      <c r="BX20816" s="16"/>
    </row>
    <row r="20817" spans="76:76">
      <c r="BX20817" s="16"/>
    </row>
    <row r="20818" spans="76:76">
      <c r="BX20818" s="16"/>
    </row>
    <row r="20819" spans="76:76">
      <c r="BX20819" s="16"/>
    </row>
    <row r="20820" spans="76:76">
      <c r="BX20820" s="16"/>
    </row>
    <row r="20821" spans="76:76">
      <c r="BX20821" s="16"/>
    </row>
    <row r="20822" spans="76:76">
      <c r="BX20822" s="16"/>
    </row>
    <row r="20823" spans="76:76">
      <c r="BX20823" s="16"/>
    </row>
    <row r="20824" spans="76:76">
      <c r="BX20824" s="16"/>
    </row>
    <row r="20825" spans="76:76">
      <c r="BX20825" s="16"/>
    </row>
    <row r="20826" spans="76:76">
      <c r="BX20826" s="16"/>
    </row>
    <row r="20827" spans="76:76">
      <c r="BX20827" s="16"/>
    </row>
    <row r="20828" spans="76:76">
      <c r="BX20828" s="16"/>
    </row>
    <row r="20829" spans="76:76">
      <c r="BX20829" s="16"/>
    </row>
    <row r="20830" spans="76:76">
      <c r="BX20830" s="16"/>
    </row>
    <row r="20831" spans="76:76">
      <c r="BX20831" s="16"/>
    </row>
    <row r="20832" spans="76:76">
      <c r="BX20832" s="16"/>
    </row>
    <row r="20833" spans="76:76">
      <c r="BX20833" s="16"/>
    </row>
    <row r="20834" spans="76:76">
      <c r="BX20834" s="16"/>
    </row>
    <row r="20835" spans="76:76">
      <c r="BX20835" s="16"/>
    </row>
    <row r="20836" spans="76:76">
      <c r="BX20836" s="16"/>
    </row>
    <row r="20837" spans="76:76">
      <c r="BX20837" s="16"/>
    </row>
    <row r="20838" spans="76:76">
      <c r="BX20838" s="16"/>
    </row>
    <row r="20839" spans="76:76">
      <c r="BX20839" s="16"/>
    </row>
    <row r="20840" spans="76:76">
      <c r="BX20840" s="16"/>
    </row>
    <row r="20841" spans="76:76">
      <c r="BX20841" s="16"/>
    </row>
    <row r="20842" spans="76:76">
      <c r="BX20842" s="16"/>
    </row>
    <row r="20843" spans="76:76">
      <c r="BX20843" s="16"/>
    </row>
    <row r="20844" spans="76:76">
      <c r="BX20844" s="16"/>
    </row>
    <row r="20845" spans="76:76">
      <c r="BX20845" s="16"/>
    </row>
    <row r="20846" spans="76:76">
      <c r="BX20846" s="16"/>
    </row>
    <row r="20847" spans="76:76">
      <c r="BX20847" s="16"/>
    </row>
    <row r="20848" spans="76:76">
      <c r="BX20848" s="16"/>
    </row>
    <row r="20849" spans="76:76">
      <c r="BX20849" s="16"/>
    </row>
    <row r="20850" spans="76:76">
      <c r="BX20850" s="16"/>
    </row>
    <row r="20851" spans="76:76">
      <c r="BX20851" s="16"/>
    </row>
    <row r="20852" spans="76:76">
      <c r="BX20852" s="16"/>
    </row>
    <row r="20853" spans="76:76">
      <c r="BX20853" s="16"/>
    </row>
    <row r="20854" spans="76:76">
      <c r="BX20854" s="16"/>
    </row>
    <row r="20855" spans="76:76">
      <c r="BX20855" s="16"/>
    </row>
    <row r="20856" spans="76:76">
      <c r="BX20856" s="16"/>
    </row>
    <row r="20857" spans="76:76">
      <c r="BX20857" s="16"/>
    </row>
    <row r="20858" spans="76:76">
      <c r="BX20858" s="16"/>
    </row>
    <row r="20859" spans="76:76">
      <c r="BX20859" s="16"/>
    </row>
    <row r="20860" spans="76:76">
      <c r="BX20860" s="16"/>
    </row>
    <row r="20861" spans="76:76">
      <c r="BX20861" s="16"/>
    </row>
    <row r="20862" spans="76:76">
      <c r="BX20862" s="16"/>
    </row>
    <row r="20863" spans="76:76">
      <c r="BX20863" s="16"/>
    </row>
    <row r="20864" spans="76:76">
      <c r="BX20864" s="16"/>
    </row>
    <row r="20865" spans="76:76">
      <c r="BX20865" s="16"/>
    </row>
    <row r="20866" spans="76:76">
      <c r="BX20866" s="16"/>
    </row>
    <row r="20867" spans="76:76">
      <c r="BX20867" s="16"/>
    </row>
    <row r="20868" spans="76:76">
      <c r="BX20868" s="16"/>
    </row>
    <row r="20869" spans="76:76">
      <c r="BX20869" s="16"/>
    </row>
    <row r="20870" spans="76:76">
      <c r="BX20870" s="16"/>
    </row>
    <row r="20871" spans="76:76">
      <c r="BX20871" s="16"/>
    </row>
    <row r="20872" spans="76:76">
      <c r="BX20872" s="16"/>
    </row>
    <row r="20873" spans="76:76">
      <c r="BX20873" s="16"/>
    </row>
    <row r="20874" spans="76:76">
      <c r="BX20874" s="16"/>
    </row>
    <row r="20875" spans="76:76">
      <c r="BX20875" s="16"/>
    </row>
    <row r="20876" spans="76:76">
      <c r="BX20876" s="16"/>
    </row>
    <row r="20877" spans="76:76">
      <c r="BX20877" s="16"/>
    </row>
    <row r="20878" spans="76:76">
      <c r="BX20878" s="16"/>
    </row>
    <row r="20879" spans="76:76">
      <c r="BX20879" s="16"/>
    </row>
    <row r="20880" spans="76:76">
      <c r="BX20880" s="16"/>
    </row>
    <row r="20881" spans="76:76">
      <c r="BX20881" s="16"/>
    </row>
    <row r="20882" spans="76:76">
      <c r="BX20882" s="16"/>
    </row>
    <row r="20883" spans="76:76">
      <c r="BX20883" s="16"/>
    </row>
    <row r="20884" spans="76:76">
      <c r="BX20884" s="16"/>
    </row>
    <row r="20885" spans="76:76">
      <c r="BX20885" s="16"/>
    </row>
    <row r="20886" spans="76:76">
      <c r="BX20886" s="16"/>
    </row>
    <row r="20887" spans="76:76">
      <c r="BX20887" s="16"/>
    </row>
    <row r="20888" spans="76:76">
      <c r="BX20888" s="16"/>
    </row>
    <row r="20889" spans="76:76">
      <c r="BX20889" s="16"/>
    </row>
    <row r="20890" spans="76:76">
      <c r="BX20890" s="16"/>
    </row>
    <row r="20891" spans="76:76">
      <c r="BX20891" s="16"/>
    </row>
    <row r="20892" spans="76:76">
      <c r="BX20892" s="16"/>
    </row>
    <row r="20893" spans="76:76">
      <c r="BX20893" s="16"/>
    </row>
    <row r="20894" spans="76:76">
      <c r="BX20894" s="16"/>
    </row>
    <row r="20895" spans="76:76">
      <c r="BX20895" s="16"/>
    </row>
    <row r="20896" spans="76:76">
      <c r="BX20896" s="16"/>
    </row>
    <row r="20897" spans="76:76">
      <c r="BX20897" s="16"/>
    </row>
    <row r="20898" spans="76:76">
      <c r="BX20898" s="16"/>
    </row>
    <row r="20899" spans="76:76">
      <c r="BX20899" s="16"/>
    </row>
    <row r="20900" spans="76:76">
      <c r="BX20900" s="16"/>
    </row>
    <row r="20901" spans="76:76">
      <c r="BX20901" s="16"/>
    </row>
    <row r="20902" spans="76:76">
      <c r="BX20902" s="16"/>
    </row>
    <row r="20903" spans="76:76">
      <c r="BX20903" s="16"/>
    </row>
    <row r="20904" spans="76:76">
      <c r="BX20904" s="16"/>
    </row>
    <row r="20905" spans="76:76">
      <c r="BX20905" s="16"/>
    </row>
    <row r="20906" spans="76:76">
      <c r="BX20906" s="16"/>
    </row>
    <row r="20907" spans="76:76">
      <c r="BX20907" s="16"/>
    </row>
    <row r="20908" spans="76:76">
      <c r="BX20908" s="16"/>
    </row>
    <row r="20909" spans="76:76">
      <c r="BX20909" s="16"/>
    </row>
    <row r="20910" spans="76:76">
      <c r="BX20910" s="16"/>
    </row>
    <row r="20911" spans="76:76">
      <c r="BX20911" s="16"/>
    </row>
    <row r="20912" spans="76:76">
      <c r="BX20912" s="16"/>
    </row>
    <row r="20913" spans="76:76">
      <c r="BX20913" s="16"/>
    </row>
    <row r="20914" spans="76:76">
      <c r="BX20914" s="16"/>
    </row>
    <row r="20915" spans="76:76">
      <c r="BX20915" s="16"/>
    </row>
    <row r="20916" spans="76:76">
      <c r="BX20916" s="16"/>
    </row>
    <row r="20917" spans="76:76">
      <c r="BX20917" s="16"/>
    </row>
    <row r="20918" spans="76:76">
      <c r="BX20918" s="16"/>
    </row>
    <row r="20919" spans="76:76">
      <c r="BX20919" s="16"/>
    </row>
    <row r="20920" spans="76:76">
      <c r="BX20920" s="16"/>
    </row>
    <row r="20921" spans="76:76">
      <c r="BX20921" s="16"/>
    </row>
    <row r="20922" spans="76:76">
      <c r="BX20922" s="16"/>
    </row>
    <row r="20923" spans="76:76">
      <c r="BX20923" s="16"/>
    </row>
    <row r="20924" spans="76:76">
      <c r="BX20924" s="16"/>
    </row>
    <row r="20925" spans="76:76">
      <c r="BX20925" s="16"/>
    </row>
    <row r="20926" spans="76:76">
      <c r="BX20926" s="16"/>
    </row>
    <row r="20927" spans="76:76">
      <c r="BX20927" s="16"/>
    </row>
    <row r="20928" spans="76:76">
      <c r="BX20928" s="16"/>
    </row>
    <row r="20929" spans="76:76">
      <c r="BX20929" s="16"/>
    </row>
    <row r="20930" spans="76:76">
      <c r="BX20930" s="16"/>
    </row>
    <row r="20931" spans="76:76">
      <c r="BX20931" s="16"/>
    </row>
    <row r="20932" spans="76:76">
      <c r="BX20932" s="16"/>
    </row>
    <row r="20933" spans="76:76">
      <c r="BX20933" s="16"/>
    </row>
    <row r="20934" spans="76:76">
      <c r="BX20934" s="16"/>
    </row>
    <row r="20935" spans="76:76">
      <c r="BX20935" s="16"/>
    </row>
    <row r="20936" spans="76:76">
      <c r="BX20936" s="16"/>
    </row>
    <row r="20937" spans="76:76">
      <c r="BX20937" s="16"/>
    </row>
    <row r="20938" spans="76:76">
      <c r="BX20938" s="16"/>
    </row>
    <row r="20939" spans="76:76">
      <c r="BX20939" s="16"/>
    </row>
    <row r="20940" spans="76:76">
      <c r="BX20940" s="16"/>
    </row>
    <row r="20941" spans="76:76">
      <c r="BX20941" s="16"/>
    </row>
    <row r="20942" spans="76:76">
      <c r="BX20942" s="16"/>
    </row>
    <row r="20943" spans="76:76">
      <c r="BX20943" s="16"/>
    </row>
    <row r="20944" spans="76:76">
      <c r="BX20944" s="16"/>
    </row>
    <row r="20945" spans="76:76">
      <c r="BX20945" s="16"/>
    </row>
    <row r="20946" spans="76:76">
      <c r="BX20946" s="16"/>
    </row>
    <row r="20947" spans="76:76">
      <c r="BX20947" s="16"/>
    </row>
    <row r="20948" spans="76:76">
      <c r="BX20948" s="16"/>
    </row>
    <row r="20949" spans="76:76">
      <c r="BX20949" s="16"/>
    </row>
    <row r="20950" spans="76:76">
      <c r="BX20950" s="16"/>
    </row>
    <row r="20951" spans="76:76">
      <c r="BX20951" s="16"/>
    </row>
    <row r="20952" spans="76:76">
      <c r="BX20952" s="16"/>
    </row>
    <row r="20953" spans="76:76">
      <c r="BX20953" s="16"/>
    </row>
    <row r="20954" spans="76:76">
      <c r="BX20954" s="16"/>
    </row>
    <row r="20955" spans="76:76">
      <c r="BX20955" s="16"/>
    </row>
    <row r="20956" spans="76:76">
      <c r="BX20956" s="16"/>
    </row>
    <row r="20957" spans="76:76">
      <c r="BX20957" s="16"/>
    </row>
    <row r="20958" spans="76:76">
      <c r="BX20958" s="16"/>
    </row>
    <row r="20959" spans="76:76">
      <c r="BX20959" s="16"/>
    </row>
    <row r="20960" spans="76:76">
      <c r="BX20960" s="16"/>
    </row>
    <row r="20961" spans="76:76">
      <c r="BX20961" s="16"/>
    </row>
    <row r="20962" spans="76:76">
      <c r="BX20962" s="16"/>
    </row>
    <row r="20963" spans="76:76">
      <c r="BX20963" s="16"/>
    </row>
    <row r="20964" spans="76:76">
      <c r="BX20964" s="16"/>
    </row>
    <row r="20965" spans="76:76">
      <c r="BX20965" s="16"/>
    </row>
    <row r="20966" spans="76:76">
      <c r="BX20966" s="16"/>
    </row>
    <row r="20967" spans="76:76">
      <c r="BX20967" s="16"/>
    </row>
    <row r="20968" spans="76:76">
      <c r="BX20968" s="16"/>
    </row>
    <row r="20969" spans="76:76">
      <c r="BX20969" s="16"/>
    </row>
    <row r="20970" spans="76:76">
      <c r="BX20970" s="16"/>
    </row>
    <row r="20971" spans="76:76">
      <c r="BX20971" s="16"/>
    </row>
    <row r="20972" spans="76:76">
      <c r="BX20972" s="16"/>
    </row>
    <row r="20973" spans="76:76">
      <c r="BX20973" s="16"/>
    </row>
    <row r="20974" spans="76:76">
      <c r="BX20974" s="16"/>
    </row>
    <row r="20975" spans="76:76">
      <c r="BX20975" s="16"/>
    </row>
    <row r="20976" spans="76:76">
      <c r="BX20976" s="16"/>
    </row>
    <row r="20977" spans="76:76">
      <c r="BX20977" s="16"/>
    </row>
    <row r="20978" spans="76:76">
      <c r="BX20978" s="16"/>
    </row>
    <row r="20979" spans="76:76">
      <c r="BX20979" s="16"/>
    </row>
    <row r="20980" spans="76:76">
      <c r="BX20980" s="16"/>
    </row>
    <row r="20981" spans="76:76">
      <c r="BX20981" s="16"/>
    </row>
    <row r="20982" spans="76:76">
      <c r="BX20982" s="16"/>
    </row>
    <row r="20983" spans="76:76">
      <c r="BX20983" s="16"/>
    </row>
    <row r="20984" spans="76:76">
      <c r="BX20984" s="16"/>
    </row>
    <row r="20985" spans="76:76">
      <c r="BX20985" s="16"/>
    </row>
    <row r="20986" spans="76:76">
      <c r="BX20986" s="16"/>
    </row>
    <row r="20987" spans="76:76">
      <c r="BX20987" s="16"/>
    </row>
    <row r="20988" spans="76:76">
      <c r="BX20988" s="16"/>
    </row>
    <row r="20989" spans="76:76">
      <c r="BX20989" s="16"/>
    </row>
    <row r="20990" spans="76:76">
      <c r="BX20990" s="16"/>
    </row>
    <row r="20991" spans="76:76">
      <c r="BX20991" s="16"/>
    </row>
    <row r="20992" spans="76:76">
      <c r="BX20992" s="16"/>
    </row>
    <row r="20993" spans="76:76">
      <c r="BX20993" s="16"/>
    </row>
    <row r="20994" spans="76:76">
      <c r="BX20994" s="16"/>
    </row>
    <row r="20995" spans="76:76">
      <c r="BX20995" s="16"/>
    </row>
    <row r="20996" spans="76:76">
      <c r="BX20996" s="16"/>
    </row>
    <row r="20997" spans="76:76">
      <c r="BX20997" s="16"/>
    </row>
    <row r="20998" spans="76:76">
      <c r="BX20998" s="16"/>
    </row>
    <row r="20999" spans="76:76">
      <c r="BX20999" s="16"/>
    </row>
    <row r="21000" spans="76:76">
      <c r="BX21000" s="16"/>
    </row>
    <row r="21001" spans="76:76">
      <c r="BX21001" s="16"/>
    </row>
    <row r="21002" spans="76:76">
      <c r="BX21002" s="16"/>
    </row>
    <row r="21003" spans="76:76">
      <c r="BX21003" s="16"/>
    </row>
    <row r="21004" spans="76:76">
      <c r="BX21004" s="16"/>
    </row>
    <row r="21005" spans="76:76">
      <c r="BX21005" s="16"/>
    </row>
    <row r="21006" spans="76:76">
      <c r="BX21006" s="16"/>
    </row>
    <row r="21007" spans="76:76">
      <c r="BX21007" s="16"/>
    </row>
    <row r="21008" spans="76:76">
      <c r="BX21008" s="16"/>
    </row>
    <row r="21009" spans="76:76">
      <c r="BX21009" s="16"/>
    </row>
    <row r="21010" spans="76:76">
      <c r="BX21010" s="16"/>
    </row>
    <row r="21011" spans="76:76">
      <c r="BX21011" s="16"/>
    </row>
    <row r="21012" spans="76:76">
      <c r="BX21012" s="16"/>
    </row>
    <row r="21013" spans="76:76">
      <c r="BX21013" s="16"/>
    </row>
    <row r="21014" spans="76:76">
      <c r="BX21014" s="16"/>
    </row>
    <row r="21015" spans="76:76">
      <c r="BX21015" s="16"/>
    </row>
    <row r="21016" spans="76:76">
      <c r="BX21016" s="16"/>
    </row>
    <row r="21017" spans="76:76">
      <c r="BX21017" s="16"/>
    </row>
    <row r="21018" spans="76:76">
      <c r="BX21018" s="16"/>
    </row>
    <row r="21019" spans="76:76">
      <c r="BX21019" s="16"/>
    </row>
    <row r="21020" spans="76:76">
      <c r="BX21020" s="16"/>
    </row>
    <row r="21021" spans="76:76">
      <c r="BX21021" s="16"/>
    </row>
    <row r="21022" spans="76:76">
      <c r="BX21022" s="16"/>
    </row>
    <row r="21023" spans="76:76">
      <c r="BX21023" s="16"/>
    </row>
    <row r="21024" spans="76:76">
      <c r="BX21024" s="16"/>
    </row>
    <row r="21025" spans="76:76">
      <c r="BX21025" s="16"/>
    </row>
    <row r="21026" spans="76:76">
      <c r="BX21026" s="16"/>
    </row>
    <row r="21027" spans="76:76">
      <c r="BX21027" s="16"/>
    </row>
    <row r="21028" spans="76:76">
      <c r="BX21028" s="16"/>
    </row>
    <row r="21029" spans="76:76">
      <c r="BX21029" s="16"/>
    </row>
    <row r="21030" spans="76:76">
      <c r="BX21030" s="16"/>
    </row>
    <row r="21031" spans="76:76">
      <c r="BX21031" s="16"/>
    </row>
    <row r="21032" spans="76:76">
      <c r="BX21032" s="16"/>
    </row>
    <row r="21033" spans="76:76">
      <c r="BX21033" s="16"/>
    </row>
    <row r="21034" spans="76:76">
      <c r="BX21034" s="16"/>
    </row>
    <row r="21035" spans="76:76">
      <c r="BX21035" s="16"/>
    </row>
    <row r="21036" spans="76:76">
      <c r="BX21036" s="16"/>
    </row>
    <row r="21037" spans="76:76">
      <c r="BX21037" s="16"/>
    </row>
    <row r="21038" spans="76:76">
      <c r="BX21038" s="16"/>
    </row>
    <row r="21039" spans="76:76">
      <c r="BX21039" s="16"/>
    </row>
    <row r="21040" spans="76:76">
      <c r="BX21040" s="16"/>
    </row>
    <row r="21041" spans="76:76">
      <c r="BX21041" s="16"/>
    </row>
    <row r="21042" spans="76:76">
      <c r="BX21042" s="16"/>
    </row>
    <row r="21043" spans="76:76">
      <c r="BX21043" s="16"/>
    </row>
    <row r="21044" spans="76:76">
      <c r="BX21044" s="16"/>
    </row>
    <row r="21045" spans="76:76">
      <c r="BX21045" s="16"/>
    </row>
    <row r="21046" spans="76:76">
      <c r="BX21046" s="16"/>
    </row>
    <row r="21047" spans="76:76">
      <c r="BX21047" s="16"/>
    </row>
    <row r="21048" spans="76:76">
      <c r="BX21048" s="16"/>
    </row>
    <row r="21049" spans="76:76">
      <c r="BX21049" s="16"/>
    </row>
    <row r="21050" spans="76:76">
      <c r="BX21050" s="16"/>
    </row>
    <row r="21051" spans="76:76">
      <c r="BX21051" s="16"/>
    </row>
    <row r="21052" spans="76:76">
      <c r="BX21052" s="16"/>
    </row>
    <row r="21053" spans="76:76">
      <c r="BX21053" s="16"/>
    </row>
    <row r="21054" spans="76:76">
      <c r="BX21054" s="16"/>
    </row>
    <row r="21055" spans="76:76">
      <c r="BX21055" s="16"/>
    </row>
    <row r="21056" spans="76:76">
      <c r="BX21056" s="16"/>
    </row>
    <row r="21057" spans="76:76">
      <c r="BX21057" s="16"/>
    </row>
    <row r="21058" spans="76:76">
      <c r="BX21058" s="16"/>
    </row>
    <row r="21059" spans="76:76">
      <c r="BX21059" s="16"/>
    </row>
    <row r="21060" spans="76:76">
      <c r="BX21060" s="16"/>
    </row>
    <row r="21061" spans="76:76">
      <c r="BX21061" s="16"/>
    </row>
    <row r="21062" spans="76:76">
      <c r="BX21062" s="16"/>
    </row>
    <row r="21063" spans="76:76">
      <c r="BX21063" s="16"/>
    </row>
    <row r="21064" spans="76:76">
      <c r="BX21064" s="16"/>
    </row>
    <row r="21065" spans="76:76">
      <c r="BX21065" s="16"/>
    </row>
    <row r="21066" spans="76:76">
      <c r="BX21066" s="16"/>
    </row>
    <row r="21067" spans="76:76">
      <c r="BX21067" s="16"/>
    </row>
    <row r="21068" spans="76:76">
      <c r="BX21068" s="16"/>
    </row>
    <row r="21069" spans="76:76">
      <c r="BX21069" s="16"/>
    </row>
    <row r="21070" spans="76:76">
      <c r="BX21070" s="16"/>
    </row>
    <row r="21071" spans="76:76">
      <c r="BX21071" s="16"/>
    </row>
    <row r="21072" spans="76:76">
      <c r="BX21072" s="16"/>
    </row>
    <row r="21073" spans="76:76">
      <c r="BX21073" s="16"/>
    </row>
    <row r="21074" spans="76:76">
      <c r="BX21074" s="16"/>
    </row>
    <row r="21075" spans="76:76">
      <c r="BX21075" s="16"/>
    </row>
    <row r="21076" spans="76:76">
      <c r="BX21076" s="16"/>
    </row>
    <row r="21077" spans="76:76">
      <c r="BX21077" s="16"/>
    </row>
    <row r="21078" spans="76:76">
      <c r="BX21078" s="16"/>
    </row>
    <row r="21079" spans="76:76">
      <c r="BX21079" s="16"/>
    </row>
    <row r="21080" spans="76:76">
      <c r="BX21080" s="16"/>
    </row>
    <row r="21081" spans="76:76">
      <c r="BX21081" s="16"/>
    </row>
    <row r="21082" spans="76:76">
      <c r="BX21082" s="16"/>
    </row>
    <row r="21083" spans="76:76">
      <c r="BX21083" s="16"/>
    </row>
    <row r="21084" spans="76:76">
      <c r="BX21084" s="16"/>
    </row>
    <row r="21085" spans="76:76">
      <c r="BX21085" s="16"/>
    </row>
    <row r="21086" spans="76:76">
      <c r="BX21086" s="16"/>
    </row>
    <row r="21087" spans="76:76">
      <c r="BX21087" s="16"/>
    </row>
    <row r="21088" spans="76:76">
      <c r="BX21088" s="16"/>
    </row>
    <row r="21089" spans="76:76">
      <c r="BX21089" s="16"/>
    </row>
    <row r="21090" spans="76:76">
      <c r="BX21090" s="16"/>
    </row>
    <row r="21091" spans="76:76">
      <c r="BX21091" s="16"/>
    </row>
    <row r="21092" spans="76:76">
      <c r="BX21092" s="16"/>
    </row>
    <row r="21093" spans="76:76">
      <c r="BX21093" s="16"/>
    </row>
    <row r="21094" spans="76:76">
      <c r="BX21094" s="16"/>
    </row>
    <row r="21095" spans="76:76">
      <c r="BX21095" s="16"/>
    </row>
    <row r="21096" spans="76:76">
      <c r="BX21096" s="16"/>
    </row>
    <row r="21097" spans="76:76">
      <c r="BX21097" s="16"/>
    </row>
    <row r="21098" spans="76:76">
      <c r="BX21098" s="16"/>
    </row>
    <row r="21099" spans="76:76">
      <c r="BX21099" s="16"/>
    </row>
    <row r="21100" spans="76:76">
      <c r="BX21100" s="16"/>
    </row>
    <row r="21101" spans="76:76">
      <c r="BX21101" s="16"/>
    </row>
    <row r="21102" spans="76:76">
      <c r="BX21102" s="16"/>
    </row>
    <row r="21103" spans="76:76">
      <c r="BX21103" s="16"/>
    </row>
    <row r="21104" spans="76:76">
      <c r="BX21104" s="16"/>
    </row>
    <row r="21105" spans="76:76">
      <c r="BX21105" s="16"/>
    </row>
    <row r="21106" spans="76:76">
      <c r="BX21106" s="16"/>
    </row>
    <row r="21107" spans="76:76">
      <c r="BX21107" s="16"/>
    </row>
    <row r="21108" spans="76:76">
      <c r="BX21108" s="16"/>
    </row>
    <row r="21109" spans="76:76">
      <c r="BX21109" s="16"/>
    </row>
    <row r="21110" spans="76:76">
      <c r="BX21110" s="16"/>
    </row>
    <row r="21111" spans="76:76">
      <c r="BX21111" s="16"/>
    </row>
    <row r="21112" spans="76:76">
      <c r="BX21112" s="16"/>
    </row>
    <row r="21113" spans="76:76">
      <c r="BX21113" s="16"/>
    </row>
    <row r="21114" spans="76:76">
      <c r="BX21114" s="16"/>
    </row>
    <row r="21115" spans="76:76">
      <c r="BX21115" s="16"/>
    </row>
    <row r="21116" spans="76:76">
      <c r="BX21116" s="16"/>
    </row>
    <row r="21117" spans="76:76">
      <c r="BX21117" s="16"/>
    </row>
    <row r="21118" spans="76:76">
      <c r="BX21118" s="16"/>
    </row>
    <row r="21119" spans="76:76">
      <c r="BX21119" s="16"/>
    </row>
    <row r="21120" spans="76:76">
      <c r="BX21120" s="16"/>
    </row>
    <row r="21121" spans="76:76">
      <c r="BX21121" s="16"/>
    </row>
    <row r="21122" spans="76:76">
      <c r="BX21122" s="16"/>
    </row>
    <row r="21123" spans="76:76">
      <c r="BX21123" s="16"/>
    </row>
    <row r="21124" spans="76:76">
      <c r="BX21124" s="16"/>
    </row>
    <row r="21125" spans="76:76">
      <c r="BX21125" s="16"/>
    </row>
    <row r="21126" spans="76:76">
      <c r="BX21126" s="16"/>
    </row>
    <row r="21127" spans="76:76">
      <c r="BX21127" s="16"/>
    </row>
    <row r="21128" spans="76:76">
      <c r="BX21128" s="16"/>
    </row>
    <row r="21129" spans="76:76">
      <c r="BX21129" s="16"/>
    </row>
    <row r="21130" spans="76:76">
      <c r="BX21130" s="16"/>
    </row>
    <row r="21131" spans="76:76">
      <c r="BX21131" s="16"/>
    </row>
    <row r="21132" spans="76:76">
      <c r="BX21132" s="16"/>
    </row>
    <row r="21133" spans="76:76">
      <c r="BX21133" s="16"/>
    </row>
    <row r="21134" spans="76:76">
      <c r="BX21134" s="16"/>
    </row>
    <row r="21135" spans="76:76">
      <c r="BX21135" s="16"/>
    </row>
    <row r="21136" spans="76:76">
      <c r="BX21136" s="16"/>
    </row>
    <row r="21137" spans="76:76">
      <c r="BX21137" s="16"/>
    </row>
    <row r="21138" spans="76:76">
      <c r="BX21138" s="16"/>
    </row>
    <row r="21139" spans="76:76">
      <c r="BX21139" s="16"/>
    </row>
    <row r="21140" spans="76:76">
      <c r="BX21140" s="16"/>
    </row>
    <row r="21141" spans="76:76">
      <c r="BX21141" s="16"/>
    </row>
    <row r="21142" spans="76:76">
      <c r="BX21142" s="16"/>
    </row>
    <row r="21143" spans="76:76">
      <c r="BX21143" s="16"/>
    </row>
    <row r="21144" spans="76:76">
      <c r="BX21144" s="16"/>
    </row>
    <row r="21145" spans="76:76">
      <c r="BX21145" s="16"/>
    </row>
    <row r="21146" spans="76:76">
      <c r="BX21146" s="16"/>
    </row>
    <row r="21147" spans="76:76">
      <c r="BX21147" s="16"/>
    </row>
    <row r="21148" spans="76:76">
      <c r="BX21148" s="16"/>
    </row>
    <row r="21149" spans="76:76">
      <c r="BX21149" s="16"/>
    </row>
    <row r="21150" spans="76:76">
      <c r="BX21150" s="16"/>
    </row>
    <row r="21151" spans="76:76">
      <c r="BX21151" s="16"/>
    </row>
    <row r="21152" spans="76:76">
      <c r="BX21152" s="16"/>
    </row>
    <row r="21153" spans="76:76">
      <c r="BX21153" s="16"/>
    </row>
    <row r="21154" spans="76:76">
      <c r="BX21154" s="16"/>
    </row>
    <row r="21155" spans="76:76">
      <c r="BX21155" s="16"/>
    </row>
    <row r="21156" spans="76:76">
      <c r="BX21156" s="16"/>
    </row>
    <row r="21157" spans="76:76">
      <c r="BX21157" s="16"/>
    </row>
    <row r="21158" spans="76:76">
      <c r="BX21158" s="16"/>
    </row>
    <row r="21159" spans="76:76">
      <c r="BX21159" s="16"/>
    </row>
    <row r="21160" spans="76:76">
      <c r="BX21160" s="16"/>
    </row>
    <row r="21161" spans="76:76">
      <c r="BX21161" s="16"/>
    </row>
    <row r="21162" spans="76:76">
      <c r="BX21162" s="16"/>
    </row>
    <row r="21163" spans="76:76">
      <c r="BX21163" s="16"/>
    </row>
    <row r="21164" spans="76:76">
      <c r="BX21164" s="16"/>
    </row>
    <row r="21165" spans="76:76">
      <c r="BX21165" s="16"/>
    </row>
    <row r="21166" spans="76:76">
      <c r="BX21166" s="16"/>
    </row>
    <row r="21167" spans="76:76">
      <c r="BX21167" s="16"/>
    </row>
    <row r="21168" spans="76:76">
      <c r="BX21168" s="16"/>
    </row>
    <row r="21169" spans="76:76">
      <c r="BX21169" s="16"/>
    </row>
    <row r="21170" spans="76:76">
      <c r="BX21170" s="16"/>
    </row>
    <row r="21171" spans="76:76">
      <c r="BX21171" s="16"/>
    </row>
    <row r="21172" spans="76:76">
      <c r="BX21172" s="16"/>
    </row>
    <row r="21173" spans="76:76">
      <c r="BX21173" s="16"/>
    </row>
    <row r="21174" spans="76:76">
      <c r="BX21174" s="16"/>
    </row>
    <row r="21175" spans="76:76">
      <c r="BX21175" s="16"/>
    </row>
    <row r="21176" spans="76:76">
      <c r="BX21176" s="16"/>
    </row>
    <row r="21177" spans="76:76">
      <c r="BX21177" s="16"/>
    </row>
    <row r="21178" spans="76:76">
      <c r="BX21178" s="16"/>
    </row>
    <row r="21179" spans="76:76">
      <c r="BX21179" s="16"/>
    </row>
    <row r="21180" spans="76:76">
      <c r="BX21180" s="16"/>
    </row>
    <row r="21181" spans="76:76">
      <c r="BX21181" s="16"/>
    </row>
    <row r="21182" spans="76:76">
      <c r="BX21182" s="16"/>
    </row>
    <row r="21183" spans="76:76">
      <c r="BX21183" s="16"/>
    </row>
    <row r="21184" spans="76:76">
      <c r="BX21184" s="16"/>
    </row>
    <row r="21185" spans="76:76">
      <c r="BX21185" s="16"/>
    </row>
    <row r="21186" spans="76:76">
      <c r="BX21186" s="16"/>
    </row>
    <row r="21187" spans="76:76">
      <c r="BX21187" s="16"/>
    </row>
    <row r="21188" spans="76:76">
      <c r="BX21188" s="16"/>
    </row>
    <row r="21189" spans="76:76">
      <c r="BX21189" s="16"/>
    </row>
    <row r="21190" spans="76:76">
      <c r="BX21190" s="16"/>
    </row>
    <row r="21191" spans="76:76">
      <c r="BX21191" s="16"/>
    </row>
    <row r="21192" spans="76:76">
      <c r="BX21192" s="16"/>
    </row>
    <row r="21193" spans="76:76">
      <c r="BX21193" s="16"/>
    </row>
    <row r="21194" spans="76:76">
      <c r="BX21194" s="16"/>
    </row>
    <row r="21195" spans="76:76">
      <c r="BX21195" s="16"/>
    </row>
    <row r="21196" spans="76:76">
      <c r="BX21196" s="16"/>
    </row>
    <row r="21197" spans="76:76">
      <c r="BX21197" s="16"/>
    </row>
    <row r="21198" spans="76:76">
      <c r="BX21198" s="16"/>
    </row>
    <row r="21199" spans="76:76">
      <c r="BX21199" s="16"/>
    </row>
    <row r="21200" spans="76:76">
      <c r="BX21200" s="16"/>
    </row>
    <row r="21201" spans="76:76">
      <c r="BX21201" s="16"/>
    </row>
    <row r="21202" spans="76:76">
      <c r="BX21202" s="16"/>
    </row>
    <row r="21203" spans="76:76">
      <c r="BX21203" s="16"/>
    </row>
    <row r="21204" spans="76:76">
      <c r="BX21204" s="16"/>
    </row>
    <row r="21205" spans="76:76">
      <c r="BX21205" s="16"/>
    </row>
    <row r="21206" spans="76:76">
      <c r="BX21206" s="16"/>
    </row>
    <row r="21207" spans="76:76">
      <c r="BX21207" s="16"/>
    </row>
    <row r="21208" spans="76:76">
      <c r="BX21208" s="16"/>
    </row>
    <row r="21209" spans="76:76">
      <c r="BX21209" s="16"/>
    </row>
    <row r="21210" spans="76:76">
      <c r="BX21210" s="16"/>
    </row>
    <row r="21211" spans="76:76">
      <c r="BX21211" s="16"/>
    </row>
    <row r="21212" spans="76:76">
      <c r="BX21212" s="16"/>
    </row>
    <row r="21213" spans="76:76">
      <c r="BX21213" s="16"/>
    </row>
    <row r="21214" spans="76:76">
      <c r="BX21214" s="16"/>
    </row>
    <row r="21215" spans="76:76">
      <c r="BX21215" s="16"/>
    </row>
    <row r="21216" spans="76:76">
      <c r="BX21216" s="16"/>
    </row>
    <row r="21217" spans="76:76">
      <c r="BX21217" s="16"/>
    </row>
    <row r="21218" spans="76:76">
      <c r="BX21218" s="16"/>
    </row>
    <row r="21219" spans="76:76">
      <c r="BX21219" s="16"/>
    </row>
    <row r="21220" spans="76:76">
      <c r="BX21220" s="16"/>
    </row>
    <row r="21221" spans="76:76">
      <c r="BX21221" s="16"/>
    </row>
    <row r="21222" spans="76:76">
      <c r="BX21222" s="16"/>
    </row>
    <row r="21223" spans="76:76">
      <c r="BX21223" s="16"/>
    </row>
    <row r="21224" spans="76:76">
      <c r="BX21224" s="16"/>
    </row>
    <row r="21225" spans="76:76">
      <c r="BX21225" s="16"/>
    </row>
    <row r="21226" spans="76:76">
      <c r="BX21226" s="16"/>
    </row>
    <row r="21227" spans="76:76">
      <c r="BX21227" s="16"/>
    </row>
    <row r="21228" spans="76:76">
      <c r="BX21228" s="16"/>
    </row>
    <row r="21229" spans="76:76">
      <c r="BX21229" s="16"/>
    </row>
    <row r="21230" spans="76:76">
      <c r="BX21230" s="16"/>
    </row>
    <row r="21231" spans="76:76">
      <c r="BX21231" s="16"/>
    </row>
    <row r="21232" spans="76:76">
      <c r="BX21232" s="16"/>
    </row>
    <row r="21233" spans="76:76">
      <c r="BX21233" s="16"/>
    </row>
    <row r="21234" spans="76:76">
      <c r="BX21234" s="16"/>
    </row>
    <row r="21235" spans="76:76">
      <c r="BX21235" s="16"/>
    </row>
    <row r="21236" spans="76:76">
      <c r="BX21236" s="16"/>
    </row>
    <row r="21237" spans="76:76">
      <c r="BX21237" s="16"/>
    </row>
    <row r="21238" spans="76:76">
      <c r="BX21238" s="16"/>
    </row>
    <row r="21239" spans="76:76">
      <c r="BX21239" s="16"/>
    </row>
    <row r="21240" spans="76:76">
      <c r="BX21240" s="16"/>
    </row>
    <row r="21241" spans="76:76">
      <c r="BX21241" s="16"/>
    </row>
    <row r="21242" spans="76:76">
      <c r="BX21242" s="16"/>
    </row>
    <row r="21243" spans="76:76">
      <c r="BX21243" s="16"/>
    </row>
    <row r="21244" spans="76:76">
      <c r="BX21244" s="16"/>
    </row>
    <row r="21245" spans="76:76">
      <c r="BX21245" s="16"/>
    </row>
    <row r="21246" spans="76:76">
      <c r="BX21246" s="16"/>
    </row>
    <row r="21247" spans="76:76">
      <c r="BX21247" s="16"/>
    </row>
    <row r="21248" spans="76:76">
      <c r="BX21248" s="16"/>
    </row>
    <row r="21249" spans="76:76">
      <c r="BX21249" s="16"/>
    </row>
    <row r="21250" spans="76:76">
      <c r="BX21250" s="16"/>
    </row>
    <row r="21251" spans="76:76">
      <c r="BX21251" s="16"/>
    </row>
    <row r="21252" spans="76:76">
      <c r="BX21252" s="16"/>
    </row>
    <row r="21253" spans="76:76">
      <c r="BX21253" s="16"/>
    </row>
    <row r="21254" spans="76:76">
      <c r="BX21254" s="16"/>
    </row>
    <row r="21255" spans="76:76">
      <c r="BX21255" s="16"/>
    </row>
    <row r="21256" spans="76:76">
      <c r="BX21256" s="16"/>
    </row>
    <row r="21257" spans="76:76">
      <c r="BX21257" s="16"/>
    </row>
    <row r="21258" spans="76:76">
      <c r="BX21258" s="16"/>
    </row>
    <row r="21259" spans="76:76">
      <c r="BX21259" s="16"/>
    </row>
    <row r="21260" spans="76:76">
      <c r="BX21260" s="16"/>
    </row>
    <row r="21261" spans="76:76">
      <c r="BX21261" s="16"/>
    </row>
    <row r="21262" spans="76:76">
      <c r="BX21262" s="16"/>
    </row>
    <row r="21263" spans="76:76">
      <c r="BX21263" s="16"/>
    </row>
    <row r="21264" spans="76:76">
      <c r="BX21264" s="16"/>
    </row>
    <row r="21265" spans="76:76">
      <c r="BX21265" s="16"/>
    </row>
    <row r="21266" spans="76:76">
      <c r="BX21266" s="16"/>
    </row>
    <row r="21267" spans="76:76">
      <c r="BX21267" s="16"/>
    </row>
    <row r="21268" spans="76:76">
      <c r="BX21268" s="16"/>
    </row>
    <row r="21269" spans="76:76">
      <c r="BX21269" s="16"/>
    </row>
    <row r="21270" spans="76:76">
      <c r="BX21270" s="16"/>
    </row>
    <row r="21271" spans="76:76">
      <c r="BX21271" s="16"/>
    </row>
    <row r="21272" spans="76:76">
      <c r="BX21272" s="16"/>
    </row>
    <row r="21273" spans="76:76">
      <c r="BX21273" s="16"/>
    </row>
    <row r="21274" spans="76:76">
      <c r="BX21274" s="16"/>
    </row>
    <row r="21275" spans="76:76">
      <c r="BX21275" s="16"/>
    </row>
    <row r="21276" spans="76:76">
      <c r="BX21276" s="16"/>
    </row>
    <row r="21277" spans="76:76">
      <c r="BX21277" s="16"/>
    </row>
    <row r="21278" spans="76:76">
      <c r="BX21278" s="16"/>
    </row>
    <row r="21279" spans="76:76">
      <c r="BX21279" s="16"/>
    </row>
    <row r="21280" spans="76:76">
      <c r="BX21280" s="16"/>
    </row>
    <row r="21281" spans="76:76">
      <c r="BX21281" s="16"/>
    </row>
    <row r="21282" spans="76:76">
      <c r="BX21282" s="16"/>
    </row>
    <row r="21283" spans="76:76">
      <c r="BX21283" s="16"/>
    </row>
    <row r="21284" spans="76:76">
      <c r="BX21284" s="16"/>
    </row>
    <row r="21285" spans="76:76">
      <c r="BX21285" s="16"/>
    </row>
    <row r="21286" spans="76:76">
      <c r="BX21286" s="16"/>
    </row>
    <row r="21287" spans="76:76">
      <c r="BX21287" s="16"/>
    </row>
    <row r="21288" spans="76:76">
      <c r="BX21288" s="16"/>
    </row>
    <row r="21289" spans="76:76">
      <c r="BX21289" s="16"/>
    </row>
    <row r="21290" spans="76:76">
      <c r="BX21290" s="16"/>
    </row>
    <row r="21291" spans="76:76">
      <c r="BX21291" s="16"/>
    </row>
    <row r="21292" spans="76:76">
      <c r="BX21292" s="16"/>
    </row>
    <row r="21293" spans="76:76">
      <c r="BX21293" s="16"/>
    </row>
    <row r="21294" spans="76:76">
      <c r="BX21294" s="16"/>
    </row>
    <row r="21295" spans="76:76">
      <c r="BX21295" s="16"/>
    </row>
    <row r="21296" spans="76:76">
      <c r="BX21296" s="16"/>
    </row>
    <row r="21297" spans="76:76">
      <c r="BX21297" s="16"/>
    </row>
    <row r="21298" spans="76:76">
      <c r="BX21298" s="16"/>
    </row>
    <row r="21299" spans="76:76">
      <c r="BX21299" s="16"/>
    </row>
    <row r="21300" spans="76:76">
      <c r="BX21300" s="16"/>
    </row>
    <row r="21301" spans="76:76">
      <c r="BX21301" s="16"/>
    </row>
    <row r="21302" spans="76:76">
      <c r="BX21302" s="16"/>
    </row>
    <row r="21303" spans="76:76">
      <c r="BX21303" s="16"/>
    </row>
    <row r="21304" spans="76:76">
      <c r="BX21304" s="16"/>
    </row>
    <row r="21305" spans="76:76">
      <c r="BX21305" s="16"/>
    </row>
    <row r="21306" spans="76:76">
      <c r="BX21306" s="16"/>
    </row>
    <row r="21307" spans="76:76">
      <c r="BX21307" s="16"/>
    </row>
    <row r="21308" spans="76:76">
      <c r="BX21308" s="16"/>
    </row>
    <row r="21309" spans="76:76">
      <c r="BX21309" s="16"/>
    </row>
    <row r="21310" spans="76:76">
      <c r="BX21310" s="16"/>
    </row>
    <row r="21311" spans="76:76">
      <c r="BX21311" s="16"/>
    </row>
    <row r="21312" spans="76:76">
      <c r="BX21312" s="16"/>
    </row>
    <row r="21313" spans="76:76">
      <c r="BX21313" s="16"/>
    </row>
    <row r="21314" spans="76:76">
      <c r="BX21314" s="16"/>
    </row>
    <row r="21315" spans="76:76">
      <c r="BX21315" s="16"/>
    </row>
    <row r="21316" spans="76:76">
      <c r="BX21316" s="16"/>
    </row>
    <row r="21317" spans="76:76">
      <c r="BX21317" s="16"/>
    </row>
    <row r="21318" spans="76:76">
      <c r="BX21318" s="16"/>
    </row>
    <row r="21319" spans="76:76">
      <c r="BX21319" s="16"/>
    </row>
    <row r="21320" spans="76:76">
      <c r="BX21320" s="16"/>
    </row>
    <row r="21321" spans="76:76">
      <c r="BX21321" s="16"/>
    </row>
    <row r="21322" spans="76:76">
      <c r="BX21322" s="16"/>
    </row>
    <row r="21323" spans="76:76">
      <c r="BX21323" s="16"/>
    </row>
    <row r="21324" spans="76:76">
      <c r="BX21324" s="16"/>
    </row>
    <row r="21325" spans="76:76">
      <c r="BX21325" s="16"/>
    </row>
    <row r="21326" spans="76:76">
      <c r="BX21326" s="16"/>
    </row>
    <row r="21327" spans="76:76">
      <c r="BX21327" s="16"/>
    </row>
    <row r="21328" spans="76:76">
      <c r="BX21328" s="16"/>
    </row>
    <row r="21329" spans="76:76">
      <c r="BX21329" s="16"/>
    </row>
    <row r="21330" spans="76:76">
      <c r="BX21330" s="16"/>
    </row>
    <row r="21331" spans="76:76">
      <c r="BX21331" s="16"/>
    </row>
    <row r="21332" spans="76:76">
      <c r="BX21332" s="16"/>
    </row>
    <row r="21333" spans="76:76">
      <c r="BX21333" s="16"/>
    </row>
    <row r="21334" spans="76:76">
      <c r="BX21334" s="16"/>
    </row>
    <row r="21335" spans="76:76">
      <c r="BX21335" s="16"/>
    </row>
    <row r="21336" spans="76:76">
      <c r="BX21336" s="16"/>
    </row>
    <row r="21337" spans="76:76">
      <c r="BX21337" s="16"/>
    </row>
    <row r="21338" spans="76:76">
      <c r="BX21338" s="16"/>
    </row>
    <row r="21339" spans="76:76">
      <c r="BX21339" s="16"/>
    </row>
    <row r="21340" spans="76:76">
      <c r="BX21340" s="16"/>
    </row>
    <row r="21341" spans="76:76">
      <c r="BX21341" s="16"/>
    </row>
    <row r="21342" spans="76:76">
      <c r="BX21342" s="16"/>
    </row>
    <row r="21343" spans="76:76">
      <c r="BX21343" s="16"/>
    </row>
    <row r="21344" spans="76:76">
      <c r="BX21344" s="16"/>
    </row>
    <row r="21345" spans="76:76">
      <c r="BX21345" s="16"/>
    </row>
    <row r="21346" spans="76:76">
      <c r="BX21346" s="16"/>
    </row>
    <row r="21347" spans="76:76">
      <c r="BX21347" s="16"/>
    </row>
    <row r="21348" spans="76:76">
      <c r="BX21348" s="16"/>
    </row>
    <row r="21349" spans="76:76">
      <c r="BX21349" s="16"/>
    </row>
    <row r="21350" spans="76:76">
      <c r="BX21350" s="16"/>
    </row>
    <row r="21351" spans="76:76">
      <c r="BX21351" s="16"/>
    </row>
    <row r="21352" spans="76:76">
      <c r="BX21352" s="16"/>
    </row>
    <row r="21353" spans="76:76">
      <c r="BX21353" s="16"/>
    </row>
    <row r="21354" spans="76:76">
      <c r="BX21354" s="16"/>
    </row>
    <row r="21355" spans="76:76">
      <c r="BX21355" s="16"/>
    </row>
    <row r="21356" spans="76:76">
      <c r="BX21356" s="16"/>
    </row>
    <row r="21357" spans="76:76">
      <c r="BX21357" s="16"/>
    </row>
    <row r="21358" spans="76:76">
      <c r="BX21358" s="16"/>
    </row>
    <row r="21359" spans="76:76">
      <c r="BX21359" s="16"/>
    </row>
    <row r="21360" spans="76:76">
      <c r="BX21360" s="16"/>
    </row>
    <row r="21361" spans="76:76">
      <c r="BX21361" s="16"/>
    </row>
    <row r="21362" spans="76:76">
      <c r="BX21362" s="16"/>
    </row>
    <row r="21363" spans="76:76">
      <c r="BX21363" s="16"/>
    </row>
    <row r="21364" spans="76:76">
      <c r="BX21364" s="16"/>
    </row>
    <row r="21365" spans="76:76">
      <c r="BX21365" s="16"/>
    </row>
    <row r="21366" spans="76:76">
      <c r="BX21366" s="16"/>
    </row>
    <row r="21367" spans="76:76">
      <c r="BX21367" s="16"/>
    </row>
    <row r="21368" spans="76:76">
      <c r="BX21368" s="16"/>
    </row>
    <row r="21369" spans="76:76">
      <c r="BX21369" s="16"/>
    </row>
    <row r="21370" spans="76:76">
      <c r="BX21370" s="16"/>
    </row>
    <row r="21371" spans="76:76">
      <c r="BX21371" s="16"/>
    </row>
    <row r="21372" spans="76:76">
      <c r="BX21372" s="16"/>
    </row>
    <row r="21373" spans="76:76">
      <c r="BX21373" s="16"/>
    </row>
    <row r="21374" spans="76:76">
      <c r="BX21374" s="16"/>
    </row>
    <row r="21375" spans="76:76">
      <c r="BX21375" s="16"/>
    </row>
    <row r="21376" spans="76:76">
      <c r="BX21376" s="16"/>
    </row>
    <row r="21377" spans="76:76">
      <c r="BX21377" s="16"/>
    </row>
    <row r="21378" spans="76:76">
      <c r="BX21378" s="16"/>
    </row>
    <row r="21379" spans="76:76">
      <c r="BX21379" s="16"/>
    </row>
    <row r="21380" spans="76:76">
      <c r="BX21380" s="16"/>
    </row>
    <row r="21381" spans="76:76">
      <c r="BX21381" s="16"/>
    </row>
    <row r="21382" spans="76:76">
      <c r="BX21382" s="16"/>
    </row>
    <row r="21383" spans="76:76">
      <c r="BX21383" s="16"/>
    </row>
    <row r="21384" spans="76:76">
      <c r="BX21384" s="16"/>
    </row>
    <row r="21385" spans="76:76">
      <c r="BX21385" s="16"/>
    </row>
    <row r="21386" spans="76:76">
      <c r="BX21386" s="16"/>
    </row>
    <row r="21387" spans="76:76">
      <c r="BX21387" s="16"/>
    </row>
    <row r="21388" spans="76:76">
      <c r="BX21388" s="16"/>
    </row>
    <row r="21389" spans="76:76">
      <c r="BX21389" s="16"/>
    </row>
    <row r="21390" spans="76:76">
      <c r="BX21390" s="16"/>
    </row>
    <row r="21391" spans="76:76">
      <c r="BX21391" s="16"/>
    </row>
    <row r="21392" spans="76:76">
      <c r="BX21392" s="16"/>
    </row>
    <row r="21393" spans="76:76">
      <c r="BX21393" s="16"/>
    </row>
    <row r="21394" spans="76:76">
      <c r="BX21394" s="16"/>
    </row>
    <row r="21395" spans="76:76">
      <c r="BX21395" s="16"/>
    </row>
    <row r="21396" spans="76:76">
      <c r="BX21396" s="16"/>
    </row>
    <row r="21397" spans="76:76">
      <c r="BX21397" s="16"/>
    </row>
    <row r="21398" spans="76:76">
      <c r="BX21398" s="16"/>
    </row>
    <row r="21399" spans="76:76">
      <c r="BX21399" s="16"/>
    </row>
    <row r="21400" spans="76:76">
      <c r="BX21400" s="16"/>
    </row>
    <row r="21401" spans="76:76">
      <c r="BX21401" s="16"/>
    </row>
    <row r="21402" spans="76:76">
      <c r="BX21402" s="16"/>
    </row>
    <row r="21403" spans="76:76">
      <c r="BX21403" s="16"/>
    </row>
    <row r="21404" spans="76:76">
      <c r="BX21404" s="16"/>
    </row>
    <row r="21405" spans="76:76">
      <c r="BX21405" s="16"/>
    </row>
    <row r="21406" spans="76:76">
      <c r="BX21406" s="16"/>
    </row>
    <row r="21407" spans="76:76">
      <c r="BX21407" s="16"/>
    </row>
    <row r="21408" spans="76:76">
      <c r="BX21408" s="16"/>
    </row>
    <row r="21409" spans="76:76">
      <c r="BX21409" s="16"/>
    </row>
    <row r="21410" spans="76:76">
      <c r="BX21410" s="16"/>
    </row>
    <row r="21411" spans="76:76">
      <c r="BX21411" s="16"/>
    </row>
    <row r="21412" spans="76:76">
      <c r="BX21412" s="16"/>
    </row>
    <row r="21413" spans="76:76">
      <c r="BX21413" s="16"/>
    </row>
    <row r="21414" spans="76:76">
      <c r="BX21414" s="16"/>
    </row>
    <row r="21415" spans="76:76">
      <c r="BX21415" s="16"/>
    </row>
    <row r="21416" spans="76:76">
      <c r="BX21416" s="16"/>
    </row>
    <row r="21417" spans="76:76">
      <c r="BX21417" s="16"/>
    </row>
    <row r="21418" spans="76:76">
      <c r="BX21418" s="16"/>
    </row>
    <row r="21419" spans="76:76">
      <c r="BX21419" s="16"/>
    </row>
    <row r="21420" spans="76:76">
      <c r="BX21420" s="16"/>
    </row>
    <row r="21421" spans="76:76">
      <c r="BX21421" s="16"/>
    </row>
    <row r="21422" spans="76:76">
      <c r="BX21422" s="16"/>
    </row>
    <row r="21423" spans="76:76">
      <c r="BX21423" s="16"/>
    </row>
    <row r="21424" spans="76:76">
      <c r="BX21424" s="16"/>
    </row>
    <row r="21425" spans="76:76">
      <c r="BX21425" s="16"/>
    </row>
    <row r="21426" spans="76:76">
      <c r="BX21426" s="16"/>
    </row>
    <row r="21427" spans="76:76">
      <c r="BX21427" s="16"/>
    </row>
    <row r="21428" spans="76:76">
      <c r="BX21428" s="16"/>
    </row>
    <row r="21429" spans="76:76">
      <c r="BX21429" s="16"/>
    </row>
    <row r="21430" spans="76:76">
      <c r="BX21430" s="16"/>
    </row>
    <row r="21431" spans="76:76">
      <c r="BX21431" s="16"/>
    </row>
    <row r="21432" spans="76:76">
      <c r="BX21432" s="16"/>
    </row>
    <row r="21433" spans="76:76">
      <c r="BX21433" s="16"/>
    </row>
    <row r="21434" spans="76:76">
      <c r="BX21434" s="16"/>
    </row>
    <row r="21435" spans="76:76">
      <c r="BX21435" s="16"/>
    </row>
    <row r="21436" spans="76:76">
      <c r="BX21436" s="16"/>
    </row>
    <row r="21437" spans="76:76">
      <c r="BX21437" s="16"/>
    </row>
    <row r="21438" spans="76:76">
      <c r="BX21438" s="16"/>
    </row>
    <row r="21439" spans="76:76">
      <c r="BX21439" s="16"/>
    </row>
    <row r="21440" spans="76:76">
      <c r="BX21440" s="16"/>
    </row>
    <row r="21441" spans="76:76">
      <c r="BX21441" s="16"/>
    </row>
    <row r="21442" spans="76:76">
      <c r="BX21442" s="16"/>
    </row>
    <row r="21443" spans="76:76">
      <c r="BX21443" s="16"/>
    </row>
    <row r="21444" spans="76:76">
      <c r="BX21444" s="16"/>
    </row>
    <row r="21445" spans="76:76">
      <c r="BX21445" s="16"/>
    </row>
    <row r="21446" spans="76:76">
      <c r="BX21446" s="16"/>
    </row>
    <row r="21447" spans="76:76">
      <c r="BX21447" s="16"/>
    </row>
    <row r="21448" spans="76:76">
      <c r="BX21448" s="16"/>
    </row>
    <row r="21449" spans="76:76">
      <c r="BX21449" s="16"/>
    </row>
    <row r="21450" spans="76:76">
      <c r="BX21450" s="16"/>
    </row>
    <row r="21451" spans="76:76">
      <c r="BX21451" s="16"/>
    </row>
    <row r="21452" spans="76:76">
      <c r="BX21452" s="16"/>
    </row>
    <row r="21453" spans="76:76">
      <c r="BX21453" s="16"/>
    </row>
    <row r="21454" spans="76:76">
      <c r="BX21454" s="16"/>
    </row>
    <row r="21455" spans="76:76">
      <c r="BX21455" s="16"/>
    </row>
    <row r="21456" spans="76:76">
      <c r="BX21456" s="16"/>
    </row>
    <row r="21457" spans="76:76">
      <c r="BX21457" s="16"/>
    </row>
    <row r="21458" spans="76:76">
      <c r="BX21458" s="16"/>
    </row>
    <row r="21459" spans="76:76">
      <c r="BX21459" s="16"/>
    </row>
    <row r="21460" spans="76:76">
      <c r="BX21460" s="16"/>
    </row>
    <row r="21461" spans="76:76">
      <c r="BX21461" s="16"/>
    </row>
    <row r="21462" spans="76:76">
      <c r="BX21462" s="16"/>
    </row>
    <row r="21463" spans="76:76">
      <c r="BX21463" s="16"/>
    </row>
    <row r="21464" spans="76:76">
      <c r="BX21464" s="16"/>
    </row>
    <row r="21465" spans="76:76">
      <c r="BX21465" s="16"/>
    </row>
    <row r="21466" spans="76:76">
      <c r="BX21466" s="16"/>
    </row>
    <row r="21467" spans="76:76">
      <c r="BX21467" s="16"/>
    </row>
    <row r="21468" spans="76:76">
      <c r="BX21468" s="16"/>
    </row>
    <row r="21469" spans="76:76">
      <c r="BX21469" s="16"/>
    </row>
    <row r="21470" spans="76:76">
      <c r="BX21470" s="16"/>
    </row>
    <row r="21471" spans="76:76">
      <c r="BX21471" s="16"/>
    </row>
    <row r="21472" spans="76:76">
      <c r="BX21472" s="16"/>
    </row>
    <row r="21473" spans="76:76">
      <c r="BX21473" s="16"/>
    </row>
    <row r="21474" spans="76:76">
      <c r="BX21474" s="16"/>
    </row>
    <row r="21475" spans="76:76">
      <c r="BX21475" s="16"/>
    </row>
    <row r="21476" spans="76:76">
      <c r="BX21476" s="16"/>
    </row>
    <row r="21477" spans="76:76">
      <c r="BX21477" s="16"/>
    </row>
    <row r="21478" spans="76:76">
      <c r="BX21478" s="16"/>
    </row>
    <row r="21479" spans="76:76">
      <c r="BX21479" s="16"/>
    </row>
    <row r="21480" spans="76:76">
      <c r="BX21480" s="16"/>
    </row>
    <row r="21481" spans="76:76">
      <c r="BX21481" s="16"/>
    </row>
    <row r="21482" spans="76:76">
      <c r="BX21482" s="16"/>
    </row>
    <row r="21483" spans="76:76">
      <c r="BX21483" s="16"/>
    </row>
    <row r="21484" spans="76:76">
      <c r="BX21484" s="16"/>
    </row>
    <row r="21485" spans="76:76">
      <c r="BX21485" s="16"/>
    </row>
    <row r="21486" spans="76:76">
      <c r="BX21486" s="16"/>
    </row>
    <row r="21487" spans="76:76">
      <c r="BX21487" s="16"/>
    </row>
    <row r="21488" spans="76:76">
      <c r="BX21488" s="16"/>
    </row>
    <row r="21489" spans="76:76">
      <c r="BX21489" s="16"/>
    </row>
    <row r="21490" spans="76:76">
      <c r="BX21490" s="16"/>
    </row>
    <row r="21491" spans="76:76">
      <c r="BX21491" s="16"/>
    </row>
    <row r="21492" spans="76:76">
      <c r="BX21492" s="16"/>
    </row>
    <row r="21493" spans="76:76">
      <c r="BX21493" s="16"/>
    </row>
    <row r="21494" spans="76:76">
      <c r="BX21494" s="16"/>
    </row>
    <row r="21495" spans="76:76">
      <c r="BX21495" s="16"/>
    </row>
    <row r="21496" spans="76:76">
      <c r="BX21496" s="16"/>
    </row>
    <row r="21497" spans="76:76">
      <c r="BX21497" s="16"/>
    </row>
    <row r="21498" spans="76:76">
      <c r="BX21498" s="16"/>
    </row>
    <row r="21499" spans="76:76">
      <c r="BX21499" s="16"/>
    </row>
    <row r="21500" spans="76:76">
      <c r="BX21500" s="16"/>
    </row>
    <row r="21501" spans="76:76">
      <c r="BX21501" s="16"/>
    </row>
    <row r="21502" spans="76:76">
      <c r="BX21502" s="16"/>
    </row>
    <row r="21503" spans="76:76">
      <c r="BX21503" s="16"/>
    </row>
    <row r="21504" spans="76:76">
      <c r="BX21504" s="16"/>
    </row>
    <row r="21505" spans="76:76">
      <c r="BX21505" s="16"/>
    </row>
    <row r="21506" spans="76:76">
      <c r="BX21506" s="16"/>
    </row>
    <row r="21507" spans="76:76">
      <c r="BX21507" s="16"/>
    </row>
    <row r="21508" spans="76:76">
      <c r="BX21508" s="16"/>
    </row>
    <row r="21509" spans="76:76">
      <c r="BX21509" s="16"/>
    </row>
    <row r="21510" spans="76:76">
      <c r="BX21510" s="16"/>
    </row>
    <row r="21511" spans="76:76">
      <c r="BX21511" s="16"/>
    </row>
    <row r="21512" spans="76:76">
      <c r="BX21512" s="16"/>
    </row>
    <row r="21513" spans="76:76">
      <c r="BX21513" s="16"/>
    </row>
    <row r="21514" spans="76:76">
      <c r="BX21514" s="16"/>
    </row>
    <row r="21515" spans="76:76">
      <c r="BX21515" s="16"/>
    </row>
    <row r="21516" spans="76:76">
      <c r="BX21516" s="16"/>
    </row>
    <row r="21517" spans="76:76">
      <c r="BX21517" s="16"/>
    </row>
    <row r="21518" spans="76:76">
      <c r="BX21518" s="16"/>
    </row>
    <row r="21519" spans="76:76">
      <c r="BX21519" s="16"/>
    </row>
    <row r="21520" spans="76:76">
      <c r="BX21520" s="16"/>
    </row>
    <row r="21521" spans="76:76">
      <c r="BX21521" s="16"/>
    </row>
    <row r="21522" spans="76:76">
      <c r="BX21522" s="16"/>
    </row>
    <row r="21523" spans="76:76">
      <c r="BX21523" s="16"/>
    </row>
    <row r="21524" spans="76:76">
      <c r="BX21524" s="16"/>
    </row>
    <row r="21525" spans="76:76">
      <c r="BX21525" s="16"/>
    </row>
    <row r="21526" spans="76:76">
      <c r="BX21526" s="16"/>
    </row>
    <row r="21527" spans="76:76">
      <c r="BX21527" s="16"/>
    </row>
    <row r="21528" spans="76:76">
      <c r="BX21528" s="16"/>
    </row>
    <row r="21529" spans="76:76">
      <c r="BX21529" s="16"/>
    </row>
    <row r="21530" spans="76:76">
      <c r="BX21530" s="16"/>
    </row>
    <row r="21531" spans="76:76">
      <c r="BX21531" s="16"/>
    </row>
    <row r="21532" spans="76:76">
      <c r="BX21532" s="16"/>
    </row>
    <row r="21533" spans="76:76">
      <c r="BX21533" s="16"/>
    </row>
    <row r="21534" spans="76:76">
      <c r="BX21534" s="16"/>
    </row>
    <row r="21535" spans="76:76">
      <c r="BX21535" s="16"/>
    </row>
    <row r="21536" spans="76:76">
      <c r="BX21536" s="16"/>
    </row>
    <row r="21537" spans="76:76">
      <c r="BX21537" s="16"/>
    </row>
    <row r="21538" spans="76:76">
      <c r="BX21538" s="16"/>
    </row>
    <row r="21539" spans="76:76">
      <c r="BX21539" s="16"/>
    </row>
    <row r="21540" spans="76:76">
      <c r="BX21540" s="16"/>
    </row>
    <row r="21541" spans="76:76">
      <c r="BX21541" s="16"/>
    </row>
    <row r="21542" spans="76:76">
      <c r="BX21542" s="16"/>
    </row>
    <row r="21543" spans="76:76">
      <c r="BX21543" s="16"/>
    </row>
    <row r="21544" spans="76:76">
      <c r="BX21544" s="16"/>
    </row>
    <row r="21545" spans="76:76">
      <c r="BX21545" s="16"/>
    </row>
    <row r="21546" spans="76:76">
      <c r="BX21546" s="16"/>
    </row>
    <row r="21547" spans="76:76">
      <c r="BX21547" s="16"/>
    </row>
    <row r="21548" spans="76:76">
      <c r="BX21548" s="16"/>
    </row>
    <row r="21549" spans="76:76">
      <c r="BX21549" s="16"/>
    </row>
    <row r="21550" spans="76:76">
      <c r="BX21550" s="16"/>
    </row>
    <row r="21551" spans="76:76">
      <c r="BX21551" s="16"/>
    </row>
    <row r="21552" spans="76:76">
      <c r="BX21552" s="16"/>
    </row>
    <row r="21553" spans="76:76">
      <c r="BX21553" s="16"/>
    </row>
    <row r="21554" spans="76:76">
      <c r="BX21554" s="16"/>
    </row>
    <row r="21555" spans="76:76">
      <c r="BX21555" s="16"/>
    </row>
    <row r="21556" spans="76:76">
      <c r="BX21556" s="16"/>
    </row>
    <row r="21557" spans="76:76">
      <c r="BX21557" s="16"/>
    </row>
    <row r="21558" spans="76:76">
      <c r="BX21558" s="16"/>
    </row>
    <row r="21559" spans="76:76">
      <c r="BX21559" s="16"/>
    </row>
    <row r="21560" spans="76:76">
      <c r="BX21560" s="16"/>
    </row>
    <row r="21561" spans="76:76">
      <c r="BX21561" s="16"/>
    </row>
    <row r="21562" spans="76:76">
      <c r="BX21562" s="16"/>
    </row>
    <row r="21563" spans="76:76">
      <c r="BX21563" s="16"/>
    </row>
    <row r="21564" spans="76:76">
      <c r="BX21564" s="16"/>
    </row>
    <row r="21565" spans="76:76">
      <c r="BX21565" s="16"/>
    </row>
    <row r="21566" spans="76:76">
      <c r="BX21566" s="16"/>
    </row>
    <row r="21567" spans="76:76">
      <c r="BX21567" s="16"/>
    </row>
    <row r="21568" spans="76:76">
      <c r="BX21568" s="16"/>
    </row>
    <row r="21569" spans="76:76">
      <c r="BX21569" s="16"/>
    </row>
    <row r="21570" spans="76:76">
      <c r="BX21570" s="16"/>
    </row>
    <row r="21571" spans="76:76">
      <c r="BX21571" s="16"/>
    </row>
    <row r="21572" spans="76:76">
      <c r="BX21572" s="16"/>
    </row>
    <row r="21573" spans="76:76">
      <c r="BX21573" s="16"/>
    </row>
    <row r="21574" spans="76:76">
      <c r="BX21574" s="16"/>
    </row>
    <row r="21575" spans="76:76">
      <c r="BX21575" s="16"/>
    </row>
    <row r="21576" spans="76:76">
      <c r="BX21576" s="16"/>
    </row>
    <row r="21577" spans="76:76">
      <c r="BX21577" s="16"/>
    </row>
    <row r="21578" spans="76:76">
      <c r="BX21578" s="16"/>
    </row>
    <row r="21579" spans="76:76">
      <c r="BX21579" s="16"/>
    </row>
    <row r="21580" spans="76:76">
      <c r="BX21580" s="16"/>
    </row>
    <row r="21581" spans="76:76">
      <c r="BX21581" s="16"/>
    </row>
    <row r="21582" spans="76:76">
      <c r="BX21582" s="16"/>
    </row>
    <row r="21583" spans="76:76">
      <c r="BX21583" s="16"/>
    </row>
    <row r="21584" spans="76:76">
      <c r="BX21584" s="16"/>
    </row>
    <row r="21585" spans="76:76">
      <c r="BX21585" s="16"/>
    </row>
    <row r="21586" spans="76:76">
      <c r="BX21586" s="16"/>
    </row>
    <row r="21587" spans="76:76">
      <c r="BX21587" s="16"/>
    </row>
    <row r="21588" spans="76:76">
      <c r="BX21588" s="16"/>
    </row>
    <row r="21589" spans="76:76">
      <c r="BX21589" s="16"/>
    </row>
    <row r="21590" spans="76:76">
      <c r="BX21590" s="16"/>
    </row>
    <row r="21591" spans="76:76">
      <c r="BX21591" s="16"/>
    </row>
    <row r="21592" spans="76:76">
      <c r="BX21592" s="16"/>
    </row>
    <row r="21593" spans="76:76">
      <c r="BX21593" s="16"/>
    </row>
    <row r="21594" spans="76:76">
      <c r="BX21594" s="16"/>
    </row>
    <row r="21595" spans="76:76">
      <c r="BX21595" s="16"/>
    </row>
    <row r="21596" spans="76:76">
      <c r="BX21596" s="16"/>
    </row>
    <row r="21597" spans="76:76">
      <c r="BX21597" s="16"/>
    </row>
    <row r="21598" spans="76:76">
      <c r="BX21598" s="16"/>
    </row>
    <row r="21599" spans="76:76">
      <c r="BX21599" s="16"/>
    </row>
    <row r="21600" spans="76:76">
      <c r="BX21600" s="16"/>
    </row>
    <row r="21601" spans="76:76">
      <c r="BX21601" s="16"/>
    </row>
    <row r="21602" spans="76:76">
      <c r="BX21602" s="16"/>
    </row>
    <row r="21603" spans="76:76">
      <c r="BX21603" s="16"/>
    </row>
    <row r="21604" spans="76:76">
      <c r="BX21604" s="16"/>
    </row>
    <row r="21605" spans="76:76">
      <c r="BX21605" s="16"/>
    </row>
    <row r="21606" spans="76:76">
      <c r="BX21606" s="16"/>
    </row>
    <row r="21607" spans="76:76">
      <c r="BX21607" s="16"/>
    </row>
    <row r="21608" spans="76:76">
      <c r="BX21608" s="16"/>
    </row>
    <row r="21609" spans="76:76">
      <c r="BX21609" s="16"/>
    </row>
    <row r="21610" spans="76:76">
      <c r="BX21610" s="16"/>
    </row>
    <row r="21611" spans="76:76">
      <c r="BX21611" s="16"/>
    </row>
    <row r="21612" spans="76:76">
      <c r="BX21612" s="16"/>
    </row>
    <row r="21613" spans="76:76">
      <c r="BX21613" s="16"/>
    </row>
    <row r="21614" spans="76:76">
      <c r="BX21614" s="16"/>
    </row>
    <row r="21615" spans="76:76">
      <c r="BX21615" s="16"/>
    </row>
    <row r="21616" spans="76:76">
      <c r="BX21616" s="16"/>
    </row>
    <row r="21617" spans="76:76">
      <c r="BX21617" s="16"/>
    </row>
    <row r="21618" spans="76:76">
      <c r="BX21618" s="16"/>
    </row>
    <row r="21619" spans="76:76">
      <c r="BX21619" s="16"/>
    </row>
    <row r="21620" spans="76:76">
      <c r="BX21620" s="16"/>
    </row>
    <row r="21621" spans="76:76">
      <c r="BX21621" s="16"/>
    </row>
    <row r="21622" spans="76:76">
      <c r="BX21622" s="16"/>
    </row>
    <row r="21623" spans="76:76">
      <c r="BX21623" s="16"/>
    </row>
    <row r="21624" spans="76:76">
      <c r="BX21624" s="16"/>
    </row>
    <row r="21625" spans="76:76">
      <c r="BX21625" s="16"/>
    </row>
    <row r="21626" spans="76:76">
      <c r="BX21626" s="16"/>
    </row>
    <row r="21627" spans="76:76">
      <c r="BX21627" s="16"/>
    </row>
    <row r="21628" spans="76:76">
      <c r="BX21628" s="16"/>
    </row>
    <row r="21629" spans="76:76">
      <c r="BX21629" s="16"/>
    </row>
    <row r="21630" spans="76:76">
      <c r="BX21630" s="16"/>
    </row>
    <row r="21631" spans="76:76">
      <c r="BX21631" s="16"/>
    </row>
    <row r="21632" spans="76:76">
      <c r="BX21632" s="16"/>
    </row>
    <row r="21633" spans="76:76">
      <c r="BX21633" s="16"/>
    </row>
    <row r="21634" spans="76:76">
      <c r="BX21634" s="16"/>
    </row>
    <row r="21635" spans="76:76">
      <c r="BX21635" s="16"/>
    </row>
    <row r="21636" spans="76:76">
      <c r="BX21636" s="16"/>
    </row>
    <row r="21637" spans="76:76">
      <c r="BX21637" s="16"/>
    </row>
    <row r="21638" spans="76:76">
      <c r="BX21638" s="16"/>
    </row>
    <row r="21639" spans="76:76">
      <c r="BX21639" s="16"/>
    </row>
    <row r="21640" spans="76:76">
      <c r="BX21640" s="16"/>
    </row>
    <row r="21641" spans="76:76">
      <c r="BX21641" s="16"/>
    </row>
    <row r="21642" spans="76:76">
      <c r="BX21642" s="16"/>
    </row>
    <row r="21643" spans="76:76">
      <c r="BX21643" s="16"/>
    </row>
    <row r="21644" spans="76:76">
      <c r="BX21644" s="16"/>
    </row>
    <row r="21645" spans="76:76">
      <c r="BX21645" s="16"/>
    </row>
    <row r="21646" spans="76:76">
      <c r="BX21646" s="16"/>
    </row>
    <row r="21647" spans="76:76">
      <c r="BX21647" s="16"/>
    </row>
    <row r="21648" spans="76:76">
      <c r="BX21648" s="16"/>
    </row>
    <row r="21649" spans="76:76">
      <c r="BX21649" s="16"/>
    </row>
    <row r="21650" spans="76:76">
      <c r="BX21650" s="16"/>
    </row>
    <row r="21651" spans="76:76">
      <c r="BX21651" s="16"/>
    </row>
    <row r="21652" spans="76:76">
      <c r="BX21652" s="16"/>
    </row>
    <row r="21653" spans="76:76">
      <c r="BX21653" s="16"/>
    </row>
    <row r="21654" spans="76:76">
      <c r="BX21654" s="16"/>
    </row>
    <row r="21655" spans="76:76">
      <c r="BX21655" s="16"/>
    </row>
    <row r="21656" spans="76:76">
      <c r="BX21656" s="16"/>
    </row>
    <row r="21657" spans="76:76">
      <c r="BX21657" s="16"/>
    </row>
    <row r="21658" spans="76:76">
      <c r="BX21658" s="16"/>
    </row>
    <row r="21659" spans="76:76">
      <c r="BX21659" s="16"/>
    </row>
    <row r="21660" spans="76:76">
      <c r="BX21660" s="16"/>
    </row>
    <row r="21661" spans="76:76">
      <c r="BX21661" s="16"/>
    </row>
    <row r="21662" spans="76:76">
      <c r="BX21662" s="16"/>
    </row>
    <row r="21663" spans="76:76">
      <c r="BX21663" s="16"/>
    </row>
    <row r="21664" spans="76:76">
      <c r="BX21664" s="16"/>
    </row>
    <row r="21665" spans="76:76">
      <c r="BX21665" s="16"/>
    </row>
    <row r="21666" spans="76:76">
      <c r="BX21666" s="16"/>
    </row>
    <row r="21667" spans="76:76">
      <c r="BX21667" s="16"/>
    </row>
    <row r="21668" spans="76:76">
      <c r="BX21668" s="16"/>
    </row>
    <row r="21669" spans="76:76">
      <c r="BX21669" s="16"/>
    </row>
    <row r="21670" spans="76:76">
      <c r="BX21670" s="16"/>
    </row>
    <row r="21671" spans="76:76">
      <c r="BX21671" s="16"/>
    </row>
    <row r="21672" spans="76:76">
      <c r="BX21672" s="16"/>
    </row>
    <row r="21673" spans="76:76">
      <c r="BX21673" s="16"/>
    </row>
    <row r="21674" spans="76:76">
      <c r="BX21674" s="16"/>
    </row>
    <row r="21675" spans="76:76">
      <c r="BX21675" s="16"/>
    </row>
    <row r="21676" spans="76:76">
      <c r="BX21676" s="16"/>
    </row>
    <row r="21677" spans="76:76">
      <c r="BX21677" s="16"/>
    </row>
    <row r="21678" spans="76:76">
      <c r="BX21678" s="16"/>
    </row>
    <row r="21679" spans="76:76">
      <c r="BX21679" s="16"/>
    </row>
    <row r="21680" spans="76:76">
      <c r="BX21680" s="16"/>
    </row>
    <row r="21681" spans="76:76">
      <c r="BX21681" s="16"/>
    </row>
    <row r="21682" spans="76:76">
      <c r="BX21682" s="16"/>
    </row>
    <row r="21683" spans="76:76">
      <c r="BX21683" s="16"/>
    </row>
    <row r="21684" spans="76:76">
      <c r="BX21684" s="16"/>
    </row>
    <row r="21685" spans="76:76">
      <c r="BX21685" s="16"/>
    </row>
    <row r="21686" spans="76:76">
      <c r="BX21686" s="16"/>
    </row>
    <row r="21687" spans="76:76">
      <c r="BX21687" s="16"/>
    </row>
    <row r="21688" spans="76:76">
      <c r="BX21688" s="16"/>
    </row>
    <row r="21689" spans="76:76">
      <c r="BX21689" s="16"/>
    </row>
    <row r="21690" spans="76:76">
      <c r="BX21690" s="16"/>
    </row>
    <row r="21691" spans="76:76">
      <c r="BX21691" s="16"/>
    </row>
    <row r="21692" spans="76:76">
      <c r="BX21692" s="16"/>
    </row>
    <row r="21693" spans="76:76">
      <c r="BX21693" s="16"/>
    </row>
    <row r="21694" spans="76:76">
      <c r="BX21694" s="16"/>
    </row>
    <row r="21695" spans="76:76">
      <c r="BX21695" s="16"/>
    </row>
    <row r="21696" spans="76:76">
      <c r="BX21696" s="16"/>
    </row>
    <row r="21697" spans="76:76">
      <c r="BX21697" s="16"/>
    </row>
    <row r="21698" spans="76:76">
      <c r="BX21698" s="16"/>
    </row>
    <row r="21699" spans="76:76">
      <c r="BX21699" s="16"/>
    </row>
    <row r="21700" spans="76:76">
      <c r="BX21700" s="16"/>
    </row>
    <row r="21701" spans="76:76">
      <c r="BX21701" s="16"/>
    </row>
    <row r="21702" spans="76:76">
      <c r="BX21702" s="16"/>
    </row>
    <row r="21703" spans="76:76">
      <c r="BX21703" s="16"/>
    </row>
    <row r="21704" spans="76:76">
      <c r="BX21704" s="16"/>
    </row>
    <row r="21705" spans="76:76">
      <c r="BX21705" s="16"/>
    </row>
    <row r="21706" spans="76:76">
      <c r="BX21706" s="16"/>
    </row>
    <row r="21707" spans="76:76">
      <c r="BX21707" s="16"/>
    </row>
    <row r="21708" spans="76:76">
      <c r="BX21708" s="16"/>
    </row>
    <row r="21709" spans="76:76">
      <c r="BX21709" s="16"/>
    </row>
    <row r="21710" spans="76:76">
      <c r="BX21710" s="16"/>
    </row>
    <row r="21711" spans="76:76">
      <c r="BX21711" s="16"/>
    </row>
    <row r="21712" spans="76:76">
      <c r="BX21712" s="16"/>
    </row>
    <row r="21713" spans="76:76">
      <c r="BX21713" s="16"/>
    </row>
    <row r="21714" spans="76:76">
      <c r="BX21714" s="16"/>
    </row>
    <row r="21715" spans="76:76">
      <c r="BX21715" s="16"/>
    </row>
    <row r="21716" spans="76:76">
      <c r="BX21716" s="16"/>
    </row>
    <row r="21717" spans="76:76">
      <c r="BX21717" s="16"/>
    </row>
    <row r="21718" spans="76:76">
      <c r="BX21718" s="16"/>
    </row>
    <row r="21719" spans="76:76">
      <c r="BX21719" s="16"/>
    </row>
    <row r="21720" spans="76:76">
      <c r="BX21720" s="16"/>
    </row>
    <row r="21721" spans="76:76">
      <c r="BX21721" s="16"/>
    </row>
    <row r="21722" spans="76:76">
      <c r="BX21722" s="16"/>
    </row>
    <row r="21723" spans="76:76">
      <c r="BX21723" s="16"/>
    </row>
    <row r="21724" spans="76:76">
      <c r="BX21724" s="16"/>
    </row>
    <row r="21725" spans="76:76">
      <c r="BX21725" s="16"/>
    </row>
    <row r="21726" spans="76:76">
      <c r="BX21726" s="16"/>
    </row>
    <row r="21727" spans="76:76">
      <c r="BX21727" s="16"/>
    </row>
    <row r="21728" spans="76:76">
      <c r="BX21728" s="16"/>
    </row>
    <row r="21729" spans="76:76">
      <c r="BX21729" s="16"/>
    </row>
    <row r="21730" spans="76:76">
      <c r="BX21730" s="16"/>
    </row>
    <row r="21731" spans="76:76">
      <c r="BX21731" s="16"/>
    </row>
    <row r="21732" spans="76:76">
      <c r="BX21732" s="16"/>
    </row>
    <row r="21733" spans="76:76">
      <c r="BX21733" s="16"/>
    </row>
    <row r="21734" spans="76:76">
      <c r="BX21734" s="16"/>
    </row>
    <row r="21735" spans="76:76">
      <c r="BX21735" s="16"/>
    </row>
    <row r="21736" spans="76:76">
      <c r="BX21736" s="16"/>
    </row>
    <row r="21737" spans="76:76">
      <c r="BX21737" s="16"/>
    </row>
    <row r="21738" spans="76:76">
      <c r="BX21738" s="16"/>
    </row>
    <row r="21739" spans="76:76">
      <c r="BX21739" s="16"/>
    </row>
    <row r="21740" spans="76:76">
      <c r="BX21740" s="16"/>
    </row>
    <row r="21741" spans="76:76">
      <c r="BX21741" s="16"/>
    </row>
    <row r="21742" spans="76:76">
      <c r="BX21742" s="16"/>
    </row>
    <row r="21743" spans="76:76">
      <c r="BX21743" s="16"/>
    </row>
    <row r="21744" spans="76:76">
      <c r="BX21744" s="16"/>
    </row>
    <row r="21745" spans="76:76">
      <c r="BX21745" s="16"/>
    </row>
    <row r="21746" spans="76:76">
      <c r="BX21746" s="16"/>
    </row>
    <row r="21747" spans="76:76">
      <c r="BX21747" s="16"/>
    </row>
    <row r="21748" spans="76:76">
      <c r="BX21748" s="16"/>
    </row>
    <row r="21749" spans="76:76">
      <c r="BX21749" s="16"/>
    </row>
    <row r="21750" spans="76:76">
      <c r="BX21750" s="16"/>
    </row>
    <row r="21751" spans="76:76">
      <c r="BX21751" s="16"/>
    </row>
    <row r="21752" spans="76:76">
      <c r="BX21752" s="16"/>
    </row>
    <row r="21753" spans="76:76">
      <c r="BX21753" s="16"/>
    </row>
    <row r="21754" spans="76:76">
      <c r="BX21754" s="16"/>
    </row>
    <row r="21755" spans="76:76">
      <c r="BX21755" s="16"/>
    </row>
    <row r="21756" spans="76:76">
      <c r="BX21756" s="16"/>
    </row>
    <row r="21757" spans="76:76">
      <c r="BX21757" s="16"/>
    </row>
    <row r="21758" spans="76:76">
      <c r="BX21758" s="16"/>
    </row>
    <row r="21759" spans="76:76">
      <c r="BX21759" s="16"/>
    </row>
    <row r="21760" spans="76:76">
      <c r="BX21760" s="16"/>
    </row>
    <row r="21761" spans="76:76">
      <c r="BX21761" s="16"/>
    </row>
    <row r="21762" spans="76:76">
      <c r="BX21762" s="16"/>
    </row>
    <row r="21763" spans="76:76">
      <c r="BX21763" s="16"/>
    </row>
    <row r="21764" spans="76:76">
      <c r="BX21764" s="16"/>
    </row>
    <row r="21765" spans="76:76">
      <c r="BX21765" s="16"/>
    </row>
    <row r="21766" spans="76:76">
      <c r="BX21766" s="16"/>
    </row>
    <row r="21767" spans="76:76">
      <c r="BX21767" s="16"/>
    </row>
    <row r="21768" spans="76:76">
      <c r="BX21768" s="16"/>
    </row>
    <row r="21769" spans="76:76">
      <c r="BX21769" s="16"/>
    </row>
    <row r="21770" spans="76:76">
      <c r="BX21770" s="16"/>
    </row>
    <row r="21771" spans="76:76">
      <c r="BX21771" s="16"/>
    </row>
    <row r="21772" spans="76:76">
      <c r="BX21772" s="16"/>
    </row>
    <row r="21773" spans="76:76">
      <c r="BX21773" s="16"/>
    </row>
    <row r="21774" spans="76:76">
      <c r="BX21774" s="16"/>
    </row>
    <row r="21775" spans="76:76">
      <c r="BX21775" s="16"/>
    </row>
    <row r="21776" spans="76:76">
      <c r="BX21776" s="16"/>
    </row>
    <row r="21777" spans="76:76">
      <c r="BX21777" s="16"/>
    </row>
    <row r="21778" spans="76:76">
      <c r="BX21778" s="16"/>
    </row>
    <row r="21779" spans="76:76">
      <c r="BX21779" s="16"/>
    </row>
    <row r="21780" spans="76:76">
      <c r="BX21780" s="16"/>
    </row>
    <row r="21781" spans="76:76">
      <c r="BX21781" s="16"/>
    </row>
    <row r="21782" spans="76:76">
      <c r="BX21782" s="16"/>
    </row>
    <row r="21783" spans="76:76">
      <c r="BX21783" s="16"/>
    </row>
    <row r="21784" spans="76:76">
      <c r="BX21784" s="16"/>
    </row>
    <row r="21785" spans="76:76">
      <c r="BX21785" s="16"/>
    </row>
    <row r="21786" spans="76:76">
      <c r="BX21786" s="16"/>
    </row>
    <row r="21787" spans="76:76">
      <c r="BX21787" s="16"/>
    </row>
    <row r="21788" spans="76:76">
      <c r="BX21788" s="16"/>
    </row>
    <row r="21789" spans="76:76">
      <c r="BX21789" s="16"/>
    </row>
    <row r="21790" spans="76:76">
      <c r="BX21790" s="16"/>
    </row>
    <row r="21791" spans="76:76">
      <c r="BX21791" s="16"/>
    </row>
    <row r="21792" spans="76:76">
      <c r="BX21792" s="16"/>
    </row>
    <row r="21793" spans="76:76">
      <c r="BX21793" s="16"/>
    </row>
    <row r="21794" spans="76:76">
      <c r="BX21794" s="16"/>
    </row>
    <row r="21795" spans="76:76">
      <c r="BX21795" s="16"/>
    </row>
    <row r="21796" spans="76:76">
      <c r="BX21796" s="16"/>
    </row>
    <row r="21797" spans="76:76">
      <c r="BX21797" s="16"/>
    </row>
    <row r="21798" spans="76:76">
      <c r="BX21798" s="16"/>
    </row>
    <row r="21799" spans="76:76">
      <c r="BX21799" s="16"/>
    </row>
    <row r="21800" spans="76:76">
      <c r="BX21800" s="16"/>
    </row>
    <row r="21801" spans="76:76">
      <c r="BX21801" s="16"/>
    </row>
    <row r="21802" spans="76:76">
      <c r="BX21802" s="16"/>
    </row>
    <row r="21803" spans="76:76">
      <c r="BX21803" s="16"/>
    </row>
    <row r="21804" spans="76:76">
      <c r="BX21804" s="16"/>
    </row>
    <row r="21805" spans="76:76">
      <c r="BX21805" s="16"/>
    </row>
    <row r="21806" spans="76:76">
      <c r="BX21806" s="16"/>
    </row>
    <row r="21807" spans="76:76">
      <c r="BX21807" s="16"/>
    </row>
    <row r="21808" spans="76:76">
      <c r="BX21808" s="16"/>
    </row>
    <row r="21809" spans="76:76">
      <c r="BX21809" s="16"/>
    </row>
    <row r="21810" spans="76:76">
      <c r="BX21810" s="16"/>
    </row>
    <row r="21811" spans="76:76">
      <c r="BX21811" s="16"/>
    </row>
    <row r="21812" spans="76:76">
      <c r="BX21812" s="16"/>
    </row>
    <row r="21813" spans="76:76">
      <c r="BX21813" s="16"/>
    </row>
    <row r="21814" spans="76:76">
      <c r="BX21814" s="16"/>
    </row>
    <row r="21815" spans="76:76">
      <c r="BX21815" s="16"/>
    </row>
    <row r="21816" spans="76:76">
      <c r="BX21816" s="16"/>
    </row>
    <row r="21817" spans="76:76">
      <c r="BX21817" s="16"/>
    </row>
    <row r="21818" spans="76:76">
      <c r="BX21818" s="16"/>
    </row>
    <row r="21819" spans="76:76">
      <c r="BX21819" s="16"/>
    </row>
    <row r="21820" spans="76:76">
      <c r="BX21820" s="16"/>
    </row>
    <row r="21821" spans="76:76">
      <c r="BX21821" s="16"/>
    </row>
    <row r="21822" spans="76:76">
      <c r="BX21822" s="16"/>
    </row>
    <row r="21823" spans="76:76">
      <c r="BX21823" s="16"/>
    </row>
    <row r="21824" spans="76:76">
      <c r="BX21824" s="16"/>
    </row>
    <row r="21825" spans="76:76">
      <c r="BX21825" s="16"/>
    </row>
    <row r="21826" spans="76:76">
      <c r="BX21826" s="16"/>
    </row>
    <row r="21827" spans="76:76">
      <c r="BX21827" s="16"/>
    </row>
    <row r="21828" spans="76:76">
      <c r="BX21828" s="16"/>
    </row>
    <row r="21829" spans="76:76">
      <c r="BX21829" s="16"/>
    </row>
    <row r="21830" spans="76:76">
      <c r="BX21830" s="16"/>
    </row>
    <row r="21831" spans="76:76">
      <c r="BX21831" s="16"/>
    </row>
    <row r="21832" spans="76:76">
      <c r="BX21832" s="16"/>
    </row>
    <row r="21833" spans="76:76">
      <c r="BX21833" s="16"/>
    </row>
    <row r="21834" spans="76:76">
      <c r="BX21834" s="16"/>
    </row>
    <row r="21835" spans="76:76">
      <c r="BX21835" s="16"/>
    </row>
    <row r="21836" spans="76:76">
      <c r="BX21836" s="16"/>
    </row>
    <row r="21837" spans="76:76">
      <c r="BX21837" s="16"/>
    </row>
    <row r="21838" spans="76:76">
      <c r="BX21838" s="16"/>
    </row>
    <row r="21839" spans="76:76">
      <c r="BX21839" s="16"/>
    </row>
    <row r="21840" spans="76:76">
      <c r="BX21840" s="16"/>
    </row>
    <row r="21841" spans="76:76">
      <c r="BX21841" s="16"/>
    </row>
    <row r="21842" spans="76:76">
      <c r="BX21842" s="16"/>
    </row>
    <row r="21843" spans="76:76">
      <c r="BX21843" s="16"/>
    </row>
    <row r="21844" spans="76:76">
      <c r="BX21844" s="16"/>
    </row>
    <row r="21845" spans="76:76">
      <c r="BX21845" s="16"/>
    </row>
    <row r="21846" spans="76:76">
      <c r="BX21846" s="16"/>
    </row>
    <row r="21847" spans="76:76">
      <c r="BX21847" s="16"/>
    </row>
    <row r="21848" spans="76:76">
      <c r="BX21848" s="16"/>
    </row>
    <row r="21849" spans="76:76">
      <c r="BX21849" s="16"/>
    </row>
    <row r="21850" spans="76:76">
      <c r="BX21850" s="16"/>
    </row>
    <row r="21851" spans="76:76">
      <c r="BX21851" s="16"/>
    </row>
    <row r="21852" spans="76:76">
      <c r="BX21852" s="16"/>
    </row>
    <row r="21853" spans="76:76">
      <c r="BX21853" s="16"/>
    </row>
    <row r="21854" spans="76:76">
      <c r="BX21854" s="16"/>
    </row>
    <row r="21855" spans="76:76">
      <c r="BX21855" s="16"/>
    </row>
    <row r="21856" spans="76:76">
      <c r="BX21856" s="16"/>
    </row>
    <row r="21857" spans="76:76">
      <c r="BX21857" s="16"/>
    </row>
    <row r="21858" spans="76:76">
      <c r="BX21858" s="16"/>
    </row>
    <row r="21859" spans="76:76">
      <c r="BX21859" s="16"/>
    </row>
    <row r="21860" spans="76:76">
      <c r="BX21860" s="16"/>
    </row>
    <row r="21861" spans="76:76">
      <c r="BX21861" s="16"/>
    </row>
    <row r="21862" spans="76:76">
      <c r="BX21862" s="16"/>
    </row>
    <row r="21863" spans="76:76">
      <c r="BX21863" s="16"/>
    </row>
    <row r="21864" spans="76:76">
      <c r="BX21864" s="16"/>
    </row>
    <row r="21865" spans="76:76">
      <c r="BX21865" s="16"/>
    </row>
    <row r="21866" spans="76:76">
      <c r="BX21866" s="16"/>
    </row>
    <row r="21867" spans="76:76">
      <c r="BX21867" s="16"/>
    </row>
    <row r="21868" spans="76:76">
      <c r="BX21868" s="16"/>
    </row>
    <row r="21869" spans="76:76">
      <c r="BX21869" s="16"/>
    </row>
    <row r="21870" spans="76:76">
      <c r="BX21870" s="16"/>
    </row>
    <row r="21871" spans="76:76">
      <c r="BX21871" s="16"/>
    </row>
    <row r="21872" spans="76:76">
      <c r="BX21872" s="16"/>
    </row>
    <row r="21873" spans="76:76">
      <c r="BX21873" s="16"/>
    </row>
    <row r="21874" spans="76:76">
      <c r="BX21874" s="16"/>
    </row>
    <row r="21875" spans="76:76">
      <c r="BX21875" s="16"/>
    </row>
    <row r="21876" spans="76:76">
      <c r="BX21876" s="16"/>
    </row>
    <row r="21877" spans="76:76">
      <c r="BX21877" s="16"/>
    </row>
    <row r="21878" spans="76:76">
      <c r="BX21878" s="16"/>
    </row>
    <row r="21879" spans="76:76">
      <c r="BX21879" s="16"/>
    </row>
    <row r="21880" spans="76:76">
      <c r="BX21880" s="16"/>
    </row>
    <row r="21881" spans="76:76">
      <c r="BX21881" s="16"/>
    </row>
    <row r="21882" spans="76:76">
      <c r="BX21882" s="16"/>
    </row>
    <row r="21883" spans="76:76">
      <c r="BX21883" s="16"/>
    </row>
    <row r="21884" spans="76:76">
      <c r="BX21884" s="16"/>
    </row>
    <row r="21885" spans="76:76">
      <c r="BX21885" s="16"/>
    </row>
    <row r="21886" spans="76:76">
      <c r="BX21886" s="16"/>
    </row>
    <row r="21887" spans="76:76">
      <c r="BX21887" s="16"/>
    </row>
    <row r="21888" spans="76:76">
      <c r="BX21888" s="16"/>
    </row>
    <row r="21889" spans="76:76">
      <c r="BX21889" s="16"/>
    </row>
    <row r="21890" spans="76:76">
      <c r="BX21890" s="16"/>
    </row>
    <row r="21891" spans="76:76">
      <c r="BX21891" s="16"/>
    </row>
    <row r="21892" spans="76:76">
      <c r="BX21892" s="16"/>
    </row>
    <row r="21893" spans="76:76">
      <c r="BX21893" s="16"/>
    </row>
    <row r="21894" spans="76:76">
      <c r="BX21894" s="16"/>
    </row>
    <row r="21895" spans="76:76">
      <c r="BX21895" s="16"/>
    </row>
    <row r="21896" spans="76:76">
      <c r="BX21896" s="16"/>
    </row>
    <row r="21897" spans="76:76">
      <c r="BX21897" s="16"/>
    </row>
    <row r="21898" spans="76:76">
      <c r="BX21898" s="16"/>
    </row>
    <row r="21899" spans="76:76">
      <c r="BX21899" s="16"/>
    </row>
    <row r="21900" spans="76:76">
      <c r="BX21900" s="16"/>
    </row>
    <row r="21901" spans="76:76">
      <c r="BX21901" s="16"/>
    </row>
    <row r="21902" spans="76:76">
      <c r="BX21902" s="16"/>
    </row>
    <row r="21903" spans="76:76">
      <c r="BX21903" s="16"/>
    </row>
    <row r="21904" spans="76:76">
      <c r="BX21904" s="16"/>
    </row>
    <row r="21905" spans="76:76">
      <c r="BX21905" s="16"/>
    </row>
    <row r="21906" spans="76:76">
      <c r="BX21906" s="16"/>
    </row>
    <row r="21907" spans="76:76">
      <c r="BX21907" s="16"/>
    </row>
    <row r="21908" spans="76:76">
      <c r="BX21908" s="16"/>
    </row>
    <row r="21909" spans="76:76">
      <c r="BX21909" s="16"/>
    </row>
    <row r="21910" spans="76:76">
      <c r="BX21910" s="16"/>
    </row>
    <row r="21911" spans="76:76">
      <c r="BX21911" s="16"/>
    </row>
    <row r="21912" spans="76:76">
      <c r="BX21912" s="16"/>
    </row>
    <row r="21913" spans="76:76">
      <c r="BX21913" s="16"/>
    </row>
    <row r="21914" spans="76:76">
      <c r="BX21914" s="16"/>
    </row>
    <row r="21915" spans="76:76">
      <c r="BX21915" s="16"/>
    </row>
    <row r="21916" spans="76:76">
      <c r="BX21916" s="16"/>
    </row>
    <row r="21917" spans="76:76">
      <c r="BX21917" s="16"/>
    </row>
    <row r="21918" spans="76:76">
      <c r="BX21918" s="16"/>
    </row>
    <row r="21919" spans="76:76">
      <c r="BX21919" s="16"/>
    </row>
    <row r="21920" spans="76:76">
      <c r="BX21920" s="16"/>
    </row>
    <row r="21921" spans="76:76">
      <c r="BX21921" s="16"/>
    </row>
    <row r="21922" spans="76:76">
      <c r="BX21922" s="16"/>
    </row>
    <row r="21923" spans="76:76">
      <c r="BX21923" s="16"/>
    </row>
    <row r="21924" spans="76:76">
      <c r="BX21924" s="16"/>
    </row>
    <row r="21925" spans="76:76">
      <c r="BX21925" s="16"/>
    </row>
    <row r="21926" spans="76:76">
      <c r="BX21926" s="16"/>
    </row>
    <row r="21927" spans="76:76">
      <c r="BX21927" s="16"/>
    </row>
    <row r="21928" spans="76:76">
      <c r="BX21928" s="16"/>
    </row>
    <row r="21929" spans="76:76">
      <c r="BX21929" s="16"/>
    </row>
    <row r="21930" spans="76:76">
      <c r="BX21930" s="16"/>
    </row>
    <row r="21931" spans="76:76">
      <c r="BX21931" s="16"/>
    </row>
    <row r="21932" spans="76:76">
      <c r="BX21932" s="16"/>
    </row>
    <row r="21933" spans="76:76">
      <c r="BX21933" s="16"/>
    </row>
    <row r="21934" spans="76:76">
      <c r="BX21934" s="16"/>
    </row>
    <row r="21935" spans="76:76">
      <c r="BX21935" s="16"/>
    </row>
    <row r="21936" spans="76:76">
      <c r="BX21936" s="16"/>
    </row>
    <row r="21937" spans="76:76">
      <c r="BX21937" s="16"/>
    </row>
    <row r="21938" spans="76:76">
      <c r="BX21938" s="16"/>
    </row>
    <row r="21939" spans="76:76">
      <c r="BX21939" s="16"/>
    </row>
    <row r="21940" spans="76:76">
      <c r="BX21940" s="16"/>
    </row>
    <row r="21941" spans="76:76">
      <c r="BX21941" s="16"/>
    </row>
    <row r="21942" spans="76:76">
      <c r="BX21942" s="16"/>
    </row>
    <row r="21943" spans="76:76">
      <c r="BX21943" s="16"/>
    </row>
    <row r="21944" spans="76:76">
      <c r="BX21944" s="16"/>
    </row>
    <row r="21945" spans="76:76">
      <c r="BX21945" s="16"/>
    </row>
    <row r="21946" spans="76:76">
      <c r="BX21946" s="16"/>
    </row>
    <row r="21947" spans="76:76">
      <c r="BX21947" s="16"/>
    </row>
    <row r="21948" spans="76:76">
      <c r="BX21948" s="16"/>
    </row>
    <row r="21949" spans="76:76">
      <c r="BX21949" s="16"/>
    </row>
    <row r="21950" spans="76:76">
      <c r="BX21950" s="16"/>
    </row>
    <row r="21951" spans="76:76">
      <c r="BX21951" s="16"/>
    </row>
    <row r="21952" spans="76:76">
      <c r="BX21952" s="16"/>
    </row>
    <row r="21953" spans="76:76">
      <c r="BX21953" s="16"/>
    </row>
    <row r="21954" spans="76:76">
      <c r="BX21954" s="16"/>
    </row>
    <row r="21955" spans="76:76">
      <c r="BX21955" s="16"/>
    </row>
    <row r="21956" spans="76:76">
      <c r="BX21956" s="16"/>
    </row>
    <row r="21957" spans="76:76">
      <c r="BX21957" s="16"/>
    </row>
    <row r="21958" spans="76:76">
      <c r="BX21958" s="16"/>
    </row>
    <row r="21959" spans="76:76">
      <c r="BX21959" s="16"/>
    </row>
    <row r="21960" spans="76:76">
      <c r="BX21960" s="16"/>
    </row>
    <row r="21961" spans="76:76">
      <c r="BX21961" s="16"/>
    </row>
    <row r="21962" spans="76:76">
      <c r="BX21962" s="16"/>
    </row>
    <row r="21963" spans="76:76">
      <c r="BX21963" s="16"/>
    </row>
    <row r="21964" spans="76:76">
      <c r="BX21964" s="16"/>
    </row>
    <row r="21965" spans="76:76">
      <c r="BX21965" s="16"/>
    </row>
    <row r="21966" spans="76:76">
      <c r="BX21966" s="16"/>
    </row>
    <row r="21967" spans="76:76">
      <c r="BX21967" s="16"/>
    </row>
    <row r="21968" spans="76:76">
      <c r="BX21968" s="16"/>
    </row>
    <row r="21969" spans="76:76">
      <c r="BX21969" s="16"/>
    </row>
    <row r="21970" spans="76:76">
      <c r="BX21970" s="16"/>
    </row>
    <row r="21971" spans="76:76">
      <c r="BX21971" s="16"/>
    </row>
    <row r="21972" spans="76:76">
      <c r="BX21972" s="16"/>
    </row>
    <row r="21973" spans="76:76">
      <c r="BX21973" s="16"/>
    </row>
    <row r="21974" spans="76:76">
      <c r="BX21974" s="16"/>
    </row>
    <row r="21975" spans="76:76">
      <c r="BX21975" s="16"/>
    </row>
    <row r="21976" spans="76:76">
      <c r="BX21976" s="16"/>
    </row>
    <row r="21977" spans="76:76">
      <c r="BX21977" s="16"/>
    </row>
    <row r="21978" spans="76:76">
      <c r="BX21978" s="16"/>
    </row>
    <row r="21979" spans="76:76">
      <c r="BX21979" s="16"/>
    </row>
    <row r="21980" spans="76:76">
      <c r="BX21980" s="16"/>
    </row>
    <row r="21981" spans="76:76">
      <c r="BX21981" s="16"/>
    </row>
    <row r="21982" spans="76:76">
      <c r="BX21982" s="16"/>
    </row>
    <row r="21983" spans="76:76">
      <c r="BX21983" s="16"/>
    </row>
    <row r="21984" spans="76:76">
      <c r="BX21984" s="16"/>
    </row>
    <row r="21985" spans="76:76">
      <c r="BX21985" s="16"/>
    </row>
    <row r="21986" spans="76:76">
      <c r="BX21986" s="16"/>
    </row>
    <row r="21987" spans="76:76">
      <c r="BX21987" s="16"/>
    </row>
    <row r="21988" spans="76:76">
      <c r="BX21988" s="16"/>
    </row>
    <row r="21989" spans="76:76">
      <c r="BX21989" s="16"/>
    </row>
    <row r="21990" spans="76:76">
      <c r="BX21990" s="16"/>
    </row>
    <row r="21991" spans="76:76">
      <c r="BX21991" s="16"/>
    </row>
    <row r="21992" spans="76:76">
      <c r="BX21992" s="16"/>
    </row>
    <row r="21993" spans="76:76">
      <c r="BX21993" s="16"/>
    </row>
    <row r="21994" spans="76:76">
      <c r="BX21994" s="16"/>
    </row>
    <row r="21995" spans="76:76">
      <c r="BX21995" s="16"/>
    </row>
    <row r="21996" spans="76:76">
      <c r="BX21996" s="16"/>
    </row>
    <row r="21997" spans="76:76">
      <c r="BX21997" s="16"/>
    </row>
    <row r="21998" spans="76:76">
      <c r="BX21998" s="16"/>
    </row>
    <row r="21999" spans="76:76">
      <c r="BX21999" s="16"/>
    </row>
    <row r="22000" spans="76:76">
      <c r="BX22000" s="16"/>
    </row>
    <row r="22001" spans="76:76">
      <c r="BX22001" s="16"/>
    </row>
    <row r="22002" spans="76:76">
      <c r="BX22002" s="16"/>
    </row>
    <row r="22003" spans="76:76">
      <c r="BX22003" s="16"/>
    </row>
    <row r="22004" spans="76:76">
      <c r="BX22004" s="16"/>
    </row>
    <row r="22005" spans="76:76">
      <c r="BX22005" s="16"/>
    </row>
    <row r="22006" spans="76:76">
      <c r="BX22006" s="16"/>
    </row>
    <row r="22007" spans="76:76">
      <c r="BX22007" s="16"/>
    </row>
    <row r="22008" spans="76:76">
      <c r="BX22008" s="16"/>
    </row>
    <row r="22009" spans="76:76">
      <c r="BX22009" s="16"/>
    </row>
    <row r="22010" spans="76:76">
      <c r="BX22010" s="16"/>
    </row>
    <row r="22011" spans="76:76">
      <c r="BX22011" s="16"/>
    </row>
    <row r="22012" spans="76:76">
      <c r="BX22012" s="16"/>
    </row>
    <row r="22013" spans="76:76">
      <c r="BX22013" s="16"/>
    </row>
    <row r="22014" spans="76:76">
      <c r="BX22014" s="16"/>
    </row>
    <row r="22015" spans="76:76">
      <c r="BX22015" s="16"/>
    </row>
    <row r="22016" spans="76:76">
      <c r="BX22016" s="16"/>
    </row>
    <row r="22017" spans="76:76">
      <c r="BX22017" s="16"/>
    </row>
    <row r="22018" spans="76:76">
      <c r="BX22018" s="16"/>
    </row>
    <row r="22019" spans="76:76">
      <c r="BX22019" s="16"/>
    </row>
    <row r="22020" spans="76:76">
      <c r="BX22020" s="16"/>
    </row>
    <row r="22021" spans="76:76">
      <c r="BX22021" s="16"/>
    </row>
    <row r="22022" spans="76:76">
      <c r="BX22022" s="16"/>
    </row>
    <row r="22023" spans="76:76">
      <c r="BX22023" s="16"/>
    </row>
    <row r="22024" spans="76:76">
      <c r="BX22024" s="16"/>
    </row>
    <row r="22025" spans="76:76">
      <c r="BX22025" s="16"/>
    </row>
    <row r="22026" spans="76:76">
      <c r="BX22026" s="16"/>
    </row>
    <row r="22027" spans="76:76">
      <c r="BX22027" s="16"/>
    </row>
    <row r="22028" spans="76:76">
      <c r="BX22028" s="16"/>
    </row>
    <row r="22029" spans="76:76">
      <c r="BX22029" s="16"/>
    </row>
    <row r="22030" spans="76:76">
      <c r="BX22030" s="16"/>
    </row>
    <row r="22031" spans="76:76">
      <c r="BX22031" s="16"/>
    </row>
    <row r="22032" spans="76:76">
      <c r="BX22032" s="16"/>
    </row>
    <row r="22033" spans="76:76">
      <c r="BX22033" s="16"/>
    </row>
    <row r="22034" spans="76:76">
      <c r="BX22034" s="16"/>
    </row>
    <row r="22035" spans="76:76">
      <c r="BX22035" s="16"/>
    </row>
    <row r="22036" spans="76:76">
      <c r="BX22036" s="16"/>
    </row>
    <row r="22037" spans="76:76">
      <c r="BX22037" s="16"/>
    </row>
    <row r="22038" spans="76:76">
      <c r="BX22038" s="16"/>
    </row>
    <row r="22039" spans="76:76">
      <c r="BX22039" s="16"/>
    </row>
    <row r="22040" spans="76:76">
      <c r="BX22040" s="16"/>
    </row>
    <row r="22041" spans="76:76">
      <c r="BX22041" s="16"/>
    </row>
    <row r="22042" spans="76:76">
      <c r="BX22042" s="16"/>
    </row>
    <row r="22043" spans="76:76">
      <c r="BX22043" s="16"/>
    </row>
    <row r="22044" spans="76:76">
      <c r="BX22044" s="16"/>
    </row>
    <row r="22045" spans="76:76">
      <c r="BX22045" s="16"/>
    </row>
    <row r="22046" spans="76:76">
      <c r="BX22046" s="16"/>
    </row>
    <row r="22047" spans="76:76">
      <c r="BX22047" s="16"/>
    </row>
    <row r="22048" spans="76:76">
      <c r="BX22048" s="16"/>
    </row>
    <row r="22049" spans="76:76">
      <c r="BX22049" s="16"/>
    </row>
    <row r="22050" spans="76:76">
      <c r="BX22050" s="16"/>
    </row>
    <row r="22051" spans="76:76">
      <c r="BX22051" s="16"/>
    </row>
    <row r="22052" spans="76:76">
      <c r="BX22052" s="16"/>
    </row>
    <row r="22053" spans="76:76">
      <c r="BX22053" s="16"/>
    </row>
    <row r="22054" spans="76:76">
      <c r="BX22054" s="16"/>
    </row>
    <row r="22055" spans="76:76">
      <c r="BX22055" s="16"/>
    </row>
    <row r="22056" spans="76:76">
      <c r="BX22056" s="16"/>
    </row>
    <row r="22057" spans="76:76">
      <c r="BX22057" s="16"/>
    </row>
    <row r="22058" spans="76:76">
      <c r="BX22058" s="16"/>
    </row>
    <row r="22059" spans="76:76">
      <c r="BX22059" s="16"/>
    </row>
    <row r="22060" spans="76:76">
      <c r="BX22060" s="16"/>
    </row>
    <row r="22061" spans="76:76">
      <c r="BX22061" s="16"/>
    </row>
    <row r="22062" spans="76:76">
      <c r="BX22062" s="16"/>
    </row>
    <row r="22063" spans="76:76">
      <c r="BX22063" s="16"/>
    </row>
    <row r="22064" spans="76:76">
      <c r="BX22064" s="16"/>
    </row>
    <row r="22065" spans="76:76">
      <c r="BX22065" s="16"/>
    </row>
    <row r="22066" spans="76:76">
      <c r="BX22066" s="16"/>
    </row>
    <row r="22067" spans="76:76">
      <c r="BX22067" s="16"/>
    </row>
    <row r="22068" spans="76:76">
      <c r="BX22068" s="16"/>
    </row>
    <row r="22069" spans="76:76">
      <c r="BX22069" s="16"/>
    </row>
    <row r="22070" spans="76:76">
      <c r="BX22070" s="16"/>
    </row>
    <row r="22071" spans="76:76">
      <c r="BX22071" s="16"/>
    </row>
    <row r="22072" spans="76:76">
      <c r="BX22072" s="16"/>
    </row>
    <row r="22073" spans="76:76">
      <c r="BX22073" s="16"/>
    </row>
    <row r="22074" spans="76:76">
      <c r="BX22074" s="16"/>
    </row>
    <row r="22075" spans="76:76">
      <c r="BX22075" s="16"/>
    </row>
    <row r="22076" spans="76:76">
      <c r="BX22076" s="16"/>
    </row>
    <row r="22077" spans="76:76">
      <c r="BX22077" s="16"/>
    </row>
    <row r="22078" spans="76:76">
      <c r="BX22078" s="16"/>
    </row>
    <row r="22079" spans="76:76">
      <c r="BX22079" s="16"/>
    </row>
    <row r="22080" spans="76:76">
      <c r="BX22080" s="16"/>
    </row>
    <row r="22081" spans="76:76">
      <c r="BX22081" s="16"/>
    </row>
    <row r="22082" spans="76:76">
      <c r="BX22082" s="16"/>
    </row>
    <row r="22083" spans="76:76">
      <c r="BX22083" s="16"/>
    </row>
    <row r="22084" spans="76:76">
      <c r="BX22084" s="16"/>
    </row>
    <row r="22085" spans="76:76">
      <c r="BX22085" s="16"/>
    </row>
    <row r="22086" spans="76:76">
      <c r="BX22086" s="16"/>
    </row>
    <row r="22087" spans="76:76">
      <c r="BX22087" s="16"/>
    </row>
    <row r="22088" spans="76:76">
      <c r="BX22088" s="16"/>
    </row>
    <row r="22089" spans="76:76">
      <c r="BX22089" s="16"/>
    </row>
    <row r="22090" spans="76:76">
      <c r="BX22090" s="16"/>
    </row>
    <row r="22091" spans="76:76">
      <c r="BX22091" s="16"/>
    </row>
    <row r="22092" spans="76:76">
      <c r="BX22092" s="16"/>
    </row>
    <row r="22093" spans="76:76">
      <c r="BX22093" s="16"/>
    </row>
    <row r="22094" spans="76:76">
      <c r="BX22094" s="16"/>
    </row>
    <row r="22095" spans="76:76">
      <c r="BX22095" s="16"/>
    </row>
    <row r="22096" spans="76:76">
      <c r="BX22096" s="16"/>
    </row>
    <row r="22097" spans="76:76">
      <c r="BX22097" s="16"/>
    </row>
    <row r="22098" spans="76:76">
      <c r="BX22098" s="16"/>
    </row>
    <row r="22099" spans="76:76">
      <c r="BX22099" s="16"/>
    </row>
    <row r="22100" spans="76:76">
      <c r="BX22100" s="16"/>
    </row>
    <row r="22101" spans="76:76">
      <c r="BX22101" s="16"/>
    </row>
    <row r="22102" spans="76:76">
      <c r="BX22102" s="16"/>
    </row>
    <row r="22103" spans="76:76">
      <c r="BX22103" s="16"/>
    </row>
    <row r="22104" spans="76:76">
      <c r="BX22104" s="16"/>
    </row>
    <row r="22105" spans="76:76">
      <c r="BX22105" s="16"/>
    </row>
    <row r="22106" spans="76:76">
      <c r="BX22106" s="16"/>
    </row>
    <row r="22107" spans="76:76">
      <c r="BX22107" s="16"/>
    </row>
    <row r="22108" spans="76:76">
      <c r="BX22108" s="16"/>
    </row>
    <row r="22109" spans="76:76">
      <c r="BX22109" s="16"/>
    </row>
    <row r="22110" spans="76:76">
      <c r="BX22110" s="16"/>
    </row>
    <row r="22111" spans="76:76">
      <c r="BX22111" s="16"/>
    </row>
    <row r="22112" spans="76:76">
      <c r="BX22112" s="16"/>
    </row>
    <row r="22113" spans="76:76">
      <c r="BX22113" s="16"/>
    </row>
    <row r="22114" spans="76:76">
      <c r="BX22114" s="16"/>
    </row>
    <row r="22115" spans="76:76">
      <c r="BX22115" s="16"/>
    </row>
    <row r="22116" spans="76:76">
      <c r="BX22116" s="16"/>
    </row>
    <row r="22117" spans="76:76">
      <c r="BX22117" s="16"/>
    </row>
    <row r="22118" spans="76:76">
      <c r="BX22118" s="16"/>
    </row>
    <row r="22119" spans="76:76">
      <c r="BX22119" s="16"/>
    </row>
    <row r="22120" spans="76:76">
      <c r="BX22120" s="16"/>
    </row>
    <row r="22121" spans="76:76">
      <c r="BX22121" s="16"/>
    </row>
    <row r="22122" spans="76:76">
      <c r="BX22122" s="16"/>
    </row>
    <row r="22123" spans="76:76">
      <c r="BX22123" s="16"/>
    </row>
    <row r="22124" spans="76:76">
      <c r="BX22124" s="16"/>
    </row>
    <row r="22125" spans="76:76">
      <c r="BX22125" s="16"/>
    </row>
    <row r="22126" spans="76:76">
      <c r="BX22126" s="16"/>
    </row>
    <row r="22127" spans="76:76">
      <c r="BX22127" s="16"/>
    </row>
    <row r="22128" spans="76:76">
      <c r="BX22128" s="16"/>
    </row>
    <row r="22129" spans="76:76">
      <c r="BX22129" s="16"/>
    </row>
    <row r="22130" spans="76:76">
      <c r="BX22130" s="16"/>
    </row>
    <row r="22131" spans="76:76">
      <c r="BX22131" s="16"/>
    </row>
    <row r="22132" spans="76:76">
      <c r="BX22132" s="16"/>
    </row>
    <row r="22133" spans="76:76">
      <c r="BX22133" s="16"/>
    </row>
    <row r="22134" spans="76:76">
      <c r="BX22134" s="16"/>
    </row>
    <row r="22135" spans="76:76">
      <c r="BX22135" s="16"/>
    </row>
    <row r="22136" spans="76:76">
      <c r="BX22136" s="16"/>
    </row>
    <row r="22137" spans="76:76">
      <c r="BX22137" s="16"/>
    </row>
    <row r="22138" spans="76:76">
      <c r="BX22138" s="16"/>
    </row>
    <row r="22139" spans="76:76">
      <c r="BX22139" s="16"/>
    </row>
    <row r="22140" spans="76:76">
      <c r="BX22140" s="16"/>
    </row>
    <row r="22141" spans="76:76">
      <c r="BX22141" s="16"/>
    </row>
    <row r="22142" spans="76:76">
      <c r="BX22142" s="16"/>
    </row>
    <row r="22143" spans="76:76">
      <c r="BX22143" s="16"/>
    </row>
    <row r="22144" spans="76:76">
      <c r="BX22144" s="16"/>
    </row>
    <row r="22145" spans="76:76">
      <c r="BX22145" s="16"/>
    </row>
    <row r="22146" spans="76:76">
      <c r="BX22146" s="16"/>
    </row>
    <row r="22147" spans="76:76">
      <c r="BX22147" s="16"/>
    </row>
    <row r="22148" spans="76:76">
      <c r="BX22148" s="16"/>
    </row>
    <row r="22149" spans="76:76">
      <c r="BX22149" s="16"/>
    </row>
    <row r="22150" spans="76:76">
      <c r="BX22150" s="16"/>
    </row>
    <row r="22151" spans="76:76">
      <c r="BX22151" s="16"/>
    </row>
    <row r="22152" spans="76:76">
      <c r="BX22152" s="16"/>
    </row>
    <row r="22153" spans="76:76">
      <c r="BX22153" s="16"/>
    </row>
    <row r="22154" spans="76:76">
      <c r="BX22154" s="16"/>
    </row>
    <row r="22155" spans="76:76">
      <c r="BX22155" s="16"/>
    </row>
    <row r="22156" spans="76:76">
      <c r="BX22156" s="16"/>
    </row>
    <row r="22157" spans="76:76">
      <c r="BX22157" s="16"/>
    </row>
    <row r="22158" spans="76:76">
      <c r="BX22158" s="16"/>
    </row>
    <row r="22159" spans="76:76">
      <c r="BX22159" s="16"/>
    </row>
    <row r="22160" spans="76:76">
      <c r="BX22160" s="16"/>
    </row>
    <row r="22161" spans="76:76">
      <c r="BX22161" s="16"/>
    </row>
    <row r="22162" spans="76:76">
      <c r="BX22162" s="16"/>
    </row>
    <row r="22163" spans="76:76">
      <c r="BX22163" s="16"/>
    </row>
    <row r="22164" spans="76:76">
      <c r="BX22164" s="16"/>
    </row>
    <row r="22165" spans="76:76">
      <c r="BX22165" s="16"/>
    </row>
    <row r="22166" spans="76:76">
      <c r="BX22166" s="16"/>
    </row>
    <row r="22167" spans="76:76">
      <c r="BX22167" s="16"/>
    </row>
    <row r="22168" spans="76:76">
      <c r="BX22168" s="16"/>
    </row>
    <row r="22169" spans="76:76">
      <c r="BX22169" s="16"/>
    </row>
    <row r="22170" spans="76:76">
      <c r="BX22170" s="16"/>
    </row>
    <row r="22171" spans="76:76">
      <c r="BX22171" s="16"/>
    </row>
    <row r="22172" spans="76:76">
      <c r="BX22172" s="16"/>
    </row>
    <row r="22173" spans="76:76">
      <c r="BX22173" s="16"/>
    </row>
    <row r="22174" spans="76:76">
      <c r="BX22174" s="16"/>
    </row>
    <row r="22175" spans="76:76">
      <c r="BX22175" s="16"/>
    </row>
    <row r="22176" spans="76:76">
      <c r="BX22176" s="16"/>
    </row>
    <row r="22177" spans="76:76">
      <c r="BX22177" s="16"/>
    </row>
    <row r="22178" spans="76:76">
      <c r="BX22178" s="16"/>
    </row>
    <row r="22179" spans="76:76">
      <c r="BX22179" s="16"/>
    </row>
    <row r="22180" spans="76:76">
      <c r="BX22180" s="16"/>
    </row>
    <row r="22181" spans="76:76">
      <c r="BX22181" s="16"/>
    </row>
    <row r="22182" spans="76:76">
      <c r="BX22182" s="16"/>
    </row>
    <row r="22183" spans="76:76">
      <c r="BX22183" s="16"/>
    </row>
    <row r="22184" spans="76:76">
      <c r="BX22184" s="16"/>
    </row>
    <row r="22185" spans="76:76">
      <c r="BX22185" s="16"/>
    </row>
    <row r="22186" spans="76:76">
      <c r="BX22186" s="16"/>
    </row>
    <row r="22187" spans="76:76">
      <c r="BX22187" s="16"/>
    </row>
    <row r="22188" spans="76:76">
      <c r="BX22188" s="16"/>
    </row>
    <row r="22189" spans="76:76">
      <c r="BX22189" s="16"/>
    </row>
    <row r="22190" spans="76:76">
      <c r="BX22190" s="16"/>
    </row>
    <row r="22191" spans="76:76">
      <c r="BX22191" s="16"/>
    </row>
    <row r="22192" spans="76:76">
      <c r="BX22192" s="16"/>
    </row>
    <row r="22193" spans="76:76">
      <c r="BX22193" s="16"/>
    </row>
    <row r="22194" spans="76:76">
      <c r="BX22194" s="16"/>
    </row>
    <row r="22195" spans="76:76">
      <c r="BX22195" s="16"/>
    </row>
    <row r="22196" spans="76:76">
      <c r="BX22196" s="16"/>
    </row>
    <row r="22197" spans="76:76">
      <c r="BX22197" s="16"/>
    </row>
    <row r="22198" spans="76:76">
      <c r="BX22198" s="16"/>
    </row>
    <row r="22199" spans="76:76">
      <c r="BX22199" s="16"/>
    </row>
    <row r="22200" spans="76:76">
      <c r="BX22200" s="16"/>
    </row>
    <row r="22201" spans="76:76">
      <c r="BX22201" s="16"/>
    </row>
    <row r="22202" spans="76:76">
      <c r="BX22202" s="16"/>
    </row>
    <row r="22203" spans="76:76">
      <c r="BX22203" s="16"/>
    </row>
    <row r="22204" spans="76:76">
      <c r="BX22204" s="16"/>
    </row>
    <row r="22205" spans="76:76">
      <c r="BX22205" s="16"/>
    </row>
    <row r="22206" spans="76:76">
      <c r="BX22206" s="16"/>
    </row>
    <row r="22207" spans="76:76">
      <c r="BX22207" s="16"/>
    </row>
    <row r="22208" spans="76:76">
      <c r="BX22208" s="16"/>
    </row>
    <row r="22209" spans="76:76">
      <c r="BX22209" s="16"/>
    </row>
    <row r="22210" spans="76:76">
      <c r="BX22210" s="16"/>
    </row>
    <row r="22211" spans="76:76">
      <c r="BX22211" s="16"/>
    </row>
    <row r="22212" spans="76:76">
      <c r="BX22212" s="16"/>
    </row>
    <row r="22213" spans="76:76">
      <c r="BX22213" s="16"/>
    </row>
    <row r="22214" spans="76:76">
      <c r="BX22214" s="16"/>
    </row>
    <row r="22215" spans="76:76">
      <c r="BX22215" s="16"/>
    </row>
    <row r="22216" spans="76:76">
      <c r="BX22216" s="16"/>
    </row>
    <row r="22217" spans="76:76">
      <c r="BX22217" s="16"/>
    </row>
    <row r="22218" spans="76:76">
      <c r="BX22218" s="16"/>
    </row>
    <row r="22219" spans="76:76">
      <c r="BX22219" s="16"/>
    </row>
    <row r="22220" spans="76:76">
      <c r="BX22220" s="16"/>
    </row>
    <row r="22221" spans="76:76">
      <c r="BX22221" s="16"/>
    </row>
    <row r="22222" spans="76:76">
      <c r="BX22222" s="16"/>
    </row>
    <row r="22223" spans="76:76">
      <c r="BX22223" s="16"/>
    </row>
    <row r="22224" spans="76:76">
      <c r="BX22224" s="16"/>
    </row>
    <row r="22225" spans="76:76">
      <c r="BX22225" s="16"/>
    </row>
    <row r="22226" spans="76:76">
      <c r="BX22226" s="16"/>
    </row>
    <row r="22227" spans="76:76">
      <c r="BX22227" s="16"/>
    </row>
    <row r="22228" spans="76:76">
      <c r="BX22228" s="16"/>
    </row>
    <row r="22229" spans="76:76">
      <c r="BX22229" s="16"/>
    </row>
    <row r="22230" spans="76:76">
      <c r="BX22230" s="16"/>
    </row>
    <row r="22231" spans="76:76">
      <c r="BX22231" s="16"/>
    </row>
    <row r="22232" spans="76:76">
      <c r="BX22232" s="16"/>
    </row>
    <row r="22233" spans="76:76">
      <c r="BX22233" s="16"/>
    </row>
    <row r="22234" spans="76:76">
      <c r="BX22234" s="16"/>
    </row>
    <row r="22235" spans="76:76">
      <c r="BX22235" s="16"/>
    </row>
    <row r="22236" spans="76:76">
      <c r="BX22236" s="16"/>
    </row>
    <row r="22237" spans="76:76">
      <c r="BX22237" s="16"/>
    </row>
    <row r="22238" spans="76:76">
      <c r="BX22238" s="16"/>
    </row>
    <row r="22239" spans="76:76">
      <c r="BX22239" s="16"/>
    </row>
    <row r="22240" spans="76:76">
      <c r="BX22240" s="16"/>
    </row>
    <row r="22241" spans="76:76">
      <c r="BX22241" s="16"/>
    </row>
    <row r="22242" spans="76:76">
      <c r="BX22242" s="16"/>
    </row>
    <row r="22243" spans="76:76">
      <c r="BX22243" s="16"/>
    </row>
    <row r="22244" spans="76:76">
      <c r="BX22244" s="16"/>
    </row>
    <row r="22245" spans="76:76">
      <c r="BX22245" s="16"/>
    </row>
    <row r="22246" spans="76:76">
      <c r="BX22246" s="16"/>
    </row>
    <row r="22247" spans="76:76">
      <c r="BX22247" s="16"/>
    </row>
    <row r="22248" spans="76:76">
      <c r="BX22248" s="16"/>
    </row>
    <row r="22249" spans="76:76">
      <c r="BX22249" s="16"/>
    </row>
    <row r="22250" spans="76:76">
      <c r="BX22250" s="16"/>
    </row>
    <row r="22251" spans="76:76">
      <c r="BX22251" s="16"/>
    </row>
    <row r="22252" spans="76:76">
      <c r="BX22252" s="16"/>
    </row>
    <row r="22253" spans="76:76">
      <c r="BX22253" s="16"/>
    </row>
    <row r="22254" spans="76:76">
      <c r="BX22254" s="16"/>
    </row>
    <row r="22255" spans="76:76">
      <c r="BX22255" s="16"/>
    </row>
    <row r="22256" spans="76:76">
      <c r="BX22256" s="16"/>
    </row>
    <row r="22257" spans="76:76">
      <c r="BX22257" s="16"/>
    </row>
    <row r="22258" spans="76:76">
      <c r="BX22258" s="16"/>
    </row>
    <row r="22259" spans="76:76">
      <c r="BX22259" s="16"/>
    </row>
    <row r="22260" spans="76:76">
      <c r="BX22260" s="16"/>
    </row>
    <row r="22261" spans="76:76">
      <c r="BX22261" s="16"/>
    </row>
    <row r="22262" spans="76:76">
      <c r="BX22262" s="16"/>
    </row>
    <row r="22263" spans="76:76">
      <c r="BX22263" s="16"/>
    </row>
    <row r="22264" spans="76:76">
      <c r="BX22264" s="16"/>
    </row>
    <row r="22265" spans="76:76">
      <c r="BX22265" s="16"/>
    </row>
    <row r="22266" spans="76:76">
      <c r="BX22266" s="16"/>
    </row>
    <row r="22267" spans="76:76">
      <c r="BX22267" s="16"/>
    </row>
    <row r="22268" spans="76:76">
      <c r="BX22268" s="16"/>
    </row>
    <row r="22269" spans="76:76">
      <c r="BX22269" s="16"/>
    </row>
    <row r="22270" spans="76:76">
      <c r="BX22270" s="16"/>
    </row>
    <row r="22271" spans="76:76">
      <c r="BX22271" s="16"/>
    </row>
    <row r="22272" spans="76:76">
      <c r="BX22272" s="16"/>
    </row>
    <row r="22273" spans="76:76">
      <c r="BX22273" s="16"/>
    </row>
    <row r="22274" spans="76:76">
      <c r="BX22274" s="16"/>
    </row>
    <row r="22275" spans="76:76">
      <c r="BX22275" s="16"/>
    </row>
    <row r="22276" spans="76:76">
      <c r="BX22276" s="16"/>
    </row>
    <row r="22277" spans="76:76">
      <c r="BX22277" s="16"/>
    </row>
    <row r="22278" spans="76:76">
      <c r="BX22278" s="16"/>
    </row>
    <row r="22279" spans="76:76">
      <c r="BX22279" s="16"/>
    </row>
    <row r="22280" spans="76:76">
      <c r="BX22280" s="16"/>
    </row>
    <row r="22281" spans="76:76">
      <c r="BX22281" s="16"/>
    </row>
    <row r="22282" spans="76:76">
      <c r="BX22282" s="16"/>
    </row>
    <row r="22283" spans="76:76">
      <c r="BX22283" s="16"/>
    </row>
    <row r="22284" spans="76:76">
      <c r="BX22284" s="16"/>
    </row>
    <row r="22285" spans="76:76">
      <c r="BX22285" s="16"/>
    </row>
    <row r="22286" spans="76:76">
      <c r="BX22286" s="16"/>
    </row>
    <row r="22287" spans="76:76">
      <c r="BX22287" s="16"/>
    </row>
    <row r="22288" spans="76:76">
      <c r="BX22288" s="16"/>
    </row>
    <row r="22289" spans="76:76">
      <c r="BX22289" s="16"/>
    </row>
    <row r="22290" spans="76:76">
      <c r="BX22290" s="16"/>
    </row>
    <row r="22291" spans="76:76">
      <c r="BX22291" s="16"/>
    </row>
    <row r="22292" spans="76:76">
      <c r="BX22292" s="16"/>
    </row>
    <row r="22293" spans="76:76">
      <c r="BX22293" s="16"/>
    </row>
    <row r="22294" spans="76:76">
      <c r="BX22294" s="16"/>
    </row>
    <row r="22295" spans="76:76">
      <c r="BX22295" s="16"/>
    </row>
    <row r="22296" spans="76:76">
      <c r="BX22296" s="16"/>
    </row>
    <row r="22297" spans="76:76">
      <c r="BX22297" s="16"/>
    </row>
    <row r="22298" spans="76:76">
      <c r="BX22298" s="16"/>
    </row>
    <row r="22299" spans="76:76">
      <c r="BX22299" s="16"/>
    </row>
    <row r="22300" spans="76:76">
      <c r="BX22300" s="16"/>
    </row>
    <row r="22301" spans="76:76">
      <c r="BX22301" s="16"/>
    </row>
    <row r="22302" spans="76:76">
      <c r="BX22302" s="16"/>
    </row>
    <row r="22303" spans="76:76">
      <c r="BX22303" s="16"/>
    </row>
    <row r="22304" spans="76:76">
      <c r="BX22304" s="16"/>
    </row>
    <row r="22305" spans="76:76">
      <c r="BX22305" s="16"/>
    </row>
    <row r="22306" spans="76:76">
      <c r="BX22306" s="16"/>
    </row>
    <row r="22307" spans="76:76">
      <c r="BX22307" s="16"/>
    </row>
    <row r="22308" spans="76:76">
      <c r="BX22308" s="16"/>
    </row>
    <row r="22309" spans="76:76">
      <c r="BX22309" s="16"/>
    </row>
    <row r="22310" spans="76:76">
      <c r="BX22310" s="16"/>
    </row>
    <row r="22311" spans="76:76">
      <c r="BX22311" s="16"/>
    </row>
    <row r="22312" spans="76:76">
      <c r="BX22312" s="16"/>
    </row>
    <row r="22313" spans="76:76">
      <c r="BX22313" s="16"/>
    </row>
    <row r="22314" spans="76:76">
      <c r="BX22314" s="16"/>
    </row>
    <row r="22315" spans="76:76">
      <c r="BX22315" s="16"/>
    </row>
    <row r="22316" spans="76:76">
      <c r="BX22316" s="16"/>
    </row>
    <row r="22317" spans="76:76">
      <c r="BX22317" s="16"/>
    </row>
    <row r="22318" spans="76:76">
      <c r="BX22318" s="16"/>
    </row>
    <row r="22319" spans="76:76">
      <c r="BX22319" s="16"/>
    </row>
    <row r="22320" spans="76:76">
      <c r="BX22320" s="16"/>
    </row>
    <row r="22321" spans="76:76">
      <c r="BX22321" s="16"/>
    </row>
    <row r="22322" spans="76:76">
      <c r="BX22322" s="16"/>
    </row>
    <row r="22323" spans="76:76">
      <c r="BX22323" s="16"/>
    </row>
    <row r="22324" spans="76:76">
      <c r="BX22324" s="16"/>
    </row>
    <row r="22325" spans="76:76">
      <c r="BX22325" s="16"/>
    </row>
    <row r="22326" spans="76:76">
      <c r="BX22326" s="16"/>
    </row>
    <row r="22327" spans="76:76">
      <c r="BX22327" s="16"/>
    </row>
    <row r="22328" spans="76:76">
      <c r="BX22328" s="16"/>
    </row>
    <row r="22329" spans="76:76">
      <c r="BX22329" s="16"/>
    </row>
    <row r="22330" spans="76:76">
      <c r="BX22330" s="16"/>
    </row>
    <row r="22331" spans="76:76">
      <c r="BX22331" s="16"/>
    </row>
    <row r="22332" spans="76:76">
      <c r="BX22332" s="16"/>
    </row>
    <row r="22333" spans="76:76">
      <c r="BX22333" s="16"/>
    </row>
    <row r="22334" spans="76:76">
      <c r="BX22334" s="16"/>
    </row>
    <row r="22335" spans="76:76">
      <c r="BX22335" s="16"/>
    </row>
    <row r="22336" spans="76:76">
      <c r="BX22336" s="16"/>
    </row>
    <row r="22337" spans="76:76">
      <c r="BX22337" s="16"/>
    </row>
    <row r="22338" spans="76:76">
      <c r="BX22338" s="16"/>
    </row>
    <row r="22339" spans="76:76">
      <c r="BX22339" s="16"/>
    </row>
    <row r="22340" spans="76:76">
      <c r="BX22340" s="16"/>
    </row>
    <row r="22341" spans="76:76">
      <c r="BX22341" s="16"/>
    </row>
    <row r="22342" spans="76:76">
      <c r="BX22342" s="16"/>
    </row>
    <row r="22343" spans="76:76">
      <c r="BX22343" s="16"/>
    </row>
    <row r="22344" spans="76:76">
      <c r="BX22344" s="16"/>
    </row>
    <row r="22345" spans="76:76">
      <c r="BX22345" s="16"/>
    </row>
    <row r="22346" spans="76:76">
      <c r="BX22346" s="16"/>
    </row>
    <row r="22347" spans="76:76">
      <c r="BX22347" s="16"/>
    </row>
    <row r="22348" spans="76:76">
      <c r="BX22348" s="16"/>
    </row>
    <row r="22349" spans="76:76">
      <c r="BX22349" s="16"/>
    </row>
    <row r="22350" spans="76:76">
      <c r="BX22350" s="16"/>
    </row>
    <row r="22351" spans="76:76">
      <c r="BX22351" s="16"/>
    </row>
    <row r="22352" spans="76:76">
      <c r="BX22352" s="16"/>
    </row>
    <row r="22353" spans="76:76">
      <c r="BX22353" s="16"/>
    </row>
    <row r="22354" spans="76:76">
      <c r="BX22354" s="16"/>
    </row>
    <row r="22355" spans="76:76">
      <c r="BX22355" s="16"/>
    </row>
    <row r="22356" spans="76:76">
      <c r="BX22356" s="16"/>
    </row>
    <row r="22357" spans="76:76">
      <c r="BX22357" s="16"/>
    </row>
    <row r="22358" spans="76:76">
      <c r="BX22358" s="16"/>
    </row>
    <row r="22359" spans="76:76">
      <c r="BX22359" s="16"/>
    </row>
    <row r="22360" spans="76:76">
      <c r="BX22360" s="16"/>
    </row>
    <row r="22361" spans="76:76">
      <c r="BX22361" s="16"/>
    </row>
    <row r="22362" spans="76:76">
      <c r="BX22362" s="16"/>
    </row>
    <row r="22363" spans="76:76">
      <c r="BX22363" s="16"/>
    </row>
    <row r="22364" spans="76:76">
      <c r="BX22364" s="16"/>
    </row>
    <row r="22365" spans="76:76">
      <c r="BX22365" s="16"/>
    </row>
    <row r="22366" spans="76:76">
      <c r="BX22366" s="16"/>
    </row>
    <row r="22367" spans="76:76">
      <c r="BX22367" s="16"/>
    </row>
    <row r="22368" spans="76:76">
      <c r="BX22368" s="16"/>
    </row>
    <row r="22369" spans="76:76">
      <c r="BX22369" s="16"/>
    </row>
    <row r="22370" spans="76:76">
      <c r="BX22370" s="16"/>
    </row>
    <row r="22371" spans="76:76">
      <c r="BX22371" s="16"/>
    </row>
    <row r="22372" spans="76:76">
      <c r="BX22372" s="16"/>
    </row>
    <row r="22373" spans="76:76">
      <c r="BX22373" s="16"/>
    </row>
    <row r="22374" spans="76:76">
      <c r="BX22374" s="16"/>
    </row>
    <row r="22375" spans="76:76">
      <c r="BX22375" s="16"/>
    </row>
    <row r="22376" spans="76:76">
      <c r="BX22376" s="16"/>
    </row>
    <row r="22377" spans="76:76">
      <c r="BX22377" s="16"/>
    </row>
    <row r="22378" spans="76:76">
      <c r="BX22378" s="16"/>
    </row>
    <row r="22379" spans="76:76">
      <c r="BX22379" s="16"/>
    </row>
    <row r="22380" spans="76:76">
      <c r="BX22380" s="16"/>
    </row>
    <row r="22381" spans="76:76">
      <c r="BX22381" s="16"/>
    </row>
    <row r="22382" spans="76:76">
      <c r="BX22382" s="16"/>
    </row>
    <row r="22383" spans="76:76">
      <c r="BX22383" s="16"/>
    </row>
    <row r="22384" spans="76:76">
      <c r="BX22384" s="16"/>
    </row>
    <row r="22385" spans="76:76">
      <c r="BX22385" s="16"/>
    </row>
    <row r="22386" spans="76:76">
      <c r="BX22386" s="16"/>
    </row>
    <row r="22387" spans="76:76">
      <c r="BX22387" s="16"/>
    </row>
    <row r="22388" spans="76:76">
      <c r="BX22388" s="16"/>
    </row>
    <row r="22389" spans="76:76">
      <c r="BX22389" s="16"/>
    </row>
    <row r="22390" spans="76:76">
      <c r="BX22390" s="16"/>
    </row>
    <row r="22391" spans="76:76">
      <c r="BX22391" s="16"/>
    </row>
    <row r="22392" spans="76:76">
      <c r="BX22392" s="16"/>
    </row>
    <row r="22393" spans="76:76">
      <c r="BX22393" s="16"/>
    </row>
    <row r="22394" spans="76:76">
      <c r="BX22394" s="16"/>
    </row>
    <row r="22395" spans="76:76">
      <c r="BX22395" s="16"/>
    </row>
    <row r="22396" spans="76:76">
      <c r="BX22396" s="16"/>
    </row>
    <row r="22397" spans="76:76">
      <c r="BX22397" s="16"/>
    </row>
    <row r="22398" spans="76:76">
      <c r="BX22398" s="16"/>
    </row>
    <row r="22399" spans="76:76">
      <c r="BX22399" s="16"/>
    </row>
    <row r="22400" spans="76:76">
      <c r="BX22400" s="16"/>
    </row>
    <row r="22401" spans="76:76">
      <c r="BX22401" s="16"/>
    </row>
    <row r="22402" spans="76:76">
      <c r="BX22402" s="16"/>
    </row>
    <row r="22403" spans="76:76">
      <c r="BX22403" s="16"/>
    </row>
    <row r="22404" spans="76:76">
      <c r="BX22404" s="16"/>
    </row>
    <row r="22405" spans="76:76">
      <c r="BX22405" s="16"/>
    </row>
    <row r="22406" spans="76:76">
      <c r="BX22406" s="16"/>
    </row>
    <row r="22407" spans="76:76">
      <c r="BX22407" s="16"/>
    </row>
    <row r="22408" spans="76:76">
      <c r="BX22408" s="16"/>
    </row>
    <row r="22409" spans="76:76">
      <c r="BX22409" s="16"/>
    </row>
    <row r="22410" spans="76:76">
      <c r="BX22410" s="16"/>
    </row>
    <row r="22411" spans="76:76">
      <c r="BX22411" s="16"/>
    </row>
    <row r="22412" spans="76:76">
      <c r="BX22412" s="16"/>
    </row>
    <row r="22413" spans="76:76">
      <c r="BX22413" s="16"/>
    </row>
    <row r="22414" spans="76:76">
      <c r="BX22414" s="16"/>
    </row>
    <row r="22415" spans="76:76">
      <c r="BX22415" s="16"/>
    </row>
    <row r="22416" spans="76:76">
      <c r="BX22416" s="16"/>
    </row>
    <row r="22417" spans="76:76">
      <c r="BX22417" s="16"/>
    </row>
    <row r="22418" spans="76:76">
      <c r="BX22418" s="16"/>
    </row>
    <row r="22419" spans="76:76">
      <c r="BX22419" s="16"/>
    </row>
    <row r="22420" spans="76:76">
      <c r="BX22420" s="16"/>
    </row>
    <row r="22421" spans="76:76">
      <c r="BX22421" s="16"/>
    </row>
    <row r="22422" spans="76:76">
      <c r="BX22422" s="16"/>
    </row>
    <row r="22423" spans="76:76">
      <c r="BX22423" s="16"/>
    </row>
    <row r="22424" spans="76:76">
      <c r="BX22424" s="16"/>
    </row>
    <row r="22425" spans="76:76">
      <c r="BX22425" s="16"/>
    </row>
    <row r="22426" spans="76:76">
      <c r="BX22426" s="16"/>
    </row>
    <row r="22427" spans="76:76">
      <c r="BX22427" s="16"/>
    </row>
    <row r="22428" spans="76:76">
      <c r="BX22428" s="16"/>
    </row>
    <row r="22429" spans="76:76">
      <c r="BX22429" s="16"/>
    </row>
    <row r="22430" spans="76:76">
      <c r="BX22430" s="16"/>
    </row>
    <row r="22431" spans="76:76">
      <c r="BX22431" s="16"/>
    </row>
    <row r="22432" spans="76:76">
      <c r="BX22432" s="16"/>
    </row>
    <row r="22433" spans="76:76">
      <c r="BX22433" s="16"/>
    </row>
    <row r="22434" spans="76:76">
      <c r="BX22434" s="16"/>
    </row>
    <row r="22435" spans="76:76">
      <c r="BX22435" s="16"/>
    </row>
    <row r="22436" spans="76:76">
      <c r="BX22436" s="16"/>
    </row>
    <row r="22437" spans="76:76">
      <c r="BX22437" s="16"/>
    </row>
    <row r="22438" spans="76:76">
      <c r="BX22438" s="16"/>
    </row>
    <row r="22439" spans="76:76">
      <c r="BX22439" s="16"/>
    </row>
    <row r="22440" spans="76:76">
      <c r="BX22440" s="16"/>
    </row>
    <row r="22441" spans="76:76">
      <c r="BX22441" s="16"/>
    </row>
    <row r="22442" spans="76:76">
      <c r="BX22442" s="16"/>
    </row>
    <row r="22443" spans="76:76">
      <c r="BX22443" s="16"/>
    </row>
    <row r="22444" spans="76:76">
      <c r="BX22444" s="16"/>
    </row>
    <row r="22445" spans="76:76">
      <c r="BX22445" s="16"/>
    </row>
    <row r="22446" spans="76:76">
      <c r="BX22446" s="16"/>
    </row>
    <row r="22447" spans="76:76">
      <c r="BX22447" s="16"/>
    </row>
    <row r="22448" spans="76:76">
      <c r="BX22448" s="16"/>
    </row>
    <row r="22449" spans="76:76">
      <c r="BX22449" s="16"/>
    </row>
    <row r="22450" spans="76:76">
      <c r="BX22450" s="16"/>
    </row>
    <row r="22451" spans="76:76">
      <c r="BX22451" s="16"/>
    </row>
    <row r="22452" spans="76:76">
      <c r="BX22452" s="16"/>
    </row>
    <row r="22453" spans="76:76">
      <c r="BX22453" s="16"/>
    </row>
    <row r="22454" spans="76:76">
      <c r="BX22454" s="16"/>
    </row>
    <row r="22455" spans="76:76">
      <c r="BX22455" s="16"/>
    </row>
    <row r="22456" spans="76:76">
      <c r="BX22456" s="16"/>
    </row>
    <row r="22457" spans="76:76">
      <c r="BX22457" s="16"/>
    </row>
    <row r="22458" spans="76:76">
      <c r="BX22458" s="16"/>
    </row>
    <row r="22459" spans="76:76">
      <c r="BX22459" s="16"/>
    </row>
    <row r="22460" spans="76:76">
      <c r="BX22460" s="16"/>
    </row>
    <row r="22461" spans="76:76">
      <c r="BX22461" s="16"/>
    </row>
    <row r="22462" spans="76:76">
      <c r="BX22462" s="16"/>
    </row>
    <row r="22463" spans="76:76">
      <c r="BX22463" s="16"/>
    </row>
    <row r="22464" spans="76:76">
      <c r="BX22464" s="16"/>
    </row>
    <row r="22465" spans="76:76">
      <c r="BX22465" s="16"/>
    </row>
    <row r="22466" spans="76:76">
      <c r="BX22466" s="16"/>
    </row>
    <row r="22467" spans="76:76">
      <c r="BX22467" s="16"/>
    </row>
    <row r="22468" spans="76:76">
      <c r="BX22468" s="16"/>
    </row>
    <row r="22469" spans="76:76">
      <c r="BX22469" s="16"/>
    </row>
    <row r="22470" spans="76:76">
      <c r="BX22470" s="16"/>
    </row>
    <row r="22471" spans="76:76">
      <c r="BX22471" s="16"/>
    </row>
    <row r="22472" spans="76:76">
      <c r="BX22472" s="16"/>
    </row>
    <row r="22473" spans="76:76">
      <c r="BX22473" s="16"/>
    </row>
    <row r="22474" spans="76:76">
      <c r="BX22474" s="16"/>
    </row>
    <row r="22475" spans="76:76">
      <c r="BX22475" s="16"/>
    </row>
    <row r="22476" spans="76:76">
      <c r="BX22476" s="16"/>
    </row>
    <row r="22477" spans="76:76">
      <c r="BX22477" s="16"/>
    </row>
    <row r="22478" spans="76:76">
      <c r="BX22478" s="16"/>
    </row>
    <row r="22479" spans="76:76">
      <c r="BX22479" s="16"/>
    </row>
    <row r="22480" spans="76:76">
      <c r="BX22480" s="16"/>
    </row>
    <row r="22481" spans="76:76">
      <c r="BX22481" s="16"/>
    </row>
    <row r="22482" spans="76:76">
      <c r="BX22482" s="16"/>
    </row>
    <row r="22483" spans="76:76">
      <c r="BX22483" s="16"/>
    </row>
    <row r="22484" spans="76:76">
      <c r="BX22484" s="16"/>
    </row>
    <row r="22485" spans="76:76">
      <c r="BX22485" s="16"/>
    </row>
    <row r="22486" spans="76:76">
      <c r="BX22486" s="16"/>
    </row>
    <row r="22487" spans="76:76">
      <c r="BX22487" s="16"/>
    </row>
    <row r="22488" spans="76:76">
      <c r="BX22488" s="16"/>
    </row>
    <row r="22489" spans="76:76">
      <c r="BX22489" s="16"/>
    </row>
    <row r="22490" spans="76:76">
      <c r="BX22490" s="16"/>
    </row>
    <row r="22491" spans="76:76">
      <c r="BX22491" s="16"/>
    </row>
    <row r="22492" spans="76:76">
      <c r="BX22492" s="16"/>
    </row>
    <row r="22493" spans="76:76">
      <c r="BX22493" s="16"/>
    </row>
    <row r="22494" spans="76:76">
      <c r="BX22494" s="16"/>
    </row>
    <row r="22495" spans="76:76">
      <c r="BX22495" s="16"/>
    </row>
    <row r="22496" spans="76:76">
      <c r="BX22496" s="16"/>
    </row>
    <row r="22497" spans="76:76">
      <c r="BX22497" s="16"/>
    </row>
    <row r="22498" spans="76:76">
      <c r="BX22498" s="16"/>
    </row>
    <row r="22499" spans="76:76">
      <c r="BX22499" s="16"/>
    </row>
    <row r="22500" spans="76:76">
      <c r="BX22500" s="16"/>
    </row>
    <row r="22501" spans="76:76">
      <c r="BX22501" s="16"/>
    </row>
    <row r="22502" spans="76:76">
      <c r="BX22502" s="16"/>
    </row>
    <row r="22503" spans="76:76">
      <c r="BX22503" s="16"/>
    </row>
    <row r="22504" spans="76:76">
      <c r="BX22504" s="16"/>
    </row>
    <row r="22505" spans="76:76">
      <c r="BX22505" s="16"/>
    </row>
    <row r="22506" spans="76:76">
      <c r="BX22506" s="16"/>
    </row>
    <row r="22507" spans="76:76">
      <c r="BX22507" s="16"/>
    </row>
    <row r="22508" spans="76:76">
      <c r="BX22508" s="16"/>
    </row>
    <row r="22509" spans="76:76">
      <c r="BX22509" s="16"/>
    </row>
    <row r="22510" spans="76:76">
      <c r="BX22510" s="16"/>
    </row>
    <row r="22511" spans="76:76">
      <c r="BX22511" s="16"/>
    </row>
    <row r="22512" spans="76:76">
      <c r="BX22512" s="16"/>
    </row>
    <row r="22513" spans="76:76">
      <c r="BX22513" s="16"/>
    </row>
    <row r="22514" spans="76:76">
      <c r="BX22514" s="16"/>
    </row>
    <row r="22515" spans="76:76">
      <c r="BX22515" s="16"/>
    </row>
    <row r="22516" spans="76:76">
      <c r="BX22516" s="16"/>
    </row>
    <row r="22517" spans="76:76">
      <c r="BX22517" s="16"/>
    </row>
    <row r="22518" spans="76:76">
      <c r="BX22518" s="16"/>
    </row>
    <row r="22519" spans="76:76">
      <c r="BX22519" s="16"/>
    </row>
    <row r="22520" spans="76:76">
      <c r="BX22520" s="16"/>
    </row>
    <row r="22521" spans="76:76">
      <c r="BX22521" s="16"/>
    </row>
    <row r="22522" spans="76:76">
      <c r="BX22522" s="16"/>
    </row>
    <row r="22523" spans="76:76">
      <c r="BX22523" s="16"/>
    </row>
    <row r="22524" spans="76:76">
      <c r="BX22524" s="16"/>
    </row>
    <row r="22525" spans="76:76">
      <c r="BX22525" s="16"/>
    </row>
    <row r="22526" spans="76:76">
      <c r="BX22526" s="16"/>
    </row>
    <row r="22527" spans="76:76">
      <c r="BX22527" s="16"/>
    </row>
    <row r="22528" spans="76:76">
      <c r="BX22528" s="16"/>
    </row>
    <row r="22529" spans="76:76">
      <c r="BX22529" s="16"/>
    </row>
    <row r="22530" spans="76:76">
      <c r="BX22530" s="16"/>
    </row>
    <row r="22531" spans="76:76">
      <c r="BX22531" s="16"/>
    </row>
    <row r="22532" spans="76:76">
      <c r="BX22532" s="16"/>
    </row>
    <row r="22533" spans="76:76">
      <c r="BX22533" s="16"/>
    </row>
    <row r="22534" spans="76:76">
      <c r="BX22534" s="16"/>
    </row>
    <row r="22535" spans="76:76">
      <c r="BX22535" s="16"/>
    </row>
    <row r="22536" spans="76:76">
      <c r="BX22536" s="16"/>
    </row>
    <row r="22537" spans="76:76">
      <c r="BX22537" s="16"/>
    </row>
    <row r="22538" spans="76:76">
      <c r="BX22538" s="16"/>
    </row>
    <row r="22539" spans="76:76">
      <c r="BX22539" s="16"/>
    </row>
    <row r="22540" spans="76:76">
      <c r="BX22540" s="16"/>
    </row>
    <row r="22541" spans="76:76">
      <c r="BX22541" s="16"/>
    </row>
    <row r="22542" spans="76:76">
      <c r="BX22542" s="16"/>
    </row>
    <row r="22543" spans="76:76">
      <c r="BX22543" s="16"/>
    </row>
    <row r="22544" spans="76:76">
      <c r="BX22544" s="16"/>
    </row>
    <row r="22545" spans="76:76">
      <c r="BX22545" s="16"/>
    </row>
    <row r="22546" spans="76:76">
      <c r="BX22546" s="16"/>
    </row>
    <row r="22547" spans="76:76">
      <c r="BX22547" s="16"/>
    </row>
    <row r="22548" spans="76:76">
      <c r="BX22548" s="16"/>
    </row>
    <row r="22549" spans="76:76">
      <c r="BX22549" s="16"/>
    </row>
    <row r="22550" spans="76:76">
      <c r="BX22550" s="16"/>
    </row>
    <row r="22551" spans="76:76">
      <c r="BX22551" s="16"/>
    </row>
    <row r="22552" spans="76:76">
      <c r="BX22552" s="16"/>
    </row>
    <row r="22553" spans="76:76">
      <c r="BX22553" s="16"/>
    </row>
    <row r="22554" spans="76:76">
      <c r="BX22554" s="16"/>
    </row>
    <row r="22555" spans="76:76">
      <c r="BX22555" s="16"/>
    </row>
    <row r="22556" spans="76:76">
      <c r="BX22556" s="16"/>
    </row>
    <row r="22557" spans="76:76">
      <c r="BX22557" s="16"/>
    </row>
    <row r="22558" spans="76:76">
      <c r="BX22558" s="16"/>
    </row>
    <row r="22559" spans="76:76">
      <c r="BX22559" s="16"/>
    </row>
    <row r="22560" spans="76:76">
      <c r="BX22560" s="16"/>
    </row>
    <row r="22561" spans="76:76">
      <c r="BX22561" s="16"/>
    </row>
    <row r="22562" spans="76:76">
      <c r="BX22562" s="16"/>
    </row>
    <row r="22563" spans="76:76">
      <c r="BX22563" s="16"/>
    </row>
    <row r="22564" spans="76:76">
      <c r="BX22564" s="16"/>
    </row>
    <row r="22565" spans="76:76">
      <c r="BX22565" s="16"/>
    </row>
    <row r="22566" spans="76:76">
      <c r="BX22566" s="16"/>
    </row>
    <row r="22567" spans="76:76">
      <c r="BX22567" s="16"/>
    </row>
    <row r="22568" spans="76:76">
      <c r="BX22568" s="16"/>
    </row>
    <row r="22569" spans="76:76">
      <c r="BX22569" s="16"/>
    </row>
    <row r="22570" spans="76:76">
      <c r="BX22570" s="16"/>
    </row>
    <row r="22571" spans="76:76">
      <c r="BX22571" s="16"/>
    </row>
    <row r="22572" spans="76:76">
      <c r="BX22572" s="16"/>
    </row>
    <row r="22573" spans="76:76">
      <c r="BX22573" s="16"/>
    </row>
    <row r="22574" spans="76:76">
      <c r="BX22574" s="16"/>
    </row>
    <row r="22575" spans="76:76">
      <c r="BX22575" s="16"/>
    </row>
    <row r="22576" spans="76:76">
      <c r="BX22576" s="16"/>
    </row>
    <row r="22577" spans="76:76">
      <c r="BX22577" s="16"/>
    </row>
    <row r="22578" spans="76:76">
      <c r="BX22578" s="16"/>
    </row>
    <row r="22579" spans="76:76">
      <c r="BX22579" s="16"/>
    </row>
    <row r="22580" spans="76:76">
      <c r="BX22580" s="16"/>
    </row>
    <row r="22581" spans="76:76">
      <c r="BX22581" s="16"/>
    </row>
    <row r="22582" spans="76:76">
      <c r="BX22582" s="16"/>
    </row>
    <row r="22583" spans="76:76">
      <c r="BX22583" s="16"/>
    </row>
    <row r="22584" spans="76:76">
      <c r="BX22584" s="16"/>
    </row>
    <row r="22585" spans="76:76">
      <c r="BX22585" s="16"/>
    </row>
    <row r="22586" spans="76:76">
      <c r="BX22586" s="16"/>
    </row>
    <row r="22587" spans="76:76">
      <c r="BX22587" s="16"/>
    </row>
    <row r="22588" spans="76:76">
      <c r="BX22588" s="16"/>
    </row>
    <row r="22589" spans="76:76">
      <c r="BX22589" s="16"/>
    </row>
    <row r="22590" spans="76:76">
      <c r="BX22590" s="16"/>
    </row>
    <row r="22591" spans="76:76">
      <c r="BX22591" s="16"/>
    </row>
    <row r="22592" spans="76:76">
      <c r="BX22592" s="16"/>
    </row>
    <row r="22593" spans="76:76">
      <c r="BX22593" s="16"/>
    </row>
    <row r="22594" spans="76:76">
      <c r="BX22594" s="16"/>
    </row>
    <row r="22595" spans="76:76">
      <c r="BX22595" s="16"/>
    </row>
    <row r="22596" spans="76:76">
      <c r="BX22596" s="16"/>
    </row>
    <row r="22597" spans="76:76">
      <c r="BX22597" s="16"/>
    </row>
    <row r="22598" spans="76:76">
      <c r="BX22598" s="16"/>
    </row>
    <row r="22599" spans="76:76">
      <c r="BX22599" s="16"/>
    </row>
    <row r="22600" spans="76:76">
      <c r="BX22600" s="16"/>
    </row>
    <row r="22601" spans="76:76">
      <c r="BX22601" s="16"/>
    </row>
    <row r="22602" spans="76:76">
      <c r="BX22602" s="16"/>
    </row>
    <row r="22603" spans="76:76">
      <c r="BX22603" s="16"/>
    </row>
    <row r="22604" spans="76:76">
      <c r="BX22604" s="16"/>
    </row>
    <row r="22605" spans="76:76">
      <c r="BX22605" s="16"/>
    </row>
    <row r="22606" spans="76:76">
      <c r="BX22606" s="16"/>
    </row>
    <row r="22607" spans="76:76">
      <c r="BX22607" s="16"/>
    </row>
    <row r="22608" spans="76:76">
      <c r="BX22608" s="16"/>
    </row>
    <row r="22609" spans="76:76">
      <c r="BX22609" s="16"/>
    </row>
    <row r="22610" spans="76:76">
      <c r="BX22610" s="16"/>
    </row>
    <row r="22611" spans="76:76">
      <c r="BX22611" s="16"/>
    </row>
    <row r="22612" spans="76:76">
      <c r="BX22612" s="16"/>
    </row>
    <row r="22613" spans="76:76">
      <c r="BX22613" s="16"/>
    </row>
    <row r="22614" spans="76:76">
      <c r="BX22614" s="16"/>
    </row>
    <row r="22615" spans="76:76">
      <c r="BX22615" s="16"/>
    </row>
    <row r="22616" spans="76:76">
      <c r="BX22616" s="16"/>
    </row>
    <row r="22617" spans="76:76">
      <c r="BX22617" s="16"/>
    </row>
    <row r="22618" spans="76:76">
      <c r="BX22618" s="16"/>
    </row>
    <row r="22619" spans="76:76">
      <c r="BX22619" s="16"/>
    </row>
    <row r="22620" spans="76:76">
      <c r="BX22620" s="16"/>
    </row>
    <row r="22621" spans="76:76">
      <c r="BX22621" s="16"/>
    </row>
    <row r="22622" spans="76:76">
      <c r="BX22622" s="16"/>
    </row>
    <row r="22623" spans="76:76">
      <c r="BX22623" s="16"/>
    </row>
    <row r="22624" spans="76:76">
      <c r="BX22624" s="16"/>
    </row>
    <row r="22625" spans="76:76">
      <c r="BX22625" s="16"/>
    </row>
    <row r="22626" spans="76:76">
      <c r="BX22626" s="16"/>
    </row>
    <row r="22627" spans="76:76">
      <c r="BX22627" s="16"/>
    </row>
    <row r="22628" spans="76:76">
      <c r="BX22628" s="16"/>
    </row>
    <row r="22629" spans="76:76">
      <c r="BX22629" s="16"/>
    </row>
    <row r="22630" spans="76:76">
      <c r="BX22630" s="16"/>
    </row>
    <row r="22631" spans="76:76">
      <c r="BX22631" s="16"/>
    </row>
    <row r="22632" spans="76:76">
      <c r="BX22632" s="16"/>
    </row>
    <row r="22633" spans="76:76">
      <c r="BX22633" s="16"/>
    </row>
    <row r="22634" spans="76:76">
      <c r="BX22634" s="16"/>
    </row>
    <row r="22635" spans="76:76">
      <c r="BX22635" s="16"/>
    </row>
    <row r="22636" spans="76:76">
      <c r="BX22636" s="16"/>
    </row>
    <row r="22637" spans="76:76">
      <c r="BX22637" s="16"/>
    </row>
    <row r="22638" spans="76:76">
      <c r="BX22638" s="16"/>
    </row>
    <row r="22639" spans="76:76">
      <c r="BX22639" s="16"/>
    </row>
    <row r="22640" spans="76:76">
      <c r="BX22640" s="16"/>
    </row>
    <row r="22641" spans="76:76">
      <c r="BX22641" s="16"/>
    </row>
    <row r="22642" spans="76:76">
      <c r="BX22642" s="16"/>
    </row>
    <row r="22643" spans="76:76">
      <c r="BX22643" s="16"/>
    </row>
    <row r="22644" spans="76:76">
      <c r="BX22644" s="16"/>
    </row>
    <row r="22645" spans="76:76">
      <c r="BX22645" s="16"/>
    </row>
    <row r="22646" spans="76:76">
      <c r="BX22646" s="16"/>
    </row>
    <row r="22647" spans="76:76">
      <c r="BX22647" s="16"/>
    </row>
    <row r="22648" spans="76:76">
      <c r="BX22648" s="16"/>
    </row>
    <row r="22649" spans="76:76">
      <c r="BX22649" s="16"/>
    </row>
    <row r="22650" spans="76:76">
      <c r="BX22650" s="16"/>
    </row>
    <row r="22651" spans="76:76">
      <c r="BX22651" s="16"/>
    </row>
    <row r="22652" spans="76:76">
      <c r="BX22652" s="16"/>
    </row>
    <row r="22653" spans="76:76">
      <c r="BX22653" s="16"/>
    </row>
    <row r="22654" spans="76:76">
      <c r="BX22654" s="16"/>
    </row>
    <row r="22655" spans="76:76">
      <c r="BX22655" s="16"/>
    </row>
    <row r="22656" spans="76:76">
      <c r="BX22656" s="16"/>
    </row>
    <row r="22657" spans="76:76">
      <c r="BX22657" s="16"/>
    </row>
    <row r="22658" spans="76:76">
      <c r="BX22658" s="16"/>
    </row>
    <row r="22659" spans="76:76">
      <c r="BX22659" s="16"/>
    </row>
    <row r="22660" spans="76:76">
      <c r="BX22660" s="16"/>
    </row>
    <row r="22661" spans="76:76">
      <c r="BX22661" s="16"/>
    </row>
    <row r="22662" spans="76:76">
      <c r="BX22662" s="16"/>
    </row>
    <row r="22663" spans="76:76">
      <c r="BX22663" s="16"/>
    </row>
    <row r="22664" spans="76:76">
      <c r="BX22664" s="16"/>
    </row>
    <row r="22665" spans="76:76">
      <c r="BX22665" s="16"/>
    </row>
    <row r="22666" spans="76:76">
      <c r="BX22666" s="16"/>
    </row>
    <row r="22667" spans="76:76">
      <c r="BX22667" s="16"/>
    </row>
    <row r="22668" spans="76:76">
      <c r="BX22668" s="16"/>
    </row>
    <row r="22669" spans="76:76">
      <c r="BX22669" s="16"/>
    </row>
    <row r="22670" spans="76:76">
      <c r="BX22670" s="16"/>
    </row>
    <row r="22671" spans="76:76">
      <c r="BX22671" s="16"/>
    </row>
    <row r="22672" spans="76:76">
      <c r="BX22672" s="16"/>
    </row>
    <row r="22673" spans="76:76">
      <c r="BX22673" s="16"/>
    </row>
    <row r="22674" spans="76:76">
      <c r="BX22674" s="16"/>
    </row>
    <row r="22675" spans="76:76">
      <c r="BX22675" s="16"/>
    </row>
    <row r="22676" spans="76:76">
      <c r="BX22676" s="16"/>
    </row>
    <row r="22677" spans="76:76">
      <c r="BX22677" s="16"/>
    </row>
    <row r="22678" spans="76:76">
      <c r="BX22678" s="16"/>
    </row>
    <row r="22679" spans="76:76">
      <c r="BX22679" s="16"/>
    </row>
    <row r="22680" spans="76:76">
      <c r="BX22680" s="16"/>
    </row>
    <row r="22681" spans="76:76">
      <c r="BX22681" s="16"/>
    </row>
    <row r="22682" spans="76:76">
      <c r="BX22682" s="16"/>
    </row>
    <row r="22683" spans="76:76">
      <c r="BX22683" s="16"/>
    </row>
    <row r="22684" spans="76:76">
      <c r="BX22684" s="16"/>
    </row>
    <row r="22685" spans="76:76">
      <c r="BX22685" s="16"/>
    </row>
    <row r="22686" spans="76:76">
      <c r="BX22686" s="16"/>
    </row>
    <row r="22687" spans="76:76">
      <c r="BX22687" s="16"/>
    </row>
    <row r="22688" spans="76:76">
      <c r="BX22688" s="16"/>
    </row>
    <row r="22689" spans="76:76">
      <c r="BX22689" s="16"/>
    </row>
    <row r="22690" spans="76:76">
      <c r="BX22690" s="16"/>
    </row>
    <row r="22691" spans="76:76">
      <c r="BX22691" s="16"/>
    </row>
    <row r="22692" spans="76:76">
      <c r="BX22692" s="16"/>
    </row>
    <row r="22693" spans="76:76">
      <c r="BX22693" s="16"/>
    </row>
    <row r="22694" spans="76:76">
      <c r="BX22694" s="16"/>
    </row>
    <row r="22695" spans="76:76">
      <c r="BX22695" s="16"/>
    </row>
    <row r="22696" spans="76:76">
      <c r="BX22696" s="16"/>
    </row>
    <row r="22697" spans="76:76">
      <c r="BX22697" s="16"/>
    </row>
    <row r="22698" spans="76:76">
      <c r="BX22698" s="16"/>
    </row>
    <row r="22699" spans="76:76">
      <c r="BX22699" s="16"/>
    </row>
    <row r="22700" spans="76:76">
      <c r="BX22700" s="16"/>
    </row>
    <row r="22701" spans="76:76">
      <c r="BX22701" s="16"/>
    </row>
    <row r="22702" spans="76:76">
      <c r="BX22702" s="16"/>
    </row>
    <row r="22703" spans="76:76">
      <c r="BX22703" s="16"/>
    </row>
    <row r="22704" spans="76:76">
      <c r="BX22704" s="16"/>
    </row>
    <row r="22705" spans="76:76">
      <c r="BX22705" s="16"/>
    </row>
    <row r="22706" spans="76:76">
      <c r="BX22706" s="16"/>
    </row>
    <row r="22707" spans="76:76">
      <c r="BX22707" s="16"/>
    </row>
    <row r="22708" spans="76:76">
      <c r="BX22708" s="16"/>
    </row>
    <row r="22709" spans="76:76">
      <c r="BX22709" s="16"/>
    </row>
    <row r="22710" spans="76:76">
      <c r="BX22710" s="16"/>
    </row>
    <row r="22711" spans="76:76">
      <c r="BX22711" s="16"/>
    </row>
    <row r="22712" spans="76:76">
      <c r="BX22712" s="16"/>
    </row>
    <row r="22713" spans="76:76">
      <c r="BX22713" s="16"/>
    </row>
    <row r="22714" spans="76:76">
      <c r="BX22714" s="16"/>
    </row>
    <row r="22715" spans="76:76">
      <c r="BX22715" s="16"/>
    </row>
    <row r="22716" spans="76:76">
      <c r="BX22716" s="16"/>
    </row>
    <row r="22717" spans="76:76">
      <c r="BX22717" s="16"/>
    </row>
    <row r="22718" spans="76:76">
      <c r="BX22718" s="16"/>
    </row>
    <row r="22719" spans="76:76">
      <c r="BX22719" s="16"/>
    </row>
    <row r="22720" spans="76:76">
      <c r="BX22720" s="16"/>
    </row>
    <row r="22721" spans="76:76">
      <c r="BX22721" s="16"/>
    </row>
    <row r="22722" spans="76:76">
      <c r="BX22722" s="16"/>
    </row>
    <row r="22723" spans="76:76">
      <c r="BX22723" s="16"/>
    </row>
    <row r="22724" spans="76:76">
      <c r="BX22724" s="16"/>
    </row>
    <row r="22725" spans="76:76">
      <c r="BX22725" s="16"/>
    </row>
    <row r="22726" spans="76:76">
      <c r="BX22726" s="16"/>
    </row>
    <row r="22727" spans="76:76">
      <c r="BX22727" s="16"/>
    </row>
    <row r="22728" spans="76:76">
      <c r="BX22728" s="16"/>
    </row>
    <row r="22729" spans="76:76">
      <c r="BX22729" s="16"/>
    </row>
    <row r="22730" spans="76:76">
      <c r="BX22730" s="16"/>
    </row>
    <row r="22731" spans="76:76">
      <c r="BX22731" s="16"/>
    </row>
    <row r="22732" spans="76:76">
      <c r="BX22732" s="16"/>
    </row>
    <row r="22733" spans="76:76">
      <c r="BX22733" s="16"/>
    </row>
    <row r="22734" spans="76:76">
      <c r="BX22734" s="16"/>
    </row>
    <row r="22735" spans="76:76">
      <c r="BX22735" s="16"/>
    </row>
    <row r="22736" spans="76:76">
      <c r="BX22736" s="16"/>
    </row>
    <row r="22737" spans="76:76">
      <c r="BX22737" s="16"/>
    </row>
    <row r="22738" spans="76:76">
      <c r="BX22738" s="16"/>
    </row>
    <row r="22739" spans="76:76">
      <c r="BX22739" s="16"/>
    </row>
    <row r="22740" spans="76:76">
      <c r="BX22740" s="16"/>
    </row>
    <row r="22741" spans="76:76">
      <c r="BX22741" s="16"/>
    </row>
    <row r="22742" spans="76:76">
      <c r="BX22742" s="16"/>
    </row>
    <row r="22743" spans="76:76">
      <c r="BX22743" s="16"/>
    </row>
    <row r="22744" spans="76:76">
      <c r="BX22744" s="16"/>
    </row>
    <row r="22745" spans="76:76">
      <c r="BX22745" s="16"/>
    </row>
    <row r="22746" spans="76:76">
      <c r="BX22746" s="16"/>
    </row>
    <row r="22747" spans="76:76">
      <c r="BX22747" s="16"/>
    </row>
    <row r="22748" spans="76:76">
      <c r="BX22748" s="16"/>
    </row>
    <row r="22749" spans="76:76">
      <c r="BX22749" s="16"/>
    </row>
    <row r="22750" spans="76:76">
      <c r="BX22750" s="16"/>
    </row>
    <row r="22751" spans="76:76">
      <c r="BX22751" s="16"/>
    </row>
    <row r="22752" spans="76:76">
      <c r="BX22752" s="16"/>
    </row>
    <row r="22753" spans="76:76">
      <c r="BX22753" s="16"/>
    </row>
    <row r="22754" spans="76:76">
      <c r="BX22754" s="16"/>
    </row>
    <row r="22755" spans="76:76">
      <c r="BX22755" s="16"/>
    </row>
    <row r="22756" spans="76:76">
      <c r="BX22756" s="16"/>
    </row>
    <row r="22757" spans="76:76">
      <c r="BX22757" s="16"/>
    </row>
    <row r="22758" spans="76:76">
      <c r="BX22758" s="16"/>
    </row>
    <row r="22759" spans="76:76">
      <c r="BX22759" s="16"/>
    </row>
    <row r="22760" spans="76:76">
      <c r="BX22760" s="16"/>
    </row>
    <row r="22761" spans="76:76">
      <c r="BX22761" s="16"/>
    </row>
    <row r="22762" spans="76:76">
      <c r="BX22762" s="16"/>
    </row>
    <row r="22763" spans="76:76">
      <c r="BX22763" s="16"/>
    </row>
    <row r="22764" spans="76:76">
      <c r="BX22764" s="16"/>
    </row>
    <row r="22765" spans="76:76">
      <c r="BX22765" s="16"/>
    </row>
    <row r="22766" spans="76:76">
      <c r="BX22766" s="16"/>
    </row>
    <row r="22767" spans="76:76">
      <c r="BX22767" s="16"/>
    </row>
    <row r="22768" spans="76:76">
      <c r="BX22768" s="16"/>
    </row>
    <row r="22769" spans="76:76">
      <c r="BX22769" s="16"/>
    </row>
    <row r="22770" spans="76:76">
      <c r="BX22770" s="16"/>
    </row>
    <row r="22771" spans="76:76">
      <c r="BX22771" s="16"/>
    </row>
    <row r="22772" spans="76:76">
      <c r="BX22772" s="16"/>
    </row>
    <row r="22773" spans="76:76">
      <c r="BX22773" s="16"/>
    </row>
    <row r="22774" spans="76:76">
      <c r="BX22774" s="16"/>
    </row>
    <row r="22775" spans="76:76">
      <c r="BX22775" s="16"/>
    </row>
    <row r="22776" spans="76:76">
      <c r="BX22776" s="16"/>
    </row>
    <row r="22777" spans="76:76">
      <c r="BX22777" s="16"/>
    </row>
    <row r="22778" spans="76:76">
      <c r="BX22778" s="16"/>
    </row>
    <row r="22779" spans="76:76">
      <c r="BX22779" s="16"/>
    </row>
    <row r="22780" spans="76:76">
      <c r="BX22780" s="16"/>
    </row>
    <row r="22781" spans="76:76">
      <c r="BX22781" s="16"/>
    </row>
    <row r="22782" spans="76:76">
      <c r="BX22782" s="16"/>
    </row>
    <row r="22783" spans="76:76">
      <c r="BX22783" s="16"/>
    </row>
    <row r="22784" spans="76:76">
      <c r="BX22784" s="16"/>
    </row>
    <row r="22785" spans="76:76">
      <c r="BX22785" s="16"/>
    </row>
    <row r="22786" spans="76:76">
      <c r="BX22786" s="16"/>
    </row>
    <row r="22787" spans="76:76">
      <c r="BX22787" s="16"/>
    </row>
    <row r="22788" spans="76:76">
      <c r="BX22788" s="16"/>
    </row>
    <row r="22789" spans="76:76">
      <c r="BX22789" s="16"/>
    </row>
    <row r="22790" spans="76:76">
      <c r="BX22790" s="16"/>
    </row>
    <row r="22791" spans="76:76">
      <c r="BX22791" s="16"/>
    </row>
    <row r="22792" spans="76:76">
      <c r="BX22792" s="16"/>
    </row>
    <row r="22793" spans="76:76">
      <c r="BX22793" s="16"/>
    </row>
    <row r="22794" spans="76:76">
      <c r="BX22794" s="16"/>
    </row>
    <row r="22795" spans="76:76">
      <c r="BX22795" s="16"/>
    </row>
    <row r="22796" spans="76:76">
      <c r="BX22796" s="16"/>
    </row>
    <row r="22797" spans="76:76">
      <c r="BX22797" s="16"/>
    </row>
    <row r="22798" spans="76:76">
      <c r="BX22798" s="16"/>
    </row>
    <row r="22799" spans="76:76">
      <c r="BX22799" s="16"/>
    </row>
    <row r="22800" spans="76:76">
      <c r="BX22800" s="16"/>
    </row>
    <row r="22801" spans="76:76">
      <c r="BX22801" s="16"/>
    </row>
    <row r="22802" spans="76:76">
      <c r="BX22802" s="16"/>
    </row>
    <row r="22803" spans="76:76">
      <c r="BX22803" s="16"/>
    </row>
    <row r="22804" spans="76:76">
      <c r="BX22804" s="16"/>
    </row>
    <row r="22805" spans="76:76">
      <c r="BX22805" s="16"/>
    </row>
    <row r="22806" spans="76:76">
      <c r="BX22806" s="16"/>
    </row>
    <row r="22807" spans="76:76">
      <c r="BX22807" s="16"/>
    </row>
    <row r="22808" spans="76:76">
      <c r="BX22808" s="16"/>
    </row>
    <row r="22809" spans="76:76">
      <c r="BX22809" s="16"/>
    </row>
    <row r="22810" spans="76:76">
      <c r="BX22810" s="16"/>
    </row>
    <row r="22811" spans="76:76">
      <c r="BX22811" s="16"/>
    </row>
    <row r="22812" spans="76:76">
      <c r="BX22812" s="16"/>
    </row>
    <row r="22813" spans="76:76">
      <c r="BX22813" s="16"/>
    </row>
    <row r="22814" spans="76:76">
      <c r="BX22814" s="16"/>
    </row>
    <row r="22815" spans="76:76">
      <c r="BX22815" s="16"/>
    </row>
    <row r="22816" spans="76:76">
      <c r="BX22816" s="16"/>
    </row>
    <row r="22817" spans="76:76">
      <c r="BX22817" s="16"/>
    </row>
    <row r="22818" spans="76:76">
      <c r="BX22818" s="16"/>
    </row>
    <row r="22819" spans="76:76">
      <c r="BX22819" s="16"/>
    </row>
    <row r="22820" spans="76:76">
      <c r="BX22820" s="16"/>
    </row>
    <row r="22821" spans="76:76">
      <c r="BX22821" s="16"/>
    </row>
    <row r="22822" spans="76:76">
      <c r="BX22822" s="16"/>
    </row>
    <row r="22823" spans="76:76">
      <c r="BX22823" s="16"/>
    </row>
    <row r="22824" spans="76:76">
      <c r="BX22824" s="16"/>
    </row>
    <row r="22825" spans="76:76">
      <c r="BX22825" s="16"/>
    </row>
    <row r="22826" spans="76:76">
      <c r="BX22826" s="16"/>
    </row>
    <row r="22827" spans="76:76">
      <c r="BX22827" s="16"/>
    </row>
    <row r="22828" spans="76:76">
      <c r="BX22828" s="16"/>
    </row>
    <row r="22829" spans="76:76">
      <c r="BX22829" s="16"/>
    </row>
    <row r="22830" spans="76:76">
      <c r="BX22830" s="16"/>
    </row>
    <row r="22831" spans="76:76">
      <c r="BX22831" s="16"/>
    </row>
    <row r="22832" spans="76:76">
      <c r="BX22832" s="16"/>
    </row>
    <row r="22833" spans="76:76">
      <c r="BX22833" s="16"/>
    </row>
    <row r="22834" spans="76:76">
      <c r="BX22834" s="16"/>
    </row>
    <row r="22835" spans="76:76">
      <c r="BX22835" s="16"/>
    </row>
    <row r="22836" spans="76:76">
      <c r="BX22836" s="16"/>
    </row>
    <row r="22837" spans="76:76">
      <c r="BX22837" s="16"/>
    </row>
    <row r="22838" spans="76:76">
      <c r="BX22838" s="16"/>
    </row>
    <row r="22839" spans="76:76">
      <c r="BX22839" s="16"/>
    </row>
    <row r="22840" spans="76:76">
      <c r="BX22840" s="16"/>
    </row>
    <row r="22841" spans="76:76">
      <c r="BX22841" s="16"/>
    </row>
    <row r="22842" spans="76:76">
      <c r="BX22842" s="16"/>
    </row>
    <row r="22843" spans="76:76">
      <c r="BX22843" s="16"/>
    </row>
    <row r="22844" spans="76:76">
      <c r="BX22844" s="16"/>
    </row>
    <row r="22845" spans="76:76">
      <c r="BX22845" s="16"/>
    </row>
    <row r="22846" spans="76:76">
      <c r="BX22846" s="16"/>
    </row>
    <row r="22847" spans="76:76">
      <c r="BX22847" s="16"/>
    </row>
    <row r="22848" spans="76:76">
      <c r="BX22848" s="16"/>
    </row>
    <row r="22849" spans="76:76">
      <c r="BX22849" s="16"/>
    </row>
    <row r="22850" spans="76:76">
      <c r="BX22850" s="16"/>
    </row>
    <row r="22851" spans="76:76">
      <c r="BX22851" s="16"/>
    </row>
    <row r="22852" spans="76:76">
      <c r="BX22852" s="16"/>
    </row>
    <row r="22853" spans="76:76">
      <c r="BX22853" s="16"/>
    </row>
    <row r="22854" spans="76:76">
      <c r="BX22854" s="16"/>
    </row>
    <row r="22855" spans="76:76">
      <c r="BX22855" s="16"/>
    </row>
    <row r="22856" spans="76:76">
      <c r="BX22856" s="16"/>
    </row>
    <row r="22857" spans="76:76">
      <c r="BX22857" s="16"/>
    </row>
    <row r="22858" spans="76:76">
      <c r="BX22858" s="16"/>
    </row>
    <row r="22859" spans="76:76">
      <c r="BX22859" s="16"/>
    </row>
    <row r="22860" spans="76:76">
      <c r="BX22860" s="16"/>
    </row>
    <row r="22861" spans="76:76">
      <c r="BX22861" s="16"/>
    </row>
    <row r="22862" spans="76:76">
      <c r="BX22862" s="16"/>
    </row>
    <row r="22863" spans="76:76">
      <c r="BX22863" s="16"/>
    </row>
    <row r="22864" spans="76:76">
      <c r="BX22864" s="16"/>
    </row>
    <row r="22865" spans="76:76">
      <c r="BX22865" s="16"/>
    </row>
    <row r="22866" spans="76:76">
      <c r="BX22866" s="16"/>
    </row>
    <row r="22867" spans="76:76">
      <c r="BX22867" s="16"/>
    </row>
    <row r="22868" spans="76:76">
      <c r="BX22868" s="16"/>
    </row>
    <row r="22869" spans="76:76">
      <c r="BX22869" s="16"/>
    </row>
    <row r="22870" spans="76:76">
      <c r="BX22870" s="16"/>
    </row>
    <row r="22871" spans="76:76">
      <c r="BX22871" s="16"/>
    </row>
    <row r="22872" spans="76:76">
      <c r="BX22872" s="16"/>
    </row>
    <row r="22873" spans="76:76">
      <c r="BX22873" s="16"/>
    </row>
    <row r="22874" spans="76:76">
      <c r="BX22874" s="16"/>
    </row>
    <row r="22875" spans="76:76">
      <c r="BX22875" s="16"/>
    </row>
    <row r="22876" spans="76:76">
      <c r="BX22876" s="16"/>
    </row>
    <row r="22877" spans="76:76">
      <c r="BX22877" s="16"/>
    </row>
    <row r="22878" spans="76:76">
      <c r="BX22878" s="16"/>
    </row>
    <row r="22879" spans="76:76">
      <c r="BX22879" s="16"/>
    </row>
    <row r="22880" spans="76:76">
      <c r="BX22880" s="16"/>
    </row>
    <row r="22881" spans="76:76">
      <c r="BX22881" s="16"/>
    </row>
    <row r="22882" spans="76:76">
      <c r="BX22882" s="16"/>
    </row>
    <row r="22883" spans="76:76">
      <c r="BX22883" s="16"/>
    </row>
    <row r="22884" spans="76:76">
      <c r="BX22884" s="16"/>
    </row>
    <row r="22885" spans="76:76">
      <c r="BX22885" s="16"/>
    </row>
    <row r="22886" spans="76:76">
      <c r="BX22886" s="16"/>
    </row>
    <row r="22887" spans="76:76">
      <c r="BX22887" s="16"/>
    </row>
    <row r="22888" spans="76:76">
      <c r="BX22888" s="16"/>
    </row>
    <row r="22889" spans="76:76">
      <c r="BX22889" s="16"/>
    </row>
    <row r="22890" spans="76:76">
      <c r="BX22890" s="16"/>
    </row>
    <row r="22891" spans="76:76">
      <c r="BX22891" s="16"/>
    </row>
    <row r="22892" spans="76:76">
      <c r="BX22892" s="16"/>
    </row>
    <row r="22893" spans="76:76">
      <c r="BX22893" s="16"/>
    </row>
    <row r="22894" spans="76:76">
      <c r="BX22894" s="16"/>
    </row>
    <row r="22895" spans="76:76">
      <c r="BX22895" s="16"/>
    </row>
    <row r="22896" spans="76:76">
      <c r="BX22896" s="16"/>
    </row>
    <row r="22897" spans="76:76">
      <c r="BX22897" s="16"/>
    </row>
    <row r="22898" spans="76:76">
      <c r="BX22898" s="16"/>
    </row>
    <row r="22899" spans="76:76">
      <c r="BX22899" s="16"/>
    </row>
    <row r="22900" spans="76:76">
      <c r="BX22900" s="16"/>
    </row>
    <row r="22901" spans="76:76">
      <c r="BX22901" s="16"/>
    </row>
    <row r="22902" spans="76:76">
      <c r="BX22902" s="16"/>
    </row>
    <row r="22903" spans="76:76">
      <c r="BX22903" s="16"/>
    </row>
    <row r="22904" spans="76:76">
      <c r="BX22904" s="16"/>
    </row>
    <row r="22905" spans="76:76">
      <c r="BX22905" s="16"/>
    </row>
    <row r="22906" spans="76:76">
      <c r="BX22906" s="16"/>
    </row>
    <row r="22907" spans="76:76">
      <c r="BX22907" s="16"/>
    </row>
    <row r="22908" spans="76:76">
      <c r="BX22908" s="16"/>
    </row>
    <row r="22909" spans="76:76">
      <c r="BX22909" s="16"/>
    </row>
    <row r="22910" spans="76:76">
      <c r="BX22910" s="16"/>
    </row>
    <row r="22911" spans="76:76">
      <c r="BX22911" s="16"/>
    </row>
    <row r="22912" spans="76:76">
      <c r="BX22912" s="16"/>
    </row>
    <row r="22913" spans="76:76">
      <c r="BX22913" s="16"/>
    </row>
    <row r="22914" spans="76:76">
      <c r="BX22914" s="16"/>
    </row>
    <row r="22915" spans="76:76">
      <c r="BX22915" s="16"/>
    </row>
    <row r="22916" spans="76:76">
      <c r="BX22916" s="16"/>
    </row>
    <row r="22917" spans="76:76">
      <c r="BX22917" s="16"/>
    </row>
    <row r="22918" spans="76:76">
      <c r="BX22918" s="16"/>
    </row>
    <row r="22919" spans="76:76">
      <c r="BX22919" s="16"/>
    </row>
    <row r="22920" spans="76:76">
      <c r="BX22920" s="16"/>
    </row>
    <row r="22921" spans="76:76">
      <c r="BX22921" s="16"/>
    </row>
    <row r="22922" spans="76:76">
      <c r="BX22922" s="16"/>
    </row>
    <row r="22923" spans="76:76">
      <c r="BX22923" s="16"/>
    </row>
    <row r="22924" spans="76:76">
      <c r="BX22924" s="16"/>
    </row>
    <row r="22925" spans="76:76">
      <c r="BX22925" s="16"/>
    </row>
    <row r="22926" spans="76:76">
      <c r="BX22926" s="16"/>
    </row>
    <row r="22927" spans="76:76">
      <c r="BX22927" s="16"/>
    </row>
    <row r="22928" spans="76:76">
      <c r="BX22928" s="16"/>
    </row>
    <row r="22929" spans="76:76">
      <c r="BX22929" s="16"/>
    </row>
    <row r="22930" spans="76:76">
      <c r="BX22930" s="16"/>
    </row>
    <row r="22931" spans="76:76">
      <c r="BX22931" s="16"/>
    </row>
    <row r="22932" spans="76:76">
      <c r="BX22932" s="16"/>
    </row>
    <row r="22933" spans="76:76">
      <c r="BX22933" s="16"/>
    </row>
    <row r="22934" spans="76:76">
      <c r="BX22934" s="16"/>
    </row>
    <row r="22935" spans="76:76">
      <c r="BX22935" s="16"/>
    </row>
    <row r="22936" spans="76:76">
      <c r="BX22936" s="16"/>
    </row>
    <row r="22937" spans="76:76">
      <c r="BX22937" s="16"/>
    </row>
    <row r="22938" spans="76:76">
      <c r="BX22938" s="16"/>
    </row>
    <row r="22939" spans="76:76">
      <c r="BX22939" s="16"/>
    </row>
    <row r="22940" spans="76:76">
      <c r="BX22940" s="16"/>
    </row>
    <row r="22941" spans="76:76">
      <c r="BX22941" s="16"/>
    </row>
    <row r="22942" spans="76:76">
      <c r="BX22942" s="16"/>
    </row>
    <row r="22943" spans="76:76">
      <c r="BX22943" s="16"/>
    </row>
    <row r="22944" spans="76:76">
      <c r="BX22944" s="16"/>
    </row>
    <row r="22945" spans="76:76">
      <c r="BX22945" s="16"/>
    </row>
    <row r="22946" spans="76:76">
      <c r="BX22946" s="16"/>
    </row>
    <row r="22947" spans="76:76">
      <c r="BX22947" s="16"/>
    </row>
    <row r="22948" spans="76:76">
      <c r="BX22948" s="16"/>
    </row>
    <row r="22949" spans="76:76">
      <c r="BX22949" s="16"/>
    </row>
    <row r="22950" spans="76:76">
      <c r="BX22950" s="16"/>
    </row>
    <row r="22951" spans="76:76">
      <c r="BX22951" s="16"/>
    </row>
    <row r="22952" spans="76:76">
      <c r="BX22952" s="16"/>
    </row>
    <row r="22953" spans="76:76">
      <c r="BX22953" s="16"/>
    </row>
    <row r="22954" spans="76:76">
      <c r="BX22954" s="16"/>
    </row>
    <row r="22955" spans="76:76">
      <c r="BX22955" s="16"/>
    </row>
    <row r="22956" spans="76:76">
      <c r="BX22956" s="16"/>
    </row>
    <row r="22957" spans="76:76">
      <c r="BX22957" s="16"/>
    </row>
    <row r="22958" spans="76:76">
      <c r="BX22958" s="16"/>
    </row>
    <row r="22959" spans="76:76">
      <c r="BX22959" s="16"/>
    </row>
    <row r="22960" spans="76:76">
      <c r="BX22960" s="16"/>
    </row>
    <row r="22961" spans="76:76">
      <c r="BX22961" s="16"/>
    </row>
    <row r="22962" spans="76:76">
      <c r="BX22962" s="16"/>
    </row>
    <row r="22963" spans="76:76">
      <c r="BX22963" s="16"/>
    </row>
    <row r="22964" spans="76:76">
      <c r="BX22964" s="16"/>
    </row>
    <row r="22965" spans="76:76">
      <c r="BX22965" s="16"/>
    </row>
    <row r="22966" spans="76:76">
      <c r="BX22966" s="16"/>
    </row>
    <row r="22967" spans="76:76">
      <c r="BX22967" s="16"/>
    </row>
    <row r="22968" spans="76:76">
      <c r="BX22968" s="16"/>
    </row>
    <row r="22969" spans="76:76">
      <c r="BX22969" s="16"/>
    </row>
    <row r="22970" spans="76:76">
      <c r="BX22970" s="16"/>
    </row>
    <row r="22971" spans="76:76">
      <c r="BX22971" s="16"/>
    </row>
    <row r="22972" spans="76:76">
      <c r="BX22972" s="16"/>
    </row>
    <row r="22973" spans="76:76">
      <c r="BX22973" s="16"/>
    </row>
    <row r="22974" spans="76:76">
      <c r="BX22974" s="16"/>
    </row>
    <row r="22975" spans="76:76">
      <c r="BX22975" s="16"/>
    </row>
    <row r="22976" spans="76:76">
      <c r="BX22976" s="16"/>
    </row>
    <row r="22977" spans="76:76">
      <c r="BX22977" s="16"/>
    </row>
    <row r="22978" spans="76:76">
      <c r="BX22978" s="16"/>
    </row>
    <row r="22979" spans="76:76">
      <c r="BX22979" s="16"/>
    </row>
    <row r="22980" spans="76:76">
      <c r="BX22980" s="16"/>
    </row>
    <row r="22981" spans="76:76">
      <c r="BX22981" s="16"/>
    </row>
    <row r="22982" spans="76:76">
      <c r="BX22982" s="16"/>
    </row>
    <row r="22983" spans="76:76">
      <c r="BX22983" s="16"/>
    </row>
    <row r="22984" spans="76:76">
      <c r="BX22984" s="16"/>
    </row>
    <row r="22985" spans="76:76">
      <c r="BX22985" s="16"/>
    </row>
    <row r="22986" spans="76:76">
      <c r="BX22986" s="16"/>
    </row>
    <row r="22987" spans="76:76">
      <c r="BX22987" s="16"/>
    </row>
    <row r="22988" spans="76:76">
      <c r="BX22988" s="16"/>
    </row>
    <row r="22989" spans="76:76">
      <c r="BX22989" s="16"/>
    </row>
    <row r="22990" spans="76:76">
      <c r="BX22990" s="16"/>
    </row>
    <row r="22991" spans="76:76">
      <c r="BX22991" s="16"/>
    </row>
    <row r="22992" spans="76:76">
      <c r="BX22992" s="16"/>
    </row>
    <row r="22993" spans="76:76">
      <c r="BX22993" s="16"/>
    </row>
    <row r="22994" spans="76:76">
      <c r="BX22994" s="16"/>
    </row>
    <row r="22995" spans="76:76">
      <c r="BX22995" s="16"/>
    </row>
    <row r="22996" spans="76:76">
      <c r="BX22996" s="16"/>
    </row>
    <row r="22997" spans="76:76">
      <c r="BX22997" s="16"/>
    </row>
    <row r="22998" spans="76:76">
      <c r="BX22998" s="16"/>
    </row>
    <row r="22999" spans="76:76">
      <c r="BX22999" s="16"/>
    </row>
    <row r="23000" spans="76:76">
      <c r="BX23000" s="16"/>
    </row>
    <row r="23001" spans="76:76">
      <c r="BX23001" s="16"/>
    </row>
    <row r="23002" spans="76:76">
      <c r="BX23002" s="16"/>
    </row>
    <row r="23003" spans="76:76">
      <c r="BX23003" s="16"/>
    </row>
    <row r="23004" spans="76:76">
      <c r="BX23004" s="16"/>
    </row>
    <row r="23005" spans="76:76">
      <c r="BX23005" s="16"/>
    </row>
    <row r="23006" spans="76:76">
      <c r="BX23006" s="16"/>
    </row>
    <row r="23007" spans="76:76">
      <c r="BX23007" s="16"/>
    </row>
    <row r="23008" spans="76:76">
      <c r="BX23008" s="16"/>
    </row>
    <row r="23009" spans="76:76">
      <c r="BX23009" s="16"/>
    </row>
    <row r="23010" spans="76:76">
      <c r="BX23010" s="16"/>
    </row>
    <row r="23011" spans="76:76">
      <c r="BX23011" s="16"/>
    </row>
    <row r="23012" spans="76:76">
      <c r="BX23012" s="16"/>
    </row>
    <row r="23013" spans="76:76">
      <c r="BX23013" s="16"/>
    </row>
    <row r="23014" spans="76:76">
      <c r="BX23014" s="16"/>
    </row>
    <row r="23015" spans="76:76">
      <c r="BX23015" s="16"/>
    </row>
    <row r="23016" spans="76:76">
      <c r="BX23016" s="16"/>
    </row>
    <row r="23017" spans="76:76">
      <c r="BX23017" s="16"/>
    </row>
    <row r="23018" spans="76:76">
      <c r="BX23018" s="16"/>
    </row>
    <row r="23019" spans="76:76">
      <c r="BX23019" s="16"/>
    </row>
    <row r="23020" spans="76:76">
      <c r="BX23020" s="16"/>
    </row>
    <row r="23021" spans="76:76">
      <c r="BX23021" s="16"/>
    </row>
    <row r="23022" spans="76:76">
      <c r="BX23022" s="16"/>
    </row>
    <row r="23023" spans="76:76">
      <c r="BX23023" s="16"/>
    </row>
    <row r="23024" spans="76:76">
      <c r="BX23024" s="16"/>
    </row>
    <row r="23025" spans="76:76">
      <c r="BX23025" s="16"/>
    </row>
    <row r="23026" spans="76:76">
      <c r="BX23026" s="16"/>
    </row>
    <row r="23027" spans="76:76">
      <c r="BX23027" s="16"/>
    </row>
    <row r="23028" spans="76:76">
      <c r="BX23028" s="16"/>
    </row>
    <row r="23029" spans="76:76">
      <c r="BX23029" s="16"/>
    </row>
    <row r="23030" spans="76:76">
      <c r="BX23030" s="16"/>
    </row>
    <row r="23031" spans="76:76">
      <c r="BX23031" s="16"/>
    </row>
    <row r="23032" spans="76:76">
      <c r="BX23032" s="16"/>
    </row>
    <row r="23033" spans="76:76">
      <c r="BX23033" s="16"/>
    </row>
    <row r="23034" spans="76:76">
      <c r="BX23034" s="16"/>
    </row>
    <row r="23035" spans="76:76">
      <c r="BX23035" s="16"/>
    </row>
    <row r="23036" spans="76:76">
      <c r="BX23036" s="16"/>
    </row>
    <row r="23037" spans="76:76">
      <c r="BX23037" s="16"/>
    </row>
    <row r="23038" spans="76:76">
      <c r="BX23038" s="16"/>
    </row>
    <row r="23039" spans="76:76">
      <c r="BX23039" s="16"/>
    </row>
    <row r="23040" spans="76:76">
      <c r="BX23040" s="16"/>
    </row>
    <row r="23041" spans="76:76">
      <c r="BX23041" s="16"/>
    </row>
    <row r="23042" spans="76:76">
      <c r="BX23042" s="16"/>
    </row>
    <row r="23043" spans="76:76">
      <c r="BX23043" s="16"/>
    </row>
    <row r="23044" spans="76:76">
      <c r="BX23044" s="16"/>
    </row>
    <row r="23045" spans="76:76">
      <c r="BX23045" s="16"/>
    </row>
    <row r="23046" spans="76:76">
      <c r="BX23046" s="16"/>
    </row>
    <row r="23047" spans="76:76">
      <c r="BX23047" s="16"/>
    </row>
    <row r="23048" spans="76:76">
      <c r="BX23048" s="16"/>
    </row>
    <row r="23049" spans="76:76">
      <c r="BX23049" s="16"/>
    </row>
    <row r="23050" spans="76:76">
      <c r="BX23050" s="16"/>
    </row>
    <row r="23051" spans="76:76">
      <c r="BX23051" s="16"/>
    </row>
    <row r="23052" spans="76:76">
      <c r="BX23052" s="16"/>
    </row>
    <row r="23053" spans="76:76">
      <c r="BX23053" s="16"/>
    </row>
    <row r="23054" spans="76:76">
      <c r="BX23054" s="16"/>
    </row>
    <row r="23055" spans="76:76">
      <c r="BX23055" s="16"/>
    </row>
    <row r="23056" spans="76:76">
      <c r="BX23056" s="16"/>
    </row>
    <row r="23057" spans="76:76">
      <c r="BX23057" s="16"/>
    </row>
    <row r="23058" spans="76:76">
      <c r="BX23058" s="16"/>
    </row>
    <row r="23059" spans="76:76">
      <c r="BX23059" s="16"/>
    </row>
    <row r="23060" spans="76:76">
      <c r="BX23060" s="16"/>
    </row>
    <row r="23061" spans="76:76">
      <c r="BX23061" s="16"/>
    </row>
    <row r="23062" spans="76:76">
      <c r="BX23062" s="16"/>
    </row>
    <row r="23063" spans="76:76">
      <c r="BX23063" s="16"/>
    </row>
    <row r="23064" spans="76:76">
      <c r="BX23064" s="16"/>
    </row>
    <row r="23065" spans="76:76">
      <c r="BX23065" s="16"/>
    </row>
    <row r="23066" spans="76:76">
      <c r="BX23066" s="16"/>
    </row>
    <row r="23067" spans="76:76">
      <c r="BX23067" s="16"/>
    </row>
    <row r="23068" spans="76:76">
      <c r="BX23068" s="16"/>
    </row>
    <row r="23069" spans="76:76">
      <c r="BX23069" s="16"/>
    </row>
    <row r="23070" spans="76:76">
      <c r="BX23070" s="16"/>
    </row>
    <row r="23071" spans="76:76">
      <c r="BX23071" s="16"/>
    </row>
    <row r="23072" spans="76:76">
      <c r="BX23072" s="16"/>
    </row>
    <row r="23073" spans="76:76">
      <c r="BX23073" s="16"/>
    </row>
    <row r="23074" spans="76:76">
      <c r="BX23074" s="16"/>
    </row>
    <row r="23075" spans="76:76">
      <c r="BX23075" s="16"/>
    </row>
    <row r="23076" spans="76:76">
      <c r="BX23076" s="16"/>
    </row>
    <row r="23077" spans="76:76">
      <c r="BX23077" s="16"/>
    </row>
    <row r="23078" spans="76:76">
      <c r="BX23078" s="16"/>
    </row>
    <row r="23079" spans="76:76">
      <c r="BX23079" s="16"/>
    </row>
    <row r="23080" spans="76:76">
      <c r="BX23080" s="16"/>
    </row>
    <row r="23081" spans="76:76">
      <c r="BX23081" s="16"/>
    </row>
    <row r="23082" spans="76:76">
      <c r="BX23082" s="16"/>
    </row>
    <row r="23083" spans="76:76">
      <c r="BX23083" s="16"/>
    </row>
    <row r="23084" spans="76:76">
      <c r="BX23084" s="16"/>
    </row>
    <row r="23085" spans="76:76">
      <c r="BX23085" s="16"/>
    </row>
    <row r="23086" spans="76:76">
      <c r="BX23086" s="16"/>
    </row>
    <row r="23087" spans="76:76">
      <c r="BX23087" s="16"/>
    </row>
    <row r="23088" spans="76:76">
      <c r="BX23088" s="16"/>
    </row>
    <row r="23089" spans="76:76">
      <c r="BX23089" s="16"/>
    </row>
    <row r="23090" spans="76:76">
      <c r="BX23090" s="16"/>
    </row>
    <row r="23091" spans="76:76">
      <c r="BX23091" s="16"/>
    </row>
    <row r="23092" spans="76:76">
      <c r="BX23092" s="16"/>
    </row>
    <row r="23093" spans="76:76">
      <c r="BX23093" s="16"/>
    </row>
    <row r="23094" spans="76:76">
      <c r="BX23094" s="16"/>
    </row>
    <row r="23095" spans="76:76">
      <c r="BX23095" s="16"/>
    </row>
    <row r="23096" spans="76:76">
      <c r="BX23096" s="16"/>
    </row>
    <row r="23097" spans="76:76">
      <c r="BX23097" s="16"/>
    </row>
    <row r="23098" spans="76:76">
      <c r="BX23098" s="16"/>
    </row>
    <row r="23099" spans="76:76">
      <c r="BX23099" s="16"/>
    </row>
    <row r="23100" spans="76:76">
      <c r="BX23100" s="16"/>
    </row>
    <row r="23101" spans="76:76">
      <c r="BX23101" s="16"/>
    </row>
    <row r="23102" spans="76:76">
      <c r="BX23102" s="16"/>
    </row>
    <row r="23103" spans="76:76">
      <c r="BX23103" s="16"/>
    </row>
    <row r="23104" spans="76:76">
      <c r="BX23104" s="16"/>
    </row>
    <row r="23105" spans="76:76">
      <c r="BX23105" s="16"/>
    </row>
    <row r="23106" spans="76:76">
      <c r="BX23106" s="16"/>
    </row>
    <row r="23107" spans="76:76">
      <c r="BX23107" s="16"/>
    </row>
    <row r="23108" spans="76:76">
      <c r="BX23108" s="16"/>
    </row>
    <row r="23109" spans="76:76">
      <c r="BX23109" s="16"/>
    </row>
    <row r="23110" spans="76:76">
      <c r="BX23110" s="16"/>
    </row>
    <row r="23111" spans="76:76">
      <c r="BX23111" s="16"/>
    </row>
    <row r="23112" spans="76:76">
      <c r="BX23112" s="16"/>
    </row>
    <row r="23113" spans="76:76">
      <c r="BX23113" s="16"/>
    </row>
    <row r="23114" spans="76:76">
      <c r="BX23114" s="16"/>
    </row>
    <row r="23115" spans="76:76">
      <c r="BX23115" s="16"/>
    </row>
    <row r="23116" spans="76:76">
      <c r="BX23116" s="16"/>
    </row>
    <row r="23117" spans="76:76">
      <c r="BX23117" s="16"/>
    </row>
    <row r="23118" spans="76:76">
      <c r="BX23118" s="16"/>
    </row>
    <row r="23119" spans="76:76">
      <c r="BX23119" s="16"/>
    </row>
    <row r="23120" spans="76:76">
      <c r="BX23120" s="16"/>
    </row>
    <row r="23121" spans="76:76">
      <c r="BX23121" s="16"/>
    </row>
    <row r="23122" spans="76:76">
      <c r="BX23122" s="16"/>
    </row>
    <row r="23123" spans="76:76">
      <c r="BX23123" s="16"/>
    </row>
    <row r="23124" spans="76:76">
      <c r="BX23124" s="16"/>
    </row>
    <row r="23125" spans="76:76">
      <c r="BX23125" s="16"/>
    </row>
    <row r="23126" spans="76:76">
      <c r="BX23126" s="16"/>
    </row>
    <row r="23127" spans="76:76">
      <c r="BX23127" s="16"/>
    </row>
    <row r="23128" spans="76:76">
      <c r="BX23128" s="16"/>
    </row>
    <row r="23129" spans="76:76">
      <c r="BX23129" s="16"/>
    </row>
    <row r="23130" spans="76:76">
      <c r="BX23130" s="16"/>
    </row>
    <row r="23131" spans="76:76">
      <c r="BX23131" s="16"/>
    </row>
    <row r="23132" spans="76:76">
      <c r="BX23132" s="16"/>
    </row>
    <row r="23133" spans="76:76">
      <c r="BX23133" s="16"/>
    </row>
    <row r="23134" spans="76:76">
      <c r="BX23134" s="16"/>
    </row>
    <row r="23135" spans="76:76">
      <c r="BX23135" s="16"/>
    </row>
    <row r="23136" spans="76:76">
      <c r="BX23136" s="16"/>
    </row>
    <row r="23137" spans="76:76">
      <c r="BX23137" s="16"/>
    </row>
    <row r="23138" spans="76:76">
      <c r="BX23138" s="16"/>
    </row>
    <row r="23139" spans="76:76">
      <c r="BX23139" s="16"/>
    </row>
    <row r="23140" spans="76:76">
      <c r="BX23140" s="16"/>
    </row>
    <row r="23141" spans="76:76">
      <c r="BX23141" s="16"/>
    </row>
    <row r="23142" spans="76:76">
      <c r="BX23142" s="16"/>
    </row>
    <row r="23143" spans="76:76">
      <c r="BX23143" s="16"/>
    </row>
    <row r="23144" spans="76:76">
      <c r="BX23144" s="16"/>
    </row>
    <row r="23145" spans="76:76">
      <c r="BX23145" s="16"/>
    </row>
    <row r="23146" spans="76:76">
      <c r="BX23146" s="16"/>
    </row>
    <row r="23147" spans="76:76">
      <c r="BX23147" s="16"/>
    </row>
    <row r="23148" spans="76:76">
      <c r="BX23148" s="16"/>
    </row>
    <row r="23149" spans="76:76">
      <c r="BX23149" s="16"/>
    </row>
    <row r="23150" spans="76:76">
      <c r="BX23150" s="16"/>
    </row>
    <row r="23151" spans="76:76">
      <c r="BX23151" s="16"/>
    </row>
    <row r="23152" spans="76:76">
      <c r="BX23152" s="16"/>
    </row>
    <row r="23153" spans="76:76">
      <c r="BX23153" s="16"/>
    </row>
    <row r="23154" spans="76:76">
      <c r="BX23154" s="16"/>
    </row>
    <row r="23155" spans="76:76">
      <c r="BX23155" s="16"/>
    </row>
    <row r="23156" spans="76:76">
      <c r="BX23156" s="16"/>
    </row>
    <row r="23157" spans="76:76">
      <c r="BX23157" s="16"/>
    </row>
    <row r="23158" spans="76:76">
      <c r="BX23158" s="16"/>
    </row>
    <row r="23159" spans="76:76">
      <c r="BX23159" s="16"/>
    </row>
    <row r="23160" spans="76:76">
      <c r="BX23160" s="16"/>
    </row>
    <row r="23161" spans="76:76">
      <c r="BX23161" s="16"/>
    </row>
    <row r="23162" spans="76:76">
      <c r="BX23162" s="16"/>
    </row>
    <row r="23163" spans="76:76">
      <c r="BX23163" s="16"/>
    </row>
    <row r="23164" spans="76:76">
      <c r="BX23164" s="16"/>
    </row>
    <row r="23165" spans="76:76">
      <c r="BX23165" s="16"/>
    </row>
    <row r="23166" spans="76:76">
      <c r="BX23166" s="16"/>
    </row>
    <row r="23167" spans="76:76">
      <c r="BX23167" s="16"/>
    </row>
    <row r="23168" spans="76:76">
      <c r="BX23168" s="16"/>
    </row>
    <row r="23169" spans="76:76">
      <c r="BX23169" s="16"/>
    </row>
    <row r="23170" spans="76:76">
      <c r="BX23170" s="16"/>
    </row>
    <row r="23171" spans="76:76">
      <c r="BX23171" s="16"/>
    </row>
    <row r="23172" spans="76:76">
      <c r="BX23172" s="16"/>
    </row>
    <row r="23173" spans="76:76">
      <c r="BX23173" s="16"/>
    </row>
    <row r="23174" spans="76:76">
      <c r="BX23174" s="16"/>
    </row>
    <row r="23175" spans="76:76">
      <c r="BX23175" s="16"/>
    </row>
    <row r="23176" spans="76:76">
      <c r="BX23176" s="16"/>
    </row>
    <row r="23177" spans="76:76">
      <c r="BX23177" s="16"/>
    </row>
    <row r="23178" spans="76:76">
      <c r="BX23178" s="16"/>
    </row>
    <row r="23179" spans="76:76">
      <c r="BX23179" s="16"/>
    </row>
    <row r="23180" spans="76:76">
      <c r="BX23180" s="16"/>
    </row>
    <row r="23181" spans="76:76">
      <c r="BX23181" s="16"/>
    </row>
    <row r="23182" spans="76:76">
      <c r="BX23182" s="16"/>
    </row>
    <row r="23183" spans="76:76">
      <c r="BX23183" s="16"/>
    </row>
    <row r="23184" spans="76:76">
      <c r="BX23184" s="16"/>
    </row>
    <row r="23185" spans="76:76">
      <c r="BX23185" s="16"/>
    </row>
    <row r="23186" spans="76:76">
      <c r="BX23186" s="16"/>
    </row>
    <row r="23187" spans="76:76">
      <c r="BX23187" s="16"/>
    </row>
    <row r="23188" spans="76:76">
      <c r="BX23188" s="16"/>
    </row>
    <row r="23189" spans="76:76">
      <c r="BX23189" s="16"/>
    </row>
    <row r="23190" spans="76:76">
      <c r="BX23190" s="16"/>
    </row>
    <row r="23191" spans="76:76">
      <c r="BX23191" s="16"/>
    </row>
    <row r="23192" spans="76:76">
      <c r="BX23192" s="16"/>
    </row>
    <row r="23193" spans="76:76">
      <c r="BX23193" s="16"/>
    </row>
    <row r="23194" spans="76:76">
      <c r="BX23194" s="16"/>
    </row>
    <row r="23195" spans="76:76">
      <c r="BX23195" s="16"/>
    </row>
    <row r="23196" spans="76:76">
      <c r="BX23196" s="16"/>
    </row>
    <row r="23197" spans="76:76">
      <c r="BX23197" s="16"/>
    </row>
    <row r="23198" spans="76:76">
      <c r="BX23198" s="16"/>
    </row>
    <row r="23199" spans="76:76">
      <c r="BX23199" s="16"/>
    </row>
    <row r="23200" spans="76:76">
      <c r="BX23200" s="16"/>
    </row>
    <row r="23201" spans="76:76">
      <c r="BX23201" s="16"/>
    </row>
    <row r="23202" spans="76:76">
      <c r="BX23202" s="16"/>
    </row>
    <row r="23203" spans="76:76">
      <c r="BX23203" s="16"/>
    </row>
    <row r="23204" spans="76:76">
      <c r="BX23204" s="16"/>
    </row>
    <row r="23205" spans="76:76">
      <c r="BX23205" s="16"/>
    </row>
    <row r="23206" spans="76:76">
      <c r="BX23206" s="16"/>
    </row>
    <row r="23207" spans="76:76">
      <c r="BX23207" s="16"/>
    </row>
    <row r="23208" spans="76:76">
      <c r="BX23208" s="16"/>
    </row>
    <row r="23209" spans="76:76">
      <c r="BX23209" s="16"/>
    </row>
    <row r="23210" spans="76:76">
      <c r="BX23210" s="16"/>
    </row>
    <row r="23211" spans="76:76">
      <c r="BX23211" s="16"/>
    </row>
    <row r="23212" spans="76:76">
      <c r="BX23212" s="16"/>
    </row>
    <row r="23213" spans="76:76">
      <c r="BX23213" s="16"/>
    </row>
    <row r="23214" spans="76:76">
      <c r="BX23214" s="16"/>
    </row>
    <row r="23215" spans="76:76">
      <c r="BX23215" s="16"/>
    </row>
    <row r="23216" spans="76:76">
      <c r="BX23216" s="16"/>
    </row>
    <row r="23217" spans="76:76">
      <c r="BX23217" s="16"/>
    </row>
    <row r="23218" spans="76:76">
      <c r="BX23218" s="16"/>
    </row>
    <row r="23219" spans="76:76">
      <c r="BX23219" s="16"/>
    </row>
    <row r="23220" spans="76:76">
      <c r="BX23220" s="16"/>
    </row>
    <row r="23221" spans="76:76">
      <c r="BX23221" s="16"/>
    </row>
    <row r="23222" spans="76:76">
      <c r="BX23222" s="16"/>
    </row>
    <row r="23223" spans="76:76">
      <c r="BX23223" s="16"/>
    </row>
    <row r="23224" spans="76:76">
      <c r="BX23224" s="16"/>
    </row>
    <row r="23225" spans="76:76">
      <c r="BX23225" s="16"/>
    </row>
    <row r="23226" spans="76:76">
      <c r="BX23226" s="16"/>
    </row>
    <row r="23227" spans="76:76">
      <c r="BX23227" s="16"/>
    </row>
    <row r="23228" spans="76:76">
      <c r="BX23228" s="16"/>
    </row>
    <row r="23229" spans="76:76">
      <c r="BX23229" s="16"/>
    </row>
    <row r="23230" spans="76:76">
      <c r="BX23230" s="16"/>
    </row>
    <row r="23231" spans="76:76">
      <c r="BX23231" s="16"/>
    </row>
    <row r="23232" spans="76:76">
      <c r="BX23232" s="16"/>
    </row>
    <row r="23233" spans="76:76">
      <c r="BX23233" s="16"/>
    </row>
    <row r="23234" spans="76:76">
      <c r="BX23234" s="16"/>
    </row>
    <row r="23235" spans="76:76">
      <c r="BX23235" s="16"/>
    </row>
    <row r="23236" spans="76:76">
      <c r="BX23236" s="16"/>
    </row>
    <row r="23237" spans="76:76">
      <c r="BX23237" s="16"/>
    </row>
    <row r="23238" spans="76:76">
      <c r="BX23238" s="16"/>
    </row>
    <row r="23239" spans="76:76">
      <c r="BX23239" s="16"/>
    </row>
    <row r="23240" spans="76:76">
      <c r="BX23240" s="16"/>
    </row>
    <row r="23241" spans="76:76">
      <c r="BX23241" s="16"/>
    </row>
    <row r="23242" spans="76:76">
      <c r="BX23242" s="16"/>
    </row>
    <row r="23243" spans="76:76">
      <c r="BX23243" s="16"/>
    </row>
    <row r="23244" spans="76:76">
      <c r="BX23244" s="16"/>
    </row>
    <row r="23245" spans="76:76">
      <c r="BX23245" s="16"/>
    </row>
    <row r="23246" spans="76:76">
      <c r="BX23246" s="16"/>
    </row>
    <row r="23247" spans="76:76">
      <c r="BX23247" s="16"/>
    </row>
    <row r="23248" spans="76:76">
      <c r="BX23248" s="16"/>
    </row>
    <row r="23249" spans="76:76">
      <c r="BX23249" s="16"/>
    </row>
    <row r="23250" spans="76:76">
      <c r="BX23250" s="16"/>
    </row>
    <row r="23251" spans="76:76">
      <c r="BX23251" s="16"/>
    </row>
    <row r="23252" spans="76:76">
      <c r="BX23252" s="16"/>
    </row>
    <row r="23253" spans="76:76">
      <c r="BX23253" s="16"/>
    </row>
    <row r="23254" spans="76:76">
      <c r="BX23254" s="16"/>
    </row>
    <row r="23255" spans="76:76">
      <c r="BX23255" s="16"/>
    </row>
    <row r="23256" spans="76:76">
      <c r="BX23256" s="16"/>
    </row>
    <row r="23257" spans="76:76">
      <c r="BX23257" s="16"/>
    </row>
    <row r="23258" spans="76:76">
      <c r="BX23258" s="16"/>
    </row>
    <row r="23259" spans="76:76">
      <c r="BX23259" s="16"/>
    </row>
    <row r="23260" spans="76:76">
      <c r="BX23260" s="16"/>
    </row>
    <row r="23261" spans="76:76">
      <c r="BX23261" s="16"/>
    </row>
    <row r="23262" spans="76:76">
      <c r="BX23262" s="16"/>
    </row>
    <row r="23263" spans="76:76">
      <c r="BX23263" s="16"/>
    </row>
    <row r="23264" spans="76:76">
      <c r="BX23264" s="16"/>
    </row>
    <row r="23265" spans="76:76">
      <c r="BX23265" s="16"/>
    </row>
    <row r="23266" spans="76:76">
      <c r="BX23266" s="16"/>
    </row>
    <row r="23267" spans="76:76">
      <c r="BX23267" s="16"/>
    </row>
    <row r="23268" spans="76:76">
      <c r="BX23268" s="16"/>
    </row>
    <row r="23269" spans="76:76">
      <c r="BX23269" s="16"/>
    </row>
    <row r="23270" spans="76:76">
      <c r="BX23270" s="16"/>
    </row>
    <row r="23271" spans="76:76">
      <c r="BX23271" s="16"/>
    </row>
    <row r="23272" spans="76:76">
      <c r="BX23272" s="16"/>
    </row>
    <row r="23273" spans="76:76">
      <c r="BX23273" s="16"/>
    </row>
    <row r="23274" spans="76:76">
      <c r="BX23274" s="16"/>
    </row>
    <row r="23275" spans="76:76">
      <c r="BX23275" s="16"/>
    </row>
    <row r="23276" spans="76:76">
      <c r="BX23276" s="16"/>
    </row>
    <row r="23277" spans="76:76">
      <c r="BX23277" s="16"/>
    </row>
    <row r="23278" spans="76:76">
      <c r="BX23278" s="16"/>
    </row>
    <row r="23279" spans="76:76">
      <c r="BX23279" s="16"/>
    </row>
    <row r="23280" spans="76:76">
      <c r="BX23280" s="16"/>
    </row>
    <row r="23281" spans="76:76">
      <c r="BX23281" s="16"/>
    </row>
    <row r="23282" spans="76:76">
      <c r="BX23282" s="16"/>
    </row>
    <row r="23283" spans="76:76">
      <c r="BX23283" s="16"/>
    </row>
    <row r="23284" spans="76:76">
      <c r="BX23284" s="16"/>
    </row>
    <row r="23285" spans="76:76">
      <c r="BX23285" s="16"/>
    </row>
    <row r="23286" spans="76:76">
      <c r="BX23286" s="16"/>
    </row>
    <row r="23287" spans="76:76">
      <c r="BX23287" s="16"/>
    </row>
    <row r="23288" spans="76:76">
      <c r="BX23288" s="16"/>
    </row>
    <row r="23289" spans="76:76">
      <c r="BX23289" s="16"/>
    </row>
    <row r="23290" spans="76:76">
      <c r="BX23290" s="16"/>
    </row>
    <row r="23291" spans="76:76">
      <c r="BX23291" s="16"/>
    </row>
    <row r="23292" spans="76:76">
      <c r="BX23292" s="16"/>
    </row>
    <row r="23293" spans="76:76">
      <c r="BX23293" s="16"/>
    </row>
    <row r="23294" spans="76:76">
      <c r="BX23294" s="16"/>
    </row>
    <row r="23295" spans="76:76">
      <c r="BX23295" s="16"/>
    </row>
    <row r="23296" spans="76:76">
      <c r="BX23296" s="16"/>
    </row>
    <row r="23297" spans="76:76">
      <c r="BX23297" s="16"/>
    </row>
    <row r="23298" spans="76:76">
      <c r="BX23298" s="16"/>
    </row>
    <row r="23299" spans="76:76">
      <c r="BX23299" s="16"/>
    </row>
    <row r="23300" spans="76:76">
      <c r="BX23300" s="16"/>
    </row>
    <row r="23301" spans="76:76">
      <c r="BX23301" s="16"/>
    </row>
    <row r="23302" spans="76:76">
      <c r="BX23302" s="16"/>
    </row>
    <row r="23303" spans="76:76">
      <c r="BX23303" s="16"/>
    </row>
    <row r="23304" spans="76:76">
      <c r="BX23304" s="16"/>
    </row>
    <row r="23305" spans="76:76">
      <c r="BX23305" s="16"/>
    </row>
    <row r="23306" spans="76:76">
      <c r="BX23306" s="16"/>
    </row>
    <row r="23307" spans="76:76">
      <c r="BX23307" s="16"/>
    </row>
    <row r="23308" spans="76:76">
      <c r="BX23308" s="16"/>
    </row>
    <row r="23309" spans="76:76">
      <c r="BX23309" s="16"/>
    </row>
    <row r="23310" spans="76:76">
      <c r="BX23310" s="16"/>
    </row>
    <row r="23311" spans="76:76">
      <c r="BX23311" s="16"/>
    </row>
    <row r="23312" spans="76:76">
      <c r="BX23312" s="16"/>
    </row>
    <row r="23313" spans="76:76">
      <c r="BX23313" s="16"/>
    </row>
    <row r="23314" spans="76:76">
      <c r="BX23314" s="16"/>
    </row>
    <row r="23315" spans="76:76">
      <c r="BX23315" s="16"/>
    </row>
    <row r="23316" spans="76:76">
      <c r="BX23316" s="16"/>
    </row>
    <row r="23317" spans="76:76">
      <c r="BX23317" s="16"/>
    </row>
    <row r="23318" spans="76:76">
      <c r="BX23318" s="16"/>
    </row>
    <row r="23319" spans="76:76">
      <c r="BX23319" s="16"/>
    </row>
    <row r="23320" spans="76:76">
      <c r="BX23320" s="16"/>
    </row>
    <row r="23321" spans="76:76">
      <c r="BX23321" s="16"/>
    </row>
    <row r="23322" spans="76:76">
      <c r="BX23322" s="16"/>
    </row>
    <row r="23323" spans="76:76">
      <c r="BX23323" s="16"/>
    </row>
    <row r="23324" spans="76:76">
      <c r="BX23324" s="16"/>
    </row>
    <row r="23325" spans="76:76">
      <c r="BX23325" s="16"/>
    </row>
    <row r="23326" spans="76:76">
      <c r="BX23326" s="16"/>
    </row>
    <row r="23327" spans="76:76">
      <c r="BX23327" s="16"/>
    </row>
    <row r="23328" spans="76:76">
      <c r="BX23328" s="16"/>
    </row>
    <row r="23329" spans="76:76">
      <c r="BX23329" s="16"/>
    </row>
    <row r="23330" spans="76:76">
      <c r="BX23330" s="16"/>
    </row>
    <row r="23331" spans="76:76">
      <c r="BX23331" s="16"/>
    </row>
    <row r="23332" spans="76:76">
      <c r="BX23332" s="16"/>
    </row>
    <row r="23333" spans="76:76">
      <c r="BX23333" s="16"/>
    </row>
    <row r="23334" spans="76:76">
      <c r="BX23334" s="16"/>
    </row>
    <row r="23335" spans="76:76">
      <c r="BX23335" s="16"/>
    </row>
    <row r="23336" spans="76:76">
      <c r="BX23336" s="16"/>
    </row>
    <row r="23337" spans="76:76">
      <c r="BX23337" s="16"/>
    </row>
    <row r="23338" spans="76:76">
      <c r="BX23338" s="16"/>
    </row>
    <row r="23339" spans="76:76">
      <c r="BX23339" s="16"/>
    </row>
    <row r="23340" spans="76:76">
      <c r="BX23340" s="16"/>
    </row>
    <row r="23341" spans="76:76">
      <c r="BX23341" s="16"/>
    </row>
    <row r="23342" spans="76:76">
      <c r="BX23342" s="16"/>
    </row>
    <row r="23343" spans="76:76">
      <c r="BX23343" s="16"/>
    </row>
    <row r="23344" spans="76:76">
      <c r="BX23344" s="16"/>
    </row>
    <row r="23345" spans="76:76">
      <c r="BX23345" s="16"/>
    </row>
    <row r="23346" spans="76:76">
      <c r="BX23346" s="16"/>
    </row>
    <row r="23347" spans="76:76">
      <c r="BX23347" s="16"/>
    </row>
    <row r="23348" spans="76:76">
      <c r="BX23348" s="16"/>
    </row>
    <row r="23349" spans="76:76">
      <c r="BX23349" s="16"/>
    </row>
    <row r="23350" spans="76:76">
      <c r="BX23350" s="16"/>
    </row>
    <row r="23351" spans="76:76">
      <c r="BX23351" s="16"/>
    </row>
    <row r="23352" spans="76:76">
      <c r="BX23352" s="16"/>
    </row>
    <row r="23353" spans="76:76">
      <c r="BX23353" s="16"/>
    </row>
    <row r="23354" spans="76:76">
      <c r="BX23354" s="16"/>
    </row>
    <row r="23355" spans="76:76">
      <c r="BX23355" s="16"/>
    </row>
    <row r="23356" spans="76:76">
      <c r="BX23356" s="16"/>
    </row>
    <row r="23357" spans="76:76">
      <c r="BX23357" s="16"/>
    </row>
    <row r="23358" spans="76:76">
      <c r="BX23358" s="16"/>
    </row>
    <row r="23359" spans="76:76">
      <c r="BX23359" s="16"/>
    </row>
    <row r="23360" spans="76:76">
      <c r="BX23360" s="16"/>
    </row>
    <row r="23361" spans="76:76">
      <c r="BX23361" s="16"/>
    </row>
    <row r="23362" spans="76:76">
      <c r="BX23362" s="16"/>
    </row>
    <row r="23363" spans="76:76">
      <c r="BX23363" s="16"/>
    </row>
    <row r="23364" spans="76:76">
      <c r="BX23364" s="16"/>
    </row>
    <row r="23365" spans="76:76">
      <c r="BX23365" s="16"/>
    </row>
    <row r="23366" spans="76:76">
      <c r="BX23366" s="16"/>
    </row>
    <row r="23367" spans="76:76">
      <c r="BX23367" s="16"/>
    </row>
    <row r="23368" spans="76:76">
      <c r="BX23368" s="16"/>
    </row>
    <row r="23369" spans="76:76">
      <c r="BX23369" s="16"/>
    </row>
    <row r="23370" spans="76:76">
      <c r="BX23370" s="16"/>
    </row>
    <row r="23371" spans="76:76">
      <c r="BX23371" s="16"/>
    </row>
    <row r="23372" spans="76:76">
      <c r="BX23372" s="16"/>
    </row>
    <row r="23373" spans="76:76">
      <c r="BX23373" s="16"/>
    </row>
    <row r="23374" spans="76:76">
      <c r="BX23374" s="16"/>
    </row>
    <row r="23375" spans="76:76">
      <c r="BX23375" s="16"/>
    </row>
    <row r="23376" spans="76:76">
      <c r="BX23376" s="16"/>
    </row>
    <row r="23377" spans="76:76">
      <c r="BX23377" s="16"/>
    </row>
    <row r="23378" spans="76:76">
      <c r="BX23378" s="16"/>
    </row>
    <row r="23379" spans="76:76">
      <c r="BX23379" s="16"/>
    </row>
    <row r="23380" spans="76:76">
      <c r="BX23380" s="16"/>
    </row>
    <row r="23381" spans="76:76">
      <c r="BX23381" s="16"/>
    </row>
    <row r="23382" spans="76:76">
      <c r="BX23382" s="16"/>
    </row>
    <row r="23383" spans="76:76">
      <c r="BX23383" s="16"/>
    </row>
    <row r="23384" spans="76:76">
      <c r="BX23384" s="16"/>
    </row>
    <row r="23385" spans="76:76">
      <c r="BX23385" s="16"/>
    </row>
    <row r="23386" spans="76:76">
      <c r="BX23386" s="16"/>
    </row>
    <row r="23387" spans="76:76">
      <c r="BX23387" s="16"/>
    </row>
    <row r="23388" spans="76:76">
      <c r="BX23388" s="16"/>
    </row>
    <row r="23389" spans="76:76">
      <c r="BX23389" s="16"/>
    </row>
    <row r="23390" spans="76:76">
      <c r="BX23390" s="16"/>
    </row>
    <row r="23391" spans="76:76">
      <c r="BX23391" s="16"/>
    </row>
    <row r="23392" spans="76:76">
      <c r="BX23392" s="16"/>
    </row>
    <row r="23393" spans="76:76">
      <c r="BX23393" s="16"/>
    </row>
    <row r="23394" spans="76:76">
      <c r="BX23394" s="16"/>
    </row>
    <row r="23395" spans="76:76">
      <c r="BX23395" s="16"/>
    </row>
    <row r="23396" spans="76:76">
      <c r="BX23396" s="16"/>
    </row>
    <row r="23397" spans="76:76">
      <c r="BX23397" s="16"/>
    </row>
    <row r="23398" spans="76:76">
      <c r="BX23398" s="16"/>
    </row>
    <row r="23399" spans="76:76">
      <c r="BX23399" s="16"/>
    </row>
    <row r="23400" spans="76:76">
      <c r="BX23400" s="16"/>
    </row>
    <row r="23401" spans="76:76">
      <c r="BX23401" s="16"/>
    </row>
    <row r="23402" spans="76:76">
      <c r="BX23402" s="16"/>
    </row>
    <row r="23403" spans="76:76">
      <c r="BX23403" s="16"/>
    </row>
    <row r="23404" spans="76:76">
      <c r="BX23404" s="16"/>
    </row>
    <row r="23405" spans="76:76">
      <c r="BX23405" s="16"/>
    </row>
    <row r="23406" spans="76:76">
      <c r="BX23406" s="16"/>
    </row>
    <row r="23407" spans="76:76">
      <c r="BX23407" s="16"/>
    </row>
    <row r="23408" spans="76:76">
      <c r="BX23408" s="16"/>
    </row>
    <row r="23409" spans="76:76">
      <c r="BX23409" s="16"/>
    </row>
    <row r="23410" spans="76:76">
      <c r="BX23410" s="16"/>
    </row>
    <row r="23411" spans="76:76">
      <c r="BX23411" s="16"/>
    </row>
    <row r="23412" spans="76:76">
      <c r="BX23412" s="16"/>
    </row>
    <row r="23413" spans="76:76">
      <c r="BX23413" s="16"/>
    </row>
    <row r="23414" spans="76:76">
      <c r="BX23414" s="16"/>
    </row>
    <row r="23415" spans="76:76">
      <c r="BX23415" s="16"/>
    </row>
    <row r="23416" spans="76:76">
      <c r="BX23416" s="16"/>
    </row>
    <row r="23417" spans="76:76">
      <c r="BX23417" s="16"/>
    </row>
    <row r="23418" spans="76:76">
      <c r="BX23418" s="16"/>
    </row>
    <row r="23419" spans="76:76">
      <c r="BX23419" s="16"/>
    </row>
    <row r="23420" spans="76:76">
      <c r="BX23420" s="16"/>
    </row>
    <row r="23421" spans="76:76">
      <c r="BX23421" s="16"/>
    </row>
    <row r="23422" spans="76:76">
      <c r="BX23422" s="16"/>
    </row>
    <row r="23423" spans="76:76">
      <c r="BX23423" s="16"/>
    </row>
    <row r="23424" spans="76:76">
      <c r="BX23424" s="16"/>
    </row>
    <row r="23425" spans="76:76">
      <c r="BX23425" s="16"/>
    </row>
    <row r="23426" spans="76:76">
      <c r="BX23426" s="16"/>
    </row>
    <row r="23427" spans="76:76">
      <c r="BX23427" s="16"/>
    </row>
    <row r="23428" spans="76:76">
      <c r="BX23428" s="16"/>
    </row>
    <row r="23429" spans="76:76">
      <c r="BX23429" s="16"/>
    </row>
    <row r="23430" spans="76:76">
      <c r="BX23430" s="16"/>
    </row>
    <row r="23431" spans="76:76">
      <c r="BX23431" s="16"/>
    </row>
    <row r="23432" spans="76:76">
      <c r="BX23432" s="16"/>
    </row>
    <row r="23433" spans="76:76">
      <c r="BX23433" s="16"/>
    </row>
    <row r="23434" spans="76:76">
      <c r="BX23434" s="16"/>
    </row>
    <row r="23435" spans="76:76">
      <c r="BX23435" s="16"/>
    </row>
    <row r="23436" spans="76:76">
      <c r="BX23436" s="16"/>
    </row>
    <row r="23437" spans="76:76">
      <c r="BX23437" s="16"/>
    </row>
    <row r="23438" spans="76:76">
      <c r="BX23438" s="16"/>
    </row>
    <row r="23439" spans="76:76">
      <c r="BX23439" s="16"/>
    </row>
    <row r="23440" spans="76:76">
      <c r="BX23440" s="16"/>
    </row>
    <row r="23441" spans="76:76">
      <c r="BX23441" s="16"/>
    </row>
    <row r="23442" spans="76:76">
      <c r="BX23442" s="16"/>
    </row>
    <row r="23443" spans="76:76">
      <c r="BX23443" s="16"/>
    </row>
    <row r="23444" spans="76:76">
      <c r="BX23444" s="16"/>
    </row>
    <row r="23445" spans="76:76">
      <c r="BX23445" s="16"/>
    </row>
    <row r="23446" spans="76:76">
      <c r="BX23446" s="16"/>
    </row>
    <row r="23447" spans="76:76">
      <c r="BX23447" s="16"/>
    </row>
    <row r="23448" spans="76:76">
      <c r="BX23448" s="16"/>
    </row>
    <row r="23449" spans="76:76">
      <c r="BX23449" s="16"/>
    </row>
    <row r="23450" spans="76:76">
      <c r="BX23450" s="16"/>
    </row>
    <row r="23451" spans="76:76">
      <c r="BX23451" s="16"/>
    </row>
    <row r="23452" spans="76:76">
      <c r="BX23452" s="16"/>
    </row>
    <row r="23453" spans="76:76">
      <c r="BX23453" s="16"/>
    </row>
    <row r="23454" spans="76:76">
      <c r="BX23454" s="16"/>
    </row>
    <row r="23455" spans="76:76">
      <c r="BX23455" s="16"/>
    </row>
    <row r="23456" spans="76:76">
      <c r="BX23456" s="16"/>
    </row>
    <row r="23457" spans="76:76">
      <c r="BX23457" s="16"/>
    </row>
    <row r="23458" spans="76:76">
      <c r="BX23458" s="16"/>
    </row>
    <row r="23459" spans="76:76">
      <c r="BX23459" s="16"/>
    </row>
    <row r="23460" spans="76:76">
      <c r="BX23460" s="16"/>
    </row>
    <row r="23461" spans="76:76">
      <c r="BX23461" s="16"/>
    </row>
    <row r="23462" spans="76:76">
      <c r="BX23462" s="16"/>
    </row>
    <row r="23463" spans="76:76">
      <c r="BX23463" s="16"/>
    </row>
    <row r="23464" spans="76:76">
      <c r="BX23464" s="16"/>
    </row>
    <row r="23465" spans="76:76">
      <c r="BX23465" s="16"/>
    </row>
    <row r="23466" spans="76:76">
      <c r="BX23466" s="16"/>
    </row>
    <row r="23467" spans="76:76">
      <c r="BX23467" s="16"/>
    </row>
    <row r="23468" spans="76:76">
      <c r="BX23468" s="16"/>
    </row>
    <row r="23469" spans="76:76">
      <c r="BX23469" s="16"/>
    </row>
    <row r="23470" spans="76:76">
      <c r="BX23470" s="16"/>
    </row>
    <row r="23471" spans="76:76">
      <c r="BX23471" s="16"/>
    </row>
    <row r="23472" spans="76:76">
      <c r="BX23472" s="16"/>
    </row>
    <row r="23473" spans="76:76">
      <c r="BX23473" s="16"/>
    </row>
    <row r="23474" spans="76:76">
      <c r="BX23474" s="16"/>
    </row>
    <row r="23475" spans="76:76">
      <c r="BX23475" s="16"/>
    </row>
    <row r="23476" spans="76:76">
      <c r="BX23476" s="16"/>
    </row>
    <row r="23477" spans="76:76">
      <c r="BX23477" s="16"/>
    </row>
    <row r="23478" spans="76:76">
      <c r="BX23478" s="16"/>
    </row>
    <row r="23479" spans="76:76">
      <c r="BX23479" s="16"/>
    </row>
    <row r="23480" spans="76:76">
      <c r="BX23480" s="16"/>
    </row>
    <row r="23481" spans="76:76">
      <c r="BX23481" s="16"/>
    </row>
    <row r="23482" spans="76:76">
      <c r="BX23482" s="16"/>
    </row>
    <row r="23483" spans="76:76">
      <c r="BX23483" s="16"/>
    </row>
    <row r="23484" spans="76:76">
      <c r="BX23484" s="16"/>
    </row>
    <row r="23485" spans="76:76">
      <c r="BX23485" s="16"/>
    </row>
    <row r="23486" spans="76:76">
      <c r="BX23486" s="16"/>
    </row>
    <row r="23487" spans="76:76">
      <c r="BX23487" s="16"/>
    </row>
    <row r="23488" spans="76:76">
      <c r="BX23488" s="16"/>
    </row>
    <row r="23489" spans="76:76">
      <c r="BX23489" s="16"/>
    </row>
    <row r="23490" spans="76:76">
      <c r="BX23490" s="16"/>
    </row>
    <row r="23491" spans="76:76">
      <c r="BX23491" s="16"/>
    </row>
    <row r="23492" spans="76:76">
      <c r="BX23492" s="16"/>
    </row>
    <row r="23493" spans="76:76">
      <c r="BX23493" s="16"/>
    </row>
    <row r="23494" spans="76:76">
      <c r="BX23494" s="16"/>
    </row>
    <row r="23495" spans="76:76">
      <c r="BX23495" s="16"/>
    </row>
    <row r="23496" spans="76:76">
      <c r="BX23496" s="16"/>
    </row>
    <row r="23497" spans="76:76">
      <c r="BX23497" s="16"/>
    </row>
    <row r="23498" spans="76:76">
      <c r="BX23498" s="16"/>
    </row>
    <row r="23499" spans="76:76">
      <c r="BX23499" s="16"/>
    </row>
    <row r="23500" spans="76:76">
      <c r="BX23500" s="16"/>
    </row>
    <row r="23501" spans="76:76">
      <c r="BX23501" s="16"/>
    </row>
    <row r="23502" spans="76:76">
      <c r="BX23502" s="16"/>
    </row>
    <row r="23503" spans="76:76">
      <c r="BX23503" s="16"/>
    </row>
    <row r="23504" spans="76:76">
      <c r="BX23504" s="16"/>
    </row>
    <row r="23505" spans="76:76">
      <c r="BX23505" s="16"/>
    </row>
    <row r="23506" spans="76:76">
      <c r="BX23506" s="16"/>
    </row>
    <row r="23507" spans="76:76">
      <c r="BX23507" s="16"/>
    </row>
    <row r="23508" spans="76:76">
      <c r="BX23508" s="16"/>
    </row>
    <row r="23509" spans="76:76">
      <c r="BX23509" s="16"/>
    </row>
    <row r="23510" spans="76:76">
      <c r="BX23510" s="16"/>
    </row>
    <row r="23511" spans="76:76">
      <c r="BX23511" s="16"/>
    </row>
    <row r="23512" spans="76:76">
      <c r="BX23512" s="16"/>
    </row>
    <row r="23513" spans="76:76">
      <c r="BX23513" s="16"/>
    </row>
    <row r="23514" spans="76:76">
      <c r="BX23514" s="16"/>
    </row>
    <row r="23515" spans="76:76">
      <c r="BX23515" s="16"/>
    </row>
    <row r="23516" spans="76:76">
      <c r="BX23516" s="16"/>
    </row>
    <row r="23517" spans="76:76">
      <c r="BX23517" s="16"/>
    </row>
    <row r="23518" spans="76:76">
      <c r="BX23518" s="16"/>
    </row>
    <row r="23519" spans="76:76">
      <c r="BX23519" s="16"/>
    </row>
    <row r="23520" spans="76:76">
      <c r="BX23520" s="16"/>
    </row>
    <row r="23521" spans="76:76">
      <c r="BX23521" s="16"/>
    </row>
    <row r="23522" spans="76:76">
      <c r="BX23522" s="16"/>
    </row>
    <row r="23523" spans="76:76">
      <c r="BX23523" s="16"/>
    </row>
    <row r="23524" spans="76:76">
      <c r="BX23524" s="16"/>
    </row>
    <row r="23525" spans="76:76">
      <c r="BX23525" s="16"/>
    </row>
    <row r="23526" spans="76:76">
      <c r="BX23526" s="16"/>
    </row>
    <row r="23527" spans="76:76">
      <c r="BX23527" s="16"/>
    </row>
    <row r="23528" spans="76:76">
      <c r="BX23528" s="16"/>
    </row>
    <row r="23529" spans="76:76">
      <c r="BX23529" s="16"/>
    </row>
    <row r="23530" spans="76:76">
      <c r="BX23530" s="16"/>
    </row>
    <row r="23531" spans="76:76">
      <c r="BX23531" s="16"/>
    </row>
    <row r="23532" spans="76:76">
      <c r="BX23532" s="16"/>
    </row>
    <row r="23533" spans="76:76">
      <c r="BX23533" s="16"/>
    </row>
    <row r="23534" spans="76:76">
      <c r="BX23534" s="16"/>
    </row>
    <row r="23535" spans="76:76">
      <c r="BX23535" s="16"/>
    </row>
    <row r="23536" spans="76:76">
      <c r="BX23536" s="16"/>
    </row>
    <row r="23537" spans="76:76">
      <c r="BX23537" s="16"/>
    </row>
    <row r="23538" spans="76:76">
      <c r="BX23538" s="16"/>
    </row>
    <row r="23539" spans="76:76">
      <c r="BX23539" s="16"/>
    </row>
    <row r="23540" spans="76:76">
      <c r="BX23540" s="16"/>
    </row>
    <row r="23541" spans="76:76">
      <c r="BX23541" s="16"/>
    </row>
    <row r="23542" spans="76:76">
      <c r="BX23542" s="16"/>
    </row>
    <row r="23543" spans="76:76">
      <c r="BX23543" s="16"/>
    </row>
    <row r="23544" spans="76:76">
      <c r="BX23544" s="16"/>
    </row>
    <row r="23545" spans="76:76">
      <c r="BX23545" s="16"/>
    </row>
    <row r="23546" spans="76:76">
      <c r="BX23546" s="16"/>
    </row>
    <row r="23547" spans="76:76">
      <c r="BX23547" s="16"/>
    </row>
    <row r="23548" spans="76:76">
      <c r="BX23548" s="16"/>
    </row>
    <row r="23549" spans="76:76">
      <c r="BX23549" s="16"/>
    </row>
    <row r="23550" spans="76:76">
      <c r="BX23550" s="16"/>
    </row>
    <row r="23551" spans="76:76">
      <c r="BX23551" s="16"/>
    </row>
    <row r="23552" spans="76:76">
      <c r="BX23552" s="16"/>
    </row>
    <row r="23553" spans="76:76">
      <c r="BX23553" s="16"/>
    </row>
    <row r="23554" spans="76:76">
      <c r="BX23554" s="16"/>
    </row>
    <row r="23555" spans="76:76">
      <c r="BX23555" s="16"/>
    </row>
    <row r="23556" spans="76:76">
      <c r="BX23556" s="16"/>
    </row>
    <row r="23557" spans="76:76">
      <c r="BX23557" s="16"/>
    </row>
    <row r="23558" spans="76:76">
      <c r="BX23558" s="16"/>
    </row>
    <row r="23559" spans="76:76">
      <c r="BX23559" s="16"/>
    </row>
    <row r="23560" spans="76:76">
      <c r="BX23560" s="16"/>
    </row>
    <row r="23561" spans="76:76">
      <c r="BX23561" s="16"/>
    </row>
    <row r="23562" spans="76:76">
      <c r="BX23562" s="16"/>
    </row>
    <row r="23563" spans="76:76">
      <c r="BX23563" s="16"/>
    </row>
    <row r="23564" spans="76:76">
      <c r="BX23564" s="16"/>
    </row>
    <row r="23565" spans="76:76">
      <c r="BX23565" s="16"/>
    </row>
    <row r="23566" spans="76:76">
      <c r="BX23566" s="16"/>
    </row>
    <row r="23567" spans="76:76">
      <c r="BX23567" s="16"/>
    </row>
    <row r="23568" spans="76:76">
      <c r="BX23568" s="16"/>
    </row>
    <row r="23569" spans="76:76">
      <c r="BX23569" s="16"/>
    </row>
    <row r="23570" spans="76:76">
      <c r="BX23570" s="16"/>
    </row>
    <row r="23571" spans="76:76">
      <c r="BX23571" s="16"/>
    </row>
    <row r="23572" spans="76:76">
      <c r="BX23572" s="16"/>
    </row>
    <row r="23573" spans="76:76">
      <c r="BX23573" s="16"/>
    </row>
    <row r="23574" spans="76:76">
      <c r="BX23574" s="16"/>
    </row>
    <row r="23575" spans="76:76">
      <c r="BX23575" s="16"/>
    </row>
    <row r="23576" spans="76:76">
      <c r="BX23576" s="16"/>
    </row>
    <row r="23577" spans="76:76">
      <c r="BX23577" s="16"/>
    </row>
    <row r="23578" spans="76:76">
      <c r="BX23578" s="16"/>
    </row>
    <row r="23579" spans="76:76">
      <c r="BX23579" s="16"/>
    </row>
    <row r="23580" spans="76:76">
      <c r="BX23580" s="16"/>
    </row>
    <row r="23581" spans="76:76">
      <c r="BX23581" s="16"/>
    </row>
    <row r="23582" spans="76:76">
      <c r="BX23582" s="16"/>
    </row>
    <row r="23583" spans="76:76">
      <c r="BX23583" s="16"/>
    </row>
    <row r="23584" spans="76:76">
      <c r="BX23584" s="16"/>
    </row>
    <row r="23585" spans="76:76">
      <c r="BX23585" s="16"/>
    </row>
    <row r="23586" spans="76:76">
      <c r="BX23586" s="16"/>
    </row>
    <row r="23587" spans="76:76">
      <c r="BX23587" s="16"/>
    </row>
    <row r="23588" spans="76:76">
      <c r="BX23588" s="16"/>
    </row>
    <row r="23589" spans="76:76">
      <c r="BX23589" s="16"/>
    </row>
    <row r="23590" spans="76:76">
      <c r="BX23590" s="16"/>
    </row>
    <row r="23591" spans="76:76">
      <c r="BX23591" s="16"/>
    </row>
    <row r="23592" spans="76:76">
      <c r="BX23592" s="16"/>
    </row>
    <row r="23593" spans="76:76">
      <c r="BX23593" s="16"/>
    </row>
    <row r="23594" spans="76:76">
      <c r="BX23594" s="16"/>
    </row>
    <row r="23595" spans="76:76">
      <c r="BX23595" s="16"/>
    </row>
    <row r="23596" spans="76:76">
      <c r="BX23596" s="16"/>
    </row>
    <row r="23597" spans="76:76">
      <c r="BX23597" s="16"/>
    </row>
    <row r="23598" spans="76:76">
      <c r="BX23598" s="16"/>
    </row>
    <row r="23599" spans="76:76">
      <c r="BX23599" s="16"/>
    </row>
    <row r="23600" spans="76:76">
      <c r="BX23600" s="16"/>
    </row>
    <row r="23601" spans="76:76">
      <c r="BX23601" s="16"/>
    </row>
    <row r="23602" spans="76:76">
      <c r="BX23602" s="16"/>
    </row>
    <row r="23603" spans="76:76">
      <c r="BX23603" s="16"/>
    </row>
    <row r="23604" spans="76:76">
      <c r="BX23604" s="16"/>
    </row>
    <row r="23605" spans="76:76">
      <c r="BX23605" s="16"/>
    </row>
    <row r="23606" spans="76:76">
      <c r="BX23606" s="16"/>
    </row>
    <row r="23607" spans="76:76">
      <c r="BX23607" s="16"/>
    </row>
    <row r="23608" spans="76:76">
      <c r="BX23608" s="16"/>
    </row>
    <row r="23609" spans="76:76">
      <c r="BX23609" s="16"/>
    </row>
    <row r="23610" spans="76:76">
      <c r="BX23610" s="16"/>
    </row>
    <row r="23611" spans="76:76">
      <c r="BX23611" s="16"/>
    </row>
    <row r="23612" spans="76:76">
      <c r="BX23612" s="16"/>
    </row>
    <row r="23613" spans="76:76">
      <c r="BX23613" s="16"/>
    </row>
    <row r="23614" spans="76:76">
      <c r="BX23614" s="16"/>
    </row>
    <row r="23615" spans="76:76">
      <c r="BX23615" s="16"/>
    </row>
    <row r="23616" spans="76:76">
      <c r="BX23616" s="16"/>
    </row>
    <row r="23617" spans="76:76">
      <c r="BX23617" s="16"/>
    </row>
    <row r="23618" spans="76:76">
      <c r="BX23618" s="16"/>
    </row>
    <row r="23619" spans="76:76">
      <c r="BX23619" s="16"/>
    </row>
    <row r="23620" spans="76:76">
      <c r="BX23620" s="16"/>
    </row>
    <row r="23621" spans="76:76">
      <c r="BX23621" s="16"/>
    </row>
    <row r="23622" spans="76:76">
      <c r="BX23622" s="16"/>
    </row>
    <row r="23623" spans="76:76">
      <c r="BX23623" s="16"/>
    </row>
    <row r="23624" spans="76:76">
      <c r="BX23624" s="16"/>
    </row>
    <row r="23625" spans="76:76">
      <c r="BX23625" s="16"/>
    </row>
    <row r="23626" spans="76:76">
      <c r="BX23626" s="16"/>
    </row>
    <row r="23627" spans="76:76">
      <c r="BX23627" s="16"/>
    </row>
    <row r="23628" spans="76:76">
      <c r="BX23628" s="16"/>
    </row>
    <row r="23629" spans="76:76">
      <c r="BX23629" s="16"/>
    </row>
    <row r="23630" spans="76:76">
      <c r="BX23630" s="16"/>
    </row>
    <row r="23631" spans="76:76">
      <c r="BX23631" s="16"/>
    </row>
    <row r="23632" spans="76:76">
      <c r="BX23632" s="16"/>
    </row>
    <row r="23633" spans="76:76">
      <c r="BX23633" s="16"/>
    </row>
    <row r="23634" spans="76:76">
      <c r="BX23634" s="16"/>
    </row>
    <row r="23635" spans="76:76">
      <c r="BX23635" s="16"/>
    </row>
    <row r="23636" spans="76:76">
      <c r="BX23636" s="16"/>
    </row>
    <row r="23637" spans="76:76">
      <c r="BX23637" s="16"/>
    </row>
    <row r="23638" spans="76:76">
      <c r="BX23638" s="16"/>
    </row>
    <row r="23639" spans="76:76">
      <c r="BX23639" s="16"/>
    </row>
    <row r="23640" spans="76:76">
      <c r="BX23640" s="16"/>
    </row>
    <row r="23641" spans="76:76">
      <c r="BX23641" s="16"/>
    </row>
    <row r="23642" spans="76:76">
      <c r="BX23642" s="16"/>
    </row>
    <row r="23643" spans="76:76">
      <c r="BX23643" s="16"/>
    </row>
    <row r="23644" spans="76:76">
      <c r="BX23644" s="16"/>
    </row>
    <row r="23645" spans="76:76">
      <c r="BX23645" s="16"/>
    </row>
    <row r="23646" spans="76:76">
      <c r="BX23646" s="16"/>
    </row>
    <row r="23647" spans="76:76">
      <c r="BX23647" s="16"/>
    </row>
    <row r="23648" spans="76:76">
      <c r="BX23648" s="16"/>
    </row>
    <row r="23649" spans="76:76">
      <c r="BX23649" s="16"/>
    </row>
    <row r="23650" spans="76:76">
      <c r="BX23650" s="16"/>
    </row>
    <row r="23651" spans="76:76">
      <c r="BX23651" s="16"/>
    </row>
    <row r="23652" spans="76:76">
      <c r="BX23652" s="16"/>
    </row>
    <row r="23653" spans="76:76">
      <c r="BX23653" s="16"/>
    </row>
    <row r="23654" spans="76:76">
      <c r="BX23654" s="16"/>
    </row>
    <row r="23655" spans="76:76">
      <c r="BX23655" s="16"/>
    </row>
    <row r="23656" spans="76:76">
      <c r="BX23656" s="16"/>
    </row>
    <row r="23657" spans="76:76">
      <c r="BX23657" s="16"/>
    </row>
    <row r="23658" spans="76:76">
      <c r="BX23658" s="16"/>
    </row>
    <row r="23659" spans="76:76">
      <c r="BX23659" s="16"/>
    </row>
    <row r="23660" spans="76:76">
      <c r="BX23660" s="16"/>
    </row>
    <row r="23661" spans="76:76">
      <c r="BX23661" s="16"/>
    </row>
    <row r="23662" spans="76:76">
      <c r="BX23662" s="16"/>
    </row>
    <row r="23663" spans="76:76">
      <c r="BX23663" s="16"/>
    </row>
    <row r="23664" spans="76:76">
      <c r="BX23664" s="16"/>
    </row>
    <row r="23665" spans="76:76">
      <c r="BX23665" s="16"/>
    </row>
    <row r="23666" spans="76:76">
      <c r="BX23666" s="16"/>
    </row>
    <row r="23667" spans="76:76">
      <c r="BX23667" s="16"/>
    </row>
    <row r="23668" spans="76:76">
      <c r="BX23668" s="16"/>
    </row>
    <row r="23669" spans="76:76">
      <c r="BX23669" s="16"/>
    </row>
    <row r="23670" spans="76:76">
      <c r="BX23670" s="16"/>
    </row>
    <row r="23671" spans="76:76">
      <c r="BX23671" s="16"/>
    </row>
    <row r="23672" spans="76:76">
      <c r="BX23672" s="16"/>
    </row>
    <row r="23673" spans="76:76">
      <c r="BX23673" s="16"/>
    </row>
    <row r="23674" spans="76:76">
      <c r="BX23674" s="16"/>
    </row>
    <row r="23675" spans="76:76">
      <c r="BX23675" s="16"/>
    </row>
    <row r="23676" spans="76:76">
      <c r="BX23676" s="16"/>
    </row>
    <row r="23677" spans="76:76">
      <c r="BX23677" s="16"/>
    </row>
    <row r="23678" spans="76:76">
      <c r="BX23678" s="16"/>
    </row>
    <row r="23679" spans="76:76">
      <c r="BX23679" s="16"/>
    </row>
    <row r="23680" spans="76:76">
      <c r="BX23680" s="16"/>
    </row>
    <row r="23681" spans="76:76">
      <c r="BX23681" s="16"/>
    </row>
    <row r="23682" spans="76:76">
      <c r="BX23682" s="16"/>
    </row>
    <row r="23683" spans="76:76">
      <c r="BX23683" s="16"/>
    </row>
    <row r="23684" spans="76:76">
      <c r="BX23684" s="16"/>
    </row>
    <row r="23685" spans="76:76">
      <c r="BX23685" s="16"/>
    </row>
    <row r="23686" spans="76:76">
      <c r="BX23686" s="16"/>
    </row>
    <row r="23687" spans="76:76">
      <c r="BX23687" s="16"/>
    </row>
    <row r="23688" spans="76:76">
      <c r="BX23688" s="16"/>
    </row>
    <row r="23689" spans="76:76">
      <c r="BX23689" s="16"/>
    </row>
    <row r="23690" spans="76:76">
      <c r="BX23690" s="16"/>
    </row>
    <row r="23691" spans="76:76">
      <c r="BX23691" s="16"/>
    </row>
    <row r="23692" spans="76:76">
      <c r="BX23692" s="16"/>
    </row>
    <row r="23693" spans="76:76">
      <c r="BX23693" s="16"/>
    </row>
    <row r="23694" spans="76:76">
      <c r="BX23694" s="16"/>
    </row>
    <row r="23695" spans="76:76">
      <c r="BX23695" s="16"/>
    </row>
    <row r="23696" spans="76:76">
      <c r="BX23696" s="16"/>
    </row>
    <row r="23697" spans="76:76">
      <c r="BX23697" s="16"/>
    </row>
    <row r="23698" spans="76:76">
      <c r="BX23698" s="16"/>
    </row>
    <row r="23699" spans="76:76">
      <c r="BX23699" s="16"/>
    </row>
    <row r="23700" spans="76:76">
      <c r="BX23700" s="16"/>
    </row>
    <row r="23701" spans="76:76">
      <c r="BX23701" s="16"/>
    </row>
    <row r="23702" spans="76:76">
      <c r="BX23702" s="16"/>
    </row>
    <row r="23703" spans="76:76">
      <c r="BX23703" s="16"/>
    </row>
    <row r="23704" spans="76:76">
      <c r="BX23704" s="16"/>
    </row>
    <row r="23705" spans="76:76">
      <c r="BX23705" s="16"/>
    </row>
    <row r="23706" spans="76:76">
      <c r="BX23706" s="16"/>
    </row>
    <row r="23707" spans="76:76">
      <c r="BX23707" s="16"/>
    </row>
    <row r="23708" spans="76:76">
      <c r="BX23708" s="16"/>
    </row>
    <row r="23709" spans="76:76">
      <c r="BX23709" s="16"/>
    </row>
    <row r="23710" spans="76:76">
      <c r="BX23710" s="16"/>
    </row>
    <row r="23711" spans="76:76">
      <c r="BX23711" s="16"/>
    </row>
    <row r="23712" spans="76:76">
      <c r="BX23712" s="16"/>
    </row>
    <row r="23713" spans="76:76">
      <c r="BX23713" s="16"/>
    </row>
    <row r="23714" spans="76:76">
      <c r="BX23714" s="16"/>
    </row>
    <row r="23715" spans="76:76">
      <c r="BX23715" s="16"/>
    </row>
    <row r="23716" spans="76:76">
      <c r="BX23716" s="16"/>
    </row>
    <row r="23717" spans="76:76">
      <c r="BX23717" s="16"/>
    </row>
    <row r="23718" spans="76:76">
      <c r="BX23718" s="16"/>
    </row>
    <row r="23719" spans="76:76">
      <c r="BX23719" s="16"/>
    </row>
    <row r="23720" spans="76:76">
      <c r="BX23720" s="16"/>
    </row>
    <row r="23721" spans="76:76">
      <c r="BX23721" s="16"/>
    </row>
    <row r="23722" spans="76:76">
      <c r="BX23722" s="16"/>
    </row>
    <row r="23723" spans="76:76">
      <c r="BX23723" s="16"/>
    </row>
    <row r="23724" spans="76:76">
      <c r="BX23724" s="16"/>
    </row>
    <row r="23725" spans="76:76">
      <c r="BX23725" s="16"/>
    </row>
    <row r="23726" spans="76:76">
      <c r="BX23726" s="16"/>
    </row>
    <row r="23727" spans="76:76">
      <c r="BX23727" s="16"/>
    </row>
    <row r="23728" spans="76:76">
      <c r="BX23728" s="16"/>
    </row>
    <row r="23729" spans="76:76">
      <c r="BX23729" s="16"/>
    </row>
    <row r="23730" spans="76:76">
      <c r="BX23730" s="16"/>
    </row>
    <row r="23731" spans="76:76">
      <c r="BX23731" s="16"/>
    </row>
    <row r="23732" spans="76:76">
      <c r="BX23732" s="16"/>
    </row>
    <row r="23733" spans="76:76">
      <c r="BX23733" s="16"/>
    </row>
    <row r="23734" spans="76:76">
      <c r="BX23734" s="16"/>
    </row>
    <row r="23735" spans="76:76">
      <c r="BX23735" s="16"/>
    </row>
    <row r="23736" spans="76:76">
      <c r="BX23736" s="16"/>
    </row>
    <row r="23737" spans="76:76">
      <c r="BX23737" s="16"/>
    </row>
    <row r="23738" spans="76:76">
      <c r="BX23738" s="16"/>
    </row>
    <row r="23739" spans="76:76">
      <c r="BX23739" s="16"/>
    </row>
    <row r="23740" spans="76:76">
      <c r="BX23740" s="16"/>
    </row>
    <row r="23741" spans="76:76">
      <c r="BX23741" s="16"/>
    </row>
    <row r="23742" spans="76:76">
      <c r="BX23742" s="16"/>
    </row>
    <row r="23743" spans="76:76">
      <c r="BX23743" s="16"/>
    </row>
    <row r="23744" spans="76:76">
      <c r="BX23744" s="16"/>
    </row>
    <row r="23745" spans="76:76">
      <c r="BX23745" s="16"/>
    </row>
    <row r="23746" spans="76:76">
      <c r="BX23746" s="16"/>
    </row>
    <row r="23747" spans="76:76">
      <c r="BX23747" s="16"/>
    </row>
    <row r="23748" spans="76:76">
      <c r="BX23748" s="16"/>
    </row>
    <row r="23749" spans="76:76">
      <c r="BX23749" s="16"/>
    </row>
    <row r="23750" spans="76:76">
      <c r="BX23750" s="16"/>
    </row>
    <row r="23751" spans="76:76">
      <c r="BX23751" s="16"/>
    </row>
    <row r="23752" spans="76:76">
      <c r="BX23752" s="16"/>
    </row>
    <row r="23753" spans="76:76">
      <c r="BX23753" s="16"/>
    </row>
    <row r="23754" spans="76:76">
      <c r="BX23754" s="16"/>
    </row>
    <row r="23755" spans="76:76">
      <c r="BX23755" s="16"/>
    </row>
    <row r="23756" spans="76:76">
      <c r="BX23756" s="16"/>
    </row>
    <row r="23757" spans="76:76">
      <c r="BX23757" s="16"/>
    </row>
    <row r="23758" spans="76:76">
      <c r="BX23758" s="16"/>
    </row>
    <row r="23759" spans="76:76">
      <c r="BX23759" s="16"/>
    </row>
    <row r="23760" spans="76:76">
      <c r="BX23760" s="16"/>
    </row>
    <row r="23761" spans="76:76">
      <c r="BX23761" s="16"/>
    </row>
    <row r="23762" spans="76:76">
      <c r="BX23762" s="16"/>
    </row>
    <row r="23763" spans="76:76">
      <c r="BX23763" s="16"/>
    </row>
    <row r="23764" spans="76:76">
      <c r="BX23764" s="16"/>
    </row>
    <row r="23765" spans="76:76">
      <c r="BX23765" s="16"/>
    </row>
    <row r="23766" spans="76:76">
      <c r="BX23766" s="16"/>
    </row>
    <row r="23767" spans="76:76">
      <c r="BX23767" s="16"/>
    </row>
    <row r="23768" spans="76:76">
      <c r="BX23768" s="16"/>
    </row>
    <row r="23769" spans="76:76">
      <c r="BX23769" s="16"/>
    </row>
    <row r="23770" spans="76:76">
      <c r="BX23770" s="16"/>
    </row>
    <row r="23771" spans="76:76">
      <c r="BX23771" s="16"/>
    </row>
    <row r="23772" spans="76:76">
      <c r="BX23772" s="16"/>
    </row>
    <row r="23773" spans="76:76">
      <c r="BX23773" s="16"/>
    </row>
    <row r="23774" spans="76:76">
      <c r="BX23774" s="16"/>
    </row>
    <row r="23775" spans="76:76">
      <c r="BX23775" s="16"/>
    </row>
    <row r="23776" spans="76:76">
      <c r="BX23776" s="16"/>
    </row>
    <row r="23777" spans="76:76">
      <c r="BX23777" s="16"/>
    </row>
    <row r="23778" spans="76:76">
      <c r="BX23778" s="16"/>
    </row>
    <row r="23779" spans="76:76">
      <c r="BX23779" s="16"/>
    </row>
    <row r="23780" spans="76:76">
      <c r="BX23780" s="16"/>
    </row>
    <row r="23781" spans="76:76">
      <c r="BX23781" s="16"/>
    </row>
    <row r="23782" spans="76:76">
      <c r="BX23782" s="16"/>
    </row>
    <row r="23783" spans="76:76">
      <c r="BX23783" s="16"/>
    </row>
    <row r="23784" spans="76:76">
      <c r="BX23784" s="16"/>
    </row>
    <row r="23785" spans="76:76">
      <c r="BX23785" s="16"/>
    </row>
    <row r="23786" spans="76:76">
      <c r="BX23786" s="16"/>
    </row>
    <row r="23787" spans="76:76">
      <c r="BX23787" s="16"/>
    </row>
    <row r="23788" spans="76:76">
      <c r="BX23788" s="16"/>
    </row>
    <row r="23789" spans="76:76">
      <c r="BX23789" s="16"/>
    </row>
    <row r="23790" spans="76:76">
      <c r="BX23790" s="16"/>
    </row>
    <row r="23791" spans="76:76">
      <c r="BX23791" s="16"/>
    </row>
    <row r="23792" spans="76:76">
      <c r="BX23792" s="16"/>
    </row>
    <row r="23793" spans="76:76">
      <c r="BX23793" s="16"/>
    </row>
    <row r="23794" spans="76:76">
      <c r="BX23794" s="16"/>
    </row>
    <row r="23795" spans="76:76">
      <c r="BX23795" s="16"/>
    </row>
    <row r="23796" spans="76:76">
      <c r="BX23796" s="16"/>
    </row>
    <row r="23797" spans="76:76">
      <c r="BX23797" s="16"/>
    </row>
    <row r="23798" spans="76:76">
      <c r="BX23798" s="16"/>
    </row>
    <row r="23799" spans="76:76">
      <c r="BX23799" s="16"/>
    </row>
    <row r="23800" spans="76:76">
      <c r="BX23800" s="16"/>
    </row>
    <row r="23801" spans="76:76">
      <c r="BX23801" s="16"/>
    </row>
    <row r="23802" spans="76:76">
      <c r="BX23802" s="16"/>
    </row>
    <row r="23803" spans="76:76">
      <c r="BX23803" s="16"/>
    </row>
    <row r="23804" spans="76:76">
      <c r="BX23804" s="16"/>
    </row>
    <row r="23805" spans="76:76">
      <c r="BX23805" s="16"/>
    </row>
    <row r="23806" spans="76:76">
      <c r="BX23806" s="16"/>
    </row>
    <row r="23807" spans="76:76">
      <c r="BX23807" s="16"/>
    </row>
    <row r="23808" spans="76:76">
      <c r="BX23808" s="16"/>
    </row>
    <row r="23809" spans="76:76">
      <c r="BX23809" s="16"/>
    </row>
    <row r="23810" spans="76:76">
      <c r="BX23810" s="16"/>
    </row>
    <row r="23811" spans="76:76">
      <c r="BX23811" s="16"/>
    </row>
    <row r="23812" spans="76:76">
      <c r="BX23812" s="16"/>
    </row>
    <row r="23813" spans="76:76">
      <c r="BX23813" s="16"/>
    </row>
    <row r="23814" spans="76:76">
      <c r="BX23814" s="16"/>
    </row>
    <row r="23815" spans="76:76">
      <c r="BX23815" s="16"/>
    </row>
    <row r="23816" spans="76:76">
      <c r="BX23816" s="16"/>
    </row>
    <row r="23817" spans="76:76">
      <c r="BX23817" s="16"/>
    </row>
    <row r="23818" spans="76:76">
      <c r="BX23818" s="16"/>
    </row>
    <row r="23819" spans="76:76">
      <c r="BX23819" s="16"/>
    </row>
    <row r="23820" spans="76:76">
      <c r="BX23820" s="16"/>
    </row>
    <row r="23821" spans="76:76">
      <c r="BX23821" s="16"/>
    </row>
    <row r="23822" spans="76:76">
      <c r="BX23822" s="16"/>
    </row>
    <row r="23823" spans="76:76">
      <c r="BX23823" s="16"/>
    </row>
    <row r="23824" spans="76:76">
      <c r="BX23824" s="16"/>
    </row>
    <row r="23825" spans="76:76">
      <c r="BX23825" s="16"/>
    </row>
    <row r="23826" spans="76:76">
      <c r="BX23826" s="16"/>
    </row>
    <row r="23827" spans="76:76">
      <c r="BX23827" s="16"/>
    </row>
    <row r="23828" spans="76:76">
      <c r="BX23828" s="16"/>
    </row>
    <row r="23829" spans="76:76">
      <c r="BX23829" s="16"/>
    </row>
    <row r="23830" spans="76:76">
      <c r="BX23830" s="16"/>
    </row>
    <row r="23831" spans="76:76">
      <c r="BX23831" s="16"/>
    </row>
    <row r="23832" spans="76:76">
      <c r="BX23832" s="16"/>
    </row>
    <row r="23833" spans="76:76">
      <c r="BX23833" s="16"/>
    </row>
    <row r="23834" spans="76:76">
      <c r="BX23834" s="16"/>
    </row>
    <row r="23835" spans="76:76">
      <c r="BX23835" s="16"/>
    </row>
    <row r="23836" spans="76:76">
      <c r="BX23836" s="16"/>
    </row>
    <row r="23837" spans="76:76">
      <c r="BX23837" s="16"/>
    </row>
    <row r="23838" spans="76:76">
      <c r="BX23838" s="16"/>
    </row>
    <row r="23839" spans="76:76">
      <c r="BX23839" s="16"/>
    </row>
    <row r="23840" spans="76:76">
      <c r="BX23840" s="16"/>
    </row>
    <row r="23841" spans="76:76">
      <c r="BX23841" s="16"/>
    </row>
    <row r="23842" spans="76:76">
      <c r="BX23842" s="16"/>
    </row>
    <row r="23843" spans="76:76">
      <c r="BX23843" s="16"/>
    </row>
    <row r="23844" spans="76:76">
      <c r="BX23844" s="16"/>
    </row>
    <row r="23845" spans="76:76">
      <c r="BX23845" s="16"/>
    </row>
    <row r="23846" spans="76:76">
      <c r="BX23846" s="16"/>
    </row>
    <row r="23847" spans="76:76">
      <c r="BX23847" s="16"/>
    </row>
    <row r="23848" spans="76:76">
      <c r="BX23848" s="16"/>
    </row>
    <row r="23849" spans="76:76">
      <c r="BX23849" s="16"/>
    </row>
    <row r="23850" spans="76:76">
      <c r="BX23850" s="16"/>
    </row>
    <row r="23851" spans="76:76">
      <c r="BX23851" s="16"/>
    </row>
    <row r="23852" spans="76:76">
      <c r="BX23852" s="16"/>
    </row>
    <row r="23853" spans="76:76">
      <c r="BX23853" s="16"/>
    </row>
    <row r="23854" spans="76:76">
      <c r="BX23854" s="16"/>
    </row>
    <row r="23855" spans="76:76">
      <c r="BX23855" s="16"/>
    </row>
    <row r="23856" spans="76:76">
      <c r="BX23856" s="16"/>
    </row>
    <row r="23857" spans="76:76">
      <c r="BX23857" s="16"/>
    </row>
    <row r="23858" spans="76:76">
      <c r="BX23858" s="16"/>
    </row>
    <row r="23859" spans="76:76">
      <c r="BX23859" s="16"/>
    </row>
    <row r="23860" spans="76:76">
      <c r="BX23860" s="16"/>
    </row>
    <row r="23861" spans="76:76">
      <c r="BX23861" s="16"/>
    </row>
    <row r="23862" spans="76:76">
      <c r="BX23862" s="16"/>
    </row>
    <row r="23863" spans="76:76">
      <c r="BX23863" s="16"/>
    </row>
    <row r="23864" spans="76:76">
      <c r="BX23864" s="16"/>
    </row>
    <row r="23865" spans="76:76">
      <c r="BX23865" s="16"/>
    </row>
    <row r="23866" spans="76:76">
      <c r="BX23866" s="16"/>
    </row>
    <row r="23867" spans="76:76">
      <c r="BX23867" s="16"/>
    </row>
    <row r="23868" spans="76:76">
      <c r="BX23868" s="16"/>
    </row>
    <row r="23869" spans="76:76">
      <c r="BX23869" s="16"/>
    </row>
    <row r="23870" spans="76:76">
      <c r="BX23870" s="16"/>
    </row>
    <row r="23871" spans="76:76">
      <c r="BX23871" s="16"/>
    </row>
    <row r="23872" spans="76:76">
      <c r="BX23872" s="16"/>
    </row>
    <row r="23873" spans="76:76">
      <c r="BX23873" s="16"/>
    </row>
    <row r="23874" spans="76:76">
      <c r="BX23874" s="16"/>
    </row>
    <row r="23875" spans="76:76">
      <c r="BX23875" s="16"/>
    </row>
    <row r="23876" spans="76:76">
      <c r="BX23876" s="16"/>
    </row>
    <row r="23877" spans="76:76">
      <c r="BX23877" s="16"/>
    </row>
    <row r="23878" spans="76:76">
      <c r="BX23878" s="16"/>
    </row>
    <row r="23879" spans="76:76">
      <c r="BX23879" s="16"/>
    </row>
    <row r="23880" spans="76:76">
      <c r="BX23880" s="16"/>
    </row>
    <row r="23881" spans="76:76">
      <c r="BX23881" s="16"/>
    </row>
    <row r="23882" spans="76:76">
      <c r="BX23882" s="16"/>
    </row>
    <row r="23883" spans="76:76">
      <c r="BX23883" s="16"/>
    </row>
    <row r="23884" spans="76:76">
      <c r="BX23884" s="16"/>
    </row>
    <row r="23885" spans="76:76">
      <c r="BX23885" s="16"/>
    </row>
    <row r="23886" spans="76:76">
      <c r="BX23886" s="16"/>
    </row>
    <row r="23887" spans="76:76">
      <c r="BX23887" s="16"/>
    </row>
    <row r="23888" spans="76:76">
      <c r="BX23888" s="16"/>
    </row>
    <row r="23889" spans="76:76">
      <c r="BX23889" s="16"/>
    </row>
    <row r="23890" spans="76:76">
      <c r="BX23890" s="16"/>
    </row>
    <row r="23891" spans="76:76">
      <c r="BX23891" s="16"/>
    </row>
    <row r="23892" spans="76:76">
      <c r="BX23892" s="16"/>
    </row>
    <row r="23893" spans="76:76">
      <c r="BX23893" s="16"/>
    </row>
    <row r="23894" spans="76:76">
      <c r="BX23894" s="16"/>
    </row>
    <row r="23895" spans="76:76">
      <c r="BX23895" s="16"/>
    </row>
    <row r="23896" spans="76:76">
      <c r="BX23896" s="16"/>
    </row>
    <row r="23897" spans="76:76">
      <c r="BX23897" s="16"/>
    </row>
    <row r="23898" spans="76:76">
      <c r="BX23898" s="16"/>
    </row>
    <row r="23899" spans="76:76">
      <c r="BX23899" s="16"/>
    </row>
    <row r="23900" spans="76:76">
      <c r="BX23900" s="16"/>
    </row>
    <row r="23901" spans="76:76">
      <c r="BX23901" s="16"/>
    </row>
    <row r="23902" spans="76:76">
      <c r="BX23902" s="16"/>
    </row>
    <row r="23903" spans="76:76">
      <c r="BX23903" s="16"/>
    </row>
    <row r="23904" spans="76:76">
      <c r="BX23904" s="16"/>
    </row>
    <row r="23905" spans="76:76">
      <c r="BX23905" s="16"/>
    </row>
    <row r="23906" spans="76:76">
      <c r="BX23906" s="16"/>
    </row>
    <row r="23907" spans="76:76">
      <c r="BX23907" s="16"/>
    </row>
    <row r="23908" spans="76:76">
      <c r="BX23908" s="16"/>
    </row>
    <row r="23909" spans="76:76">
      <c r="BX23909" s="16"/>
    </row>
    <row r="23910" spans="76:76">
      <c r="BX23910" s="16"/>
    </row>
    <row r="23911" spans="76:76">
      <c r="BX23911" s="16"/>
    </row>
    <row r="23912" spans="76:76">
      <c r="BX23912" s="16"/>
    </row>
    <row r="23913" spans="76:76">
      <c r="BX23913" s="16"/>
    </row>
    <row r="23914" spans="76:76">
      <c r="BX23914" s="16"/>
    </row>
    <row r="23915" spans="76:76">
      <c r="BX23915" s="16"/>
    </row>
    <row r="23916" spans="76:76">
      <c r="BX23916" s="16"/>
    </row>
    <row r="23917" spans="76:76">
      <c r="BX23917" s="16"/>
    </row>
    <row r="23918" spans="76:76">
      <c r="BX23918" s="16"/>
    </row>
    <row r="23919" spans="76:76">
      <c r="BX23919" s="16"/>
    </row>
    <row r="23920" spans="76:76">
      <c r="BX23920" s="16"/>
    </row>
    <row r="23921" spans="76:76">
      <c r="BX23921" s="16"/>
    </row>
    <row r="23922" spans="76:76">
      <c r="BX23922" s="16"/>
    </row>
    <row r="23923" spans="76:76">
      <c r="BX23923" s="16"/>
    </row>
    <row r="23924" spans="76:76">
      <c r="BX23924" s="16"/>
    </row>
    <row r="23925" spans="76:76">
      <c r="BX23925" s="16"/>
    </row>
    <row r="23926" spans="76:76">
      <c r="BX23926" s="16"/>
    </row>
    <row r="23927" spans="76:76">
      <c r="BX23927" s="16"/>
    </row>
    <row r="23928" spans="76:76">
      <c r="BX23928" s="16"/>
    </row>
    <row r="23929" spans="76:76">
      <c r="BX23929" s="16"/>
    </row>
    <row r="23930" spans="76:76">
      <c r="BX23930" s="16"/>
    </row>
    <row r="23931" spans="76:76">
      <c r="BX23931" s="16"/>
    </row>
    <row r="23932" spans="76:76">
      <c r="BX23932" s="16"/>
    </row>
    <row r="23933" spans="76:76">
      <c r="BX23933" s="16"/>
    </row>
    <row r="23934" spans="76:76">
      <c r="BX23934" s="16"/>
    </row>
    <row r="23935" spans="76:76">
      <c r="BX23935" s="16"/>
    </row>
    <row r="23936" spans="76:76">
      <c r="BX23936" s="16"/>
    </row>
    <row r="23937" spans="76:76">
      <c r="BX23937" s="16"/>
    </row>
    <row r="23938" spans="76:76">
      <c r="BX23938" s="16"/>
    </row>
    <row r="23939" spans="76:76">
      <c r="BX23939" s="16"/>
    </row>
    <row r="23940" spans="76:76">
      <c r="BX23940" s="16"/>
    </row>
    <row r="23941" spans="76:76">
      <c r="BX23941" s="16"/>
    </row>
    <row r="23942" spans="76:76">
      <c r="BX23942" s="16"/>
    </row>
    <row r="23943" spans="76:76">
      <c r="BX23943" s="16"/>
    </row>
    <row r="23944" spans="76:76">
      <c r="BX23944" s="16"/>
    </row>
    <row r="23945" spans="76:76">
      <c r="BX23945" s="16"/>
    </row>
    <row r="23946" spans="76:76">
      <c r="BX23946" s="16"/>
    </row>
    <row r="23947" spans="76:76">
      <c r="BX23947" s="16"/>
    </row>
    <row r="23948" spans="76:76">
      <c r="BX23948" s="16"/>
    </row>
    <row r="23949" spans="76:76">
      <c r="BX23949" s="16"/>
    </row>
    <row r="23950" spans="76:76">
      <c r="BX23950" s="16"/>
    </row>
    <row r="23951" spans="76:76">
      <c r="BX23951" s="16"/>
    </row>
    <row r="23952" spans="76:76">
      <c r="BX23952" s="16"/>
    </row>
    <row r="23953" spans="76:76">
      <c r="BX23953" s="16"/>
    </row>
    <row r="23954" spans="76:76">
      <c r="BX23954" s="16"/>
    </row>
    <row r="23955" spans="76:76">
      <c r="BX23955" s="16"/>
    </row>
    <row r="23956" spans="76:76">
      <c r="BX23956" s="16"/>
    </row>
    <row r="23957" spans="76:76">
      <c r="BX23957" s="16"/>
    </row>
    <row r="23958" spans="76:76">
      <c r="BX23958" s="16"/>
    </row>
    <row r="23959" spans="76:76">
      <c r="BX23959" s="16"/>
    </row>
    <row r="23960" spans="76:76">
      <c r="BX23960" s="16"/>
    </row>
    <row r="23961" spans="76:76">
      <c r="BX23961" s="16"/>
    </row>
    <row r="23962" spans="76:76">
      <c r="BX23962" s="16"/>
    </row>
    <row r="23963" spans="76:76">
      <c r="BX23963" s="16"/>
    </row>
    <row r="23964" spans="76:76">
      <c r="BX23964" s="16"/>
    </row>
    <row r="23965" spans="76:76">
      <c r="BX23965" s="16"/>
    </row>
    <row r="23966" spans="76:76">
      <c r="BX23966" s="16"/>
    </row>
    <row r="23967" spans="76:76">
      <c r="BX23967" s="16"/>
    </row>
    <row r="23968" spans="76:76">
      <c r="BX23968" s="16"/>
    </row>
    <row r="23969" spans="76:76">
      <c r="BX23969" s="16"/>
    </row>
    <row r="23970" spans="76:76">
      <c r="BX23970" s="16"/>
    </row>
    <row r="23971" spans="76:76">
      <c r="BX23971" s="16"/>
    </row>
    <row r="23972" spans="76:76">
      <c r="BX23972" s="16"/>
    </row>
    <row r="23973" spans="76:76">
      <c r="BX23973" s="16"/>
    </row>
    <row r="23974" spans="76:76">
      <c r="BX23974" s="16"/>
    </row>
    <row r="23975" spans="76:76">
      <c r="BX23975" s="16"/>
    </row>
    <row r="23976" spans="76:76">
      <c r="BX23976" s="16"/>
    </row>
    <row r="23977" spans="76:76">
      <c r="BX23977" s="16"/>
    </row>
    <row r="23978" spans="76:76">
      <c r="BX23978" s="16"/>
    </row>
    <row r="23979" spans="76:76">
      <c r="BX23979" s="16"/>
    </row>
    <row r="23980" spans="76:76">
      <c r="BX23980" s="16"/>
    </row>
    <row r="23981" spans="76:76">
      <c r="BX23981" s="16"/>
    </row>
    <row r="23982" spans="76:76">
      <c r="BX23982" s="16"/>
    </row>
    <row r="23983" spans="76:76">
      <c r="BX23983" s="16"/>
    </row>
    <row r="23984" spans="76:76">
      <c r="BX23984" s="16"/>
    </row>
    <row r="23985" spans="76:76">
      <c r="BX23985" s="16"/>
    </row>
    <row r="23986" spans="76:76">
      <c r="BX23986" s="16"/>
    </row>
    <row r="23987" spans="76:76">
      <c r="BX23987" s="16"/>
    </row>
    <row r="23988" spans="76:76">
      <c r="BX23988" s="16"/>
    </row>
    <row r="23989" spans="76:76">
      <c r="BX23989" s="16"/>
    </row>
    <row r="23990" spans="76:76">
      <c r="BX23990" s="16"/>
    </row>
    <row r="23991" spans="76:76">
      <c r="BX23991" s="16"/>
    </row>
    <row r="23992" spans="76:76">
      <c r="BX23992" s="16"/>
    </row>
    <row r="23993" spans="76:76">
      <c r="BX23993" s="16"/>
    </row>
    <row r="23994" spans="76:76">
      <c r="BX23994" s="16"/>
    </row>
    <row r="23995" spans="76:76">
      <c r="BX23995" s="16"/>
    </row>
    <row r="23996" spans="76:76">
      <c r="BX23996" s="16"/>
    </row>
    <row r="23997" spans="76:76">
      <c r="BX23997" s="16"/>
    </row>
    <row r="23998" spans="76:76">
      <c r="BX23998" s="16"/>
    </row>
    <row r="23999" spans="76:76">
      <c r="BX23999" s="16"/>
    </row>
    <row r="24000" spans="76:76">
      <c r="BX24000" s="16"/>
    </row>
    <row r="24001" spans="76:76">
      <c r="BX24001" s="16"/>
    </row>
    <row r="24002" spans="76:76">
      <c r="BX24002" s="16"/>
    </row>
    <row r="24003" spans="76:76">
      <c r="BX24003" s="16"/>
    </row>
    <row r="24004" spans="76:76">
      <c r="BX24004" s="16"/>
    </row>
    <row r="24005" spans="76:76">
      <c r="BX24005" s="16"/>
    </row>
    <row r="24006" spans="76:76">
      <c r="BX24006" s="16"/>
    </row>
    <row r="24007" spans="76:76">
      <c r="BX24007" s="16"/>
    </row>
    <row r="24008" spans="76:76">
      <c r="BX24008" s="16"/>
    </row>
    <row r="24009" spans="76:76">
      <c r="BX24009" s="16"/>
    </row>
    <row r="24010" spans="76:76">
      <c r="BX24010" s="16"/>
    </row>
    <row r="24011" spans="76:76">
      <c r="BX24011" s="16"/>
    </row>
    <row r="24012" spans="76:76">
      <c r="BX24012" s="16"/>
    </row>
    <row r="24013" spans="76:76">
      <c r="BX24013" s="16"/>
    </row>
    <row r="24014" spans="76:76">
      <c r="BX24014" s="16"/>
    </row>
    <row r="24015" spans="76:76">
      <c r="BX24015" s="16"/>
    </row>
    <row r="24016" spans="76:76">
      <c r="BX24016" s="16"/>
    </row>
    <row r="24017" spans="76:76">
      <c r="BX24017" s="16"/>
    </row>
    <row r="24018" spans="76:76">
      <c r="BX24018" s="16"/>
    </row>
    <row r="24019" spans="76:76">
      <c r="BX24019" s="16"/>
    </row>
    <row r="24020" spans="76:76">
      <c r="BX24020" s="16"/>
    </row>
    <row r="24021" spans="76:76">
      <c r="BX24021" s="16"/>
    </row>
    <row r="24022" spans="76:76">
      <c r="BX24022" s="16"/>
    </row>
    <row r="24023" spans="76:76">
      <c r="BX24023" s="16"/>
    </row>
    <row r="24024" spans="76:76">
      <c r="BX24024" s="16"/>
    </row>
    <row r="24025" spans="76:76">
      <c r="BX24025" s="16"/>
    </row>
    <row r="24026" spans="76:76">
      <c r="BX24026" s="16"/>
    </row>
    <row r="24027" spans="76:76">
      <c r="BX24027" s="16"/>
    </row>
    <row r="24028" spans="76:76">
      <c r="BX24028" s="16"/>
    </row>
    <row r="24029" spans="76:76">
      <c r="BX24029" s="16"/>
    </row>
    <row r="24030" spans="76:76">
      <c r="BX24030" s="16"/>
    </row>
    <row r="24031" spans="76:76">
      <c r="BX24031" s="16"/>
    </row>
    <row r="24032" spans="76:76">
      <c r="BX24032" s="16"/>
    </row>
    <row r="24033" spans="76:76">
      <c r="BX24033" s="16"/>
    </row>
    <row r="24034" spans="76:76">
      <c r="BX24034" s="16"/>
    </row>
    <row r="24035" spans="76:76">
      <c r="BX24035" s="16"/>
    </row>
    <row r="24036" spans="76:76">
      <c r="BX24036" s="16"/>
    </row>
    <row r="24037" spans="76:76">
      <c r="BX24037" s="16"/>
    </row>
    <row r="24038" spans="76:76">
      <c r="BX24038" s="16"/>
    </row>
    <row r="24039" spans="76:76">
      <c r="BX24039" s="16"/>
    </row>
    <row r="24040" spans="76:76">
      <c r="BX24040" s="16"/>
    </row>
    <row r="24041" spans="76:76">
      <c r="BX24041" s="16"/>
    </row>
    <row r="24042" spans="76:76">
      <c r="BX24042" s="16"/>
    </row>
    <row r="24043" spans="76:76">
      <c r="BX24043" s="16"/>
    </row>
    <row r="24044" spans="76:76">
      <c r="BX24044" s="16"/>
    </row>
    <row r="24045" spans="76:76">
      <c r="BX24045" s="16"/>
    </row>
    <row r="24046" spans="76:76">
      <c r="BX24046" s="16"/>
    </row>
    <row r="24047" spans="76:76">
      <c r="BX24047" s="16"/>
    </row>
    <row r="24048" spans="76:76">
      <c r="BX24048" s="16"/>
    </row>
    <row r="24049" spans="76:76">
      <c r="BX24049" s="16"/>
    </row>
    <row r="24050" spans="76:76">
      <c r="BX24050" s="16"/>
    </row>
    <row r="24051" spans="76:76">
      <c r="BX24051" s="16"/>
    </row>
    <row r="24052" spans="76:76">
      <c r="BX24052" s="16"/>
    </row>
    <row r="24053" spans="76:76">
      <c r="BX24053" s="16"/>
    </row>
    <row r="24054" spans="76:76">
      <c r="BX24054" s="16"/>
    </row>
    <row r="24055" spans="76:76">
      <c r="BX24055" s="16"/>
    </row>
    <row r="24056" spans="76:76">
      <c r="BX24056" s="16"/>
    </row>
    <row r="24057" spans="76:76">
      <c r="BX24057" s="16"/>
    </row>
    <row r="24058" spans="76:76">
      <c r="BX24058" s="16"/>
    </row>
    <row r="24059" spans="76:76">
      <c r="BX24059" s="16"/>
    </row>
    <row r="24060" spans="76:76">
      <c r="BX24060" s="16"/>
    </row>
    <row r="24061" spans="76:76">
      <c r="BX24061" s="16"/>
    </row>
    <row r="24062" spans="76:76">
      <c r="BX24062" s="16"/>
    </row>
    <row r="24063" spans="76:76">
      <c r="BX24063" s="16"/>
    </row>
    <row r="24064" spans="76:76">
      <c r="BX24064" s="16"/>
    </row>
    <row r="24065" spans="76:76">
      <c r="BX24065" s="16"/>
    </row>
    <row r="24066" spans="76:76">
      <c r="BX24066" s="16"/>
    </row>
    <row r="24067" spans="76:76">
      <c r="BX24067" s="16"/>
    </row>
    <row r="24068" spans="76:76">
      <c r="BX24068" s="16"/>
    </row>
    <row r="24069" spans="76:76">
      <c r="BX24069" s="16"/>
    </row>
    <row r="24070" spans="76:76">
      <c r="BX24070" s="16"/>
    </row>
    <row r="24071" spans="76:76">
      <c r="BX24071" s="16"/>
    </row>
    <row r="24072" spans="76:76">
      <c r="BX24072" s="16"/>
    </row>
    <row r="24073" spans="76:76">
      <c r="BX24073" s="16"/>
    </row>
    <row r="24074" spans="76:76">
      <c r="BX24074" s="16"/>
    </row>
    <row r="24075" spans="76:76">
      <c r="BX24075" s="16"/>
    </row>
    <row r="24076" spans="76:76">
      <c r="BX24076" s="16"/>
    </row>
    <row r="24077" spans="76:76">
      <c r="BX24077" s="16"/>
    </row>
    <row r="24078" spans="76:76">
      <c r="BX24078" s="16"/>
    </row>
    <row r="24079" spans="76:76">
      <c r="BX24079" s="16"/>
    </row>
    <row r="24080" spans="76:76">
      <c r="BX24080" s="16"/>
    </row>
    <row r="24081" spans="76:76">
      <c r="BX24081" s="16"/>
    </row>
    <row r="24082" spans="76:76">
      <c r="BX24082" s="16"/>
    </row>
    <row r="24083" spans="76:76">
      <c r="BX24083" s="16"/>
    </row>
    <row r="24084" spans="76:76">
      <c r="BX24084" s="16"/>
    </row>
    <row r="24085" spans="76:76">
      <c r="BX24085" s="16"/>
    </row>
    <row r="24086" spans="76:76">
      <c r="BX24086" s="16"/>
    </row>
    <row r="24087" spans="76:76">
      <c r="BX24087" s="16"/>
    </row>
    <row r="24088" spans="76:76">
      <c r="BX24088" s="16"/>
    </row>
    <row r="24089" spans="76:76">
      <c r="BX24089" s="16"/>
    </row>
    <row r="24090" spans="76:76">
      <c r="BX24090" s="16"/>
    </row>
    <row r="24091" spans="76:76">
      <c r="BX24091" s="16"/>
    </row>
    <row r="24092" spans="76:76">
      <c r="BX24092" s="16"/>
    </row>
    <row r="24093" spans="76:76">
      <c r="BX24093" s="16"/>
    </row>
    <row r="24094" spans="76:76">
      <c r="BX24094" s="16"/>
    </row>
    <row r="24095" spans="76:76">
      <c r="BX24095" s="16"/>
    </row>
    <row r="24096" spans="76:76">
      <c r="BX24096" s="16"/>
    </row>
    <row r="24097" spans="76:76">
      <c r="BX24097" s="16"/>
    </row>
    <row r="24098" spans="76:76">
      <c r="BX24098" s="16"/>
    </row>
    <row r="24099" spans="76:76">
      <c r="BX24099" s="16"/>
    </row>
    <row r="24100" spans="76:76">
      <c r="BX24100" s="16"/>
    </row>
    <row r="24101" spans="76:76">
      <c r="BX24101" s="16"/>
    </row>
    <row r="24102" spans="76:76">
      <c r="BX24102" s="16"/>
    </row>
    <row r="24103" spans="76:76">
      <c r="BX24103" s="16"/>
    </row>
    <row r="24104" spans="76:76">
      <c r="BX24104" s="16"/>
    </row>
    <row r="24105" spans="76:76">
      <c r="BX24105" s="16"/>
    </row>
    <row r="24106" spans="76:76">
      <c r="BX24106" s="16"/>
    </row>
    <row r="24107" spans="76:76">
      <c r="BX24107" s="16"/>
    </row>
    <row r="24108" spans="76:76">
      <c r="BX24108" s="16"/>
    </row>
    <row r="24109" spans="76:76">
      <c r="BX24109" s="16"/>
    </row>
    <row r="24110" spans="76:76">
      <c r="BX24110" s="16"/>
    </row>
    <row r="24111" spans="76:76">
      <c r="BX24111" s="16"/>
    </row>
    <row r="24112" spans="76:76">
      <c r="BX24112" s="16"/>
    </row>
    <row r="24113" spans="76:76">
      <c r="BX24113" s="16"/>
    </row>
    <row r="24114" spans="76:76">
      <c r="BX24114" s="16"/>
    </row>
    <row r="24115" spans="76:76">
      <c r="BX24115" s="16"/>
    </row>
    <row r="24116" spans="76:76">
      <c r="BX24116" s="16"/>
    </row>
    <row r="24117" spans="76:76">
      <c r="BX24117" s="16"/>
    </row>
    <row r="24118" spans="76:76">
      <c r="BX24118" s="16"/>
    </row>
    <row r="24119" spans="76:76">
      <c r="BX24119" s="16"/>
    </row>
    <row r="24120" spans="76:76">
      <c r="BX24120" s="16"/>
    </row>
    <row r="24121" spans="76:76">
      <c r="BX24121" s="16"/>
    </row>
    <row r="24122" spans="76:76">
      <c r="BX24122" s="16"/>
    </row>
    <row r="24123" spans="76:76">
      <c r="BX24123" s="16"/>
    </row>
    <row r="24124" spans="76:76">
      <c r="BX24124" s="16"/>
    </row>
    <row r="24125" spans="76:76">
      <c r="BX24125" s="16"/>
    </row>
    <row r="24126" spans="76:76">
      <c r="BX24126" s="16"/>
    </row>
    <row r="24127" spans="76:76">
      <c r="BX24127" s="16"/>
    </row>
    <row r="24128" spans="76:76">
      <c r="BX24128" s="16"/>
    </row>
    <row r="24129" spans="76:76">
      <c r="BX24129" s="16"/>
    </row>
    <row r="24130" spans="76:76">
      <c r="BX24130" s="16"/>
    </row>
    <row r="24131" spans="76:76">
      <c r="BX24131" s="16"/>
    </row>
    <row r="24132" spans="76:76">
      <c r="BX24132" s="16"/>
    </row>
    <row r="24133" spans="76:76">
      <c r="BX24133" s="16"/>
    </row>
    <row r="24134" spans="76:76">
      <c r="BX24134" s="16"/>
    </row>
    <row r="24135" spans="76:76">
      <c r="BX24135" s="16"/>
    </row>
    <row r="24136" spans="76:76">
      <c r="BX24136" s="16"/>
    </row>
    <row r="24137" spans="76:76">
      <c r="BX24137" s="16"/>
    </row>
    <row r="24138" spans="76:76">
      <c r="BX24138" s="16"/>
    </row>
    <row r="24139" spans="76:76">
      <c r="BX24139" s="16"/>
    </row>
    <row r="24140" spans="76:76">
      <c r="BX24140" s="16"/>
    </row>
    <row r="24141" spans="76:76">
      <c r="BX24141" s="16"/>
    </row>
    <row r="24142" spans="76:76">
      <c r="BX24142" s="16"/>
    </row>
    <row r="24143" spans="76:76">
      <c r="BX24143" s="16"/>
    </row>
    <row r="24144" spans="76:76">
      <c r="BX24144" s="16"/>
    </row>
    <row r="24145" spans="76:76">
      <c r="BX24145" s="16"/>
    </row>
    <row r="24146" spans="76:76">
      <c r="BX24146" s="16"/>
    </row>
    <row r="24147" spans="76:76">
      <c r="BX24147" s="16"/>
    </row>
    <row r="24148" spans="76:76">
      <c r="BX24148" s="16"/>
    </row>
    <row r="24149" spans="76:76">
      <c r="BX24149" s="16"/>
    </row>
    <row r="24150" spans="76:76">
      <c r="BX24150" s="16"/>
    </row>
    <row r="24151" spans="76:76">
      <c r="BX24151" s="16"/>
    </row>
    <row r="24152" spans="76:76">
      <c r="BX24152" s="16"/>
    </row>
    <row r="24153" spans="76:76">
      <c r="BX24153" s="16"/>
    </row>
    <row r="24154" spans="76:76">
      <c r="BX24154" s="16"/>
    </row>
    <row r="24155" spans="76:76">
      <c r="BX24155" s="16"/>
    </row>
    <row r="24156" spans="76:76">
      <c r="BX24156" s="16"/>
    </row>
    <row r="24157" spans="76:76">
      <c r="BX24157" s="16"/>
    </row>
    <row r="24158" spans="76:76">
      <c r="BX24158" s="16"/>
    </row>
    <row r="24159" spans="76:76">
      <c r="BX24159" s="16"/>
    </row>
    <row r="24160" spans="76:76">
      <c r="BX24160" s="16"/>
    </row>
    <row r="24161" spans="76:76">
      <c r="BX24161" s="16"/>
    </row>
    <row r="24162" spans="76:76">
      <c r="BX24162" s="16"/>
    </row>
    <row r="24163" spans="76:76">
      <c r="BX24163" s="16"/>
    </row>
    <row r="24164" spans="76:76">
      <c r="BX24164" s="16"/>
    </row>
    <row r="24165" spans="76:76">
      <c r="BX24165" s="16"/>
    </row>
    <row r="24166" spans="76:76">
      <c r="BX24166" s="16"/>
    </row>
    <row r="24167" spans="76:76">
      <c r="BX24167" s="16"/>
    </row>
    <row r="24168" spans="76:76">
      <c r="BX24168" s="16"/>
    </row>
    <row r="24169" spans="76:76">
      <c r="BX24169" s="16"/>
    </row>
    <row r="24170" spans="76:76">
      <c r="BX24170" s="16"/>
    </row>
    <row r="24171" spans="76:76">
      <c r="BX24171" s="16"/>
    </row>
    <row r="24172" spans="76:76">
      <c r="BX24172" s="16"/>
    </row>
    <row r="24173" spans="76:76">
      <c r="BX24173" s="16"/>
    </row>
    <row r="24174" spans="76:76">
      <c r="BX24174" s="16"/>
    </row>
    <row r="24175" spans="76:76">
      <c r="BX24175" s="16"/>
    </row>
    <row r="24176" spans="76:76">
      <c r="BX24176" s="16"/>
    </row>
    <row r="24177" spans="76:76">
      <c r="BX24177" s="16"/>
    </row>
    <row r="24178" spans="76:76">
      <c r="BX24178" s="16"/>
    </row>
    <row r="24179" spans="76:76">
      <c r="BX24179" s="16"/>
    </row>
    <row r="24180" spans="76:76">
      <c r="BX24180" s="16"/>
    </row>
    <row r="24181" spans="76:76">
      <c r="BX24181" s="16"/>
    </row>
    <row r="24182" spans="76:76">
      <c r="BX24182" s="16"/>
    </row>
    <row r="24183" spans="76:76">
      <c r="BX24183" s="16"/>
    </row>
    <row r="24184" spans="76:76">
      <c r="BX24184" s="16"/>
    </row>
    <row r="24185" spans="76:76">
      <c r="BX24185" s="16"/>
    </row>
    <row r="24186" spans="76:76">
      <c r="BX24186" s="16"/>
    </row>
    <row r="24187" spans="76:76">
      <c r="BX24187" s="16"/>
    </row>
    <row r="24188" spans="76:76">
      <c r="BX24188" s="16"/>
    </row>
    <row r="24189" spans="76:76">
      <c r="BX24189" s="16"/>
    </row>
    <row r="24190" spans="76:76">
      <c r="BX24190" s="16"/>
    </row>
    <row r="24191" spans="76:76">
      <c r="BX24191" s="16"/>
    </row>
    <row r="24192" spans="76:76">
      <c r="BX24192" s="16"/>
    </row>
    <row r="24193" spans="76:76">
      <c r="BX24193" s="16"/>
    </row>
    <row r="24194" spans="76:76">
      <c r="BX24194" s="16"/>
    </row>
    <row r="24195" spans="76:76">
      <c r="BX24195" s="16"/>
    </row>
    <row r="24196" spans="76:76">
      <c r="BX24196" s="16"/>
    </row>
    <row r="24197" spans="76:76">
      <c r="BX24197" s="16"/>
    </row>
    <row r="24198" spans="76:76">
      <c r="BX24198" s="16"/>
    </row>
    <row r="24199" spans="76:76">
      <c r="BX24199" s="16"/>
    </row>
    <row r="24200" spans="76:76">
      <c r="BX24200" s="16"/>
    </row>
    <row r="24201" spans="76:76">
      <c r="BX24201" s="16"/>
    </row>
    <row r="24202" spans="76:76">
      <c r="BX24202" s="16"/>
    </row>
    <row r="24203" spans="76:76">
      <c r="BX24203" s="16"/>
    </row>
    <row r="24204" spans="76:76">
      <c r="BX24204" s="16"/>
    </row>
    <row r="24205" spans="76:76">
      <c r="BX24205" s="16"/>
    </row>
    <row r="24206" spans="76:76">
      <c r="BX24206" s="16"/>
    </row>
    <row r="24207" spans="76:76">
      <c r="BX24207" s="16"/>
    </row>
    <row r="24208" spans="76:76">
      <c r="BX24208" s="16"/>
    </row>
    <row r="24209" spans="76:76">
      <c r="BX24209" s="16"/>
    </row>
    <row r="24210" spans="76:76">
      <c r="BX24210" s="16"/>
    </row>
    <row r="24211" spans="76:76">
      <c r="BX24211" s="16"/>
    </row>
    <row r="24212" spans="76:76">
      <c r="BX24212" s="16"/>
    </row>
    <row r="24213" spans="76:76">
      <c r="BX24213" s="16"/>
    </row>
    <row r="24214" spans="76:76">
      <c r="BX24214" s="16"/>
    </row>
    <row r="24215" spans="76:76">
      <c r="BX24215" s="16"/>
    </row>
    <row r="24216" spans="76:76">
      <c r="BX24216" s="16"/>
    </row>
    <row r="24217" spans="76:76">
      <c r="BX24217" s="16"/>
    </row>
    <row r="24218" spans="76:76">
      <c r="BX24218" s="16"/>
    </row>
    <row r="24219" spans="76:76">
      <c r="BX24219" s="16"/>
    </row>
    <row r="24220" spans="76:76">
      <c r="BX24220" s="16"/>
    </row>
    <row r="24221" spans="76:76">
      <c r="BX24221" s="16"/>
    </row>
    <row r="24222" spans="76:76">
      <c r="BX24222" s="16"/>
    </row>
    <row r="24223" spans="76:76">
      <c r="BX24223" s="16"/>
    </row>
    <row r="24224" spans="76:76">
      <c r="BX24224" s="16"/>
    </row>
    <row r="24225" spans="76:76">
      <c r="BX24225" s="16"/>
    </row>
    <row r="24226" spans="76:76">
      <c r="BX24226" s="16"/>
    </row>
    <row r="24227" spans="76:76">
      <c r="BX24227" s="16"/>
    </row>
    <row r="24228" spans="76:76">
      <c r="BX24228" s="16"/>
    </row>
    <row r="24229" spans="76:76">
      <c r="BX24229" s="16"/>
    </row>
    <row r="24230" spans="76:76">
      <c r="BX24230" s="16"/>
    </row>
    <row r="24231" spans="76:76">
      <c r="BX24231" s="16"/>
    </row>
    <row r="24232" spans="76:76">
      <c r="BX24232" s="16"/>
    </row>
    <row r="24233" spans="76:76">
      <c r="BX24233" s="16"/>
    </row>
    <row r="24234" spans="76:76">
      <c r="BX24234" s="16"/>
    </row>
    <row r="24235" spans="76:76">
      <c r="BX24235" s="16"/>
    </row>
    <row r="24236" spans="76:76">
      <c r="BX24236" s="16"/>
    </row>
    <row r="24237" spans="76:76">
      <c r="BX24237" s="16"/>
    </row>
    <row r="24238" spans="76:76">
      <c r="BX24238" s="16"/>
    </row>
    <row r="24239" spans="76:76">
      <c r="BX24239" s="16"/>
    </row>
    <row r="24240" spans="76:76">
      <c r="BX24240" s="16"/>
    </row>
    <row r="24241" spans="76:76">
      <c r="BX24241" s="16"/>
    </row>
    <row r="24242" spans="76:76">
      <c r="BX24242" s="16"/>
    </row>
    <row r="24243" spans="76:76">
      <c r="BX24243" s="16"/>
    </row>
    <row r="24244" spans="76:76">
      <c r="BX24244" s="16"/>
    </row>
    <row r="24245" spans="76:76">
      <c r="BX24245" s="16"/>
    </row>
    <row r="24246" spans="76:76">
      <c r="BX24246" s="16"/>
    </row>
    <row r="24247" spans="76:76">
      <c r="BX24247" s="16"/>
    </row>
    <row r="24248" spans="76:76">
      <c r="BX24248" s="16"/>
    </row>
    <row r="24249" spans="76:76">
      <c r="BX24249" s="16"/>
    </row>
    <row r="24250" spans="76:76">
      <c r="BX24250" s="16"/>
    </row>
    <row r="24251" spans="76:76">
      <c r="BX24251" s="16"/>
    </row>
    <row r="24252" spans="76:76">
      <c r="BX24252" s="16"/>
    </row>
    <row r="24253" spans="76:76">
      <c r="BX24253" s="16"/>
    </row>
    <row r="24254" spans="76:76">
      <c r="BX24254" s="16"/>
    </row>
    <row r="24255" spans="76:76">
      <c r="BX24255" s="16"/>
    </row>
    <row r="24256" spans="76:76">
      <c r="BX24256" s="16"/>
    </row>
    <row r="24257" spans="76:76">
      <c r="BX24257" s="16"/>
    </row>
    <row r="24258" spans="76:76">
      <c r="BX24258" s="16"/>
    </row>
    <row r="24259" spans="76:76">
      <c r="BX24259" s="16"/>
    </row>
    <row r="24260" spans="76:76">
      <c r="BX24260" s="16"/>
    </row>
    <row r="24261" spans="76:76">
      <c r="BX24261" s="16"/>
    </row>
    <row r="24262" spans="76:76">
      <c r="BX24262" s="16"/>
    </row>
    <row r="24263" spans="76:76">
      <c r="BX24263" s="16"/>
    </row>
    <row r="24264" spans="76:76">
      <c r="BX24264" s="16"/>
    </row>
    <row r="24265" spans="76:76">
      <c r="BX24265" s="16"/>
    </row>
    <row r="24266" spans="76:76">
      <c r="BX24266" s="16"/>
    </row>
    <row r="24267" spans="76:76">
      <c r="BX24267" s="16"/>
    </row>
    <row r="24268" spans="76:76">
      <c r="BX24268" s="16"/>
    </row>
    <row r="24269" spans="76:76">
      <c r="BX24269" s="16"/>
    </row>
    <row r="24270" spans="76:76">
      <c r="BX24270" s="16"/>
    </row>
    <row r="24271" spans="76:76">
      <c r="BX24271" s="16"/>
    </row>
    <row r="24272" spans="76:76">
      <c r="BX24272" s="16"/>
    </row>
    <row r="24273" spans="76:76">
      <c r="BX24273" s="16"/>
    </row>
    <row r="24274" spans="76:76">
      <c r="BX24274" s="16"/>
    </row>
    <row r="24275" spans="76:76">
      <c r="BX24275" s="16"/>
    </row>
    <row r="24276" spans="76:76">
      <c r="BX24276" s="16"/>
    </row>
    <row r="24277" spans="76:76">
      <c r="BX24277" s="16"/>
    </row>
    <row r="24278" spans="76:76">
      <c r="BX24278" s="16"/>
    </row>
    <row r="24279" spans="76:76">
      <c r="BX24279" s="16"/>
    </row>
    <row r="24280" spans="76:76">
      <c r="BX24280" s="16"/>
    </row>
    <row r="24281" spans="76:76">
      <c r="BX24281" s="16"/>
    </row>
    <row r="24282" spans="76:76">
      <c r="BX24282" s="16"/>
    </row>
    <row r="24283" spans="76:76">
      <c r="BX24283" s="16"/>
    </row>
    <row r="24284" spans="76:76">
      <c r="BX24284" s="16"/>
    </row>
    <row r="24285" spans="76:76">
      <c r="BX24285" s="16"/>
    </row>
    <row r="24286" spans="76:76">
      <c r="BX24286" s="16"/>
    </row>
    <row r="24287" spans="76:76">
      <c r="BX24287" s="16"/>
    </row>
    <row r="24288" spans="76:76">
      <c r="BX24288" s="16"/>
    </row>
    <row r="24289" spans="76:76">
      <c r="BX24289" s="16"/>
    </row>
    <row r="24290" spans="76:76">
      <c r="BX24290" s="16"/>
    </row>
    <row r="24291" spans="76:76">
      <c r="BX24291" s="16"/>
    </row>
    <row r="24292" spans="76:76">
      <c r="BX24292" s="16"/>
    </row>
    <row r="24293" spans="76:76">
      <c r="BX24293" s="16"/>
    </row>
    <row r="24294" spans="76:76">
      <c r="BX24294" s="16"/>
    </row>
    <row r="24295" spans="76:76">
      <c r="BX24295" s="16"/>
    </row>
    <row r="24296" spans="76:76">
      <c r="BX24296" s="16"/>
    </row>
    <row r="24297" spans="76:76">
      <c r="BX24297" s="16"/>
    </row>
    <row r="24298" spans="76:76">
      <c r="BX24298" s="16"/>
    </row>
    <row r="24299" spans="76:76">
      <c r="BX24299" s="16"/>
    </row>
    <row r="24300" spans="76:76">
      <c r="BX24300" s="16"/>
    </row>
    <row r="24301" spans="76:76">
      <c r="BX24301" s="16"/>
    </row>
    <row r="24302" spans="76:76">
      <c r="BX24302" s="16"/>
    </row>
    <row r="24303" spans="76:76">
      <c r="BX24303" s="16"/>
    </row>
    <row r="24304" spans="76:76">
      <c r="BX24304" s="16"/>
    </row>
    <row r="24305" spans="76:76">
      <c r="BX24305" s="16"/>
    </row>
    <row r="24306" spans="76:76">
      <c r="BX24306" s="16"/>
    </row>
    <row r="24307" spans="76:76">
      <c r="BX24307" s="16"/>
    </row>
    <row r="24308" spans="76:76">
      <c r="BX24308" s="16"/>
    </row>
    <row r="24309" spans="76:76">
      <c r="BX24309" s="16"/>
    </row>
    <row r="24310" spans="76:76">
      <c r="BX24310" s="16"/>
    </row>
    <row r="24311" spans="76:76">
      <c r="BX24311" s="16"/>
    </row>
    <row r="24312" spans="76:76">
      <c r="BX24312" s="16"/>
    </row>
    <row r="24313" spans="76:76">
      <c r="BX24313" s="16"/>
    </row>
    <row r="24314" spans="76:76">
      <c r="BX24314" s="16"/>
    </row>
    <row r="24315" spans="76:76">
      <c r="BX24315" s="16"/>
    </row>
    <row r="24316" spans="76:76">
      <c r="BX24316" s="16"/>
    </row>
    <row r="24317" spans="76:76">
      <c r="BX24317" s="16"/>
    </row>
    <row r="24318" spans="76:76">
      <c r="BX24318" s="16"/>
    </row>
    <row r="24319" spans="76:76">
      <c r="BX24319" s="16"/>
    </row>
    <row r="24320" spans="76:76">
      <c r="BX24320" s="16"/>
    </row>
    <row r="24321" spans="76:76">
      <c r="BX24321" s="16"/>
    </row>
    <row r="24322" spans="76:76">
      <c r="BX24322" s="16"/>
    </row>
    <row r="24323" spans="76:76">
      <c r="BX24323" s="16"/>
    </row>
    <row r="24324" spans="76:76">
      <c r="BX24324" s="16"/>
    </row>
    <row r="24325" spans="76:76">
      <c r="BX24325" s="16"/>
    </row>
    <row r="24326" spans="76:76">
      <c r="BX24326" s="16"/>
    </row>
    <row r="24327" spans="76:76">
      <c r="BX24327" s="16"/>
    </row>
    <row r="24328" spans="76:76">
      <c r="BX24328" s="16"/>
    </row>
    <row r="24329" spans="76:76">
      <c r="BX24329" s="16"/>
    </row>
    <row r="24330" spans="76:76">
      <c r="BX24330" s="16"/>
    </row>
    <row r="24331" spans="76:76">
      <c r="BX24331" s="16"/>
    </row>
    <row r="24332" spans="76:76">
      <c r="BX24332" s="16"/>
    </row>
    <row r="24333" spans="76:76">
      <c r="BX24333" s="16"/>
    </row>
    <row r="24334" spans="76:76">
      <c r="BX24334" s="16"/>
    </row>
    <row r="24335" spans="76:76">
      <c r="BX24335" s="16"/>
    </row>
    <row r="24336" spans="76:76">
      <c r="BX24336" s="16"/>
    </row>
    <row r="24337" spans="76:76">
      <c r="BX24337" s="16"/>
    </row>
    <row r="24338" spans="76:76">
      <c r="BX24338" s="16"/>
    </row>
    <row r="24339" spans="76:76">
      <c r="BX24339" s="16"/>
    </row>
    <row r="24340" spans="76:76">
      <c r="BX24340" s="16"/>
    </row>
    <row r="24341" spans="76:76">
      <c r="BX24341" s="16"/>
    </row>
    <row r="24342" spans="76:76">
      <c r="BX24342" s="16"/>
    </row>
    <row r="24343" spans="76:76">
      <c r="BX24343" s="16"/>
    </row>
    <row r="24344" spans="76:76">
      <c r="BX24344" s="16"/>
    </row>
    <row r="24345" spans="76:76">
      <c r="BX24345" s="16"/>
    </row>
    <row r="24346" spans="76:76">
      <c r="BX24346" s="16"/>
    </row>
    <row r="24347" spans="76:76">
      <c r="BX24347" s="16"/>
    </row>
    <row r="24348" spans="76:76">
      <c r="BX24348" s="16"/>
    </row>
    <row r="24349" spans="76:76">
      <c r="BX24349" s="16"/>
    </row>
    <row r="24350" spans="76:76">
      <c r="BX24350" s="16"/>
    </row>
    <row r="24351" spans="76:76">
      <c r="BX24351" s="16"/>
    </row>
    <row r="24352" spans="76:76">
      <c r="BX24352" s="16"/>
    </row>
    <row r="24353" spans="76:76">
      <c r="BX24353" s="16"/>
    </row>
    <row r="24354" spans="76:76">
      <c r="BX24354" s="16"/>
    </row>
    <row r="24355" spans="76:76">
      <c r="BX24355" s="16"/>
    </row>
    <row r="24356" spans="76:76">
      <c r="BX24356" s="16"/>
    </row>
    <row r="24357" spans="76:76">
      <c r="BX24357" s="16"/>
    </row>
    <row r="24358" spans="76:76">
      <c r="BX24358" s="16"/>
    </row>
    <row r="24359" spans="76:76">
      <c r="BX24359" s="16"/>
    </row>
    <row r="24360" spans="76:76">
      <c r="BX24360" s="16"/>
    </row>
    <row r="24361" spans="76:76">
      <c r="BX24361" s="16"/>
    </row>
    <row r="24362" spans="76:76">
      <c r="BX24362" s="16"/>
    </row>
    <row r="24363" spans="76:76">
      <c r="BX24363" s="16"/>
    </row>
    <row r="24364" spans="76:76">
      <c r="BX24364" s="16"/>
    </row>
    <row r="24365" spans="76:76">
      <c r="BX24365" s="16"/>
    </row>
    <row r="24366" spans="76:76">
      <c r="BX24366" s="16"/>
    </row>
    <row r="24367" spans="76:76">
      <c r="BX24367" s="16"/>
    </row>
    <row r="24368" spans="76:76">
      <c r="BX24368" s="16"/>
    </row>
    <row r="24369" spans="76:76">
      <c r="BX24369" s="16"/>
    </row>
    <row r="24370" spans="76:76">
      <c r="BX24370" s="16"/>
    </row>
    <row r="24371" spans="76:76">
      <c r="BX24371" s="16"/>
    </row>
    <row r="24372" spans="76:76">
      <c r="BX24372" s="16"/>
    </row>
    <row r="24373" spans="76:76">
      <c r="BX24373" s="16"/>
    </row>
    <row r="24374" spans="76:76">
      <c r="BX24374" s="16"/>
    </row>
    <row r="24375" spans="76:76">
      <c r="BX24375" s="16"/>
    </row>
    <row r="24376" spans="76:76">
      <c r="BX24376" s="16"/>
    </row>
    <row r="24377" spans="76:76">
      <c r="BX24377" s="16"/>
    </row>
    <row r="24378" spans="76:76">
      <c r="BX24378" s="16"/>
    </row>
    <row r="24379" spans="76:76">
      <c r="BX24379" s="16"/>
    </row>
    <row r="24380" spans="76:76">
      <c r="BX24380" s="16"/>
    </row>
    <row r="24381" spans="76:76">
      <c r="BX24381" s="16"/>
    </row>
    <row r="24382" spans="76:76">
      <c r="BX24382" s="16"/>
    </row>
    <row r="24383" spans="76:76">
      <c r="BX24383" s="16"/>
    </row>
    <row r="24384" spans="76:76">
      <c r="BX24384" s="16"/>
    </row>
    <row r="24385" spans="76:76">
      <c r="BX24385" s="16"/>
    </row>
    <row r="24386" spans="76:76">
      <c r="BX24386" s="16"/>
    </row>
    <row r="24387" spans="76:76">
      <c r="BX24387" s="16"/>
    </row>
    <row r="24388" spans="76:76">
      <c r="BX24388" s="16"/>
    </row>
    <row r="24389" spans="76:76">
      <c r="BX24389" s="16"/>
    </row>
    <row r="24390" spans="76:76">
      <c r="BX24390" s="16"/>
    </row>
    <row r="24391" spans="76:76">
      <c r="BX24391" s="16"/>
    </row>
    <row r="24392" spans="76:76">
      <c r="BX24392" s="16"/>
    </row>
    <row r="24393" spans="76:76">
      <c r="BX24393" s="16"/>
    </row>
    <row r="24394" spans="76:76">
      <c r="BX24394" s="16"/>
    </row>
    <row r="24395" spans="76:76">
      <c r="BX24395" s="16"/>
    </row>
    <row r="24396" spans="76:76">
      <c r="BX24396" s="16"/>
    </row>
    <row r="24397" spans="76:76">
      <c r="BX24397" s="16"/>
    </row>
    <row r="24398" spans="76:76">
      <c r="BX24398" s="16"/>
    </row>
    <row r="24399" spans="76:76">
      <c r="BX24399" s="16"/>
    </row>
    <row r="24400" spans="76:76">
      <c r="BX24400" s="16"/>
    </row>
    <row r="24401" spans="76:76">
      <c r="BX24401" s="16"/>
    </row>
    <row r="24402" spans="76:76">
      <c r="BX24402" s="16"/>
    </row>
    <row r="24403" spans="76:76">
      <c r="BX24403" s="16"/>
    </row>
    <row r="24404" spans="76:76">
      <c r="BX24404" s="16"/>
    </row>
    <row r="24405" spans="76:76">
      <c r="BX24405" s="16"/>
    </row>
    <row r="24406" spans="76:76">
      <c r="BX24406" s="16"/>
    </row>
    <row r="24407" spans="76:76">
      <c r="BX24407" s="16"/>
    </row>
    <row r="24408" spans="76:76">
      <c r="BX24408" s="16"/>
    </row>
    <row r="24409" spans="76:76">
      <c r="BX24409" s="16"/>
    </row>
    <row r="24410" spans="76:76">
      <c r="BX24410" s="16"/>
    </row>
    <row r="24411" spans="76:76">
      <c r="BX24411" s="16"/>
    </row>
    <row r="24412" spans="76:76">
      <c r="BX24412" s="16"/>
    </row>
    <row r="24413" spans="76:76">
      <c r="BX24413" s="16"/>
    </row>
    <row r="24414" spans="76:76">
      <c r="BX24414" s="16"/>
    </row>
    <row r="24415" spans="76:76">
      <c r="BX24415" s="16"/>
    </row>
    <row r="24416" spans="76:76">
      <c r="BX24416" s="16"/>
    </row>
    <row r="24417" spans="76:76">
      <c r="BX24417" s="16"/>
    </row>
    <row r="24418" spans="76:76">
      <c r="BX24418" s="16"/>
    </row>
    <row r="24419" spans="76:76">
      <c r="BX24419" s="16"/>
    </row>
    <row r="24420" spans="76:76">
      <c r="BX24420" s="16"/>
    </row>
    <row r="24421" spans="76:76">
      <c r="BX24421" s="16"/>
    </row>
    <row r="24422" spans="76:76">
      <c r="BX24422" s="16"/>
    </row>
    <row r="24423" spans="76:76">
      <c r="BX24423" s="16"/>
    </row>
    <row r="24424" spans="76:76">
      <c r="BX24424" s="16"/>
    </row>
    <row r="24425" spans="76:76">
      <c r="BX24425" s="16"/>
    </row>
    <row r="24426" spans="76:76">
      <c r="BX24426" s="16"/>
    </row>
    <row r="24427" spans="76:76">
      <c r="BX24427" s="16"/>
    </row>
    <row r="24428" spans="76:76">
      <c r="BX24428" s="16"/>
    </row>
    <row r="24429" spans="76:76">
      <c r="BX24429" s="16"/>
    </row>
    <row r="24430" spans="76:76">
      <c r="BX24430" s="16"/>
    </row>
    <row r="24431" spans="76:76">
      <c r="BX24431" s="16"/>
    </row>
    <row r="24432" spans="76:76">
      <c r="BX24432" s="16"/>
    </row>
    <row r="24433" spans="76:76">
      <c r="BX24433" s="16"/>
    </row>
    <row r="24434" spans="76:76">
      <c r="BX24434" s="16"/>
    </row>
    <row r="24435" spans="76:76">
      <c r="BX24435" s="16"/>
    </row>
    <row r="24436" spans="76:76">
      <c r="BX24436" s="16"/>
    </row>
    <row r="24437" spans="76:76">
      <c r="BX24437" s="16"/>
    </row>
    <row r="24438" spans="76:76">
      <c r="BX24438" s="16"/>
    </row>
    <row r="24439" spans="76:76">
      <c r="BX24439" s="16"/>
    </row>
    <row r="24440" spans="76:76">
      <c r="BX24440" s="16"/>
    </row>
    <row r="24441" spans="76:76">
      <c r="BX24441" s="16"/>
    </row>
    <row r="24442" spans="76:76">
      <c r="BX24442" s="16"/>
    </row>
    <row r="24443" spans="76:76">
      <c r="BX24443" s="16"/>
    </row>
    <row r="24444" spans="76:76">
      <c r="BX24444" s="16"/>
    </row>
    <row r="24445" spans="76:76">
      <c r="BX24445" s="16"/>
    </row>
    <row r="24446" spans="76:76">
      <c r="BX24446" s="16"/>
    </row>
    <row r="24447" spans="76:76">
      <c r="BX24447" s="16"/>
    </row>
    <row r="24448" spans="76:76">
      <c r="BX24448" s="16"/>
    </row>
    <row r="24449" spans="76:76">
      <c r="BX24449" s="16"/>
    </row>
    <row r="24450" spans="76:76">
      <c r="BX24450" s="16"/>
    </row>
    <row r="24451" spans="76:76">
      <c r="BX24451" s="16"/>
    </row>
    <row r="24452" spans="76:76">
      <c r="BX24452" s="16"/>
    </row>
    <row r="24453" spans="76:76">
      <c r="BX24453" s="16"/>
    </row>
    <row r="24454" spans="76:76">
      <c r="BX24454" s="16"/>
    </row>
    <row r="24455" spans="76:76">
      <c r="BX24455" s="16"/>
    </row>
    <row r="24456" spans="76:76">
      <c r="BX24456" s="16"/>
    </row>
    <row r="24457" spans="76:76">
      <c r="BX24457" s="16"/>
    </row>
    <row r="24458" spans="76:76">
      <c r="BX24458" s="16"/>
    </row>
    <row r="24459" spans="76:76">
      <c r="BX24459" s="16"/>
    </row>
    <row r="24460" spans="76:76">
      <c r="BX24460" s="16"/>
    </row>
    <row r="24461" spans="76:76">
      <c r="BX24461" s="16"/>
    </row>
    <row r="24462" spans="76:76">
      <c r="BX24462" s="16"/>
    </row>
    <row r="24463" spans="76:76">
      <c r="BX24463" s="16"/>
    </row>
    <row r="24464" spans="76:76">
      <c r="BX24464" s="16"/>
    </row>
    <row r="24465" spans="76:76">
      <c r="BX24465" s="16"/>
    </row>
    <row r="24466" spans="76:76">
      <c r="BX24466" s="16"/>
    </row>
    <row r="24467" spans="76:76">
      <c r="BX24467" s="16"/>
    </row>
    <row r="24468" spans="76:76">
      <c r="BX24468" s="16"/>
    </row>
    <row r="24469" spans="76:76">
      <c r="BX24469" s="16"/>
    </row>
    <row r="24470" spans="76:76">
      <c r="BX24470" s="16"/>
    </row>
    <row r="24471" spans="76:76">
      <c r="BX24471" s="16"/>
    </row>
    <row r="24472" spans="76:76">
      <c r="BX24472" s="16"/>
    </row>
    <row r="24473" spans="76:76">
      <c r="BX24473" s="16"/>
    </row>
    <row r="24474" spans="76:76">
      <c r="BX24474" s="16"/>
    </row>
    <row r="24475" spans="76:76">
      <c r="BX24475" s="16"/>
    </row>
    <row r="24476" spans="76:76">
      <c r="BX24476" s="16"/>
    </row>
    <row r="24477" spans="76:76">
      <c r="BX24477" s="16"/>
    </row>
    <row r="24478" spans="76:76">
      <c r="BX24478" s="16"/>
    </row>
    <row r="24479" spans="76:76">
      <c r="BX24479" s="16"/>
    </row>
    <row r="24480" spans="76:76">
      <c r="BX24480" s="16"/>
    </row>
    <row r="24481" spans="76:76">
      <c r="BX24481" s="16"/>
    </row>
    <row r="24482" spans="76:76">
      <c r="BX24482" s="16"/>
    </row>
    <row r="24483" spans="76:76">
      <c r="BX24483" s="16"/>
    </row>
    <row r="24484" spans="76:76">
      <c r="BX24484" s="16"/>
    </row>
    <row r="24485" spans="76:76">
      <c r="BX24485" s="16"/>
    </row>
    <row r="24486" spans="76:76">
      <c r="BX24486" s="16"/>
    </row>
    <row r="24487" spans="76:76">
      <c r="BX24487" s="16"/>
    </row>
    <row r="24488" spans="76:76">
      <c r="BX24488" s="16"/>
    </row>
    <row r="24489" spans="76:76">
      <c r="BX24489" s="16"/>
    </row>
    <row r="24490" spans="76:76">
      <c r="BX24490" s="16"/>
    </row>
    <row r="24491" spans="76:76">
      <c r="BX24491" s="16"/>
    </row>
    <row r="24492" spans="76:76">
      <c r="BX24492" s="16"/>
    </row>
    <row r="24493" spans="76:76">
      <c r="BX24493" s="16"/>
    </row>
    <row r="24494" spans="76:76">
      <c r="BX24494" s="16"/>
    </row>
    <row r="24495" spans="76:76">
      <c r="BX24495" s="16"/>
    </row>
    <row r="24496" spans="76:76">
      <c r="BX24496" s="16"/>
    </row>
    <row r="24497" spans="76:76">
      <c r="BX24497" s="16"/>
    </row>
    <row r="24498" spans="76:76">
      <c r="BX24498" s="16"/>
    </row>
    <row r="24499" spans="76:76">
      <c r="BX24499" s="16"/>
    </row>
    <row r="24500" spans="76:76">
      <c r="BX24500" s="16"/>
    </row>
    <row r="24501" spans="76:76">
      <c r="BX24501" s="16"/>
    </row>
    <row r="24502" spans="76:76">
      <c r="BX24502" s="16"/>
    </row>
    <row r="24503" spans="76:76">
      <c r="BX24503" s="16"/>
    </row>
    <row r="24504" spans="76:76">
      <c r="BX24504" s="16"/>
    </row>
    <row r="24505" spans="76:76">
      <c r="BX24505" s="16"/>
    </row>
    <row r="24506" spans="76:76">
      <c r="BX24506" s="16"/>
    </row>
    <row r="24507" spans="76:76">
      <c r="BX24507" s="16"/>
    </row>
    <row r="24508" spans="76:76">
      <c r="BX24508" s="16"/>
    </row>
    <row r="24509" spans="76:76">
      <c r="BX24509" s="16"/>
    </row>
    <row r="24510" spans="76:76">
      <c r="BX24510" s="16"/>
    </row>
    <row r="24511" spans="76:76">
      <c r="BX24511" s="16"/>
    </row>
    <row r="24512" spans="76:76">
      <c r="BX24512" s="16"/>
    </row>
    <row r="24513" spans="76:76">
      <c r="BX24513" s="16"/>
    </row>
    <row r="24514" spans="76:76">
      <c r="BX24514" s="16"/>
    </row>
    <row r="24515" spans="76:76">
      <c r="BX24515" s="16"/>
    </row>
    <row r="24516" spans="76:76">
      <c r="BX24516" s="16"/>
    </row>
    <row r="24517" spans="76:76">
      <c r="BX24517" s="16"/>
    </row>
    <row r="24518" spans="76:76">
      <c r="BX24518" s="16"/>
    </row>
    <row r="24519" spans="76:76">
      <c r="BX24519" s="16"/>
    </row>
    <row r="24520" spans="76:76">
      <c r="BX24520" s="16"/>
    </row>
    <row r="24521" spans="76:76">
      <c r="BX24521" s="16"/>
    </row>
    <row r="24522" spans="76:76">
      <c r="BX24522" s="16"/>
    </row>
    <row r="24523" spans="76:76">
      <c r="BX24523" s="16"/>
    </row>
    <row r="24524" spans="76:76">
      <c r="BX24524" s="16"/>
    </row>
    <row r="24525" spans="76:76">
      <c r="BX24525" s="16"/>
    </row>
    <row r="24526" spans="76:76">
      <c r="BX24526" s="16"/>
    </row>
    <row r="24527" spans="76:76">
      <c r="BX24527" s="16"/>
    </row>
    <row r="24528" spans="76:76">
      <c r="BX24528" s="16"/>
    </row>
    <row r="24529" spans="76:76">
      <c r="BX24529" s="16"/>
    </row>
    <row r="24530" spans="76:76">
      <c r="BX24530" s="16"/>
    </row>
    <row r="24531" spans="76:76">
      <c r="BX24531" s="16"/>
    </row>
    <row r="24532" spans="76:76">
      <c r="BX24532" s="16"/>
    </row>
    <row r="24533" spans="76:76">
      <c r="BX24533" s="16"/>
    </row>
    <row r="24534" spans="76:76">
      <c r="BX24534" s="16"/>
    </row>
    <row r="24535" spans="76:76">
      <c r="BX24535" s="16"/>
    </row>
    <row r="24536" spans="76:76">
      <c r="BX24536" s="16"/>
    </row>
    <row r="24537" spans="76:76">
      <c r="BX24537" s="16"/>
    </row>
    <row r="24538" spans="76:76">
      <c r="BX24538" s="16"/>
    </row>
    <row r="24539" spans="76:76">
      <c r="BX24539" s="16"/>
    </row>
    <row r="24540" spans="76:76">
      <c r="BX24540" s="16"/>
    </row>
    <row r="24541" spans="76:76">
      <c r="BX24541" s="16"/>
    </row>
    <row r="24542" spans="76:76">
      <c r="BX24542" s="16"/>
    </row>
    <row r="24543" spans="76:76">
      <c r="BX24543" s="16"/>
    </row>
    <row r="24544" spans="76:76">
      <c r="BX24544" s="16"/>
    </row>
    <row r="24545" spans="76:76">
      <c r="BX24545" s="16"/>
    </row>
    <row r="24546" spans="76:76">
      <c r="BX24546" s="16"/>
    </row>
    <row r="24547" spans="76:76">
      <c r="BX24547" s="16"/>
    </row>
    <row r="24548" spans="76:76">
      <c r="BX24548" s="16"/>
    </row>
    <row r="24549" spans="76:76">
      <c r="BX24549" s="16"/>
    </row>
    <row r="24550" spans="76:76">
      <c r="BX24550" s="16"/>
    </row>
    <row r="24551" spans="76:76">
      <c r="BX24551" s="16"/>
    </row>
    <row r="24552" spans="76:76">
      <c r="BX24552" s="16"/>
    </row>
    <row r="24553" spans="76:76">
      <c r="BX24553" s="16"/>
    </row>
    <row r="24554" spans="76:76">
      <c r="BX24554" s="16"/>
    </row>
    <row r="24555" spans="76:76">
      <c r="BX24555" s="16"/>
    </row>
    <row r="24556" spans="76:76">
      <c r="BX24556" s="16"/>
    </row>
    <row r="24557" spans="76:76">
      <c r="BX24557" s="16"/>
    </row>
    <row r="24558" spans="76:76">
      <c r="BX24558" s="16"/>
    </row>
    <row r="24559" spans="76:76">
      <c r="BX24559" s="16"/>
    </row>
    <row r="24560" spans="76:76">
      <c r="BX24560" s="16"/>
    </row>
    <row r="24561" spans="76:76">
      <c r="BX24561" s="16"/>
    </row>
    <row r="24562" spans="76:76">
      <c r="BX24562" s="16"/>
    </row>
    <row r="24563" spans="76:76">
      <c r="BX24563" s="16"/>
    </row>
    <row r="24564" spans="76:76">
      <c r="BX24564" s="16"/>
    </row>
    <row r="24565" spans="76:76">
      <c r="BX24565" s="16"/>
    </row>
    <row r="24566" spans="76:76">
      <c r="BX24566" s="16"/>
    </row>
    <row r="24567" spans="76:76">
      <c r="BX24567" s="16"/>
    </row>
    <row r="24568" spans="76:76">
      <c r="BX24568" s="16"/>
    </row>
    <row r="24569" spans="76:76">
      <c r="BX24569" s="16"/>
    </row>
    <row r="24570" spans="76:76">
      <c r="BX24570" s="16"/>
    </row>
    <row r="24571" spans="76:76">
      <c r="BX24571" s="16"/>
    </row>
    <row r="24572" spans="76:76">
      <c r="BX24572" s="16"/>
    </row>
    <row r="24573" spans="76:76">
      <c r="BX24573" s="16"/>
    </row>
    <row r="24574" spans="76:76">
      <c r="BX24574" s="16"/>
    </row>
    <row r="24575" spans="76:76">
      <c r="BX24575" s="16"/>
    </row>
    <row r="24576" spans="76:76">
      <c r="BX24576" s="16"/>
    </row>
    <row r="24577" spans="76:76">
      <c r="BX24577" s="16"/>
    </row>
    <row r="24578" spans="76:76">
      <c r="BX24578" s="16"/>
    </row>
    <row r="24579" spans="76:76">
      <c r="BX24579" s="16"/>
    </row>
    <row r="24580" spans="76:76">
      <c r="BX24580" s="16"/>
    </row>
    <row r="24581" spans="76:76">
      <c r="BX24581" s="16"/>
    </row>
    <row r="24582" spans="76:76">
      <c r="BX24582" s="16"/>
    </row>
    <row r="24583" spans="76:76">
      <c r="BX24583" s="16"/>
    </row>
    <row r="24584" spans="76:76">
      <c r="BX24584" s="16"/>
    </row>
    <row r="24585" spans="76:76">
      <c r="BX24585" s="16"/>
    </row>
    <row r="24586" spans="76:76">
      <c r="BX24586" s="16"/>
    </row>
    <row r="24587" spans="76:76">
      <c r="BX24587" s="16"/>
    </row>
    <row r="24588" spans="76:76">
      <c r="BX24588" s="16"/>
    </row>
    <row r="24589" spans="76:76">
      <c r="BX24589" s="16"/>
    </row>
    <row r="24590" spans="76:76">
      <c r="BX24590" s="16"/>
    </row>
    <row r="24591" spans="76:76">
      <c r="BX24591" s="16"/>
    </row>
    <row r="24592" spans="76:76">
      <c r="BX24592" s="16"/>
    </row>
    <row r="24593" spans="76:76">
      <c r="BX24593" s="16"/>
    </row>
    <row r="24594" spans="76:76">
      <c r="BX24594" s="16"/>
    </row>
    <row r="24595" spans="76:76">
      <c r="BX24595" s="16"/>
    </row>
    <row r="24596" spans="76:76">
      <c r="BX24596" s="16"/>
    </row>
    <row r="24597" spans="76:76">
      <c r="BX24597" s="16"/>
    </row>
    <row r="24598" spans="76:76">
      <c r="BX24598" s="16"/>
    </row>
    <row r="24599" spans="76:76">
      <c r="BX24599" s="16"/>
    </row>
    <row r="24600" spans="76:76">
      <c r="BX24600" s="16"/>
    </row>
    <row r="24601" spans="76:76">
      <c r="BX24601" s="16"/>
    </row>
    <row r="24602" spans="76:76">
      <c r="BX24602" s="16"/>
    </row>
    <row r="24603" spans="76:76">
      <c r="BX24603" s="16"/>
    </row>
    <row r="24604" spans="76:76">
      <c r="BX24604" s="16"/>
    </row>
    <row r="24605" spans="76:76">
      <c r="BX24605" s="16"/>
    </row>
    <row r="24606" spans="76:76">
      <c r="BX24606" s="16"/>
    </row>
    <row r="24607" spans="76:76">
      <c r="BX24607" s="16"/>
    </row>
    <row r="24608" spans="76:76">
      <c r="BX24608" s="16"/>
    </row>
    <row r="24609" spans="76:76">
      <c r="BX24609" s="16"/>
    </row>
    <row r="24610" spans="76:76">
      <c r="BX24610" s="16"/>
    </row>
    <row r="24611" spans="76:76">
      <c r="BX24611" s="16"/>
    </row>
    <row r="24612" spans="76:76">
      <c r="BX24612" s="16"/>
    </row>
    <row r="24613" spans="76:76">
      <c r="BX24613" s="16"/>
    </row>
    <row r="24614" spans="76:76">
      <c r="BX24614" s="16"/>
    </row>
    <row r="24615" spans="76:76">
      <c r="BX24615" s="16"/>
    </row>
    <row r="24616" spans="76:76">
      <c r="BX24616" s="16"/>
    </row>
    <row r="24617" spans="76:76">
      <c r="BX24617" s="16"/>
    </row>
    <row r="24618" spans="76:76">
      <c r="BX24618" s="16"/>
    </row>
    <row r="24619" spans="76:76">
      <c r="BX24619" s="16"/>
    </row>
    <row r="24620" spans="76:76">
      <c r="BX24620" s="16"/>
    </row>
    <row r="24621" spans="76:76">
      <c r="BX24621" s="16"/>
    </row>
    <row r="24622" spans="76:76">
      <c r="BX24622" s="16"/>
    </row>
    <row r="24623" spans="76:76">
      <c r="BX24623" s="16"/>
    </row>
    <row r="24624" spans="76:76">
      <c r="BX24624" s="16"/>
    </row>
    <row r="24625" spans="76:76">
      <c r="BX24625" s="16"/>
    </row>
    <row r="24626" spans="76:76">
      <c r="BX24626" s="16"/>
    </row>
    <row r="24627" spans="76:76">
      <c r="BX24627" s="16"/>
    </row>
    <row r="24628" spans="76:76">
      <c r="BX24628" s="16"/>
    </row>
    <row r="24629" spans="76:76">
      <c r="BX24629" s="16"/>
    </row>
    <row r="24630" spans="76:76">
      <c r="BX24630" s="16"/>
    </row>
    <row r="24631" spans="76:76">
      <c r="BX24631" s="16"/>
    </row>
    <row r="24632" spans="76:76">
      <c r="BX24632" s="16"/>
    </row>
    <row r="24633" spans="76:76">
      <c r="BX24633" s="16"/>
    </row>
    <row r="24634" spans="76:76">
      <c r="BX24634" s="16"/>
    </row>
    <row r="24635" spans="76:76">
      <c r="BX24635" s="16"/>
    </row>
    <row r="24636" spans="76:76">
      <c r="BX24636" s="16"/>
    </row>
    <row r="24637" spans="76:76">
      <c r="BX24637" s="16"/>
    </row>
    <row r="24638" spans="76:76">
      <c r="BX24638" s="16"/>
    </row>
    <row r="24639" spans="76:76">
      <c r="BX24639" s="16"/>
    </row>
    <row r="24640" spans="76:76">
      <c r="BX24640" s="16"/>
    </row>
    <row r="24641" spans="76:76">
      <c r="BX24641" s="16"/>
    </row>
    <row r="24642" spans="76:76">
      <c r="BX24642" s="16"/>
    </row>
    <row r="24643" spans="76:76">
      <c r="BX24643" s="16"/>
    </row>
    <row r="24644" spans="76:76">
      <c r="BX24644" s="16"/>
    </row>
    <row r="24645" spans="76:76">
      <c r="BX24645" s="16"/>
    </row>
    <row r="24646" spans="76:76">
      <c r="BX24646" s="16"/>
    </row>
    <row r="24647" spans="76:76">
      <c r="BX24647" s="16"/>
    </row>
    <row r="24648" spans="76:76">
      <c r="BX24648" s="16"/>
    </row>
    <row r="24649" spans="76:76">
      <c r="BX24649" s="16"/>
    </row>
    <row r="24650" spans="76:76">
      <c r="BX24650" s="16"/>
    </row>
    <row r="24651" spans="76:76">
      <c r="BX24651" s="16"/>
    </row>
    <row r="24652" spans="76:76">
      <c r="BX24652" s="16"/>
    </row>
    <row r="24653" spans="76:76">
      <c r="BX24653" s="16"/>
    </row>
    <row r="24654" spans="76:76">
      <c r="BX24654" s="16"/>
    </row>
    <row r="24655" spans="76:76">
      <c r="BX24655" s="16"/>
    </row>
    <row r="24656" spans="76:76">
      <c r="BX24656" s="16"/>
    </row>
    <row r="24657" spans="76:76">
      <c r="BX24657" s="16"/>
    </row>
    <row r="24658" spans="76:76">
      <c r="BX24658" s="16"/>
    </row>
    <row r="24659" spans="76:76">
      <c r="BX24659" s="16"/>
    </row>
    <row r="24660" spans="76:76">
      <c r="BX24660" s="16"/>
    </row>
    <row r="24661" spans="76:76">
      <c r="BX24661" s="16"/>
    </row>
    <row r="24662" spans="76:76">
      <c r="BX24662" s="16"/>
    </row>
    <row r="24663" spans="76:76">
      <c r="BX24663" s="16"/>
    </row>
    <row r="24664" spans="76:76">
      <c r="BX24664" s="16"/>
    </row>
    <row r="24665" spans="76:76">
      <c r="BX24665" s="16"/>
    </row>
    <row r="24666" spans="76:76">
      <c r="BX24666" s="16"/>
    </row>
    <row r="24667" spans="76:76">
      <c r="BX24667" s="16"/>
    </row>
    <row r="24668" spans="76:76">
      <c r="BX24668" s="16"/>
    </row>
    <row r="24669" spans="76:76">
      <c r="BX24669" s="16"/>
    </row>
    <row r="24670" spans="76:76">
      <c r="BX24670" s="16"/>
    </row>
    <row r="24671" spans="76:76">
      <c r="BX24671" s="16"/>
    </row>
    <row r="24672" spans="76:76">
      <c r="BX24672" s="16"/>
    </row>
    <row r="24673" spans="76:76">
      <c r="BX24673" s="16"/>
    </row>
    <row r="24674" spans="76:76">
      <c r="BX24674" s="16"/>
    </row>
    <row r="24675" spans="76:76">
      <c r="BX24675" s="16"/>
    </row>
    <row r="24676" spans="76:76">
      <c r="BX24676" s="16"/>
    </row>
    <row r="24677" spans="76:76">
      <c r="BX24677" s="16"/>
    </row>
    <row r="24678" spans="76:76">
      <c r="BX24678" s="16"/>
    </row>
    <row r="24679" spans="76:76">
      <c r="BX24679" s="16"/>
    </row>
    <row r="24680" spans="76:76">
      <c r="BX24680" s="16"/>
    </row>
    <row r="24681" spans="76:76">
      <c r="BX24681" s="16"/>
    </row>
    <row r="24682" spans="76:76">
      <c r="BX24682" s="16"/>
    </row>
    <row r="24683" spans="76:76">
      <c r="BX24683" s="16"/>
    </row>
    <row r="24684" spans="76:76">
      <c r="BX24684" s="16"/>
    </row>
    <row r="24685" spans="76:76">
      <c r="BX24685" s="16"/>
    </row>
    <row r="24686" spans="76:76">
      <c r="BX24686" s="16"/>
    </row>
    <row r="24687" spans="76:76">
      <c r="BX24687" s="16"/>
    </row>
    <row r="24688" spans="76:76">
      <c r="BX24688" s="16"/>
    </row>
    <row r="24689" spans="76:76">
      <c r="BX24689" s="16"/>
    </row>
    <row r="24690" spans="76:76">
      <c r="BX24690" s="16"/>
    </row>
    <row r="24691" spans="76:76">
      <c r="BX24691" s="16"/>
    </row>
    <row r="24692" spans="76:76">
      <c r="BX24692" s="16"/>
    </row>
    <row r="24693" spans="76:76">
      <c r="BX24693" s="16"/>
    </row>
    <row r="24694" spans="76:76">
      <c r="BX24694" s="16"/>
    </row>
    <row r="24695" spans="76:76">
      <c r="BX24695" s="16"/>
    </row>
    <row r="24696" spans="76:76">
      <c r="BX24696" s="16"/>
    </row>
    <row r="24697" spans="76:76">
      <c r="BX24697" s="16"/>
    </row>
    <row r="24698" spans="76:76">
      <c r="BX24698" s="16"/>
    </row>
    <row r="24699" spans="76:76">
      <c r="BX24699" s="16"/>
    </row>
    <row r="24700" spans="76:76">
      <c r="BX24700" s="16"/>
    </row>
    <row r="24701" spans="76:76">
      <c r="BX24701" s="16"/>
    </row>
    <row r="24702" spans="76:76">
      <c r="BX24702" s="16"/>
    </row>
    <row r="24703" spans="76:76">
      <c r="BX24703" s="16"/>
    </row>
    <row r="24704" spans="76:76">
      <c r="BX24704" s="16"/>
    </row>
    <row r="24705" spans="76:76">
      <c r="BX24705" s="16"/>
    </row>
    <row r="24706" spans="76:76">
      <c r="BX24706" s="16"/>
    </row>
    <row r="24707" spans="76:76">
      <c r="BX24707" s="16"/>
    </row>
    <row r="24708" spans="76:76">
      <c r="BX24708" s="16"/>
    </row>
    <row r="24709" spans="76:76">
      <c r="BX24709" s="16"/>
    </row>
    <row r="24710" spans="76:76">
      <c r="BX24710" s="16"/>
    </row>
    <row r="24711" spans="76:76">
      <c r="BX24711" s="16"/>
    </row>
    <row r="24712" spans="76:76">
      <c r="BX24712" s="16"/>
    </row>
    <row r="24713" spans="76:76">
      <c r="BX24713" s="16"/>
    </row>
    <row r="24714" spans="76:76">
      <c r="BX24714" s="16"/>
    </row>
    <row r="24715" spans="76:76">
      <c r="BX24715" s="16"/>
    </row>
    <row r="24716" spans="76:76">
      <c r="BX24716" s="16"/>
    </row>
    <row r="24717" spans="76:76">
      <c r="BX24717" s="16"/>
    </row>
    <row r="24718" spans="76:76">
      <c r="BX24718" s="16"/>
    </row>
    <row r="24719" spans="76:76">
      <c r="BX24719" s="16"/>
    </row>
    <row r="24720" spans="76:76">
      <c r="BX24720" s="16"/>
    </row>
    <row r="24721" spans="76:76">
      <c r="BX24721" s="16"/>
    </row>
    <row r="24722" spans="76:76">
      <c r="BX24722" s="16"/>
    </row>
    <row r="24723" spans="76:76">
      <c r="BX24723" s="16"/>
    </row>
    <row r="24724" spans="76:76">
      <c r="BX24724" s="16"/>
    </row>
    <row r="24725" spans="76:76">
      <c r="BX24725" s="16"/>
    </row>
    <row r="24726" spans="76:76">
      <c r="BX24726" s="16"/>
    </row>
    <row r="24727" spans="76:76">
      <c r="BX24727" s="16"/>
    </row>
    <row r="24728" spans="76:76">
      <c r="BX24728" s="16"/>
    </row>
    <row r="24729" spans="76:76">
      <c r="BX24729" s="16"/>
    </row>
    <row r="24730" spans="76:76">
      <c r="BX24730" s="16"/>
    </row>
    <row r="24731" spans="76:76">
      <c r="BX24731" s="16"/>
    </row>
    <row r="24732" spans="76:76">
      <c r="BX24732" s="16"/>
    </row>
    <row r="24733" spans="76:76">
      <c r="BX24733" s="16"/>
    </row>
    <row r="24734" spans="76:76">
      <c r="BX24734" s="16"/>
    </row>
    <row r="24735" spans="76:76">
      <c r="BX24735" s="16"/>
    </row>
    <row r="24736" spans="76:76">
      <c r="BX24736" s="16"/>
    </row>
    <row r="24737" spans="76:76">
      <c r="BX24737" s="16"/>
    </row>
    <row r="24738" spans="76:76">
      <c r="BX24738" s="16"/>
    </row>
    <row r="24739" spans="76:76">
      <c r="BX24739" s="16"/>
    </row>
    <row r="24740" spans="76:76">
      <c r="BX24740" s="16"/>
    </row>
    <row r="24741" spans="76:76">
      <c r="BX24741" s="16"/>
    </row>
    <row r="24742" spans="76:76">
      <c r="BX24742" s="16"/>
    </row>
    <row r="24743" spans="76:76">
      <c r="BX24743" s="16"/>
    </row>
    <row r="24744" spans="76:76">
      <c r="BX24744" s="16"/>
    </row>
    <row r="24745" spans="76:76">
      <c r="BX24745" s="16"/>
    </row>
    <row r="24746" spans="76:76">
      <c r="BX24746" s="16"/>
    </row>
    <row r="24747" spans="76:76">
      <c r="BX24747" s="16"/>
    </row>
    <row r="24748" spans="76:76">
      <c r="BX24748" s="16"/>
    </row>
    <row r="24749" spans="76:76">
      <c r="BX24749" s="16"/>
    </row>
    <row r="24750" spans="76:76">
      <c r="BX24750" s="16"/>
    </row>
    <row r="24751" spans="76:76">
      <c r="BX24751" s="16"/>
    </row>
    <row r="24752" spans="76:76">
      <c r="BX24752" s="16"/>
    </row>
    <row r="24753" spans="76:76">
      <c r="BX24753" s="16"/>
    </row>
    <row r="24754" spans="76:76">
      <c r="BX24754" s="16"/>
    </row>
    <row r="24755" spans="76:76">
      <c r="BX24755" s="16"/>
    </row>
    <row r="24756" spans="76:76">
      <c r="BX24756" s="16"/>
    </row>
    <row r="24757" spans="76:76">
      <c r="BX24757" s="16"/>
    </row>
    <row r="24758" spans="76:76">
      <c r="BX24758" s="16"/>
    </row>
    <row r="24759" spans="76:76">
      <c r="BX24759" s="16"/>
    </row>
    <row r="24760" spans="76:76">
      <c r="BX24760" s="16"/>
    </row>
    <row r="24761" spans="76:76">
      <c r="BX24761" s="16"/>
    </row>
    <row r="24762" spans="76:76">
      <c r="BX24762" s="16"/>
    </row>
    <row r="24763" spans="76:76">
      <c r="BX24763" s="16"/>
    </row>
    <row r="24764" spans="76:76">
      <c r="BX24764" s="16"/>
    </row>
    <row r="24765" spans="76:76">
      <c r="BX24765" s="16"/>
    </row>
    <row r="24766" spans="76:76">
      <c r="BX24766" s="16"/>
    </row>
    <row r="24767" spans="76:76">
      <c r="BX24767" s="16"/>
    </row>
    <row r="24768" spans="76:76">
      <c r="BX24768" s="16"/>
    </row>
    <row r="24769" spans="76:76">
      <c r="BX24769" s="16"/>
    </row>
    <row r="24770" spans="76:76">
      <c r="BX24770" s="16"/>
    </row>
    <row r="24771" spans="76:76">
      <c r="BX24771" s="16"/>
    </row>
    <row r="24772" spans="76:76">
      <c r="BX24772" s="16"/>
    </row>
    <row r="24773" spans="76:76">
      <c r="BX24773" s="16"/>
    </row>
    <row r="24774" spans="76:76">
      <c r="BX24774" s="16"/>
    </row>
    <row r="24775" spans="76:76">
      <c r="BX24775" s="16"/>
    </row>
    <row r="24776" spans="76:76">
      <c r="BX24776" s="16"/>
    </row>
    <row r="24777" spans="76:76">
      <c r="BX24777" s="16"/>
    </row>
    <row r="24778" spans="76:76">
      <c r="BX24778" s="16"/>
    </row>
    <row r="24779" spans="76:76">
      <c r="BX24779" s="16"/>
    </row>
    <row r="24780" spans="76:76">
      <c r="BX24780" s="16"/>
    </row>
    <row r="24781" spans="76:76">
      <c r="BX24781" s="16"/>
    </row>
    <row r="24782" spans="76:76">
      <c r="BX24782" s="16"/>
    </row>
    <row r="24783" spans="76:76">
      <c r="BX24783" s="16"/>
    </row>
    <row r="24784" spans="76:76">
      <c r="BX24784" s="16"/>
    </row>
    <row r="24785" spans="76:76">
      <c r="BX24785" s="16"/>
    </row>
    <row r="24786" spans="76:76">
      <c r="BX24786" s="16"/>
    </row>
    <row r="24787" spans="76:76">
      <c r="BX24787" s="16"/>
    </row>
    <row r="24788" spans="76:76">
      <c r="BX24788" s="16"/>
    </row>
    <row r="24789" spans="76:76">
      <c r="BX24789" s="16"/>
    </row>
    <row r="24790" spans="76:76">
      <c r="BX24790" s="16"/>
    </row>
    <row r="24791" spans="76:76">
      <c r="BX24791" s="16"/>
    </row>
    <row r="24792" spans="76:76">
      <c r="BX24792" s="16"/>
    </row>
    <row r="24793" spans="76:76">
      <c r="BX24793" s="16"/>
    </row>
    <row r="24794" spans="76:76">
      <c r="BX24794" s="16"/>
    </row>
    <row r="24795" spans="76:76">
      <c r="BX24795" s="16"/>
    </row>
    <row r="24796" spans="76:76">
      <c r="BX24796" s="16"/>
    </row>
    <row r="24797" spans="76:76">
      <c r="BX24797" s="16"/>
    </row>
    <row r="24798" spans="76:76">
      <c r="BX24798" s="16"/>
    </row>
    <row r="24799" spans="76:76">
      <c r="BX24799" s="16"/>
    </row>
    <row r="24800" spans="76:76">
      <c r="BX24800" s="16"/>
    </row>
    <row r="24801" spans="76:76">
      <c r="BX24801" s="16"/>
    </row>
    <row r="24802" spans="76:76">
      <c r="BX24802" s="16"/>
    </row>
    <row r="24803" spans="76:76">
      <c r="BX24803" s="16"/>
    </row>
    <row r="24804" spans="76:76">
      <c r="BX24804" s="16"/>
    </row>
    <row r="24805" spans="76:76">
      <c r="BX24805" s="16"/>
    </row>
    <row r="24806" spans="76:76">
      <c r="BX24806" s="16"/>
    </row>
    <row r="24807" spans="76:76">
      <c r="BX24807" s="16"/>
    </row>
    <row r="24808" spans="76:76">
      <c r="BX24808" s="16"/>
    </row>
    <row r="24809" spans="76:76">
      <c r="BX24809" s="16"/>
    </row>
    <row r="24810" spans="76:76">
      <c r="BX24810" s="16"/>
    </row>
    <row r="24811" spans="76:76">
      <c r="BX24811" s="16"/>
    </row>
    <row r="24812" spans="76:76">
      <c r="BX24812" s="16"/>
    </row>
    <row r="24813" spans="76:76">
      <c r="BX24813" s="16"/>
    </row>
    <row r="24814" spans="76:76">
      <c r="BX24814" s="16"/>
    </row>
    <row r="24815" spans="76:76">
      <c r="BX24815" s="16"/>
    </row>
    <row r="24816" spans="76:76">
      <c r="BX24816" s="16"/>
    </row>
    <row r="24817" spans="76:76">
      <c r="BX24817" s="16"/>
    </row>
    <row r="24818" spans="76:76">
      <c r="BX24818" s="16"/>
    </row>
    <row r="24819" spans="76:76">
      <c r="BX24819" s="16"/>
    </row>
    <row r="24820" spans="76:76">
      <c r="BX24820" s="16"/>
    </row>
    <row r="24821" spans="76:76">
      <c r="BX24821" s="16"/>
    </row>
    <row r="24822" spans="76:76">
      <c r="BX24822" s="16"/>
    </row>
    <row r="24823" spans="76:76">
      <c r="BX24823" s="16"/>
    </row>
    <row r="24824" spans="76:76">
      <c r="BX24824" s="16"/>
    </row>
    <row r="24825" spans="76:76">
      <c r="BX24825" s="16"/>
    </row>
    <row r="24826" spans="76:76">
      <c r="BX24826" s="16"/>
    </row>
    <row r="24827" spans="76:76">
      <c r="BX24827" s="16"/>
    </row>
    <row r="24828" spans="76:76">
      <c r="BX24828" s="16"/>
    </row>
    <row r="24829" spans="76:76">
      <c r="BX24829" s="16"/>
    </row>
    <row r="24830" spans="76:76">
      <c r="BX24830" s="16"/>
    </row>
    <row r="24831" spans="76:76">
      <c r="BX24831" s="16"/>
    </row>
    <row r="24832" spans="76:76">
      <c r="BX24832" s="16"/>
    </row>
    <row r="24833" spans="76:76">
      <c r="BX24833" s="16"/>
    </row>
    <row r="24834" spans="76:76">
      <c r="BX24834" s="16"/>
    </row>
    <row r="24835" spans="76:76">
      <c r="BX24835" s="16"/>
    </row>
    <row r="24836" spans="76:76">
      <c r="BX24836" s="16"/>
    </row>
    <row r="24837" spans="76:76">
      <c r="BX24837" s="16"/>
    </row>
    <row r="24838" spans="76:76">
      <c r="BX24838" s="16"/>
    </row>
    <row r="24839" spans="76:76">
      <c r="BX24839" s="16"/>
    </row>
    <row r="24840" spans="76:76">
      <c r="BX24840" s="16"/>
    </row>
    <row r="24841" spans="76:76">
      <c r="BX24841" s="16"/>
    </row>
    <row r="24842" spans="76:76">
      <c r="BX24842" s="16"/>
    </row>
    <row r="24843" spans="76:76">
      <c r="BX24843" s="16"/>
    </row>
    <row r="24844" spans="76:76">
      <c r="BX24844" s="16"/>
    </row>
    <row r="24845" spans="76:76">
      <c r="BX24845" s="16"/>
    </row>
    <row r="24846" spans="76:76">
      <c r="BX24846" s="16"/>
    </row>
    <row r="24847" spans="76:76">
      <c r="BX24847" s="16"/>
    </row>
    <row r="24848" spans="76:76">
      <c r="BX24848" s="16"/>
    </row>
    <row r="24849" spans="76:76">
      <c r="BX24849" s="16"/>
    </row>
    <row r="24850" spans="76:76">
      <c r="BX24850" s="16"/>
    </row>
    <row r="24851" spans="76:76">
      <c r="BX24851" s="16"/>
    </row>
    <row r="24852" spans="76:76">
      <c r="BX24852" s="16"/>
    </row>
    <row r="24853" spans="76:76">
      <c r="BX24853" s="16"/>
    </row>
    <row r="24854" spans="76:76">
      <c r="BX24854" s="16"/>
    </row>
    <row r="24855" spans="76:76">
      <c r="BX24855" s="16"/>
    </row>
    <row r="24856" spans="76:76">
      <c r="BX24856" s="16"/>
    </row>
    <row r="24857" spans="76:76">
      <c r="BX24857" s="16"/>
    </row>
    <row r="24858" spans="76:76">
      <c r="BX24858" s="16"/>
    </row>
    <row r="24859" spans="76:76">
      <c r="BX24859" s="16"/>
    </row>
    <row r="24860" spans="76:76">
      <c r="BX24860" s="16"/>
    </row>
    <row r="24861" spans="76:76">
      <c r="BX24861" s="16"/>
    </row>
    <row r="24862" spans="76:76">
      <c r="BX24862" s="16"/>
    </row>
    <row r="24863" spans="76:76">
      <c r="BX24863" s="16"/>
    </row>
    <row r="24864" spans="76:76">
      <c r="BX24864" s="16"/>
    </row>
    <row r="24865" spans="76:76">
      <c r="BX24865" s="16"/>
    </row>
    <row r="24866" spans="76:76">
      <c r="BX24866" s="16"/>
    </row>
    <row r="24867" spans="76:76">
      <c r="BX24867" s="16"/>
    </row>
    <row r="24868" spans="76:76">
      <c r="BX24868" s="16"/>
    </row>
    <row r="24869" spans="76:76">
      <c r="BX24869" s="16"/>
    </row>
    <row r="24870" spans="76:76">
      <c r="BX24870" s="16"/>
    </row>
    <row r="24871" spans="76:76">
      <c r="BX24871" s="16"/>
    </row>
    <row r="24872" spans="76:76">
      <c r="BX24872" s="16"/>
    </row>
    <row r="24873" spans="76:76">
      <c r="BX24873" s="16"/>
    </row>
    <row r="24874" spans="76:76">
      <c r="BX24874" s="16"/>
    </row>
    <row r="24875" spans="76:76">
      <c r="BX24875" s="16"/>
    </row>
    <row r="24876" spans="76:76">
      <c r="BX24876" s="16"/>
    </row>
    <row r="24877" spans="76:76">
      <c r="BX24877" s="16"/>
    </row>
    <row r="24878" spans="76:76">
      <c r="BX24878" s="16"/>
    </row>
    <row r="24879" spans="76:76">
      <c r="BX24879" s="16"/>
    </row>
    <row r="24880" spans="76:76">
      <c r="BX24880" s="16"/>
    </row>
    <row r="24881" spans="76:76">
      <c r="BX24881" s="16"/>
    </row>
    <row r="24882" spans="76:76">
      <c r="BX24882" s="16"/>
    </row>
    <row r="24883" spans="76:76">
      <c r="BX24883" s="16"/>
    </row>
    <row r="24884" spans="76:76">
      <c r="BX24884" s="16"/>
    </row>
    <row r="24885" spans="76:76">
      <c r="BX24885" s="16"/>
    </row>
    <row r="24886" spans="76:76">
      <c r="BX24886" s="16"/>
    </row>
    <row r="24887" spans="76:76">
      <c r="BX24887" s="16"/>
    </row>
    <row r="24888" spans="76:76">
      <c r="BX24888" s="16"/>
    </row>
    <row r="24889" spans="76:76">
      <c r="BX24889" s="16"/>
    </row>
    <row r="24890" spans="76:76">
      <c r="BX24890" s="16"/>
    </row>
    <row r="24891" spans="76:76">
      <c r="BX24891" s="16"/>
    </row>
    <row r="24892" spans="76:76">
      <c r="BX24892" s="16"/>
    </row>
    <row r="24893" spans="76:76">
      <c r="BX24893" s="16"/>
    </row>
    <row r="24894" spans="76:76">
      <c r="BX24894" s="16"/>
    </row>
    <row r="24895" spans="76:76">
      <c r="BX24895" s="16"/>
    </row>
    <row r="24896" spans="76:76">
      <c r="BX24896" s="16"/>
    </row>
    <row r="24897" spans="76:76">
      <c r="BX24897" s="16"/>
    </row>
    <row r="24898" spans="76:76">
      <c r="BX24898" s="16"/>
    </row>
    <row r="24899" spans="76:76">
      <c r="BX24899" s="16"/>
    </row>
    <row r="24900" spans="76:76">
      <c r="BX24900" s="16"/>
    </row>
    <row r="24901" spans="76:76">
      <c r="BX24901" s="16"/>
    </row>
    <row r="24902" spans="76:76">
      <c r="BX24902" s="16"/>
    </row>
    <row r="24903" spans="76:76">
      <c r="BX24903" s="16"/>
    </row>
    <row r="24904" spans="76:76">
      <c r="BX24904" s="16"/>
    </row>
    <row r="24905" spans="76:76">
      <c r="BX24905" s="16"/>
    </row>
    <row r="24906" spans="76:76">
      <c r="BX24906" s="16"/>
    </row>
    <row r="24907" spans="76:76">
      <c r="BX24907" s="16"/>
    </row>
    <row r="24908" spans="76:76">
      <c r="BX24908" s="16"/>
    </row>
    <row r="24909" spans="76:76">
      <c r="BX24909" s="16"/>
    </row>
    <row r="24910" spans="76:76">
      <c r="BX24910" s="16"/>
    </row>
    <row r="24911" spans="76:76">
      <c r="BX24911" s="16"/>
    </row>
    <row r="24912" spans="76:76">
      <c r="BX24912" s="16"/>
    </row>
    <row r="24913" spans="76:76">
      <c r="BX24913" s="16"/>
    </row>
    <row r="24914" spans="76:76">
      <c r="BX24914" s="16"/>
    </row>
    <row r="24915" spans="76:76">
      <c r="BX24915" s="16"/>
    </row>
    <row r="24916" spans="76:76">
      <c r="BX24916" s="16"/>
    </row>
    <row r="24917" spans="76:76">
      <c r="BX24917" s="16"/>
    </row>
    <row r="24918" spans="76:76">
      <c r="BX24918" s="16"/>
    </row>
    <row r="24919" spans="76:76">
      <c r="BX24919" s="16"/>
    </row>
    <row r="24920" spans="76:76">
      <c r="BX24920" s="16"/>
    </row>
    <row r="24921" spans="76:76">
      <c r="BX24921" s="16"/>
    </row>
    <row r="24922" spans="76:76">
      <c r="BX24922" s="16"/>
    </row>
    <row r="24923" spans="76:76">
      <c r="BX24923" s="16"/>
    </row>
    <row r="24924" spans="76:76">
      <c r="BX24924" s="16"/>
    </row>
    <row r="24925" spans="76:76">
      <c r="BX24925" s="16"/>
    </row>
    <row r="24926" spans="76:76">
      <c r="BX24926" s="16"/>
    </row>
    <row r="24927" spans="76:76">
      <c r="BX24927" s="16"/>
    </row>
    <row r="24928" spans="76:76">
      <c r="BX24928" s="16"/>
    </row>
    <row r="24929" spans="76:76">
      <c r="BX24929" s="16"/>
    </row>
    <row r="24930" spans="76:76">
      <c r="BX24930" s="16"/>
    </row>
    <row r="24931" spans="76:76">
      <c r="BX24931" s="16"/>
    </row>
    <row r="24932" spans="76:76">
      <c r="BX24932" s="16"/>
    </row>
    <row r="24933" spans="76:76">
      <c r="BX24933" s="16"/>
    </row>
    <row r="24934" spans="76:76">
      <c r="BX24934" s="16"/>
    </row>
    <row r="24935" spans="76:76">
      <c r="BX24935" s="16"/>
    </row>
    <row r="24936" spans="76:76">
      <c r="BX24936" s="16"/>
    </row>
    <row r="24937" spans="76:76">
      <c r="BX24937" s="16"/>
    </row>
    <row r="24938" spans="76:76">
      <c r="BX24938" s="16"/>
    </row>
    <row r="24939" spans="76:76">
      <c r="BX24939" s="16"/>
    </row>
    <row r="24940" spans="76:76">
      <c r="BX24940" s="16"/>
    </row>
    <row r="24941" spans="76:76">
      <c r="BX24941" s="16"/>
    </row>
    <row r="24942" spans="76:76">
      <c r="BX24942" s="16"/>
    </row>
    <row r="24943" spans="76:76">
      <c r="BX24943" s="16"/>
    </row>
    <row r="24944" spans="76:76">
      <c r="BX24944" s="16"/>
    </row>
    <row r="24945" spans="76:76">
      <c r="BX24945" s="16"/>
    </row>
    <row r="24946" spans="76:76">
      <c r="BX24946" s="16"/>
    </row>
    <row r="24947" spans="76:76">
      <c r="BX24947" s="16"/>
    </row>
    <row r="24948" spans="76:76">
      <c r="BX24948" s="16"/>
    </row>
    <row r="24949" spans="76:76">
      <c r="BX24949" s="16"/>
    </row>
    <row r="24950" spans="76:76">
      <c r="BX24950" s="16"/>
    </row>
    <row r="24951" spans="76:76">
      <c r="BX24951" s="16"/>
    </row>
    <row r="24952" spans="76:76">
      <c r="BX24952" s="16"/>
    </row>
    <row r="24953" spans="76:76">
      <c r="BX24953" s="16"/>
    </row>
    <row r="24954" spans="76:76">
      <c r="BX24954" s="16"/>
    </row>
    <row r="24955" spans="76:76">
      <c r="BX24955" s="16"/>
    </row>
    <row r="24956" spans="76:76">
      <c r="BX24956" s="16"/>
    </row>
    <row r="24957" spans="76:76">
      <c r="BX24957" s="16"/>
    </row>
    <row r="24958" spans="76:76">
      <c r="BX24958" s="16"/>
    </row>
    <row r="24959" spans="76:76">
      <c r="BX24959" s="16"/>
    </row>
    <row r="24960" spans="76:76">
      <c r="BX24960" s="16"/>
    </row>
    <row r="24961" spans="76:76">
      <c r="BX24961" s="16"/>
    </row>
    <row r="24962" spans="76:76">
      <c r="BX24962" s="16"/>
    </row>
    <row r="24963" spans="76:76">
      <c r="BX24963" s="16"/>
    </row>
    <row r="24964" spans="76:76">
      <c r="BX24964" s="16"/>
    </row>
    <row r="24965" spans="76:76">
      <c r="BX24965" s="16"/>
    </row>
    <row r="24966" spans="76:76">
      <c r="BX24966" s="16"/>
    </row>
    <row r="24967" spans="76:76">
      <c r="BX24967" s="16"/>
    </row>
    <row r="24968" spans="76:76">
      <c r="BX24968" s="16"/>
    </row>
    <row r="24969" spans="76:76">
      <c r="BX24969" s="16"/>
    </row>
    <row r="24970" spans="76:76">
      <c r="BX24970" s="16"/>
    </row>
    <row r="24971" spans="76:76">
      <c r="BX24971" s="16"/>
    </row>
    <row r="24972" spans="76:76">
      <c r="BX24972" s="16"/>
    </row>
    <row r="24973" spans="76:76">
      <c r="BX24973" s="16"/>
    </row>
    <row r="24974" spans="76:76">
      <c r="BX24974" s="16"/>
    </row>
    <row r="24975" spans="76:76">
      <c r="BX24975" s="16"/>
    </row>
    <row r="24976" spans="76:76">
      <c r="BX24976" s="16"/>
    </row>
    <row r="24977" spans="76:76">
      <c r="BX24977" s="16"/>
    </row>
    <row r="24978" spans="76:76">
      <c r="BX24978" s="16"/>
    </row>
    <row r="24979" spans="76:76">
      <c r="BX24979" s="16"/>
    </row>
    <row r="24980" spans="76:76">
      <c r="BX24980" s="16"/>
    </row>
    <row r="24981" spans="76:76">
      <c r="BX24981" s="16"/>
    </row>
    <row r="24982" spans="76:76">
      <c r="BX24982" s="16"/>
    </row>
    <row r="24983" spans="76:76">
      <c r="BX24983" s="16"/>
    </row>
    <row r="24984" spans="76:76">
      <c r="BX24984" s="16"/>
    </row>
    <row r="24985" spans="76:76">
      <c r="BX24985" s="16"/>
    </row>
    <row r="24986" spans="76:76">
      <c r="BX24986" s="16"/>
    </row>
    <row r="24987" spans="76:76">
      <c r="BX24987" s="16"/>
    </row>
    <row r="24988" spans="76:76">
      <c r="BX24988" s="16"/>
    </row>
    <row r="24989" spans="76:76">
      <c r="BX24989" s="16"/>
    </row>
    <row r="24990" spans="76:76">
      <c r="BX24990" s="16"/>
    </row>
    <row r="24991" spans="76:76">
      <c r="BX24991" s="16"/>
    </row>
    <row r="24992" spans="76:76">
      <c r="BX24992" s="16"/>
    </row>
    <row r="24993" spans="76:76">
      <c r="BX24993" s="16"/>
    </row>
    <row r="24994" spans="76:76">
      <c r="BX24994" s="16"/>
    </row>
    <row r="24995" spans="76:76">
      <c r="BX24995" s="16"/>
    </row>
    <row r="24996" spans="76:76">
      <c r="BX24996" s="16"/>
    </row>
    <row r="24997" spans="76:76">
      <c r="BX24997" s="16"/>
    </row>
    <row r="24998" spans="76:76">
      <c r="BX24998" s="16"/>
    </row>
    <row r="24999" spans="76:76">
      <c r="BX24999" s="16"/>
    </row>
    <row r="25000" spans="76:76">
      <c r="BX25000" s="16"/>
    </row>
    <row r="25001" spans="76:76">
      <c r="BX25001" s="16"/>
    </row>
    <row r="25002" spans="76:76">
      <c r="BX25002" s="16"/>
    </row>
    <row r="25003" spans="76:76">
      <c r="BX25003" s="16"/>
    </row>
    <row r="25004" spans="76:76">
      <c r="BX25004" s="16"/>
    </row>
    <row r="25005" spans="76:76">
      <c r="BX25005" s="16"/>
    </row>
    <row r="25006" spans="76:76">
      <c r="BX25006" s="16"/>
    </row>
    <row r="25007" spans="76:76">
      <c r="BX25007" s="16"/>
    </row>
    <row r="25008" spans="76:76">
      <c r="BX25008" s="16"/>
    </row>
    <row r="25009" spans="76:76">
      <c r="BX25009" s="16"/>
    </row>
    <row r="25010" spans="76:76">
      <c r="BX25010" s="16"/>
    </row>
    <row r="25011" spans="76:76">
      <c r="BX25011" s="16"/>
    </row>
    <row r="25012" spans="76:76">
      <c r="BX25012" s="16"/>
    </row>
    <row r="25013" spans="76:76">
      <c r="BX25013" s="16"/>
    </row>
    <row r="25014" spans="76:76">
      <c r="BX25014" s="16"/>
    </row>
    <row r="25015" spans="76:76">
      <c r="BX25015" s="16"/>
    </row>
    <row r="25016" spans="76:76">
      <c r="BX25016" s="16"/>
    </row>
    <row r="25017" spans="76:76">
      <c r="BX25017" s="16"/>
    </row>
    <row r="25018" spans="76:76">
      <c r="BX25018" s="16"/>
    </row>
    <row r="25019" spans="76:76">
      <c r="BX25019" s="16"/>
    </row>
    <row r="25020" spans="76:76">
      <c r="BX25020" s="16"/>
    </row>
    <row r="25021" spans="76:76">
      <c r="BX25021" s="16"/>
    </row>
    <row r="25022" spans="76:76">
      <c r="BX25022" s="16"/>
    </row>
    <row r="25023" spans="76:76">
      <c r="BX25023" s="16"/>
    </row>
    <row r="25024" spans="76:76">
      <c r="BX25024" s="16"/>
    </row>
    <row r="25025" spans="76:76">
      <c r="BX25025" s="16"/>
    </row>
    <row r="25026" spans="76:76">
      <c r="BX25026" s="16"/>
    </row>
    <row r="25027" spans="76:76">
      <c r="BX25027" s="16"/>
    </row>
    <row r="25028" spans="76:76">
      <c r="BX25028" s="16"/>
    </row>
    <row r="25029" spans="76:76">
      <c r="BX25029" s="16"/>
    </row>
    <row r="25030" spans="76:76">
      <c r="BX25030" s="16"/>
    </row>
    <row r="25031" spans="76:76">
      <c r="BX25031" s="16"/>
    </row>
    <row r="25032" spans="76:76">
      <c r="BX25032" s="16"/>
    </row>
    <row r="25033" spans="76:76">
      <c r="BX25033" s="16"/>
    </row>
    <row r="25034" spans="76:76">
      <c r="BX25034" s="16"/>
    </row>
    <row r="25035" spans="76:76">
      <c r="BX25035" s="16"/>
    </row>
    <row r="25036" spans="76:76">
      <c r="BX25036" s="16"/>
    </row>
    <row r="25037" spans="76:76">
      <c r="BX25037" s="16"/>
    </row>
    <row r="25038" spans="76:76">
      <c r="BX25038" s="16"/>
    </row>
    <row r="25039" spans="76:76">
      <c r="BX25039" s="16"/>
    </row>
    <row r="25040" spans="76:76">
      <c r="BX25040" s="16"/>
    </row>
    <row r="25041" spans="76:76">
      <c r="BX25041" s="16"/>
    </row>
    <row r="25042" spans="76:76">
      <c r="BX25042" s="16"/>
    </row>
    <row r="25043" spans="76:76">
      <c r="BX25043" s="16"/>
    </row>
    <row r="25044" spans="76:76">
      <c r="BX25044" s="16"/>
    </row>
    <row r="25045" spans="76:76">
      <c r="BX25045" s="16"/>
    </row>
    <row r="25046" spans="76:76">
      <c r="BX25046" s="16"/>
    </row>
    <row r="25047" spans="76:76">
      <c r="BX25047" s="16"/>
    </row>
    <row r="25048" spans="76:76">
      <c r="BX25048" s="16"/>
    </row>
    <row r="25049" spans="76:76">
      <c r="BX25049" s="16"/>
    </row>
    <row r="25050" spans="76:76">
      <c r="BX25050" s="16"/>
    </row>
    <row r="25051" spans="76:76">
      <c r="BX25051" s="16"/>
    </row>
    <row r="25052" spans="76:76">
      <c r="BX25052" s="16"/>
    </row>
    <row r="25053" spans="76:76">
      <c r="BX25053" s="16"/>
    </row>
    <row r="25054" spans="76:76">
      <c r="BX25054" s="16"/>
    </row>
    <row r="25055" spans="76:76">
      <c r="BX25055" s="16"/>
    </row>
    <row r="25056" spans="76:76">
      <c r="BX25056" s="16"/>
    </row>
    <row r="25057" spans="76:76">
      <c r="BX25057" s="16"/>
    </row>
    <row r="25058" spans="76:76">
      <c r="BX25058" s="16"/>
    </row>
    <row r="25059" spans="76:76">
      <c r="BX25059" s="16"/>
    </row>
    <row r="25060" spans="76:76">
      <c r="BX25060" s="16"/>
    </row>
    <row r="25061" spans="76:76">
      <c r="BX25061" s="16"/>
    </row>
    <row r="25062" spans="76:76">
      <c r="BX25062" s="16"/>
    </row>
    <row r="25063" spans="76:76">
      <c r="BX25063" s="16"/>
    </row>
    <row r="25064" spans="76:76">
      <c r="BX25064" s="16"/>
    </row>
    <row r="25065" spans="76:76">
      <c r="BX25065" s="16"/>
    </row>
    <row r="25066" spans="76:76">
      <c r="BX25066" s="16"/>
    </row>
    <row r="25067" spans="76:76">
      <c r="BX25067" s="16"/>
    </row>
    <row r="25068" spans="76:76">
      <c r="BX25068" s="16"/>
    </row>
    <row r="25069" spans="76:76">
      <c r="BX25069" s="16"/>
    </row>
    <row r="25070" spans="76:76">
      <c r="BX25070" s="16"/>
    </row>
    <row r="25071" spans="76:76">
      <c r="BX25071" s="16"/>
    </row>
    <row r="25072" spans="76:76">
      <c r="BX25072" s="16"/>
    </row>
    <row r="25073" spans="76:76">
      <c r="BX25073" s="16"/>
    </row>
    <row r="25074" spans="76:76">
      <c r="BX25074" s="16"/>
    </row>
    <row r="25075" spans="76:76">
      <c r="BX25075" s="16"/>
    </row>
    <row r="25076" spans="76:76">
      <c r="BX25076" s="16"/>
    </row>
    <row r="25077" spans="76:76">
      <c r="BX25077" s="16"/>
    </row>
    <row r="25078" spans="76:76">
      <c r="BX25078" s="16"/>
    </row>
    <row r="25079" spans="76:76">
      <c r="BX25079" s="16"/>
    </row>
    <row r="25080" spans="76:76">
      <c r="BX25080" s="16"/>
    </row>
    <row r="25081" spans="76:76">
      <c r="BX25081" s="16"/>
    </row>
    <row r="25082" spans="76:76">
      <c r="BX25082" s="16"/>
    </row>
    <row r="25083" spans="76:76">
      <c r="BX25083" s="16"/>
    </row>
    <row r="25084" spans="76:76">
      <c r="BX25084" s="16"/>
    </row>
    <row r="25085" spans="76:76">
      <c r="BX25085" s="16"/>
    </row>
    <row r="25086" spans="76:76">
      <c r="BX25086" s="16"/>
    </row>
    <row r="25087" spans="76:76">
      <c r="BX25087" s="16"/>
    </row>
    <row r="25088" spans="76:76">
      <c r="BX25088" s="16"/>
    </row>
    <row r="25089" spans="76:76">
      <c r="BX25089" s="16"/>
    </row>
    <row r="25090" spans="76:76">
      <c r="BX25090" s="16"/>
    </row>
    <row r="25091" spans="76:76">
      <c r="BX25091" s="16"/>
    </row>
    <row r="25092" spans="76:76">
      <c r="BX25092" s="16"/>
    </row>
    <row r="25093" spans="76:76">
      <c r="BX25093" s="16"/>
    </row>
    <row r="25094" spans="76:76">
      <c r="BX25094" s="16"/>
    </row>
    <row r="25095" spans="76:76">
      <c r="BX25095" s="16"/>
    </row>
    <row r="25096" spans="76:76">
      <c r="BX25096" s="16"/>
    </row>
    <row r="25097" spans="76:76">
      <c r="BX25097" s="16"/>
    </row>
    <row r="25098" spans="76:76">
      <c r="BX25098" s="16"/>
    </row>
    <row r="25099" spans="76:76">
      <c r="BX25099" s="16"/>
    </row>
    <row r="25100" spans="76:76">
      <c r="BX25100" s="16"/>
    </row>
    <row r="25101" spans="76:76">
      <c r="BX25101" s="16"/>
    </row>
    <row r="25102" spans="76:76">
      <c r="BX25102" s="16"/>
    </row>
    <row r="25103" spans="76:76">
      <c r="BX25103" s="16"/>
    </row>
    <row r="25104" spans="76:76">
      <c r="BX25104" s="16"/>
    </row>
    <row r="25105" spans="76:76">
      <c r="BX25105" s="16"/>
    </row>
    <row r="25106" spans="76:76">
      <c r="BX25106" s="16"/>
    </row>
    <row r="25107" spans="76:76">
      <c r="BX25107" s="16"/>
    </row>
    <row r="25108" spans="76:76">
      <c r="BX25108" s="16"/>
    </row>
    <row r="25109" spans="76:76">
      <c r="BX25109" s="16"/>
    </row>
    <row r="25110" spans="76:76">
      <c r="BX25110" s="16"/>
    </row>
    <row r="25111" spans="76:76">
      <c r="BX25111" s="16"/>
    </row>
    <row r="25112" spans="76:76">
      <c r="BX25112" s="16"/>
    </row>
    <row r="25113" spans="76:76">
      <c r="BX25113" s="16"/>
    </row>
    <row r="25114" spans="76:76">
      <c r="BX25114" s="16"/>
    </row>
    <row r="25115" spans="76:76">
      <c r="BX25115" s="16"/>
    </row>
    <row r="25116" spans="76:76">
      <c r="BX25116" s="16"/>
    </row>
    <row r="25117" spans="76:76">
      <c r="BX25117" s="16"/>
    </row>
    <row r="25118" spans="76:76">
      <c r="BX25118" s="16"/>
    </row>
    <row r="25119" spans="76:76">
      <c r="BX25119" s="16"/>
    </row>
    <row r="25120" spans="76:76">
      <c r="BX25120" s="16"/>
    </row>
    <row r="25121" spans="76:76">
      <c r="BX25121" s="16"/>
    </row>
    <row r="25122" spans="76:76">
      <c r="BX25122" s="16"/>
    </row>
    <row r="25123" spans="76:76">
      <c r="BX25123" s="16"/>
    </row>
    <row r="25124" spans="76:76">
      <c r="BX25124" s="16"/>
    </row>
    <row r="25125" spans="76:76">
      <c r="BX25125" s="16"/>
    </row>
    <row r="25126" spans="76:76">
      <c r="BX25126" s="16"/>
    </row>
    <row r="25127" spans="76:76">
      <c r="BX25127" s="16"/>
    </row>
    <row r="25128" spans="76:76">
      <c r="BX25128" s="16"/>
    </row>
    <row r="25129" spans="76:76">
      <c r="BX25129" s="16"/>
    </row>
    <row r="25130" spans="76:76">
      <c r="BX25130" s="16"/>
    </row>
    <row r="25131" spans="76:76">
      <c r="BX25131" s="16"/>
    </row>
    <row r="25132" spans="76:76">
      <c r="BX25132" s="16"/>
    </row>
    <row r="25133" spans="76:76">
      <c r="BX25133" s="16"/>
    </row>
    <row r="25134" spans="76:76">
      <c r="BX25134" s="16"/>
    </row>
    <row r="25135" spans="76:76">
      <c r="BX25135" s="16"/>
    </row>
    <row r="25136" spans="76:76">
      <c r="BX25136" s="16"/>
    </row>
    <row r="25137" spans="76:76">
      <c r="BX25137" s="16"/>
    </row>
    <row r="25138" spans="76:76">
      <c r="BX25138" s="16"/>
    </row>
    <row r="25139" spans="76:76">
      <c r="BX25139" s="16"/>
    </row>
    <row r="25140" spans="76:76">
      <c r="BX25140" s="16"/>
    </row>
    <row r="25141" spans="76:76">
      <c r="BX25141" s="16"/>
    </row>
    <row r="25142" spans="76:76">
      <c r="BX25142" s="16"/>
    </row>
    <row r="25143" spans="76:76">
      <c r="BX25143" s="16"/>
    </row>
    <row r="25144" spans="76:76">
      <c r="BX25144" s="16"/>
    </row>
    <row r="25145" spans="76:76">
      <c r="BX25145" s="16"/>
    </row>
    <row r="25146" spans="76:76">
      <c r="BX25146" s="16"/>
    </row>
    <row r="25147" spans="76:76">
      <c r="BX25147" s="16"/>
    </row>
    <row r="25148" spans="76:76">
      <c r="BX25148" s="16"/>
    </row>
    <row r="25149" spans="76:76">
      <c r="BX25149" s="16"/>
    </row>
    <row r="25150" spans="76:76">
      <c r="BX25150" s="16"/>
    </row>
    <row r="25151" spans="76:76">
      <c r="BX25151" s="16"/>
    </row>
    <row r="25152" spans="76:76">
      <c r="BX25152" s="16"/>
    </row>
    <row r="25153" spans="76:76">
      <c r="BX25153" s="16"/>
    </row>
    <row r="25154" spans="76:76">
      <c r="BX25154" s="16"/>
    </row>
    <row r="25155" spans="76:76">
      <c r="BX25155" s="16"/>
    </row>
    <row r="25156" spans="76:76">
      <c r="BX25156" s="16"/>
    </row>
    <row r="25157" spans="76:76">
      <c r="BX25157" s="16"/>
    </row>
    <row r="25158" spans="76:76">
      <c r="BX25158" s="16"/>
    </row>
    <row r="25159" spans="76:76">
      <c r="BX25159" s="16"/>
    </row>
    <row r="25160" spans="76:76">
      <c r="BX25160" s="16"/>
    </row>
    <row r="25161" spans="76:76">
      <c r="BX25161" s="16"/>
    </row>
    <row r="25162" spans="76:76">
      <c r="BX25162" s="16"/>
    </row>
    <row r="25163" spans="76:76">
      <c r="BX25163" s="16"/>
    </row>
    <row r="25164" spans="76:76">
      <c r="BX25164" s="16"/>
    </row>
    <row r="25165" spans="76:76">
      <c r="BX25165" s="16"/>
    </row>
    <row r="25166" spans="76:76">
      <c r="BX25166" s="16"/>
    </row>
    <row r="25167" spans="76:76">
      <c r="BX25167" s="16"/>
    </row>
    <row r="25168" spans="76:76">
      <c r="BX25168" s="16"/>
    </row>
    <row r="25169" spans="76:76">
      <c r="BX25169" s="16"/>
    </row>
    <row r="25170" spans="76:76">
      <c r="BX25170" s="16"/>
    </row>
    <row r="25171" spans="76:76">
      <c r="BX25171" s="16"/>
    </row>
    <row r="25172" spans="76:76">
      <c r="BX25172" s="16"/>
    </row>
    <row r="25173" spans="76:76">
      <c r="BX25173" s="16"/>
    </row>
    <row r="25174" spans="76:76">
      <c r="BX25174" s="16"/>
    </row>
    <row r="25175" spans="76:76">
      <c r="BX25175" s="16"/>
    </row>
    <row r="25176" spans="76:76">
      <c r="BX25176" s="16"/>
    </row>
    <row r="25177" spans="76:76">
      <c r="BX25177" s="16"/>
    </row>
    <row r="25178" spans="76:76">
      <c r="BX25178" s="16"/>
    </row>
    <row r="25179" spans="76:76">
      <c r="BX25179" s="16"/>
    </row>
    <row r="25180" spans="76:76">
      <c r="BX25180" s="16"/>
    </row>
    <row r="25181" spans="76:76">
      <c r="BX25181" s="16"/>
    </row>
    <row r="25182" spans="76:76">
      <c r="BX25182" s="16"/>
    </row>
    <row r="25183" spans="76:76">
      <c r="BX25183" s="16"/>
    </row>
    <row r="25184" spans="76:76">
      <c r="BX25184" s="16"/>
    </row>
    <row r="25185" spans="76:76">
      <c r="BX25185" s="16"/>
    </row>
    <row r="25186" spans="76:76">
      <c r="BX25186" s="16"/>
    </row>
    <row r="25187" spans="76:76">
      <c r="BX25187" s="16"/>
    </row>
    <row r="25188" spans="76:76">
      <c r="BX25188" s="16"/>
    </row>
    <row r="25189" spans="76:76">
      <c r="BX25189" s="16"/>
    </row>
    <row r="25190" spans="76:76">
      <c r="BX25190" s="16"/>
    </row>
    <row r="25191" spans="76:76">
      <c r="BX25191" s="16"/>
    </row>
    <row r="25192" spans="76:76">
      <c r="BX25192" s="16"/>
    </row>
    <row r="25193" spans="76:76">
      <c r="BX25193" s="16"/>
    </row>
    <row r="25194" spans="76:76">
      <c r="BX25194" s="16"/>
    </row>
    <row r="25195" spans="76:76">
      <c r="BX25195" s="16"/>
    </row>
    <row r="25196" spans="76:76">
      <c r="BX25196" s="16"/>
    </row>
    <row r="25197" spans="76:76">
      <c r="BX25197" s="16"/>
    </row>
    <row r="25198" spans="76:76">
      <c r="BX25198" s="16"/>
    </row>
    <row r="25199" spans="76:76">
      <c r="BX25199" s="16"/>
    </row>
    <row r="25200" spans="76:76">
      <c r="BX25200" s="16"/>
    </row>
    <row r="25201" spans="76:76">
      <c r="BX25201" s="16"/>
    </row>
    <row r="25202" spans="76:76">
      <c r="BX25202" s="16"/>
    </row>
    <row r="25203" spans="76:76">
      <c r="BX25203" s="16"/>
    </row>
    <row r="25204" spans="76:76">
      <c r="BX25204" s="16"/>
    </row>
    <row r="25205" spans="76:76">
      <c r="BX25205" s="16"/>
    </row>
    <row r="25206" spans="76:76">
      <c r="BX25206" s="16"/>
    </row>
    <row r="25207" spans="76:76">
      <c r="BX25207" s="16"/>
    </row>
    <row r="25208" spans="76:76">
      <c r="BX25208" s="16"/>
    </row>
    <row r="25209" spans="76:76">
      <c r="BX25209" s="16"/>
    </row>
    <row r="25210" spans="76:76">
      <c r="BX25210" s="16"/>
    </row>
    <row r="25211" spans="76:76">
      <c r="BX25211" s="16"/>
    </row>
    <row r="25212" spans="76:76">
      <c r="BX25212" s="16"/>
    </row>
    <row r="25213" spans="76:76">
      <c r="BX25213" s="16"/>
    </row>
    <row r="25214" spans="76:76">
      <c r="BX25214" s="16"/>
    </row>
    <row r="25215" spans="76:76">
      <c r="BX25215" s="16"/>
    </row>
    <row r="25216" spans="76:76">
      <c r="BX25216" s="16"/>
    </row>
    <row r="25217" spans="76:76">
      <c r="BX25217" s="16"/>
    </row>
    <row r="25218" spans="76:76">
      <c r="BX25218" s="16"/>
    </row>
    <row r="25219" spans="76:76">
      <c r="BX25219" s="16"/>
    </row>
    <row r="25220" spans="76:76">
      <c r="BX25220" s="16"/>
    </row>
    <row r="25221" spans="76:76">
      <c r="BX25221" s="16"/>
    </row>
    <row r="25222" spans="76:76">
      <c r="BX25222" s="16"/>
    </row>
    <row r="25223" spans="76:76">
      <c r="BX25223" s="16"/>
    </row>
    <row r="25224" spans="76:76">
      <c r="BX25224" s="16"/>
    </row>
    <row r="25225" spans="76:76">
      <c r="BX25225" s="16"/>
    </row>
    <row r="25226" spans="76:76">
      <c r="BX25226" s="16"/>
    </row>
    <row r="25227" spans="76:76">
      <c r="BX25227" s="16"/>
    </row>
    <row r="25228" spans="76:76">
      <c r="BX25228" s="16"/>
    </row>
    <row r="25229" spans="76:76">
      <c r="BX25229" s="16"/>
    </row>
    <row r="25230" spans="76:76">
      <c r="BX25230" s="16"/>
    </row>
    <row r="25231" spans="76:76">
      <c r="BX25231" s="16"/>
    </row>
    <row r="25232" spans="76:76">
      <c r="BX25232" s="16"/>
    </row>
    <row r="25233" spans="76:76">
      <c r="BX25233" s="16"/>
    </row>
    <row r="25234" spans="76:76">
      <c r="BX25234" s="16"/>
    </row>
    <row r="25235" spans="76:76">
      <c r="BX25235" s="16"/>
    </row>
    <row r="25236" spans="76:76">
      <c r="BX25236" s="16"/>
    </row>
    <row r="25237" spans="76:76">
      <c r="BX25237" s="16"/>
    </row>
    <row r="25238" spans="76:76">
      <c r="BX25238" s="16"/>
    </row>
    <row r="25239" spans="76:76">
      <c r="BX25239" s="16"/>
    </row>
    <row r="25240" spans="76:76">
      <c r="BX25240" s="16"/>
    </row>
    <row r="25241" spans="76:76">
      <c r="BX25241" s="16"/>
    </row>
    <row r="25242" spans="76:76">
      <c r="BX25242" s="16"/>
    </row>
    <row r="25243" spans="76:76">
      <c r="BX25243" s="16"/>
    </row>
    <row r="25244" spans="76:76">
      <c r="BX25244" s="16"/>
    </row>
    <row r="25245" spans="76:76">
      <c r="BX25245" s="16"/>
    </row>
    <row r="25246" spans="76:76">
      <c r="BX25246" s="16"/>
    </row>
    <row r="25247" spans="76:76">
      <c r="BX25247" s="16"/>
    </row>
    <row r="25248" spans="76:76">
      <c r="BX25248" s="16"/>
    </row>
    <row r="25249" spans="76:76">
      <c r="BX25249" s="16"/>
    </row>
    <row r="25250" spans="76:76">
      <c r="BX25250" s="16"/>
    </row>
    <row r="25251" spans="76:76">
      <c r="BX25251" s="16"/>
    </row>
    <row r="25252" spans="76:76">
      <c r="BX25252" s="16"/>
    </row>
    <row r="25253" spans="76:76">
      <c r="BX25253" s="16"/>
    </row>
    <row r="25254" spans="76:76">
      <c r="BX25254" s="16"/>
    </row>
    <row r="25255" spans="76:76">
      <c r="BX25255" s="16"/>
    </row>
    <row r="25256" spans="76:76">
      <c r="BX25256" s="16"/>
    </row>
    <row r="25257" spans="76:76">
      <c r="BX25257" s="16"/>
    </row>
    <row r="25258" spans="76:76">
      <c r="BX25258" s="16"/>
    </row>
    <row r="25259" spans="76:76">
      <c r="BX25259" s="16"/>
    </row>
    <row r="25260" spans="76:76">
      <c r="BX25260" s="16"/>
    </row>
    <row r="25261" spans="76:76">
      <c r="BX25261" s="16"/>
    </row>
    <row r="25262" spans="76:76">
      <c r="BX25262" s="16"/>
    </row>
    <row r="25263" spans="76:76">
      <c r="BX25263" s="16"/>
    </row>
    <row r="25264" spans="76:76">
      <c r="BX25264" s="16"/>
    </row>
    <row r="25265" spans="76:76">
      <c r="BX25265" s="16"/>
    </row>
    <row r="25266" spans="76:76">
      <c r="BX25266" s="16"/>
    </row>
    <row r="25267" spans="76:76">
      <c r="BX25267" s="16"/>
    </row>
    <row r="25268" spans="76:76">
      <c r="BX25268" s="16"/>
    </row>
    <row r="25269" spans="76:76">
      <c r="BX25269" s="16"/>
    </row>
    <row r="25270" spans="76:76">
      <c r="BX25270" s="16"/>
    </row>
    <row r="25271" spans="76:76">
      <c r="BX25271" s="16"/>
    </row>
    <row r="25272" spans="76:76">
      <c r="BX25272" s="16"/>
    </row>
    <row r="25273" spans="76:76">
      <c r="BX25273" s="16"/>
    </row>
    <row r="25274" spans="76:76">
      <c r="BX25274" s="16"/>
    </row>
    <row r="25275" spans="76:76">
      <c r="BX25275" s="16"/>
    </row>
    <row r="25276" spans="76:76">
      <c r="BX25276" s="16"/>
    </row>
    <row r="25277" spans="76:76">
      <c r="BX25277" s="16"/>
    </row>
    <row r="25278" spans="76:76">
      <c r="BX25278" s="16"/>
    </row>
    <row r="25279" spans="76:76">
      <c r="BX25279" s="16"/>
    </row>
    <row r="25280" spans="76:76">
      <c r="BX25280" s="16"/>
    </row>
    <row r="25281" spans="76:76">
      <c r="BX25281" s="16"/>
    </row>
    <row r="25282" spans="76:76">
      <c r="BX25282" s="16"/>
    </row>
    <row r="25283" spans="76:76">
      <c r="BX25283" s="16"/>
    </row>
    <row r="25284" spans="76:76">
      <c r="BX25284" s="16"/>
    </row>
    <row r="25285" spans="76:76">
      <c r="BX25285" s="16"/>
    </row>
    <row r="25286" spans="76:76">
      <c r="BX25286" s="16"/>
    </row>
    <row r="25287" spans="76:76">
      <c r="BX25287" s="16"/>
    </row>
    <row r="25288" spans="76:76">
      <c r="BX25288" s="16"/>
    </row>
    <row r="25289" spans="76:76">
      <c r="BX25289" s="16"/>
    </row>
    <row r="25290" spans="76:76">
      <c r="BX25290" s="16"/>
    </row>
    <row r="25291" spans="76:76">
      <c r="BX25291" s="16"/>
    </row>
    <row r="25292" spans="76:76">
      <c r="BX25292" s="16"/>
    </row>
    <row r="25293" spans="76:76">
      <c r="BX25293" s="16"/>
    </row>
    <row r="25294" spans="76:76">
      <c r="BX25294" s="16"/>
    </row>
    <row r="25295" spans="76:76">
      <c r="BX25295" s="16"/>
    </row>
    <row r="25296" spans="76:76">
      <c r="BX25296" s="16"/>
    </row>
    <row r="25297" spans="76:76">
      <c r="BX25297" s="16"/>
    </row>
    <row r="25298" spans="76:76">
      <c r="BX25298" s="16"/>
    </row>
    <row r="25299" spans="76:76">
      <c r="BX25299" s="16"/>
    </row>
    <row r="25300" spans="76:76">
      <c r="BX25300" s="16"/>
    </row>
    <row r="25301" spans="76:76">
      <c r="BX25301" s="16"/>
    </row>
    <row r="25302" spans="76:76">
      <c r="BX25302" s="16"/>
    </row>
    <row r="25303" spans="76:76">
      <c r="BX25303" s="16"/>
    </row>
    <row r="25304" spans="76:76">
      <c r="BX25304" s="16"/>
    </row>
    <row r="25305" spans="76:76">
      <c r="BX25305" s="16"/>
    </row>
    <row r="25306" spans="76:76">
      <c r="BX25306" s="16"/>
    </row>
    <row r="25307" spans="76:76">
      <c r="BX25307" s="16"/>
    </row>
    <row r="25308" spans="76:76">
      <c r="BX25308" s="16"/>
    </row>
    <row r="25309" spans="76:76">
      <c r="BX25309" s="16"/>
    </row>
    <row r="25310" spans="76:76">
      <c r="BX25310" s="16"/>
    </row>
    <row r="25311" spans="76:76">
      <c r="BX25311" s="16"/>
    </row>
    <row r="25312" spans="76:76">
      <c r="BX25312" s="16"/>
    </row>
    <row r="25313" spans="76:76">
      <c r="BX25313" s="16"/>
    </row>
    <row r="25314" spans="76:76">
      <c r="BX25314" s="16"/>
    </row>
    <row r="25315" spans="76:76">
      <c r="BX25315" s="16"/>
    </row>
    <row r="25316" spans="76:76">
      <c r="BX25316" s="16"/>
    </row>
    <row r="25317" spans="76:76">
      <c r="BX25317" s="16"/>
    </row>
    <row r="25318" spans="76:76">
      <c r="BX25318" s="16"/>
    </row>
    <row r="25319" spans="76:76">
      <c r="BX25319" s="16"/>
    </row>
    <row r="25320" spans="76:76">
      <c r="BX25320" s="16"/>
    </row>
    <row r="25321" spans="76:76">
      <c r="BX25321" s="16"/>
    </row>
    <row r="25322" spans="76:76">
      <c r="BX25322" s="16"/>
    </row>
    <row r="25323" spans="76:76">
      <c r="BX25323" s="16"/>
    </row>
    <row r="25324" spans="76:76">
      <c r="BX25324" s="16"/>
    </row>
    <row r="25325" spans="76:76">
      <c r="BX25325" s="16"/>
    </row>
    <row r="25326" spans="76:76">
      <c r="BX25326" s="16"/>
    </row>
    <row r="25327" spans="76:76">
      <c r="BX25327" s="16"/>
    </row>
    <row r="25328" spans="76:76">
      <c r="BX25328" s="16"/>
    </row>
    <row r="25329" spans="76:76">
      <c r="BX25329" s="16"/>
    </row>
    <row r="25330" spans="76:76">
      <c r="BX25330" s="16"/>
    </row>
    <row r="25331" spans="76:76">
      <c r="BX25331" s="16"/>
    </row>
    <row r="25332" spans="76:76">
      <c r="BX25332" s="16"/>
    </row>
    <row r="25333" spans="76:76">
      <c r="BX25333" s="16"/>
    </row>
    <row r="25334" spans="76:76">
      <c r="BX25334" s="16"/>
    </row>
    <row r="25335" spans="76:76">
      <c r="BX25335" s="16"/>
    </row>
    <row r="25336" spans="76:76">
      <c r="BX25336" s="16"/>
    </row>
    <row r="25337" spans="76:76">
      <c r="BX25337" s="16"/>
    </row>
    <row r="25338" spans="76:76">
      <c r="BX25338" s="16"/>
    </row>
    <row r="25339" spans="76:76">
      <c r="BX25339" s="16"/>
    </row>
    <row r="25340" spans="76:76">
      <c r="BX25340" s="16"/>
    </row>
    <row r="25341" spans="76:76">
      <c r="BX25341" s="16"/>
    </row>
    <row r="25342" spans="76:76">
      <c r="BX25342" s="16"/>
    </row>
    <row r="25343" spans="76:76">
      <c r="BX25343" s="16"/>
    </row>
    <row r="25344" spans="76:76">
      <c r="BX25344" s="16"/>
    </row>
    <row r="25345" spans="76:76">
      <c r="BX25345" s="16"/>
    </row>
    <row r="25346" spans="76:76">
      <c r="BX25346" s="16"/>
    </row>
    <row r="25347" spans="76:76">
      <c r="BX25347" s="16"/>
    </row>
    <row r="25348" spans="76:76">
      <c r="BX25348" s="16"/>
    </row>
    <row r="25349" spans="76:76">
      <c r="BX25349" s="16"/>
    </row>
    <row r="25350" spans="76:76">
      <c r="BX25350" s="16"/>
    </row>
    <row r="25351" spans="76:76">
      <c r="BX25351" s="16"/>
    </row>
    <row r="25352" spans="76:76">
      <c r="BX25352" s="16"/>
    </row>
    <row r="25353" spans="76:76">
      <c r="BX25353" s="16"/>
    </row>
    <row r="25354" spans="76:76">
      <c r="BX25354" s="16"/>
    </row>
    <row r="25355" spans="76:76">
      <c r="BX25355" s="16"/>
    </row>
    <row r="25356" spans="76:76">
      <c r="BX25356" s="16"/>
    </row>
    <row r="25357" spans="76:76">
      <c r="BX25357" s="16"/>
    </row>
    <row r="25358" spans="76:76">
      <c r="BX25358" s="16"/>
    </row>
    <row r="25359" spans="76:76">
      <c r="BX25359" s="16"/>
    </row>
    <row r="25360" spans="76:76">
      <c r="BX25360" s="16"/>
    </row>
    <row r="25361" spans="76:76">
      <c r="BX25361" s="16"/>
    </row>
    <row r="25362" spans="76:76">
      <c r="BX25362" s="16"/>
    </row>
    <row r="25363" spans="76:76">
      <c r="BX25363" s="16"/>
    </row>
    <row r="25364" spans="76:76">
      <c r="BX25364" s="16"/>
    </row>
    <row r="25365" spans="76:76">
      <c r="BX25365" s="16"/>
    </row>
    <row r="25366" spans="76:76">
      <c r="BX25366" s="16"/>
    </row>
    <row r="25367" spans="76:76">
      <c r="BX25367" s="16"/>
    </row>
    <row r="25368" spans="76:76">
      <c r="BX25368" s="16"/>
    </row>
    <row r="25369" spans="76:76">
      <c r="BX25369" s="16"/>
    </row>
    <row r="25370" spans="76:76">
      <c r="BX25370" s="16"/>
    </row>
    <row r="25371" spans="76:76">
      <c r="BX25371" s="16"/>
    </row>
    <row r="25372" spans="76:76">
      <c r="BX25372" s="16"/>
    </row>
    <row r="25373" spans="76:76">
      <c r="BX25373" s="16"/>
    </row>
    <row r="25374" spans="76:76">
      <c r="BX25374" s="16"/>
    </row>
    <row r="25375" spans="76:76">
      <c r="BX25375" s="16"/>
    </row>
    <row r="25376" spans="76:76">
      <c r="BX25376" s="16"/>
    </row>
    <row r="25377" spans="76:76">
      <c r="BX25377" s="16"/>
    </row>
    <row r="25378" spans="76:76">
      <c r="BX25378" s="16"/>
    </row>
    <row r="25379" spans="76:76">
      <c r="BX25379" s="16"/>
    </row>
    <row r="25380" spans="76:76">
      <c r="BX25380" s="16"/>
    </row>
    <row r="25381" spans="76:76">
      <c r="BX25381" s="16"/>
    </row>
    <row r="25382" spans="76:76">
      <c r="BX25382" s="16"/>
    </row>
    <row r="25383" spans="76:76">
      <c r="BX25383" s="16"/>
    </row>
    <row r="25384" spans="76:76">
      <c r="BX25384" s="16"/>
    </row>
    <row r="25385" spans="76:76">
      <c r="BX25385" s="16"/>
    </row>
    <row r="25386" spans="76:76">
      <c r="BX25386" s="16"/>
    </row>
    <row r="25387" spans="76:76">
      <c r="BX25387" s="16"/>
    </row>
    <row r="25388" spans="76:76">
      <c r="BX25388" s="16"/>
    </row>
    <row r="25389" spans="76:76">
      <c r="BX25389" s="16"/>
    </row>
    <row r="25390" spans="76:76">
      <c r="BX25390" s="16"/>
    </row>
    <row r="25391" spans="76:76">
      <c r="BX25391" s="16"/>
    </row>
    <row r="25392" spans="76:76">
      <c r="BX25392" s="16"/>
    </row>
    <row r="25393" spans="76:76">
      <c r="BX25393" s="16"/>
    </row>
    <row r="25394" spans="76:76">
      <c r="BX25394" s="16"/>
    </row>
    <row r="25395" spans="76:76">
      <c r="BX25395" s="16"/>
    </row>
    <row r="25396" spans="76:76">
      <c r="BX25396" s="16"/>
    </row>
    <row r="25397" spans="76:76">
      <c r="BX25397" s="16"/>
    </row>
    <row r="25398" spans="76:76">
      <c r="BX25398" s="16"/>
    </row>
    <row r="25399" spans="76:76">
      <c r="BX25399" s="16"/>
    </row>
    <row r="25400" spans="76:76">
      <c r="BX25400" s="16"/>
    </row>
    <row r="25401" spans="76:76">
      <c r="BX25401" s="16"/>
    </row>
    <row r="25402" spans="76:76">
      <c r="BX25402" s="16"/>
    </row>
    <row r="25403" spans="76:76">
      <c r="BX25403" s="16"/>
    </row>
    <row r="25404" spans="76:76">
      <c r="BX25404" s="16"/>
    </row>
    <row r="25405" spans="76:76">
      <c r="BX25405" s="16"/>
    </row>
    <row r="25406" spans="76:76">
      <c r="BX25406" s="16"/>
    </row>
    <row r="25407" spans="76:76">
      <c r="BX25407" s="16"/>
    </row>
    <row r="25408" spans="76:76">
      <c r="BX25408" s="16"/>
    </row>
    <row r="25409" spans="76:76">
      <c r="BX25409" s="16"/>
    </row>
    <row r="25410" spans="76:76">
      <c r="BX25410" s="16"/>
    </row>
    <row r="25411" spans="76:76">
      <c r="BX25411" s="16"/>
    </row>
    <row r="25412" spans="76:76">
      <c r="BX25412" s="16"/>
    </row>
    <row r="25413" spans="76:76">
      <c r="BX25413" s="16"/>
    </row>
    <row r="25414" spans="76:76">
      <c r="BX25414" s="16"/>
    </row>
    <row r="25415" spans="76:76">
      <c r="BX25415" s="16"/>
    </row>
    <row r="25416" spans="76:76">
      <c r="BX25416" s="16"/>
    </row>
    <row r="25417" spans="76:76">
      <c r="BX25417" s="16"/>
    </row>
    <row r="25418" spans="76:76">
      <c r="BX25418" s="16"/>
    </row>
    <row r="25419" spans="76:76">
      <c r="BX25419" s="16"/>
    </row>
    <row r="25420" spans="76:76">
      <c r="BX25420" s="16"/>
    </row>
    <row r="25421" spans="76:76">
      <c r="BX25421" s="16"/>
    </row>
    <row r="25422" spans="76:76">
      <c r="BX25422" s="16"/>
    </row>
    <row r="25423" spans="76:76">
      <c r="BX25423" s="16"/>
    </row>
    <row r="25424" spans="76:76">
      <c r="BX25424" s="16"/>
    </row>
    <row r="25425" spans="76:76">
      <c r="BX25425" s="16"/>
    </row>
    <row r="25426" spans="76:76">
      <c r="BX25426" s="16"/>
    </row>
    <row r="25427" spans="76:76">
      <c r="BX25427" s="16"/>
    </row>
    <row r="25428" spans="76:76">
      <c r="BX25428" s="16"/>
    </row>
    <row r="25429" spans="76:76">
      <c r="BX25429" s="16"/>
    </row>
    <row r="25430" spans="76:76">
      <c r="BX25430" s="16"/>
    </row>
    <row r="25431" spans="76:76">
      <c r="BX25431" s="16"/>
    </row>
    <row r="25432" spans="76:76">
      <c r="BX25432" s="16"/>
    </row>
    <row r="25433" spans="76:76">
      <c r="BX25433" s="16"/>
    </row>
    <row r="25434" spans="76:76">
      <c r="BX25434" s="16"/>
    </row>
    <row r="25435" spans="76:76">
      <c r="BX25435" s="16"/>
    </row>
    <row r="25436" spans="76:76">
      <c r="BX25436" s="16"/>
    </row>
    <row r="25437" spans="76:76">
      <c r="BX25437" s="16"/>
    </row>
    <row r="25438" spans="76:76">
      <c r="BX25438" s="16"/>
    </row>
    <row r="25439" spans="76:76">
      <c r="BX25439" s="16"/>
    </row>
    <row r="25440" spans="76:76">
      <c r="BX25440" s="16"/>
    </row>
    <row r="25441" spans="76:76">
      <c r="BX25441" s="16"/>
    </row>
    <row r="25442" spans="76:76">
      <c r="BX25442" s="16"/>
    </row>
    <row r="25443" spans="76:76">
      <c r="BX25443" s="16"/>
    </row>
    <row r="25444" spans="76:76">
      <c r="BX25444" s="16"/>
    </row>
    <row r="25445" spans="76:76">
      <c r="BX25445" s="16"/>
    </row>
    <row r="25446" spans="76:76">
      <c r="BX25446" s="16"/>
    </row>
    <row r="25447" spans="76:76">
      <c r="BX25447" s="16"/>
    </row>
    <row r="25448" spans="76:76">
      <c r="BX25448" s="16"/>
    </row>
    <row r="25449" spans="76:76">
      <c r="BX25449" s="16"/>
    </row>
    <row r="25450" spans="76:76">
      <c r="BX25450" s="16"/>
    </row>
    <row r="25451" spans="76:76">
      <c r="BX25451" s="16"/>
    </row>
    <row r="25452" spans="76:76">
      <c r="BX25452" s="16"/>
    </row>
    <row r="25453" spans="76:76">
      <c r="BX25453" s="16"/>
    </row>
    <row r="25454" spans="76:76">
      <c r="BX25454" s="16"/>
    </row>
    <row r="25455" spans="76:76">
      <c r="BX25455" s="16"/>
    </row>
    <row r="25456" spans="76:76">
      <c r="BX25456" s="16"/>
    </row>
    <row r="25457" spans="76:76">
      <c r="BX25457" s="16"/>
    </row>
    <row r="25458" spans="76:76">
      <c r="BX25458" s="16"/>
    </row>
    <row r="25459" spans="76:76">
      <c r="BX25459" s="16"/>
    </row>
    <row r="25460" spans="76:76">
      <c r="BX25460" s="16"/>
    </row>
    <row r="25461" spans="76:76">
      <c r="BX25461" s="16"/>
    </row>
    <row r="25462" spans="76:76">
      <c r="BX25462" s="16"/>
    </row>
    <row r="25463" spans="76:76">
      <c r="BX25463" s="16"/>
    </row>
    <row r="25464" spans="76:76">
      <c r="BX25464" s="16"/>
    </row>
    <row r="25465" spans="76:76">
      <c r="BX25465" s="16"/>
    </row>
    <row r="25466" spans="76:76">
      <c r="BX25466" s="16"/>
    </row>
    <row r="25467" spans="76:76">
      <c r="BX25467" s="16"/>
    </row>
    <row r="25468" spans="76:76">
      <c r="BX25468" s="16"/>
    </row>
    <row r="25469" spans="76:76">
      <c r="BX25469" s="16"/>
    </row>
    <row r="25470" spans="76:76">
      <c r="BX25470" s="16"/>
    </row>
    <row r="25471" spans="76:76">
      <c r="BX25471" s="16"/>
    </row>
    <row r="25472" spans="76:76">
      <c r="BX25472" s="16"/>
    </row>
    <row r="25473" spans="76:76">
      <c r="BX25473" s="16"/>
    </row>
    <row r="25474" spans="76:76">
      <c r="BX25474" s="16"/>
    </row>
    <row r="25475" spans="76:76">
      <c r="BX25475" s="16"/>
    </row>
    <row r="25476" spans="76:76">
      <c r="BX25476" s="16"/>
    </row>
    <row r="25477" spans="76:76">
      <c r="BX25477" s="16"/>
    </row>
    <row r="25478" spans="76:76">
      <c r="BX25478" s="16"/>
    </row>
    <row r="25479" spans="76:76">
      <c r="BX25479" s="16"/>
    </row>
    <row r="25480" spans="76:76">
      <c r="BX25480" s="16"/>
    </row>
    <row r="25481" spans="76:76">
      <c r="BX25481" s="16"/>
    </row>
    <row r="25482" spans="76:76">
      <c r="BX25482" s="16"/>
    </row>
    <row r="25483" spans="76:76">
      <c r="BX25483" s="16"/>
    </row>
    <row r="25484" spans="76:76">
      <c r="BX25484" s="16"/>
    </row>
    <row r="25485" spans="76:76">
      <c r="BX25485" s="16"/>
    </row>
    <row r="25486" spans="76:76">
      <c r="BX25486" s="16"/>
    </row>
    <row r="25487" spans="76:76">
      <c r="BX25487" s="16"/>
    </row>
    <row r="25488" spans="76:76">
      <c r="BX25488" s="16"/>
    </row>
    <row r="25489" spans="76:76">
      <c r="BX25489" s="16"/>
    </row>
    <row r="25490" spans="76:76">
      <c r="BX25490" s="16"/>
    </row>
    <row r="25491" spans="76:76">
      <c r="BX25491" s="16"/>
    </row>
    <row r="25492" spans="76:76">
      <c r="BX25492" s="16"/>
    </row>
    <row r="25493" spans="76:76">
      <c r="BX25493" s="16"/>
    </row>
    <row r="25494" spans="76:76">
      <c r="BX25494" s="16"/>
    </row>
    <row r="25495" spans="76:76">
      <c r="BX25495" s="16"/>
    </row>
    <row r="25496" spans="76:76">
      <c r="BX25496" s="16"/>
    </row>
    <row r="25497" spans="76:76">
      <c r="BX25497" s="16"/>
    </row>
    <row r="25498" spans="76:76">
      <c r="BX25498" s="16"/>
    </row>
    <row r="25499" spans="76:76">
      <c r="BX25499" s="16"/>
    </row>
    <row r="25500" spans="76:76">
      <c r="BX25500" s="16"/>
    </row>
    <row r="25501" spans="76:76">
      <c r="BX25501" s="16"/>
    </row>
    <row r="25502" spans="76:76">
      <c r="BX25502" s="16"/>
    </row>
    <row r="25503" spans="76:76">
      <c r="BX25503" s="16"/>
    </row>
    <row r="25504" spans="76:76">
      <c r="BX25504" s="16"/>
    </row>
    <row r="25505" spans="76:76">
      <c r="BX25505" s="16"/>
    </row>
    <row r="25506" spans="76:76">
      <c r="BX25506" s="16"/>
    </row>
    <row r="25507" spans="76:76">
      <c r="BX25507" s="16"/>
    </row>
    <row r="25508" spans="76:76">
      <c r="BX25508" s="16"/>
    </row>
    <row r="25509" spans="76:76">
      <c r="BX25509" s="16"/>
    </row>
    <row r="25510" spans="76:76">
      <c r="BX25510" s="16"/>
    </row>
    <row r="25511" spans="76:76">
      <c r="BX25511" s="16"/>
    </row>
    <row r="25512" spans="76:76">
      <c r="BX25512" s="16"/>
    </row>
    <row r="25513" spans="76:76">
      <c r="BX25513" s="16"/>
    </row>
    <row r="25514" spans="76:76">
      <c r="BX25514" s="16"/>
    </row>
    <row r="25515" spans="76:76">
      <c r="BX25515" s="16"/>
    </row>
    <row r="25516" spans="76:76">
      <c r="BX25516" s="16"/>
    </row>
    <row r="25517" spans="76:76">
      <c r="BX25517" s="16"/>
    </row>
    <row r="25518" spans="76:76">
      <c r="BX25518" s="16"/>
    </row>
    <row r="25519" spans="76:76">
      <c r="BX25519" s="16"/>
    </row>
    <row r="25520" spans="76:76">
      <c r="BX25520" s="16"/>
    </row>
    <row r="25521" spans="76:76">
      <c r="BX25521" s="16"/>
    </row>
    <row r="25522" spans="76:76">
      <c r="BX25522" s="16"/>
    </row>
    <row r="25523" spans="76:76">
      <c r="BX25523" s="16"/>
    </row>
    <row r="25524" spans="76:76">
      <c r="BX25524" s="16"/>
    </row>
    <row r="25525" spans="76:76">
      <c r="BX25525" s="16"/>
    </row>
    <row r="25526" spans="76:76">
      <c r="BX25526" s="16"/>
    </row>
    <row r="25527" spans="76:76">
      <c r="BX25527" s="16"/>
    </row>
    <row r="25528" spans="76:76">
      <c r="BX25528" s="16"/>
    </row>
    <row r="25529" spans="76:76">
      <c r="BX25529" s="16"/>
    </row>
    <row r="25530" spans="76:76">
      <c r="BX25530" s="16"/>
    </row>
    <row r="25531" spans="76:76">
      <c r="BX25531" s="16"/>
    </row>
    <row r="25532" spans="76:76">
      <c r="BX25532" s="16"/>
    </row>
    <row r="25533" spans="76:76">
      <c r="BX25533" s="16"/>
    </row>
    <row r="25534" spans="76:76">
      <c r="BX25534" s="16"/>
    </row>
    <row r="25535" spans="76:76">
      <c r="BX25535" s="16"/>
    </row>
    <row r="25536" spans="76:76">
      <c r="BX25536" s="16"/>
    </row>
    <row r="25537" spans="76:76">
      <c r="BX25537" s="16"/>
    </row>
    <row r="25538" spans="76:76">
      <c r="BX25538" s="16"/>
    </row>
    <row r="25539" spans="76:76">
      <c r="BX25539" s="16"/>
    </row>
    <row r="25540" spans="76:76">
      <c r="BX25540" s="16"/>
    </row>
    <row r="25541" spans="76:76">
      <c r="BX25541" s="16"/>
    </row>
    <row r="25542" spans="76:76">
      <c r="BX25542" s="16"/>
    </row>
    <row r="25543" spans="76:76">
      <c r="BX25543" s="16"/>
    </row>
    <row r="25544" spans="76:76">
      <c r="BX25544" s="16"/>
    </row>
    <row r="25545" spans="76:76">
      <c r="BX25545" s="16"/>
    </row>
    <row r="25546" spans="76:76">
      <c r="BX25546" s="16"/>
    </row>
    <row r="25547" spans="76:76">
      <c r="BX25547" s="16"/>
    </row>
    <row r="25548" spans="76:76">
      <c r="BX25548" s="16"/>
    </row>
    <row r="25549" spans="76:76">
      <c r="BX25549" s="16"/>
    </row>
    <row r="25550" spans="76:76">
      <c r="BX25550" s="16"/>
    </row>
    <row r="25551" spans="76:76">
      <c r="BX25551" s="16"/>
    </row>
    <row r="25552" spans="76:76">
      <c r="BX25552" s="16"/>
    </row>
    <row r="25553" spans="76:76">
      <c r="BX25553" s="16"/>
    </row>
    <row r="25554" spans="76:76">
      <c r="BX25554" s="16"/>
    </row>
    <row r="25555" spans="76:76">
      <c r="BX25555" s="16"/>
    </row>
    <row r="25556" spans="76:76">
      <c r="BX25556" s="16"/>
    </row>
    <row r="25557" spans="76:76">
      <c r="BX25557" s="16"/>
    </row>
    <row r="25558" spans="76:76">
      <c r="BX25558" s="16"/>
    </row>
    <row r="25559" spans="76:76">
      <c r="BX25559" s="16"/>
    </row>
    <row r="25560" spans="76:76">
      <c r="BX25560" s="16"/>
    </row>
    <row r="25561" spans="76:76">
      <c r="BX25561" s="16"/>
    </row>
    <row r="25562" spans="76:76">
      <c r="BX25562" s="16"/>
    </row>
    <row r="25563" spans="76:76">
      <c r="BX25563" s="16"/>
    </row>
    <row r="25564" spans="76:76">
      <c r="BX25564" s="16"/>
    </row>
    <row r="25565" spans="76:76">
      <c r="BX25565" s="16"/>
    </row>
    <row r="25566" spans="76:76">
      <c r="BX25566" s="16"/>
    </row>
    <row r="25567" spans="76:76">
      <c r="BX25567" s="16"/>
    </row>
    <row r="25568" spans="76:76">
      <c r="BX25568" s="16"/>
    </row>
    <row r="25569" spans="76:76">
      <c r="BX25569" s="16"/>
    </row>
    <row r="25570" spans="76:76">
      <c r="BX25570" s="16"/>
    </row>
    <row r="25571" spans="76:76">
      <c r="BX25571" s="16"/>
    </row>
    <row r="25572" spans="76:76">
      <c r="BX25572" s="16"/>
    </row>
    <row r="25573" spans="76:76">
      <c r="BX25573" s="16"/>
    </row>
    <row r="25574" spans="76:76">
      <c r="BX25574" s="16"/>
    </row>
    <row r="25575" spans="76:76">
      <c r="BX25575" s="16"/>
    </row>
    <row r="25576" spans="76:76">
      <c r="BX25576" s="16"/>
    </row>
    <row r="25577" spans="76:76">
      <c r="BX25577" s="16"/>
    </row>
    <row r="25578" spans="76:76">
      <c r="BX25578" s="16"/>
    </row>
    <row r="25579" spans="76:76">
      <c r="BX25579" s="16"/>
    </row>
    <row r="25580" spans="76:76">
      <c r="BX25580" s="16"/>
    </row>
    <row r="25581" spans="76:76">
      <c r="BX25581" s="16"/>
    </row>
    <row r="25582" spans="76:76">
      <c r="BX25582" s="16"/>
    </row>
    <row r="25583" spans="76:76">
      <c r="BX25583" s="16"/>
    </row>
    <row r="25584" spans="76:76">
      <c r="BX25584" s="16"/>
    </row>
    <row r="25585" spans="76:76">
      <c r="BX25585" s="16"/>
    </row>
    <row r="25586" spans="76:76">
      <c r="BX25586" s="16"/>
    </row>
    <row r="25587" spans="76:76">
      <c r="BX25587" s="16"/>
    </row>
    <row r="25588" spans="76:76">
      <c r="BX25588" s="16"/>
    </row>
    <row r="25589" spans="76:76">
      <c r="BX25589" s="16"/>
    </row>
    <row r="25590" spans="76:76">
      <c r="BX25590" s="16"/>
    </row>
    <row r="25591" spans="76:76">
      <c r="BX25591" s="16"/>
    </row>
    <row r="25592" spans="76:76">
      <c r="BX25592" s="16"/>
    </row>
    <row r="25593" spans="76:76">
      <c r="BX25593" s="16"/>
    </row>
    <row r="25594" spans="76:76">
      <c r="BX25594" s="16"/>
    </row>
    <row r="25595" spans="76:76">
      <c r="BX25595" s="16"/>
    </row>
    <row r="25596" spans="76:76">
      <c r="BX25596" s="16"/>
    </row>
    <row r="25597" spans="76:76">
      <c r="BX25597" s="16"/>
    </row>
    <row r="25598" spans="76:76">
      <c r="BX25598" s="16"/>
    </row>
    <row r="25599" spans="76:76">
      <c r="BX25599" s="16"/>
    </row>
    <row r="25600" spans="76:76">
      <c r="BX25600" s="16"/>
    </row>
    <row r="25601" spans="76:76">
      <c r="BX25601" s="16"/>
    </row>
    <row r="25602" spans="76:76">
      <c r="BX25602" s="16"/>
    </row>
    <row r="25603" spans="76:76">
      <c r="BX25603" s="16"/>
    </row>
    <row r="25604" spans="76:76">
      <c r="BX25604" s="16"/>
    </row>
    <row r="25605" spans="76:76">
      <c r="BX25605" s="16"/>
    </row>
    <row r="25606" spans="76:76">
      <c r="BX25606" s="16"/>
    </row>
    <row r="25607" spans="76:76">
      <c r="BX25607" s="16"/>
    </row>
    <row r="25608" spans="76:76">
      <c r="BX25608" s="16"/>
    </row>
    <row r="25609" spans="76:76">
      <c r="BX25609" s="16"/>
    </row>
    <row r="25610" spans="76:76">
      <c r="BX25610" s="16"/>
    </row>
    <row r="25611" spans="76:76">
      <c r="BX25611" s="16"/>
    </row>
    <row r="25612" spans="76:76">
      <c r="BX25612" s="16"/>
    </row>
    <row r="25613" spans="76:76">
      <c r="BX25613" s="16"/>
    </row>
    <row r="25614" spans="76:76">
      <c r="BX25614" s="16"/>
    </row>
    <row r="25615" spans="76:76">
      <c r="BX25615" s="16"/>
    </row>
    <row r="25616" spans="76:76">
      <c r="BX25616" s="16"/>
    </row>
    <row r="25617" spans="76:76">
      <c r="BX25617" s="16"/>
    </row>
    <row r="25618" spans="76:76">
      <c r="BX25618" s="16"/>
    </row>
    <row r="25619" spans="76:76">
      <c r="BX25619" s="16"/>
    </row>
    <row r="25620" spans="76:76">
      <c r="BX25620" s="16"/>
    </row>
    <row r="25621" spans="76:76">
      <c r="BX25621" s="16"/>
    </row>
    <row r="25622" spans="76:76">
      <c r="BX25622" s="16"/>
    </row>
    <row r="25623" spans="76:76">
      <c r="BX25623" s="16"/>
    </row>
    <row r="25624" spans="76:76">
      <c r="BX25624" s="16"/>
    </row>
    <row r="25625" spans="76:76">
      <c r="BX25625" s="16"/>
    </row>
    <row r="25626" spans="76:76">
      <c r="BX25626" s="16"/>
    </row>
    <row r="25627" spans="76:76">
      <c r="BX25627" s="16"/>
    </row>
    <row r="25628" spans="76:76">
      <c r="BX25628" s="16"/>
    </row>
    <row r="25629" spans="76:76">
      <c r="BX25629" s="16"/>
    </row>
    <row r="25630" spans="76:76">
      <c r="BX25630" s="16"/>
    </row>
    <row r="25631" spans="76:76">
      <c r="BX25631" s="16"/>
    </row>
    <row r="25632" spans="76:76">
      <c r="BX25632" s="16"/>
    </row>
    <row r="25633" spans="76:76">
      <c r="BX25633" s="16"/>
    </row>
    <row r="25634" spans="76:76">
      <c r="BX25634" s="16"/>
    </row>
    <row r="25635" spans="76:76">
      <c r="BX25635" s="16"/>
    </row>
    <row r="25636" spans="76:76">
      <c r="BX25636" s="16"/>
    </row>
    <row r="25637" spans="76:76">
      <c r="BX25637" s="16"/>
    </row>
    <row r="25638" spans="76:76">
      <c r="BX25638" s="16"/>
    </row>
    <row r="25639" spans="76:76">
      <c r="BX25639" s="16"/>
    </row>
    <row r="25640" spans="76:76">
      <c r="BX25640" s="16"/>
    </row>
    <row r="25641" spans="76:76">
      <c r="BX25641" s="16"/>
    </row>
    <row r="25642" spans="76:76">
      <c r="BX25642" s="16"/>
    </row>
    <row r="25643" spans="76:76">
      <c r="BX25643" s="16"/>
    </row>
    <row r="25644" spans="76:76">
      <c r="BX25644" s="16"/>
    </row>
    <row r="25645" spans="76:76">
      <c r="BX25645" s="16"/>
    </row>
    <row r="25646" spans="76:76">
      <c r="BX25646" s="16"/>
    </row>
    <row r="25647" spans="76:76">
      <c r="BX25647" s="16"/>
    </row>
    <row r="25648" spans="76:76">
      <c r="BX25648" s="16"/>
    </row>
    <row r="25649" spans="76:76">
      <c r="BX25649" s="16"/>
    </row>
    <row r="25650" spans="76:76">
      <c r="BX25650" s="16"/>
    </row>
    <row r="25651" spans="76:76">
      <c r="BX25651" s="16"/>
    </row>
    <row r="25652" spans="76:76">
      <c r="BX25652" s="16"/>
    </row>
    <row r="25653" spans="76:76">
      <c r="BX25653" s="16"/>
    </row>
    <row r="25654" spans="76:76">
      <c r="BX25654" s="16"/>
    </row>
    <row r="25655" spans="76:76">
      <c r="BX25655" s="16"/>
    </row>
    <row r="25656" spans="76:76">
      <c r="BX25656" s="16"/>
    </row>
    <row r="25657" spans="76:76">
      <c r="BX25657" s="16"/>
    </row>
    <row r="25658" spans="76:76">
      <c r="BX25658" s="16"/>
    </row>
    <row r="25659" spans="76:76">
      <c r="BX25659" s="16"/>
    </row>
    <row r="25660" spans="76:76">
      <c r="BX25660" s="16"/>
    </row>
    <row r="25661" spans="76:76">
      <c r="BX25661" s="16"/>
    </row>
    <row r="25662" spans="76:76">
      <c r="BX25662" s="16"/>
    </row>
    <row r="25663" spans="76:76">
      <c r="BX25663" s="16"/>
    </row>
    <row r="25664" spans="76:76">
      <c r="BX25664" s="16"/>
    </row>
    <row r="25665" spans="76:76">
      <c r="BX25665" s="16"/>
    </row>
    <row r="25666" spans="76:76">
      <c r="BX25666" s="16"/>
    </row>
    <row r="25667" spans="76:76">
      <c r="BX25667" s="16"/>
    </row>
    <row r="25668" spans="76:76">
      <c r="BX25668" s="16"/>
    </row>
    <row r="25669" spans="76:76">
      <c r="BX25669" s="16"/>
    </row>
    <row r="25670" spans="76:76">
      <c r="BX25670" s="16"/>
    </row>
    <row r="25671" spans="76:76">
      <c r="BX25671" s="16"/>
    </row>
    <row r="25672" spans="76:76">
      <c r="BX25672" s="16"/>
    </row>
    <row r="25673" spans="76:76">
      <c r="BX25673" s="16"/>
    </row>
    <row r="25674" spans="76:76">
      <c r="BX25674" s="16"/>
    </row>
    <row r="25675" spans="76:76">
      <c r="BX25675" s="16"/>
    </row>
    <row r="25676" spans="76:76">
      <c r="BX25676" s="16"/>
    </row>
    <row r="25677" spans="76:76">
      <c r="BX25677" s="16"/>
    </row>
    <row r="25678" spans="76:76">
      <c r="BX25678" s="16"/>
    </row>
    <row r="25679" spans="76:76">
      <c r="BX25679" s="16"/>
    </row>
    <row r="25680" spans="76:76">
      <c r="BX25680" s="16"/>
    </row>
    <row r="25681" spans="76:76">
      <c r="BX25681" s="16"/>
    </row>
    <row r="25682" spans="76:76">
      <c r="BX25682" s="16"/>
    </row>
    <row r="25683" spans="76:76">
      <c r="BX25683" s="16"/>
    </row>
    <row r="25684" spans="76:76">
      <c r="BX25684" s="16"/>
    </row>
    <row r="25685" spans="76:76">
      <c r="BX25685" s="16"/>
    </row>
    <row r="25686" spans="76:76">
      <c r="BX25686" s="16"/>
    </row>
    <row r="25687" spans="76:76">
      <c r="BX25687" s="16"/>
    </row>
    <row r="25688" spans="76:76">
      <c r="BX25688" s="16"/>
    </row>
    <row r="25689" spans="76:76">
      <c r="BX25689" s="16"/>
    </row>
    <row r="25690" spans="76:76">
      <c r="BX25690" s="16"/>
    </row>
    <row r="25691" spans="76:76">
      <c r="BX25691" s="16"/>
    </row>
    <row r="25692" spans="76:76">
      <c r="BX25692" s="16"/>
    </row>
    <row r="25693" spans="76:76">
      <c r="BX25693" s="16"/>
    </row>
    <row r="25694" spans="76:76">
      <c r="BX25694" s="16"/>
    </row>
    <row r="25695" spans="76:76">
      <c r="BX25695" s="16"/>
    </row>
    <row r="25696" spans="76:76">
      <c r="BX25696" s="16"/>
    </row>
    <row r="25697" spans="76:76">
      <c r="BX25697" s="16"/>
    </row>
    <row r="25698" spans="76:76">
      <c r="BX25698" s="16"/>
    </row>
    <row r="25699" spans="76:76">
      <c r="BX25699" s="16"/>
    </row>
    <row r="25700" spans="76:76">
      <c r="BX25700" s="16"/>
    </row>
    <row r="25701" spans="76:76">
      <c r="BX25701" s="16"/>
    </row>
    <row r="25702" spans="76:76">
      <c r="BX25702" s="16"/>
    </row>
    <row r="25703" spans="76:76">
      <c r="BX25703" s="16"/>
    </row>
    <row r="25704" spans="76:76">
      <c r="BX25704" s="16"/>
    </row>
    <row r="25705" spans="76:76">
      <c r="BX25705" s="16"/>
    </row>
    <row r="25706" spans="76:76">
      <c r="BX25706" s="16"/>
    </row>
    <row r="25707" spans="76:76">
      <c r="BX25707" s="16"/>
    </row>
    <row r="25708" spans="76:76">
      <c r="BX25708" s="16"/>
    </row>
    <row r="25709" spans="76:76">
      <c r="BX25709" s="16"/>
    </row>
    <row r="25710" spans="76:76">
      <c r="BX25710" s="16"/>
    </row>
    <row r="25711" spans="76:76">
      <c r="BX25711" s="16"/>
    </row>
    <row r="25712" spans="76:76">
      <c r="BX25712" s="16"/>
    </row>
    <row r="25713" spans="76:76">
      <c r="BX25713" s="16"/>
    </row>
    <row r="25714" spans="76:76">
      <c r="BX25714" s="16"/>
    </row>
    <row r="25715" spans="76:76">
      <c r="BX25715" s="16"/>
    </row>
    <row r="25716" spans="76:76">
      <c r="BX25716" s="16"/>
    </row>
    <row r="25717" spans="76:76">
      <c r="BX25717" s="16"/>
    </row>
    <row r="25718" spans="76:76">
      <c r="BX25718" s="16"/>
    </row>
    <row r="25719" spans="76:76">
      <c r="BX25719" s="16"/>
    </row>
    <row r="25720" spans="76:76">
      <c r="BX25720" s="16"/>
    </row>
    <row r="25721" spans="76:76">
      <c r="BX25721" s="16"/>
    </row>
    <row r="25722" spans="76:76">
      <c r="BX25722" s="16"/>
    </row>
    <row r="25723" spans="76:76">
      <c r="BX25723" s="16"/>
    </row>
    <row r="25724" spans="76:76">
      <c r="BX25724" s="16"/>
    </row>
    <row r="25725" spans="76:76">
      <c r="BX25725" s="16"/>
    </row>
    <row r="25726" spans="76:76">
      <c r="BX25726" s="16"/>
    </row>
    <row r="25727" spans="76:76">
      <c r="BX25727" s="16"/>
    </row>
    <row r="25728" spans="76:76">
      <c r="BX25728" s="16"/>
    </row>
    <row r="25729" spans="76:76">
      <c r="BX25729" s="16"/>
    </row>
    <row r="25730" spans="76:76">
      <c r="BX25730" s="16"/>
    </row>
    <row r="25731" spans="76:76">
      <c r="BX25731" s="16"/>
    </row>
    <row r="25732" spans="76:76">
      <c r="BX25732" s="16"/>
    </row>
    <row r="25733" spans="76:76">
      <c r="BX25733" s="16"/>
    </row>
    <row r="25734" spans="76:76">
      <c r="BX25734" s="16"/>
    </row>
    <row r="25735" spans="76:76">
      <c r="BX25735" s="16"/>
    </row>
    <row r="25736" spans="76:76">
      <c r="BX25736" s="16"/>
    </row>
    <row r="25737" spans="76:76">
      <c r="BX25737" s="16"/>
    </row>
    <row r="25738" spans="76:76">
      <c r="BX25738" s="16"/>
    </row>
    <row r="25739" spans="76:76">
      <c r="BX25739" s="16"/>
    </row>
    <row r="25740" spans="76:76">
      <c r="BX25740" s="16"/>
    </row>
    <row r="25741" spans="76:76">
      <c r="BX25741" s="16"/>
    </row>
    <row r="25742" spans="76:76">
      <c r="BX25742" s="16"/>
    </row>
    <row r="25743" spans="76:76">
      <c r="BX25743" s="16"/>
    </row>
    <row r="25744" spans="76:76">
      <c r="BX25744" s="16"/>
    </row>
    <row r="25745" spans="76:76">
      <c r="BX25745" s="16"/>
    </row>
    <row r="25746" spans="76:76">
      <c r="BX25746" s="16"/>
    </row>
    <row r="25747" spans="76:76">
      <c r="BX25747" s="16"/>
    </row>
    <row r="25748" spans="76:76">
      <c r="BX25748" s="16"/>
    </row>
    <row r="25749" spans="76:76">
      <c r="BX25749" s="16"/>
    </row>
    <row r="25750" spans="76:76">
      <c r="BX25750" s="16"/>
    </row>
    <row r="25751" spans="76:76">
      <c r="BX25751" s="16"/>
    </row>
    <row r="25752" spans="76:76">
      <c r="BX25752" s="16"/>
    </row>
    <row r="25753" spans="76:76">
      <c r="BX25753" s="16"/>
    </row>
    <row r="25754" spans="76:76">
      <c r="BX25754" s="16"/>
    </row>
    <row r="25755" spans="76:76">
      <c r="BX25755" s="16"/>
    </row>
    <row r="25756" spans="76:76">
      <c r="BX25756" s="16"/>
    </row>
    <row r="25757" spans="76:76">
      <c r="BX25757" s="16"/>
    </row>
    <row r="25758" spans="76:76">
      <c r="BX25758" s="16"/>
    </row>
    <row r="25759" spans="76:76">
      <c r="BX25759" s="16"/>
    </row>
    <row r="25760" spans="76:76">
      <c r="BX25760" s="16"/>
    </row>
    <row r="25761" spans="76:76">
      <c r="BX25761" s="16"/>
    </row>
    <row r="25762" spans="76:76">
      <c r="BX25762" s="16"/>
    </row>
    <row r="25763" spans="76:76">
      <c r="BX25763" s="16"/>
    </row>
    <row r="25764" spans="76:76">
      <c r="BX25764" s="16"/>
    </row>
    <row r="25765" spans="76:76">
      <c r="BX25765" s="16"/>
    </row>
    <row r="25766" spans="76:76">
      <c r="BX25766" s="16"/>
    </row>
    <row r="25767" spans="76:76">
      <c r="BX25767" s="16"/>
    </row>
    <row r="25768" spans="76:76">
      <c r="BX25768" s="16"/>
    </row>
    <row r="25769" spans="76:76">
      <c r="BX25769" s="16"/>
    </row>
    <row r="25770" spans="76:76">
      <c r="BX25770" s="16"/>
    </row>
    <row r="25771" spans="76:76">
      <c r="BX25771" s="16"/>
    </row>
    <row r="25772" spans="76:76">
      <c r="BX25772" s="16"/>
    </row>
    <row r="25773" spans="76:76">
      <c r="BX25773" s="16"/>
    </row>
    <row r="25774" spans="76:76">
      <c r="BX25774" s="16"/>
    </row>
    <row r="25775" spans="76:76">
      <c r="BX25775" s="16"/>
    </row>
    <row r="25776" spans="76:76">
      <c r="BX25776" s="16"/>
    </row>
    <row r="25777" spans="76:76">
      <c r="BX25777" s="16"/>
    </row>
    <row r="25778" spans="76:76">
      <c r="BX25778" s="16"/>
    </row>
    <row r="25779" spans="76:76">
      <c r="BX25779" s="16"/>
    </row>
    <row r="25780" spans="76:76">
      <c r="BX25780" s="16"/>
    </row>
    <row r="25781" spans="76:76">
      <c r="BX25781" s="16"/>
    </row>
    <row r="25782" spans="76:76">
      <c r="BX25782" s="16"/>
    </row>
    <row r="25783" spans="76:76">
      <c r="BX25783" s="16"/>
    </row>
    <row r="25784" spans="76:76">
      <c r="BX25784" s="16"/>
    </row>
    <row r="25785" spans="76:76">
      <c r="BX25785" s="16"/>
    </row>
    <row r="25786" spans="76:76">
      <c r="BX25786" s="16"/>
    </row>
    <row r="25787" spans="76:76">
      <c r="BX25787" s="16"/>
    </row>
    <row r="25788" spans="76:76">
      <c r="BX25788" s="16"/>
    </row>
    <row r="25789" spans="76:76">
      <c r="BX25789" s="16"/>
    </row>
    <row r="25790" spans="76:76">
      <c r="BX25790" s="16"/>
    </row>
    <row r="25791" spans="76:76">
      <c r="BX25791" s="16"/>
    </row>
    <row r="25792" spans="76:76">
      <c r="BX25792" s="16"/>
    </row>
    <row r="25793" spans="76:76">
      <c r="BX25793" s="16"/>
    </row>
    <row r="25794" spans="76:76">
      <c r="BX25794" s="16"/>
    </row>
    <row r="25795" spans="76:76">
      <c r="BX25795" s="16"/>
    </row>
    <row r="25796" spans="76:76">
      <c r="BX25796" s="16"/>
    </row>
    <row r="25797" spans="76:76">
      <c r="BX25797" s="16"/>
    </row>
    <row r="25798" spans="76:76">
      <c r="BX25798" s="16"/>
    </row>
    <row r="25799" spans="76:76">
      <c r="BX25799" s="16"/>
    </row>
    <row r="25800" spans="76:76">
      <c r="BX25800" s="16"/>
    </row>
    <row r="25801" spans="76:76">
      <c r="BX25801" s="16"/>
    </row>
    <row r="25802" spans="76:76">
      <c r="BX25802" s="16"/>
    </row>
    <row r="25803" spans="76:76">
      <c r="BX25803" s="16"/>
    </row>
    <row r="25804" spans="76:76">
      <c r="BX25804" s="16"/>
    </row>
    <row r="25805" spans="76:76">
      <c r="BX25805" s="16"/>
    </row>
    <row r="25806" spans="76:76">
      <c r="BX25806" s="16"/>
    </row>
    <row r="25807" spans="76:76">
      <c r="BX25807" s="16"/>
    </row>
    <row r="25808" spans="76:76">
      <c r="BX25808" s="16"/>
    </row>
    <row r="25809" spans="76:76">
      <c r="BX25809" s="16"/>
    </row>
    <row r="25810" spans="76:76">
      <c r="BX25810" s="16"/>
    </row>
    <row r="25811" spans="76:76">
      <c r="BX25811" s="16"/>
    </row>
    <row r="25812" spans="76:76">
      <c r="BX25812" s="16"/>
    </row>
    <row r="25813" spans="76:76">
      <c r="BX25813" s="16"/>
    </row>
    <row r="25814" spans="76:76">
      <c r="BX25814" s="16"/>
    </row>
    <row r="25815" spans="76:76">
      <c r="BX25815" s="16"/>
    </row>
    <row r="25816" spans="76:76">
      <c r="BX25816" s="16"/>
    </row>
    <row r="25817" spans="76:76">
      <c r="BX25817" s="16"/>
    </row>
    <row r="25818" spans="76:76">
      <c r="BX25818" s="16"/>
    </row>
    <row r="25819" spans="76:76">
      <c r="BX25819" s="16"/>
    </row>
    <row r="25820" spans="76:76">
      <c r="BX25820" s="16"/>
    </row>
    <row r="25821" spans="76:76">
      <c r="BX25821" s="16"/>
    </row>
    <row r="25822" spans="76:76">
      <c r="BX25822" s="16"/>
    </row>
    <row r="25823" spans="76:76">
      <c r="BX25823" s="16"/>
    </row>
    <row r="25824" spans="76:76">
      <c r="BX25824" s="16"/>
    </row>
    <row r="25825" spans="76:76">
      <c r="BX25825" s="16"/>
    </row>
    <row r="25826" spans="76:76">
      <c r="BX25826" s="16"/>
    </row>
    <row r="25827" spans="76:76">
      <c r="BX25827" s="16"/>
    </row>
    <row r="25828" spans="76:76">
      <c r="BX25828" s="16"/>
    </row>
    <row r="25829" spans="76:76">
      <c r="BX25829" s="16"/>
    </row>
    <row r="25830" spans="76:76">
      <c r="BX25830" s="16"/>
    </row>
    <row r="25831" spans="76:76">
      <c r="BX25831" s="16"/>
    </row>
    <row r="25832" spans="76:76">
      <c r="BX25832" s="16"/>
    </row>
    <row r="25833" spans="76:76">
      <c r="BX25833" s="16"/>
    </row>
    <row r="25834" spans="76:76">
      <c r="BX25834" s="16"/>
    </row>
    <row r="25835" spans="76:76">
      <c r="BX25835" s="16"/>
    </row>
    <row r="25836" spans="76:76">
      <c r="BX25836" s="16"/>
    </row>
    <row r="25837" spans="76:76">
      <c r="BX25837" s="16"/>
    </row>
    <row r="25838" spans="76:76">
      <c r="BX25838" s="16"/>
    </row>
    <row r="25839" spans="76:76">
      <c r="BX25839" s="16"/>
    </row>
    <row r="25840" spans="76:76">
      <c r="BX25840" s="16"/>
    </row>
    <row r="25841" spans="76:76">
      <c r="BX25841" s="16"/>
    </row>
    <row r="25842" spans="76:76">
      <c r="BX25842" s="16"/>
    </row>
    <row r="25843" spans="76:76">
      <c r="BX25843" s="16"/>
    </row>
    <row r="25844" spans="76:76">
      <c r="BX25844" s="16"/>
    </row>
    <row r="25845" spans="76:76">
      <c r="BX25845" s="16"/>
    </row>
    <row r="25846" spans="76:76">
      <c r="BX25846" s="16"/>
    </row>
    <row r="25847" spans="76:76">
      <c r="BX25847" s="16"/>
    </row>
    <row r="25848" spans="76:76">
      <c r="BX25848" s="16"/>
    </row>
    <row r="25849" spans="76:76">
      <c r="BX25849" s="16"/>
    </row>
    <row r="25850" spans="76:76">
      <c r="BX25850" s="16"/>
    </row>
    <row r="25851" spans="76:76">
      <c r="BX25851" s="16"/>
    </row>
    <row r="25852" spans="76:76">
      <c r="BX25852" s="16"/>
    </row>
    <row r="25853" spans="76:76">
      <c r="BX25853" s="16"/>
    </row>
    <row r="25854" spans="76:76">
      <c r="BX25854" s="16"/>
    </row>
    <row r="25855" spans="76:76">
      <c r="BX25855" s="16"/>
    </row>
    <row r="25856" spans="76:76">
      <c r="BX25856" s="16"/>
    </row>
    <row r="25857" spans="76:76">
      <c r="BX25857" s="16"/>
    </row>
    <row r="25858" spans="76:76">
      <c r="BX25858" s="16"/>
    </row>
    <row r="25859" spans="76:76">
      <c r="BX25859" s="16"/>
    </row>
    <row r="25860" spans="76:76">
      <c r="BX25860" s="16"/>
    </row>
    <row r="25861" spans="76:76">
      <c r="BX25861" s="16"/>
    </row>
    <row r="25862" spans="76:76">
      <c r="BX25862" s="16"/>
    </row>
    <row r="25863" spans="76:76">
      <c r="BX25863" s="16"/>
    </row>
    <row r="25864" spans="76:76">
      <c r="BX25864" s="16"/>
    </row>
    <row r="25865" spans="76:76">
      <c r="BX25865" s="16"/>
    </row>
    <row r="25866" spans="76:76">
      <c r="BX25866" s="16"/>
    </row>
    <row r="25867" spans="76:76">
      <c r="BX25867" s="16"/>
    </row>
    <row r="25868" spans="76:76">
      <c r="BX25868" s="16"/>
    </row>
    <row r="25869" spans="76:76">
      <c r="BX25869" s="16"/>
    </row>
    <row r="25870" spans="76:76">
      <c r="BX25870" s="16"/>
    </row>
    <row r="25871" spans="76:76">
      <c r="BX25871" s="16"/>
    </row>
    <row r="25872" spans="76:76">
      <c r="BX25872" s="16"/>
    </row>
    <row r="25873" spans="76:76">
      <c r="BX25873" s="16"/>
    </row>
    <row r="25874" spans="76:76">
      <c r="BX25874" s="16"/>
    </row>
    <row r="25875" spans="76:76">
      <c r="BX25875" s="16"/>
    </row>
    <row r="25876" spans="76:76">
      <c r="BX25876" s="16"/>
    </row>
    <row r="25877" spans="76:76">
      <c r="BX25877" s="16"/>
    </row>
    <row r="25878" spans="76:76">
      <c r="BX25878" s="16"/>
    </row>
    <row r="25879" spans="76:76">
      <c r="BX25879" s="16"/>
    </row>
    <row r="25880" spans="76:76">
      <c r="BX25880" s="16"/>
    </row>
    <row r="25881" spans="76:76">
      <c r="BX25881" s="16"/>
    </row>
    <row r="25882" spans="76:76">
      <c r="BX25882" s="16"/>
    </row>
    <row r="25883" spans="76:76">
      <c r="BX25883" s="16"/>
    </row>
    <row r="25884" spans="76:76">
      <c r="BX25884" s="16"/>
    </row>
    <row r="25885" spans="76:76">
      <c r="BX25885" s="16"/>
    </row>
    <row r="25886" spans="76:76">
      <c r="BX25886" s="16"/>
    </row>
    <row r="25887" spans="76:76">
      <c r="BX25887" s="16"/>
    </row>
    <row r="25888" spans="76:76">
      <c r="BX25888" s="16"/>
    </row>
    <row r="25889" spans="76:76">
      <c r="BX25889" s="16"/>
    </row>
    <row r="25890" spans="76:76">
      <c r="BX25890" s="16"/>
    </row>
    <row r="25891" spans="76:76">
      <c r="BX25891" s="16"/>
    </row>
    <row r="25892" spans="76:76">
      <c r="BX25892" s="16"/>
    </row>
    <row r="25893" spans="76:76">
      <c r="BX25893" s="16"/>
    </row>
    <row r="25894" spans="76:76">
      <c r="BX25894" s="16"/>
    </row>
    <row r="25895" spans="76:76">
      <c r="BX25895" s="16"/>
    </row>
    <row r="25896" spans="76:76">
      <c r="BX25896" s="16"/>
    </row>
    <row r="25897" spans="76:76">
      <c r="BX25897" s="16"/>
    </row>
    <row r="25898" spans="76:76">
      <c r="BX25898" s="16"/>
    </row>
    <row r="25899" spans="76:76">
      <c r="BX25899" s="16"/>
    </row>
    <row r="25900" spans="76:76">
      <c r="BX25900" s="16"/>
    </row>
    <row r="25901" spans="76:76">
      <c r="BX25901" s="16"/>
    </row>
    <row r="25902" spans="76:76">
      <c r="BX25902" s="16"/>
    </row>
    <row r="25903" spans="76:76">
      <c r="BX25903" s="16"/>
    </row>
    <row r="25904" spans="76:76">
      <c r="BX25904" s="16"/>
    </row>
    <row r="25905" spans="76:76">
      <c r="BX25905" s="16"/>
    </row>
    <row r="25906" spans="76:76">
      <c r="BX25906" s="16"/>
    </row>
    <row r="25907" spans="76:76">
      <c r="BX25907" s="16"/>
    </row>
    <row r="25908" spans="76:76">
      <c r="BX25908" s="16"/>
    </row>
    <row r="25909" spans="76:76">
      <c r="BX25909" s="16"/>
    </row>
    <row r="25910" spans="76:76">
      <c r="BX25910" s="16"/>
    </row>
    <row r="25911" spans="76:76">
      <c r="BX25911" s="16"/>
    </row>
    <row r="25912" spans="76:76">
      <c r="BX25912" s="16"/>
    </row>
    <row r="25913" spans="76:76">
      <c r="BX25913" s="16"/>
    </row>
    <row r="25914" spans="76:76">
      <c r="BX25914" s="16"/>
    </row>
    <row r="25915" spans="76:76">
      <c r="BX25915" s="16"/>
    </row>
    <row r="25916" spans="76:76">
      <c r="BX25916" s="16"/>
    </row>
    <row r="25917" spans="76:76">
      <c r="BX25917" s="16"/>
    </row>
    <row r="25918" spans="76:76">
      <c r="BX25918" s="16"/>
    </row>
    <row r="25919" spans="76:76">
      <c r="BX25919" s="16"/>
    </row>
    <row r="25920" spans="76:76">
      <c r="BX25920" s="16"/>
    </row>
    <row r="25921" spans="76:76">
      <c r="BX25921" s="16"/>
    </row>
    <row r="25922" spans="76:76">
      <c r="BX25922" s="16"/>
    </row>
    <row r="25923" spans="76:76">
      <c r="BX25923" s="16"/>
    </row>
    <row r="25924" spans="76:76">
      <c r="BX25924" s="16"/>
    </row>
    <row r="25925" spans="76:76">
      <c r="BX25925" s="16"/>
    </row>
    <row r="25926" spans="76:76">
      <c r="BX25926" s="16"/>
    </row>
    <row r="25927" spans="76:76">
      <c r="BX25927" s="16"/>
    </row>
    <row r="25928" spans="76:76">
      <c r="BX25928" s="16"/>
    </row>
    <row r="25929" spans="76:76">
      <c r="BX25929" s="16"/>
    </row>
    <row r="25930" spans="76:76">
      <c r="BX25930" s="16"/>
    </row>
    <row r="25931" spans="76:76">
      <c r="BX25931" s="16"/>
    </row>
    <row r="25932" spans="76:76">
      <c r="BX25932" s="16"/>
    </row>
    <row r="25933" spans="76:76">
      <c r="BX25933" s="16"/>
    </row>
    <row r="25934" spans="76:76">
      <c r="BX25934" s="16"/>
    </row>
    <row r="25935" spans="76:76">
      <c r="BX25935" s="16"/>
    </row>
    <row r="25936" spans="76:76">
      <c r="BX25936" s="16"/>
    </row>
    <row r="25937" spans="76:76">
      <c r="BX25937" s="16"/>
    </row>
    <row r="25938" spans="76:76">
      <c r="BX25938" s="16"/>
    </row>
    <row r="25939" spans="76:76">
      <c r="BX25939" s="16"/>
    </row>
    <row r="25940" spans="76:76">
      <c r="BX25940" s="16"/>
    </row>
    <row r="25941" spans="76:76">
      <c r="BX25941" s="16"/>
    </row>
    <row r="25942" spans="76:76">
      <c r="BX25942" s="16"/>
    </row>
    <row r="25943" spans="76:76">
      <c r="BX25943" s="16"/>
    </row>
    <row r="25944" spans="76:76">
      <c r="BX25944" s="16"/>
    </row>
    <row r="25945" spans="76:76">
      <c r="BX25945" s="16"/>
    </row>
    <row r="25946" spans="76:76">
      <c r="BX25946" s="16"/>
    </row>
    <row r="25947" spans="76:76">
      <c r="BX25947" s="16"/>
    </row>
    <row r="25948" spans="76:76">
      <c r="BX25948" s="16"/>
    </row>
    <row r="25949" spans="76:76">
      <c r="BX25949" s="16"/>
    </row>
    <row r="25950" spans="76:76">
      <c r="BX25950" s="16"/>
    </row>
    <row r="25951" spans="76:76">
      <c r="BX25951" s="16"/>
    </row>
    <row r="25952" spans="76:76">
      <c r="BX25952" s="16"/>
    </row>
    <row r="25953" spans="76:76">
      <c r="BX25953" s="16"/>
    </row>
    <row r="25954" spans="76:76">
      <c r="BX25954" s="16"/>
    </row>
    <row r="25955" spans="76:76">
      <c r="BX25955" s="16"/>
    </row>
    <row r="25956" spans="76:76">
      <c r="BX25956" s="16"/>
    </row>
    <row r="25957" spans="76:76">
      <c r="BX25957" s="16"/>
    </row>
    <row r="25958" spans="76:76">
      <c r="BX25958" s="16"/>
    </row>
    <row r="25959" spans="76:76">
      <c r="BX25959" s="16"/>
    </row>
    <row r="25960" spans="76:76">
      <c r="BX25960" s="16"/>
    </row>
    <row r="25961" spans="76:76">
      <c r="BX25961" s="16"/>
    </row>
    <row r="25962" spans="76:76">
      <c r="BX25962" s="16"/>
    </row>
    <row r="25963" spans="76:76">
      <c r="BX25963" s="16"/>
    </row>
    <row r="25964" spans="76:76">
      <c r="BX25964" s="16"/>
    </row>
    <row r="25965" spans="76:76">
      <c r="BX25965" s="16"/>
    </row>
    <row r="25966" spans="76:76">
      <c r="BX25966" s="16"/>
    </row>
    <row r="25967" spans="76:76">
      <c r="BX25967" s="16"/>
    </row>
    <row r="25968" spans="76:76">
      <c r="BX25968" s="16"/>
    </row>
    <row r="25969" spans="76:76">
      <c r="BX25969" s="16"/>
    </row>
    <row r="25970" spans="76:76">
      <c r="BX25970" s="16"/>
    </row>
    <row r="25971" spans="76:76">
      <c r="BX25971" s="16"/>
    </row>
    <row r="25972" spans="76:76">
      <c r="BX25972" s="16"/>
    </row>
    <row r="25973" spans="76:76">
      <c r="BX25973" s="16"/>
    </row>
    <row r="25974" spans="76:76">
      <c r="BX25974" s="16"/>
    </row>
    <row r="25975" spans="76:76">
      <c r="BX25975" s="16"/>
    </row>
    <row r="25976" spans="76:76">
      <c r="BX25976" s="16"/>
    </row>
    <row r="25977" spans="76:76">
      <c r="BX25977" s="16"/>
    </row>
    <row r="25978" spans="76:76">
      <c r="BX25978" s="16"/>
    </row>
    <row r="25979" spans="76:76">
      <c r="BX25979" s="16"/>
    </row>
    <row r="25980" spans="76:76">
      <c r="BX25980" s="16"/>
    </row>
    <row r="25981" spans="76:76">
      <c r="BX25981" s="16"/>
    </row>
    <row r="25982" spans="76:76">
      <c r="BX25982" s="16"/>
    </row>
    <row r="25983" spans="76:76">
      <c r="BX25983" s="16"/>
    </row>
    <row r="25984" spans="76:76">
      <c r="BX25984" s="16"/>
    </row>
    <row r="25985" spans="76:76">
      <c r="BX25985" s="16"/>
    </row>
    <row r="25986" spans="76:76">
      <c r="BX25986" s="16"/>
    </row>
    <row r="25987" spans="76:76">
      <c r="BX25987" s="16"/>
    </row>
    <row r="25988" spans="76:76">
      <c r="BX25988" s="16"/>
    </row>
    <row r="25989" spans="76:76">
      <c r="BX25989" s="16"/>
    </row>
    <row r="25990" spans="76:76">
      <c r="BX25990" s="16"/>
    </row>
    <row r="25991" spans="76:76">
      <c r="BX25991" s="16"/>
    </row>
    <row r="25992" spans="76:76">
      <c r="BX25992" s="16"/>
    </row>
    <row r="25993" spans="76:76">
      <c r="BX25993" s="16"/>
    </row>
    <row r="25994" spans="76:76">
      <c r="BX25994" s="16"/>
    </row>
    <row r="25995" spans="76:76">
      <c r="BX25995" s="16"/>
    </row>
    <row r="25996" spans="76:76">
      <c r="BX25996" s="16"/>
    </row>
    <row r="25997" spans="76:76">
      <c r="BX25997" s="16"/>
    </row>
    <row r="25998" spans="76:76">
      <c r="BX25998" s="16"/>
    </row>
    <row r="25999" spans="76:76">
      <c r="BX25999" s="16"/>
    </row>
    <row r="26000" spans="76:76">
      <c r="BX26000" s="16"/>
    </row>
    <row r="26001" spans="76:76">
      <c r="BX26001" s="16"/>
    </row>
    <row r="26002" spans="76:76">
      <c r="BX26002" s="16"/>
    </row>
    <row r="26003" spans="76:76">
      <c r="BX26003" s="16"/>
    </row>
    <row r="26004" spans="76:76">
      <c r="BX26004" s="16"/>
    </row>
    <row r="26005" spans="76:76">
      <c r="BX26005" s="16"/>
    </row>
    <row r="26006" spans="76:76">
      <c r="BX26006" s="16"/>
    </row>
    <row r="26007" spans="76:76">
      <c r="BX26007" s="16"/>
    </row>
    <row r="26008" spans="76:76">
      <c r="BX26008" s="16"/>
    </row>
    <row r="26009" spans="76:76">
      <c r="BX26009" s="16"/>
    </row>
    <row r="26010" spans="76:76">
      <c r="BX26010" s="16"/>
    </row>
    <row r="26011" spans="76:76">
      <c r="BX26011" s="16"/>
    </row>
    <row r="26012" spans="76:76">
      <c r="BX26012" s="16"/>
    </row>
    <row r="26013" spans="76:76">
      <c r="BX26013" s="16"/>
    </row>
    <row r="26014" spans="76:76">
      <c r="BX26014" s="16"/>
    </row>
    <row r="26015" spans="76:76">
      <c r="BX26015" s="16"/>
    </row>
    <row r="26016" spans="76:76">
      <c r="BX26016" s="16"/>
    </row>
    <row r="26017" spans="76:76">
      <c r="BX26017" s="16"/>
    </row>
    <row r="26018" spans="76:76">
      <c r="BX26018" s="16"/>
    </row>
    <row r="26019" spans="76:76">
      <c r="BX26019" s="16"/>
    </row>
    <row r="26020" spans="76:76">
      <c r="BX26020" s="16"/>
    </row>
    <row r="26021" spans="76:76">
      <c r="BX26021" s="16"/>
    </row>
    <row r="26022" spans="76:76">
      <c r="BX26022" s="16"/>
    </row>
    <row r="26023" spans="76:76">
      <c r="BX26023" s="16"/>
    </row>
    <row r="26024" spans="76:76">
      <c r="BX26024" s="16"/>
    </row>
    <row r="26025" spans="76:76">
      <c r="BX26025" s="16"/>
    </row>
    <row r="26026" spans="76:76">
      <c r="BX26026" s="16"/>
    </row>
    <row r="26027" spans="76:76">
      <c r="BX26027" s="16"/>
    </row>
    <row r="26028" spans="76:76">
      <c r="BX26028" s="16"/>
    </row>
    <row r="26029" spans="76:76">
      <c r="BX26029" s="16"/>
    </row>
    <row r="26030" spans="76:76">
      <c r="BX26030" s="16"/>
    </row>
    <row r="26031" spans="76:76">
      <c r="BX26031" s="16"/>
    </row>
    <row r="26032" spans="76:76">
      <c r="BX26032" s="16"/>
    </row>
    <row r="26033" spans="76:76">
      <c r="BX26033" s="16"/>
    </row>
    <row r="26034" spans="76:76">
      <c r="BX26034" s="16"/>
    </row>
    <row r="26035" spans="76:76">
      <c r="BX26035" s="16"/>
    </row>
    <row r="26036" spans="76:76">
      <c r="BX26036" s="16"/>
    </row>
    <row r="26037" spans="76:76">
      <c r="BX26037" s="16"/>
    </row>
    <row r="26038" spans="76:76">
      <c r="BX26038" s="16"/>
    </row>
    <row r="26039" spans="76:76">
      <c r="BX26039" s="16"/>
    </row>
    <row r="26040" spans="76:76">
      <c r="BX26040" s="16"/>
    </row>
    <row r="26041" spans="76:76">
      <c r="BX26041" s="16"/>
    </row>
    <row r="26042" spans="76:76">
      <c r="BX26042" s="16"/>
    </row>
    <row r="26043" spans="76:76">
      <c r="BX26043" s="16"/>
    </row>
    <row r="26044" spans="76:76">
      <c r="BX26044" s="16"/>
    </row>
    <row r="26045" spans="76:76">
      <c r="BX26045" s="16"/>
    </row>
    <row r="26046" spans="76:76">
      <c r="BX26046" s="16"/>
    </row>
    <row r="26047" spans="76:76">
      <c r="BX26047" s="16"/>
    </row>
    <row r="26048" spans="76:76">
      <c r="BX26048" s="16"/>
    </row>
    <row r="26049" spans="76:76">
      <c r="BX26049" s="16"/>
    </row>
    <row r="26050" spans="76:76">
      <c r="BX26050" s="16"/>
    </row>
    <row r="26051" spans="76:76">
      <c r="BX26051" s="16"/>
    </row>
    <row r="26052" spans="76:76">
      <c r="BX26052" s="16"/>
    </row>
    <row r="26053" spans="76:76">
      <c r="BX26053" s="16"/>
    </row>
    <row r="26054" spans="76:76">
      <c r="BX26054" s="16"/>
    </row>
    <row r="26055" spans="76:76">
      <c r="BX26055" s="16"/>
    </row>
    <row r="26056" spans="76:76">
      <c r="BX26056" s="16"/>
    </row>
    <row r="26057" spans="76:76">
      <c r="BX26057" s="16"/>
    </row>
    <row r="26058" spans="76:76">
      <c r="BX26058" s="16"/>
    </row>
    <row r="26059" spans="76:76">
      <c r="BX26059" s="16"/>
    </row>
    <row r="26060" spans="76:76">
      <c r="BX26060" s="16"/>
    </row>
    <row r="26061" spans="76:76">
      <c r="BX26061" s="16"/>
    </row>
    <row r="26062" spans="76:76">
      <c r="BX26062" s="16"/>
    </row>
    <row r="26063" spans="76:76">
      <c r="BX26063" s="16"/>
    </row>
    <row r="26064" spans="76:76">
      <c r="BX26064" s="16"/>
    </row>
    <row r="26065" spans="76:76">
      <c r="BX26065" s="16"/>
    </row>
    <row r="26066" spans="76:76">
      <c r="BX26066" s="16"/>
    </row>
    <row r="26067" spans="76:76">
      <c r="BX26067" s="16"/>
    </row>
    <row r="26068" spans="76:76">
      <c r="BX26068" s="16"/>
    </row>
    <row r="26069" spans="76:76">
      <c r="BX26069" s="16"/>
    </row>
    <row r="26070" spans="76:76">
      <c r="BX26070" s="16"/>
    </row>
    <row r="26071" spans="76:76">
      <c r="BX26071" s="16"/>
    </row>
    <row r="26072" spans="76:76">
      <c r="BX26072" s="16"/>
    </row>
    <row r="26073" spans="76:76">
      <c r="BX26073" s="16"/>
    </row>
    <row r="26074" spans="76:76">
      <c r="BX26074" s="16"/>
    </row>
    <row r="26075" spans="76:76">
      <c r="BX26075" s="16"/>
    </row>
    <row r="26076" spans="76:76">
      <c r="BX26076" s="16"/>
    </row>
    <row r="26077" spans="76:76">
      <c r="BX26077" s="16"/>
    </row>
    <row r="26078" spans="76:76">
      <c r="BX26078" s="16"/>
    </row>
    <row r="26079" spans="76:76">
      <c r="BX26079" s="16"/>
    </row>
    <row r="26080" spans="76:76">
      <c r="BX26080" s="16"/>
    </row>
    <row r="26081" spans="76:76">
      <c r="BX26081" s="16"/>
    </row>
    <row r="26082" spans="76:76">
      <c r="BX26082" s="16"/>
    </row>
    <row r="26083" spans="76:76">
      <c r="BX26083" s="16"/>
    </row>
    <row r="26084" spans="76:76">
      <c r="BX26084" s="16"/>
    </row>
    <row r="26085" spans="76:76">
      <c r="BX26085" s="16"/>
    </row>
    <row r="26086" spans="76:76">
      <c r="BX26086" s="16"/>
    </row>
    <row r="26087" spans="76:76">
      <c r="BX26087" s="16"/>
    </row>
    <row r="26088" spans="76:76">
      <c r="BX26088" s="16"/>
    </row>
    <row r="26089" spans="76:76">
      <c r="BX26089" s="16"/>
    </row>
    <row r="26090" spans="76:76">
      <c r="BX26090" s="16"/>
    </row>
    <row r="26091" spans="76:76">
      <c r="BX26091" s="16"/>
    </row>
    <row r="26092" spans="76:76">
      <c r="BX26092" s="16"/>
    </row>
    <row r="26093" spans="76:76">
      <c r="BX26093" s="16"/>
    </row>
    <row r="26094" spans="76:76">
      <c r="BX26094" s="16"/>
    </row>
    <row r="26095" spans="76:76">
      <c r="BX26095" s="16"/>
    </row>
    <row r="26096" spans="76:76">
      <c r="BX26096" s="16"/>
    </row>
    <row r="26097" spans="76:76">
      <c r="BX26097" s="16"/>
    </row>
    <row r="26098" spans="76:76">
      <c r="BX26098" s="16"/>
    </row>
    <row r="26099" spans="76:76">
      <c r="BX26099" s="16"/>
    </row>
    <row r="26100" spans="76:76">
      <c r="BX26100" s="16"/>
    </row>
    <row r="26101" spans="76:76">
      <c r="BX26101" s="16"/>
    </row>
    <row r="26102" spans="76:76">
      <c r="BX26102" s="16"/>
    </row>
    <row r="26103" spans="76:76">
      <c r="BX26103" s="16"/>
    </row>
    <row r="26104" spans="76:76">
      <c r="BX26104" s="16"/>
    </row>
    <row r="26105" spans="76:76">
      <c r="BX26105" s="16"/>
    </row>
    <row r="26106" spans="76:76">
      <c r="BX26106" s="16"/>
    </row>
    <row r="26107" spans="76:76">
      <c r="BX26107" s="16"/>
    </row>
    <row r="26108" spans="76:76">
      <c r="BX26108" s="16"/>
    </row>
    <row r="26109" spans="76:76">
      <c r="BX26109" s="16"/>
    </row>
    <row r="26110" spans="76:76">
      <c r="BX26110" s="16"/>
    </row>
    <row r="26111" spans="76:76">
      <c r="BX26111" s="16"/>
    </row>
    <row r="26112" spans="76:76">
      <c r="BX26112" s="16"/>
    </row>
    <row r="26113" spans="76:76">
      <c r="BX26113" s="16"/>
    </row>
    <row r="26114" spans="76:76">
      <c r="BX26114" s="16"/>
    </row>
    <row r="26115" spans="76:76">
      <c r="BX26115" s="16"/>
    </row>
    <row r="26116" spans="76:76">
      <c r="BX26116" s="16"/>
    </row>
    <row r="26117" spans="76:76">
      <c r="BX26117" s="16"/>
    </row>
    <row r="26118" spans="76:76">
      <c r="BX26118" s="16"/>
    </row>
    <row r="26119" spans="76:76">
      <c r="BX26119" s="16"/>
    </row>
    <row r="26120" spans="76:76">
      <c r="BX26120" s="16"/>
    </row>
    <row r="26121" spans="76:76">
      <c r="BX26121" s="16"/>
    </row>
    <row r="26122" spans="76:76">
      <c r="BX26122" s="16"/>
    </row>
    <row r="26123" spans="76:76">
      <c r="BX26123" s="16"/>
    </row>
    <row r="26124" spans="76:76">
      <c r="BX26124" s="16"/>
    </row>
    <row r="26125" spans="76:76">
      <c r="BX26125" s="16"/>
    </row>
    <row r="26126" spans="76:76">
      <c r="BX26126" s="16"/>
    </row>
    <row r="26127" spans="76:76">
      <c r="BX26127" s="16"/>
    </row>
    <row r="26128" spans="76:76">
      <c r="BX26128" s="16"/>
    </row>
    <row r="26129" spans="76:76">
      <c r="BX26129" s="16"/>
    </row>
    <row r="26130" spans="76:76">
      <c r="BX26130" s="16"/>
    </row>
    <row r="26131" spans="76:76">
      <c r="BX26131" s="16"/>
    </row>
    <row r="26132" spans="76:76">
      <c r="BX26132" s="16"/>
    </row>
    <row r="26133" spans="76:76">
      <c r="BX26133" s="16"/>
    </row>
    <row r="26134" spans="76:76">
      <c r="BX26134" s="16"/>
    </row>
    <row r="26135" spans="76:76">
      <c r="BX26135" s="16"/>
    </row>
    <row r="26136" spans="76:76">
      <c r="BX26136" s="16"/>
    </row>
    <row r="26137" spans="76:76">
      <c r="BX26137" s="16"/>
    </row>
    <row r="26138" spans="76:76">
      <c r="BX26138" s="16"/>
    </row>
    <row r="26139" spans="76:76">
      <c r="BX26139" s="16"/>
    </row>
    <row r="26140" spans="76:76">
      <c r="BX26140" s="16"/>
    </row>
    <row r="26141" spans="76:76">
      <c r="BX26141" s="16"/>
    </row>
    <row r="26142" spans="76:76">
      <c r="BX26142" s="16"/>
    </row>
    <row r="26143" spans="76:76">
      <c r="BX26143" s="16"/>
    </row>
    <row r="26144" spans="76:76">
      <c r="BX26144" s="16"/>
    </row>
    <row r="26145" spans="76:76">
      <c r="BX26145" s="16"/>
    </row>
    <row r="26146" spans="76:76">
      <c r="BX26146" s="16"/>
    </row>
    <row r="26147" spans="76:76">
      <c r="BX26147" s="16"/>
    </row>
    <row r="26148" spans="76:76">
      <c r="BX26148" s="16"/>
    </row>
    <row r="26149" spans="76:76">
      <c r="BX26149" s="16"/>
    </row>
    <row r="26150" spans="76:76">
      <c r="BX26150" s="16"/>
    </row>
    <row r="26151" spans="76:76">
      <c r="BX26151" s="16"/>
    </row>
    <row r="26152" spans="76:76">
      <c r="BX26152" s="16"/>
    </row>
    <row r="26153" spans="76:76">
      <c r="BX26153" s="16"/>
    </row>
    <row r="26154" spans="76:76">
      <c r="BX26154" s="16"/>
    </row>
    <row r="26155" spans="76:76">
      <c r="BX26155" s="16"/>
    </row>
    <row r="26156" spans="76:76">
      <c r="BX26156" s="16"/>
    </row>
    <row r="26157" spans="76:76">
      <c r="BX26157" s="16"/>
    </row>
    <row r="26158" spans="76:76">
      <c r="BX26158" s="16"/>
    </row>
    <row r="26159" spans="76:76">
      <c r="BX26159" s="16"/>
    </row>
    <row r="26160" spans="76:76">
      <c r="BX26160" s="16"/>
    </row>
    <row r="26161" spans="76:76">
      <c r="BX26161" s="16"/>
    </row>
    <row r="26162" spans="76:76">
      <c r="BX26162" s="16"/>
    </row>
    <row r="26163" spans="76:76">
      <c r="BX26163" s="16"/>
    </row>
    <row r="26164" spans="76:76">
      <c r="BX26164" s="16"/>
    </row>
    <row r="26165" spans="76:76">
      <c r="BX26165" s="16"/>
    </row>
    <row r="26166" spans="76:76">
      <c r="BX26166" s="16"/>
    </row>
    <row r="26167" spans="76:76">
      <c r="BX26167" s="16"/>
    </row>
    <row r="26168" spans="76:76">
      <c r="BX26168" s="16"/>
    </row>
    <row r="26169" spans="76:76">
      <c r="BX26169" s="16"/>
    </row>
    <row r="26170" spans="76:76">
      <c r="BX26170" s="16"/>
    </row>
    <row r="26171" spans="76:76">
      <c r="BX26171" s="16"/>
    </row>
    <row r="26172" spans="76:76">
      <c r="BX26172" s="16"/>
    </row>
    <row r="26173" spans="76:76">
      <c r="BX26173" s="16"/>
    </row>
    <row r="26174" spans="76:76">
      <c r="BX26174" s="16"/>
    </row>
    <row r="26175" spans="76:76">
      <c r="BX26175" s="16"/>
    </row>
    <row r="26176" spans="76:76">
      <c r="BX26176" s="16"/>
    </row>
    <row r="26177" spans="76:76">
      <c r="BX26177" s="16"/>
    </row>
    <row r="26178" spans="76:76">
      <c r="BX26178" s="16"/>
    </row>
    <row r="26179" spans="76:76">
      <c r="BX26179" s="16"/>
    </row>
    <row r="26180" spans="76:76">
      <c r="BX26180" s="16"/>
    </row>
    <row r="26181" spans="76:76">
      <c r="BX26181" s="16"/>
    </row>
    <row r="26182" spans="76:76">
      <c r="BX26182" s="16"/>
    </row>
    <row r="26183" spans="76:76">
      <c r="BX26183" s="16"/>
    </row>
    <row r="26184" spans="76:76">
      <c r="BX26184" s="16"/>
    </row>
    <row r="26185" spans="76:76">
      <c r="BX26185" s="16"/>
    </row>
    <row r="26186" spans="76:76">
      <c r="BX26186" s="16"/>
    </row>
    <row r="26187" spans="76:76">
      <c r="BX26187" s="16"/>
    </row>
    <row r="26188" spans="76:76">
      <c r="BX26188" s="16"/>
    </row>
    <row r="26189" spans="76:76">
      <c r="BX26189" s="16"/>
    </row>
    <row r="26190" spans="76:76">
      <c r="BX26190" s="16"/>
    </row>
    <row r="26191" spans="76:76">
      <c r="BX26191" s="16"/>
    </row>
    <row r="26192" spans="76:76">
      <c r="BX26192" s="16"/>
    </row>
    <row r="26193" spans="76:76">
      <c r="BX26193" s="16"/>
    </row>
    <row r="26194" spans="76:76">
      <c r="BX26194" s="16"/>
    </row>
    <row r="26195" spans="76:76">
      <c r="BX26195" s="16"/>
    </row>
    <row r="26196" spans="76:76">
      <c r="BX26196" s="16"/>
    </row>
    <row r="26197" spans="76:76">
      <c r="BX26197" s="16"/>
    </row>
    <row r="26198" spans="76:76">
      <c r="BX26198" s="16"/>
    </row>
    <row r="26199" spans="76:76">
      <c r="BX26199" s="16"/>
    </row>
    <row r="26200" spans="76:76">
      <c r="BX26200" s="16"/>
    </row>
    <row r="26201" spans="76:76">
      <c r="BX26201" s="16"/>
    </row>
    <row r="26202" spans="76:76">
      <c r="BX26202" s="16"/>
    </row>
    <row r="26203" spans="76:76">
      <c r="BX26203" s="16"/>
    </row>
    <row r="26204" spans="76:76">
      <c r="BX26204" s="16"/>
    </row>
    <row r="26205" spans="76:76">
      <c r="BX26205" s="16"/>
    </row>
    <row r="26206" spans="76:76">
      <c r="BX26206" s="16"/>
    </row>
    <row r="26207" spans="76:76">
      <c r="BX26207" s="16"/>
    </row>
    <row r="26208" spans="76:76">
      <c r="BX26208" s="16"/>
    </row>
    <row r="26209" spans="76:76">
      <c r="BX26209" s="16"/>
    </row>
    <row r="26210" spans="76:76">
      <c r="BX26210" s="16"/>
    </row>
    <row r="26211" spans="76:76">
      <c r="BX26211" s="16"/>
    </row>
    <row r="26212" spans="76:76">
      <c r="BX26212" s="16"/>
    </row>
    <row r="26213" spans="76:76">
      <c r="BX26213" s="16"/>
    </row>
    <row r="26214" spans="76:76">
      <c r="BX26214" s="16"/>
    </row>
    <row r="26215" spans="76:76">
      <c r="BX26215" s="16"/>
    </row>
    <row r="26216" spans="76:76">
      <c r="BX26216" s="16"/>
    </row>
    <row r="26217" spans="76:76">
      <c r="BX26217" s="16"/>
    </row>
    <row r="26218" spans="76:76">
      <c r="BX26218" s="16"/>
    </row>
    <row r="26219" spans="76:76">
      <c r="BX26219" s="16"/>
    </row>
    <row r="26220" spans="76:76">
      <c r="BX26220" s="16"/>
    </row>
    <row r="26221" spans="76:76">
      <c r="BX26221" s="16"/>
    </row>
    <row r="26222" spans="76:76">
      <c r="BX26222" s="16"/>
    </row>
    <row r="26223" spans="76:76">
      <c r="BX26223" s="16"/>
    </row>
    <row r="26224" spans="76:76">
      <c r="BX26224" s="16"/>
    </row>
    <row r="26225" spans="76:76">
      <c r="BX26225" s="16"/>
    </row>
    <row r="26226" spans="76:76">
      <c r="BX26226" s="16"/>
    </row>
    <row r="26227" spans="76:76">
      <c r="BX26227" s="16"/>
    </row>
    <row r="26228" spans="76:76">
      <c r="BX26228" s="16"/>
    </row>
    <row r="26229" spans="76:76">
      <c r="BX26229" s="16"/>
    </row>
    <row r="26230" spans="76:76">
      <c r="BX26230" s="16"/>
    </row>
    <row r="26231" spans="76:76">
      <c r="BX26231" s="16"/>
    </row>
    <row r="26232" spans="76:76">
      <c r="BX26232" s="16"/>
    </row>
    <row r="26233" spans="76:76">
      <c r="BX26233" s="16"/>
    </row>
    <row r="26234" spans="76:76">
      <c r="BX26234" s="16"/>
    </row>
    <row r="26235" spans="76:76">
      <c r="BX26235" s="16"/>
    </row>
    <row r="26236" spans="76:76">
      <c r="BX26236" s="16"/>
    </row>
    <row r="26237" spans="76:76">
      <c r="BX26237" s="16"/>
    </row>
    <row r="26238" spans="76:76">
      <c r="BX26238" s="16"/>
    </row>
    <row r="26239" spans="76:76">
      <c r="BX26239" s="16"/>
    </row>
    <row r="26240" spans="76:76">
      <c r="BX26240" s="16"/>
    </row>
    <row r="26241" spans="76:76">
      <c r="BX26241" s="16"/>
    </row>
    <row r="26242" spans="76:76">
      <c r="BX26242" s="16"/>
    </row>
    <row r="26243" spans="76:76">
      <c r="BX26243" s="16"/>
    </row>
    <row r="26244" spans="76:76">
      <c r="BX26244" s="16"/>
    </row>
    <row r="26245" spans="76:76">
      <c r="BX26245" s="16"/>
    </row>
    <row r="26246" spans="76:76">
      <c r="BX26246" s="16"/>
    </row>
    <row r="26247" spans="76:76">
      <c r="BX26247" s="16"/>
    </row>
    <row r="26248" spans="76:76">
      <c r="BX26248" s="16"/>
    </row>
    <row r="26249" spans="76:76">
      <c r="BX26249" s="16"/>
    </row>
    <row r="26250" spans="76:76">
      <c r="BX26250" s="16"/>
    </row>
    <row r="26251" spans="76:76">
      <c r="BX26251" s="16"/>
    </row>
    <row r="26252" spans="76:76">
      <c r="BX26252" s="16"/>
    </row>
    <row r="26253" spans="76:76">
      <c r="BX26253" s="16"/>
    </row>
    <row r="26254" spans="76:76">
      <c r="BX26254" s="16"/>
    </row>
    <row r="26255" spans="76:76">
      <c r="BX26255" s="16"/>
    </row>
    <row r="26256" spans="76:76">
      <c r="BX26256" s="16"/>
    </row>
    <row r="26257" spans="76:76">
      <c r="BX26257" s="16"/>
    </row>
    <row r="26258" spans="76:76">
      <c r="BX26258" s="16"/>
    </row>
    <row r="26259" spans="76:76">
      <c r="BX26259" s="16"/>
    </row>
    <row r="26260" spans="76:76">
      <c r="BX26260" s="16"/>
    </row>
    <row r="26261" spans="76:76">
      <c r="BX26261" s="16"/>
    </row>
    <row r="26262" spans="76:76">
      <c r="BX26262" s="16"/>
    </row>
    <row r="26263" spans="76:76">
      <c r="BX26263" s="16"/>
    </row>
    <row r="26264" spans="76:76">
      <c r="BX26264" s="16"/>
    </row>
    <row r="26265" spans="76:76">
      <c r="BX26265" s="16"/>
    </row>
    <row r="26266" spans="76:76">
      <c r="BX26266" s="16"/>
    </row>
    <row r="26267" spans="76:76">
      <c r="BX26267" s="16"/>
    </row>
    <row r="26268" spans="76:76">
      <c r="BX26268" s="16"/>
    </row>
    <row r="26269" spans="76:76">
      <c r="BX26269" s="16"/>
    </row>
    <row r="26270" spans="76:76">
      <c r="BX26270" s="16"/>
    </row>
    <row r="26271" spans="76:76">
      <c r="BX26271" s="16"/>
    </row>
    <row r="26272" spans="76:76">
      <c r="BX26272" s="16"/>
    </row>
    <row r="26273" spans="76:76">
      <c r="BX26273" s="16"/>
    </row>
    <row r="26274" spans="76:76">
      <c r="BX26274" s="16"/>
    </row>
    <row r="26275" spans="76:76">
      <c r="BX26275" s="16"/>
    </row>
    <row r="26276" spans="76:76">
      <c r="BX26276" s="16"/>
    </row>
    <row r="26277" spans="76:76">
      <c r="BX26277" s="16"/>
    </row>
    <row r="26278" spans="76:76">
      <c r="BX26278" s="16"/>
    </row>
    <row r="26279" spans="76:76">
      <c r="BX26279" s="16"/>
    </row>
    <row r="26280" spans="76:76">
      <c r="BX26280" s="16"/>
    </row>
    <row r="26281" spans="76:76">
      <c r="BX26281" s="16"/>
    </row>
    <row r="26282" spans="76:76">
      <c r="BX26282" s="16"/>
    </row>
    <row r="26283" spans="76:76">
      <c r="BX26283" s="16"/>
    </row>
    <row r="26284" spans="76:76">
      <c r="BX26284" s="16"/>
    </row>
    <row r="26285" spans="76:76">
      <c r="BX26285" s="16"/>
    </row>
    <row r="26286" spans="76:76">
      <c r="BX26286" s="16"/>
    </row>
    <row r="26287" spans="76:76">
      <c r="BX26287" s="16"/>
    </row>
    <row r="26288" spans="76:76">
      <c r="BX26288" s="16"/>
    </row>
    <row r="26289" spans="76:76">
      <c r="BX26289" s="16"/>
    </row>
    <row r="26290" spans="76:76">
      <c r="BX26290" s="16"/>
    </row>
    <row r="26291" spans="76:76">
      <c r="BX26291" s="16"/>
    </row>
    <row r="26292" spans="76:76">
      <c r="BX26292" s="16"/>
    </row>
    <row r="26293" spans="76:76">
      <c r="BX26293" s="16"/>
    </row>
    <row r="26294" spans="76:76">
      <c r="BX26294" s="16"/>
    </row>
    <row r="26295" spans="76:76">
      <c r="BX26295" s="16"/>
    </row>
    <row r="26296" spans="76:76">
      <c r="BX26296" s="16"/>
    </row>
    <row r="26297" spans="76:76">
      <c r="BX26297" s="16"/>
    </row>
    <row r="26298" spans="76:76">
      <c r="BX26298" s="16"/>
    </row>
    <row r="26299" spans="76:76">
      <c r="BX26299" s="16"/>
    </row>
    <row r="26300" spans="76:76">
      <c r="BX26300" s="16"/>
    </row>
    <row r="26301" spans="76:76">
      <c r="BX26301" s="16"/>
    </row>
    <row r="26302" spans="76:76">
      <c r="BX26302" s="16"/>
    </row>
    <row r="26303" spans="76:76">
      <c r="BX26303" s="16"/>
    </row>
    <row r="26304" spans="76:76">
      <c r="BX26304" s="16"/>
    </row>
    <row r="26305" spans="76:76">
      <c r="BX26305" s="16"/>
    </row>
    <row r="26306" spans="76:76">
      <c r="BX26306" s="16"/>
    </row>
    <row r="26307" spans="76:76">
      <c r="BX26307" s="16"/>
    </row>
    <row r="26308" spans="76:76">
      <c r="BX26308" s="16"/>
    </row>
    <row r="26309" spans="76:76">
      <c r="BX26309" s="16"/>
    </row>
    <row r="26310" spans="76:76">
      <c r="BX26310" s="16"/>
    </row>
    <row r="26311" spans="76:76">
      <c r="BX26311" s="16"/>
    </row>
    <row r="26312" spans="76:76">
      <c r="BX26312" s="16"/>
    </row>
    <row r="26313" spans="76:76">
      <c r="BX26313" s="16"/>
    </row>
    <row r="26314" spans="76:76">
      <c r="BX26314" s="16"/>
    </row>
    <row r="26315" spans="76:76">
      <c r="BX26315" s="16"/>
    </row>
    <row r="26316" spans="76:76">
      <c r="BX26316" s="16"/>
    </row>
    <row r="26317" spans="76:76">
      <c r="BX26317" s="16"/>
    </row>
    <row r="26318" spans="76:76">
      <c r="BX26318" s="16"/>
    </row>
    <row r="26319" spans="76:76">
      <c r="BX26319" s="16"/>
    </row>
    <row r="26320" spans="76:76">
      <c r="BX26320" s="16"/>
    </row>
    <row r="26321" spans="76:76">
      <c r="BX26321" s="16"/>
    </row>
    <row r="26322" spans="76:76">
      <c r="BX26322" s="16"/>
    </row>
    <row r="26323" spans="76:76">
      <c r="BX26323" s="16"/>
    </row>
    <row r="26324" spans="76:76">
      <c r="BX26324" s="16"/>
    </row>
    <row r="26325" spans="76:76">
      <c r="BX26325" s="16"/>
    </row>
    <row r="26326" spans="76:76">
      <c r="BX26326" s="16"/>
    </row>
    <row r="26327" spans="76:76">
      <c r="BX26327" s="16"/>
    </row>
    <row r="26328" spans="76:76">
      <c r="BX26328" s="16"/>
    </row>
    <row r="26329" spans="76:76">
      <c r="BX26329" s="16"/>
    </row>
    <row r="26330" spans="76:76">
      <c r="BX26330" s="16"/>
    </row>
    <row r="26331" spans="76:76">
      <c r="BX26331" s="16"/>
    </row>
    <row r="26332" spans="76:76">
      <c r="BX26332" s="16"/>
    </row>
    <row r="26333" spans="76:76">
      <c r="BX26333" s="16"/>
    </row>
    <row r="26334" spans="76:76">
      <c r="BX26334" s="16"/>
    </row>
    <row r="26335" spans="76:76">
      <c r="BX26335" s="16"/>
    </row>
    <row r="26336" spans="76:76">
      <c r="BX26336" s="16"/>
    </row>
    <row r="26337" spans="76:76">
      <c r="BX26337" s="16"/>
    </row>
    <row r="26338" spans="76:76">
      <c r="BX26338" s="16"/>
    </row>
    <row r="26339" spans="76:76">
      <c r="BX26339" s="16"/>
    </row>
    <row r="26340" spans="76:76">
      <c r="BX26340" s="16"/>
    </row>
    <row r="26341" spans="76:76">
      <c r="BX26341" s="16"/>
    </row>
    <row r="26342" spans="76:76">
      <c r="BX26342" s="16"/>
    </row>
    <row r="26343" spans="76:76">
      <c r="BX26343" s="16"/>
    </row>
    <row r="26344" spans="76:76">
      <c r="BX26344" s="16"/>
    </row>
    <row r="26345" spans="76:76">
      <c r="BX26345" s="16"/>
    </row>
    <row r="26346" spans="76:76">
      <c r="BX26346" s="16"/>
    </row>
    <row r="26347" spans="76:76">
      <c r="BX26347" s="16"/>
    </row>
    <row r="26348" spans="76:76">
      <c r="BX26348" s="16"/>
    </row>
    <row r="26349" spans="76:76">
      <c r="BX26349" s="16"/>
    </row>
    <row r="26350" spans="76:76">
      <c r="BX26350" s="16"/>
    </row>
    <row r="26351" spans="76:76">
      <c r="BX26351" s="16"/>
    </row>
    <row r="26352" spans="76:76">
      <c r="BX26352" s="16"/>
    </row>
    <row r="26353" spans="76:76">
      <c r="BX26353" s="16"/>
    </row>
    <row r="26354" spans="76:76">
      <c r="BX26354" s="16"/>
    </row>
    <row r="26355" spans="76:76">
      <c r="BX26355" s="16"/>
    </row>
    <row r="26356" spans="76:76">
      <c r="BX26356" s="16"/>
    </row>
    <row r="26357" spans="76:76">
      <c r="BX26357" s="16"/>
    </row>
    <row r="26358" spans="76:76">
      <c r="BX26358" s="16"/>
    </row>
    <row r="26359" spans="76:76">
      <c r="BX26359" s="16"/>
    </row>
    <row r="26360" spans="76:76">
      <c r="BX26360" s="16"/>
    </row>
    <row r="26361" spans="76:76">
      <c r="BX26361" s="16"/>
    </row>
    <row r="26362" spans="76:76">
      <c r="BX26362" s="16"/>
    </row>
    <row r="26363" spans="76:76">
      <c r="BX26363" s="16"/>
    </row>
    <row r="26364" spans="76:76">
      <c r="BX26364" s="16"/>
    </row>
    <row r="26365" spans="76:76">
      <c r="BX26365" s="16"/>
    </row>
    <row r="26366" spans="76:76">
      <c r="BX26366" s="16"/>
    </row>
    <row r="26367" spans="76:76">
      <c r="BX26367" s="16"/>
    </row>
    <row r="26368" spans="76:76">
      <c r="BX26368" s="16"/>
    </row>
    <row r="26369" spans="76:76">
      <c r="BX26369" s="16"/>
    </row>
    <row r="26370" spans="76:76">
      <c r="BX26370" s="16"/>
    </row>
    <row r="26371" spans="76:76">
      <c r="BX26371" s="16"/>
    </row>
    <row r="26372" spans="76:76">
      <c r="BX26372" s="16"/>
    </row>
    <row r="26373" spans="76:76">
      <c r="BX26373" s="16"/>
    </row>
    <row r="26374" spans="76:76">
      <c r="BX26374" s="16"/>
    </row>
    <row r="26375" spans="76:76">
      <c r="BX26375" s="16"/>
    </row>
    <row r="26376" spans="76:76">
      <c r="BX26376" s="16"/>
    </row>
    <row r="26377" spans="76:76">
      <c r="BX26377" s="16"/>
    </row>
    <row r="26378" spans="76:76">
      <c r="BX26378" s="16"/>
    </row>
    <row r="26379" spans="76:76">
      <c r="BX26379" s="16"/>
    </row>
    <row r="26380" spans="76:76">
      <c r="BX26380" s="16"/>
    </row>
    <row r="26381" spans="76:76">
      <c r="BX26381" s="16"/>
    </row>
    <row r="26382" spans="76:76">
      <c r="BX26382" s="16"/>
    </row>
    <row r="26383" spans="76:76">
      <c r="BX26383" s="16"/>
    </row>
    <row r="26384" spans="76:76">
      <c r="BX26384" s="16"/>
    </row>
    <row r="26385" spans="76:76">
      <c r="BX26385" s="16"/>
    </row>
    <row r="26386" spans="76:76">
      <c r="BX26386" s="16"/>
    </row>
    <row r="26387" spans="76:76">
      <c r="BX26387" s="16"/>
    </row>
    <row r="26388" spans="76:76">
      <c r="BX26388" s="16"/>
    </row>
    <row r="26389" spans="76:76">
      <c r="BX26389" s="16"/>
    </row>
    <row r="26390" spans="76:76">
      <c r="BX26390" s="16"/>
    </row>
    <row r="26391" spans="76:76">
      <c r="BX26391" s="16"/>
    </row>
    <row r="26392" spans="76:76">
      <c r="BX26392" s="16"/>
    </row>
    <row r="26393" spans="76:76">
      <c r="BX26393" s="16"/>
    </row>
    <row r="26394" spans="76:76">
      <c r="BX26394" s="16"/>
    </row>
    <row r="26395" spans="76:76">
      <c r="BX26395" s="16"/>
    </row>
    <row r="26396" spans="76:76">
      <c r="BX26396" s="16"/>
    </row>
    <row r="26397" spans="76:76">
      <c r="BX26397" s="16"/>
    </row>
    <row r="26398" spans="76:76">
      <c r="BX26398" s="16"/>
    </row>
    <row r="26399" spans="76:76">
      <c r="BX26399" s="16"/>
    </row>
    <row r="26400" spans="76:76">
      <c r="BX26400" s="16"/>
    </row>
    <row r="26401" spans="76:76">
      <c r="BX26401" s="16"/>
    </row>
    <row r="26402" spans="76:76">
      <c r="BX26402" s="16"/>
    </row>
    <row r="26403" spans="76:76">
      <c r="BX26403" s="16"/>
    </row>
    <row r="26404" spans="76:76">
      <c r="BX26404" s="16"/>
    </row>
    <row r="26405" spans="76:76">
      <c r="BX26405" s="16"/>
    </row>
    <row r="26406" spans="76:76">
      <c r="BX26406" s="16"/>
    </row>
    <row r="26407" spans="76:76">
      <c r="BX26407" s="16"/>
    </row>
    <row r="26408" spans="76:76">
      <c r="BX26408" s="16"/>
    </row>
    <row r="26409" spans="76:76">
      <c r="BX26409" s="16"/>
    </row>
    <row r="26410" spans="76:76">
      <c r="BX26410" s="16"/>
    </row>
    <row r="26411" spans="76:76">
      <c r="BX26411" s="16"/>
    </row>
    <row r="26412" spans="76:76">
      <c r="BX26412" s="16"/>
    </row>
    <row r="26413" spans="76:76">
      <c r="BX26413" s="16"/>
    </row>
    <row r="26414" spans="76:76">
      <c r="BX26414" s="16"/>
    </row>
    <row r="26415" spans="76:76">
      <c r="BX26415" s="16"/>
    </row>
    <row r="26416" spans="76:76">
      <c r="BX26416" s="16"/>
    </row>
    <row r="26417" spans="76:76">
      <c r="BX26417" s="16"/>
    </row>
    <row r="26418" spans="76:76">
      <c r="BX26418" s="16"/>
    </row>
    <row r="26419" spans="76:76">
      <c r="BX26419" s="16"/>
    </row>
    <row r="26420" spans="76:76">
      <c r="BX26420" s="16"/>
    </row>
    <row r="26421" spans="76:76">
      <c r="BX26421" s="16"/>
    </row>
    <row r="26422" spans="76:76">
      <c r="BX26422" s="16"/>
    </row>
    <row r="26423" spans="76:76">
      <c r="BX26423" s="16"/>
    </row>
    <row r="26424" spans="76:76">
      <c r="BX26424" s="16"/>
    </row>
    <row r="26425" spans="76:76">
      <c r="BX26425" s="16"/>
    </row>
    <row r="26426" spans="76:76">
      <c r="BX26426" s="16"/>
    </row>
    <row r="26427" spans="76:76">
      <c r="BX26427" s="16"/>
    </row>
    <row r="26428" spans="76:76">
      <c r="BX26428" s="16"/>
    </row>
    <row r="26429" spans="76:76">
      <c r="BX26429" s="16"/>
    </row>
    <row r="26430" spans="76:76">
      <c r="BX26430" s="16"/>
    </row>
    <row r="26431" spans="76:76">
      <c r="BX26431" s="16"/>
    </row>
    <row r="26432" spans="76:76">
      <c r="BX26432" s="16"/>
    </row>
    <row r="26433" spans="76:76">
      <c r="BX26433" s="16"/>
    </row>
    <row r="26434" spans="76:76">
      <c r="BX26434" s="16"/>
    </row>
    <row r="26435" spans="76:76">
      <c r="BX26435" s="16"/>
    </row>
    <row r="26436" spans="76:76">
      <c r="BX26436" s="16"/>
    </row>
    <row r="26437" spans="76:76">
      <c r="BX26437" s="16"/>
    </row>
    <row r="26438" spans="76:76">
      <c r="BX26438" s="16"/>
    </row>
    <row r="26439" spans="76:76">
      <c r="BX26439" s="16"/>
    </row>
    <row r="26440" spans="76:76">
      <c r="BX26440" s="16"/>
    </row>
    <row r="26441" spans="76:76">
      <c r="BX26441" s="16"/>
    </row>
    <row r="26442" spans="76:76">
      <c r="BX26442" s="16"/>
    </row>
    <row r="26443" spans="76:76">
      <c r="BX26443" s="16"/>
    </row>
    <row r="26444" spans="76:76">
      <c r="BX26444" s="16"/>
    </row>
    <row r="26445" spans="76:76">
      <c r="BX26445" s="16"/>
    </row>
    <row r="26446" spans="76:76">
      <c r="BX26446" s="16"/>
    </row>
    <row r="26447" spans="76:76">
      <c r="BX26447" s="16"/>
    </row>
    <row r="26448" spans="76:76">
      <c r="BX26448" s="16"/>
    </row>
    <row r="26449" spans="76:76">
      <c r="BX26449" s="16"/>
    </row>
    <row r="26450" spans="76:76">
      <c r="BX26450" s="16"/>
    </row>
    <row r="26451" spans="76:76">
      <c r="BX26451" s="16"/>
    </row>
    <row r="26452" spans="76:76">
      <c r="BX26452" s="16"/>
    </row>
    <row r="26453" spans="76:76">
      <c r="BX26453" s="16"/>
    </row>
    <row r="26454" spans="76:76">
      <c r="BX26454" s="16"/>
    </row>
    <row r="26455" spans="76:76">
      <c r="BX26455" s="16"/>
    </row>
    <row r="26456" spans="76:76">
      <c r="BX26456" s="16"/>
    </row>
    <row r="26457" spans="76:76">
      <c r="BX26457" s="16"/>
    </row>
    <row r="26458" spans="76:76">
      <c r="BX26458" s="16"/>
    </row>
    <row r="26459" spans="76:76">
      <c r="BX26459" s="16"/>
    </row>
    <row r="26460" spans="76:76">
      <c r="BX26460" s="16"/>
    </row>
    <row r="26461" spans="76:76">
      <c r="BX26461" s="16"/>
    </row>
    <row r="26462" spans="76:76">
      <c r="BX26462" s="16"/>
    </row>
    <row r="26463" spans="76:76">
      <c r="BX26463" s="16"/>
    </row>
    <row r="26464" spans="76:76">
      <c r="BX26464" s="16"/>
    </row>
    <row r="26465" spans="76:76">
      <c r="BX26465" s="16"/>
    </row>
    <row r="26466" spans="76:76">
      <c r="BX26466" s="16"/>
    </row>
    <row r="26467" spans="76:76">
      <c r="BX26467" s="16"/>
    </row>
    <row r="26468" spans="76:76">
      <c r="BX26468" s="16"/>
    </row>
    <row r="26469" spans="76:76">
      <c r="BX26469" s="16"/>
    </row>
    <row r="26470" spans="76:76">
      <c r="BX26470" s="16"/>
    </row>
    <row r="26471" spans="76:76">
      <c r="BX26471" s="16"/>
    </row>
    <row r="26472" spans="76:76">
      <c r="BX26472" s="16"/>
    </row>
    <row r="26473" spans="76:76">
      <c r="BX26473" s="16"/>
    </row>
    <row r="26474" spans="76:76">
      <c r="BX26474" s="16"/>
    </row>
    <row r="26475" spans="76:76">
      <c r="BX26475" s="16"/>
    </row>
    <row r="26476" spans="76:76">
      <c r="BX26476" s="16"/>
    </row>
    <row r="26477" spans="76:76">
      <c r="BX26477" s="16"/>
    </row>
    <row r="26478" spans="76:76">
      <c r="BX26478" s="16"/>
    </row>
    <row r="26479" spans="76:76">
      <c r="BX26479" s="16"/>
    </row>
    <row r="26480" spans="76:76">
      <c r="BX26480" s="16"/>
    </row>
    <row r="26481" spans="76:76">
      <c r="BX26481" s="16"/>
    </row>
    <row r="26482" spans="76:76">
      <c r="BX26482" s="16"/>
    </row>
    <row r="26483" spans="76:76">
      <c r="BX26483" s="16"/>
    </row>
    <row r="26484" spans="76:76">
      <c r="BX26484" s="16"/>
    </row>
    <row r="26485" spans="76:76">
      <c r="BX26485" s="16"/>
    </row>
    <row r="26486" spans="76:76">
      <c r="BX26486" s="16"/>
    </row>
    <row r="26487" spans="76:76">
      <c r="BX26487" s="16"/>
    </row>
    <row r="26488" spans="76:76">
      <c r="BX26488" s="16"/>
    </row>
    <row r="26489" spans="76:76">
      <c r="BX26489" s="16"/>
    </row>
    <row r="26490" spans="76:76">
      <c r="BX26490" s="16"/>
    </row>
    <row r="26491" spans="76:76">
      <c r="BX26491" s="16"/>
    </row>
    <row r="26492" spans="76:76">
      <c r="BX26492" s="16"/>
    </row>
    <row r="26493" spans="76:76">
      <c r="BX26493" s="16"/>
    </row>
    <row r="26494" spans="76:76">
      <c r="BX26494" s="16"/>
    </row>
    <row r="26495" spans="76:76">
      <c r="BX26495" s="16"/>
    </row>
    <row r="26496" spans="76:76">
      <c r="BX26496" s="16"/>
    </row>
    <row r="26497" spans="76:76">
      <c r="BX26497" s="16"/>
    </row>
    <row r="26498" spans="76:76">
      <c r="BX26498" s="16"/>
    </row>
    <row r="26499" spans="76:76">
      <c r="BX26499" s="16"/>
    </row>
    <row r="26500" spans="76:76">
      <c r="BX26500" s="16"/>
    </row>
    <row r="26501" spans="76:76">
      <c r="BX26501" s="16"/>
    </row>
    <row r="26502" spans="76:76">
      <c r="BX26502" s="16"/>
    </row>
    <row r="26503" spans="76:76">
      <c r="BX26503" s="16"/>
    </row>
    <row r="26504" spans="76:76">
      <c r="BX26504" s="16"/>
    </row>
    <row r="26505" spans="76:76">
      <c r="BX26505" s="16"/>
    </row>
    <row r="26506" spans="76:76">
      <c r="BX26506" s="16"/>
    </row>
    <row r="26507" spans="76:76">
      <c r="BX26507" s="16"/>
    </row>
    <row r="26508" spans="76:76">
      <c r="BX26508" s="16"/>
    </row>
    <row r="26509" spans="76:76">
      <c r="BX26509" s="16"/>
    </row>
    <row r="26510" spans="76:76">
      <c r="BX26510" s="16"/>
    </row>
    <row r="26511" spans="76:76">
      <c r="BX26511" s="16"/>
    </row>
    <row r="26512" spans="76:76">
      <c r="BX26512" s="16"/>
    </row>
    <row r="26513" spans="76:76">
      <c r="BX26513" s="16"/>
    </row>
    <row r="26514" spans="76:76">
      <c r="BX26514" s="16"/>
    </row>
    <row r="26515" spans="76:76">
      <c r="BX26515" s="16"/>
    </row>
    <row r="26516" spans="76:76">
      <c r="BX26516" s="16"/>
    </row>
    <row r="26517" spans="76:76">
      <c r="BX26517" s="16"/>
    </row>
    <row r="26518" spans="76:76">
      <c r="BX26518" s="16"/>
    </row>
    <row r="26519" spans="76:76">
      <c r="BX26519" s="16"/>
    </row>
    <row r="26520" spans="76:76">
      <c r="BX26520" s="16"/>
    </row>
    <row r="26521" spans="76:76">
      <c r="BX26521" s="16"/>
    </row>
    <row r="26522" spans="76:76">
      <c r="BX26522" s="16"/>
    </row>
    <row r="26523" spans="76:76">
      <c r="BX26523" s="16"/>
    </row>
    <row r="26524" spans="76:76">
      <c r="BX26524" s="16"/>
    </row>
    <row r="26525" spans="76:76">
      <c r="BX26525" s="16"/>
    </row>
    <row r="26526" spans="76:76">
      <c r="BX26526" s="16"/>
    </row>
    <row r="26527" spans="76:76">
      <c r="BX26527" s="16"/>
    </row>
    <row r="26528" spans="76:76">
      <c r="BX26528" s="16"/>
    </row>
    <row r="26529" spans="76:76">
      <c r="BX26529" s="16"/>
    </row>
    <row r="26530" spans="76:76">
      <c r="BX26530" s="16"/>
    </row>
    <row r="26531" spans="76:76">
      <c r="BX26531" s="16"/>
    </row>
    <row r="26532" spans="76:76">
      <c r="BX26532" s="16"/>
    </row>
    <row r="26533" spans="76:76">
      <c r="BX26533" s="16"/>
    </row>
    <row r="26534" spans="76:76">
      <c r="BX26534" s="16"/>
    </row>
    <row r="26535" spans="76:76">
      <c r="BX26535" s="16"/>
    </row>
    <row r="26536" spans="76:76">
      <c r="BX26536" s="16"/>
    </row>
    <row r="26537" spans="76:76">
      <c r="BX26537" s="16"/>
    </row>
    <row r="26538" spans="76:76">
      <c r="BX26538" s="16"/>
    </row>
    <row r="26539" spans="76:76">
      <c r="BX26539" s="16"/>
    </row>
    <row r="26540" spans="76:76">
      <c r="BX26540" s="16"/>
    </row>
    <row r="26541" spans="76:76">
      <c r="BX26541" s="16"/>
    </row>
    <row r="26542" spans="76:76">
      <c r="BX26542" s="16"/>
    </row>
    <row r="26543" spans="76:76">
      <c r="BX26543" s="16"/>
    </row>
    <row r="26544" spans="76:76">
      <c r="BX26544" s="16"/>
    </row>
    <row r="26545" spans="76:76">
      <c r="BX26545" s="16"/>
    </row>
    <row r="26546" spans="76:76">
      <c r="BX26546" s="16"/>
    </row>
    <row r="26547" spans="76:76">
      <c r="BX26547" s="16"/>
    </row>
    <row r="26548" spans="76:76">
      <c r="BX26548" s="16"/>
    </row>
    <row r="26549" spans="76:76">
      <c r="BX26549" s="16"/>
    </row>
    <row r="26550" spans="76:76">
      <c r="BX26550" s="16"/>
    </row>
    <row r="26551" spans="76:76">
      <c r="BX26551" s="16"/>
    </row>
    <row r="26552" spans="76:76">
      <c r="BX26552" s="16"/>
    </row>
    <row r="26553" spans="76:76">
      <c r="BX26553" s="16"/>
    </row>
    <row r="26554" spans="76:76">
      <c r="BX26554" s="16"/>
    </row>
    <row r="26555" spans="76:76">
      <c r="BX26555" s="16"/>
    </row>
    <row r="26556" spans="76:76">
      <c r="BX26556" s="16"/>
    </row>
    <row r="26557" spans="76:76">
      <c r="BX26557" s="16"/>
    </row>
    <row r="26558" spans="76:76">
      <c r="BX26558" s="16"/>
    </row>
    <row r="26559" spans="76:76">
      <c r="BX26559" s="16"/>
    </row>
    <row r="26560" spans="76:76">
      <c r="BX26560" s="16"/>
    </row>
    <row r="26561" spans="76:76">
      <c r="BX26561" s="16"/>
    </row>
    <row r="26562" spans="76:76">
      <c r="BX26562" s="16"/>
    </row>
    <row r="26563" spans="76:76">
      <c r="BX26563" s="16"/>
    </row>
    <row r="26564" spans="76:76">
      <c r="BX26564" s="16"/>
    </row>
    <row r="26565" spans="76:76">
      <c r="BX26565" s="16"/>
    </row>
    <row r="26566" spans="76:76">
      <c r="BX26566" s="16"/>
    </row>
    <row r="26567" spans="76:76">
      <c r="BX26567" s="16"/>
    </row>
    <row r="26568" spans="76:76">
      <c r="BX26568" s="16"/>
    </row>
    <row r="26569" spans="76:76">
      <c r="BX26569" s="16"/>
    </row>
    <row r="26570" spans="76:76">
      <c r="BX26570" s="16"/>
    </row>
    <row r="26571" spans="76:76">
      <c r="BX26571" s="16"/>
    </row>
    <row r="26572" spans="76:76">
      <c r="BX26572" s="16"/>
    </row>
    <row r="26573" spans="76:76">
      <c r="BX26573" s="16"/>
    </row>
    <row r="26574" spans="76:76">
      <c r="BX26574" s="16"/>
    </row>
    <row r="26575" spans="76:76">
      <c r="BX26575" s="16"/>
    </row>
    <row r="26576" spans="76:76">
      <c r="BX26576" s="16"/>
    </row>
    <row r="26577" spans="76:76">
      <c r="BX26577" s="16"/>
    </row>
    <row r="26578" spans="76:76">
      <c r="BX26578" s="16"/>
    </row>
    <row r="26579" spans="76:76">
      <c r="BX26579" s="16"/>
    </row>
    <row r="26580" spans="76:76">
      <c r="BX26580" s="16"/>
    </row>
    <row r="26581" spans="76:76">
      <c r="BX26581" s="16"/>
    </row>
    <row r="26582" spans="76:76">
      <c r="BX26582" s="16"/>
    </row>
    <row r="26583" spans="76:76">
      <c r="BX26583" s="16"/>
    </row>
    <row r="26584" spans="76:76">
      <c r="BX26584" s="16"/>
    </row>
    <row r="26585" spans="76:76">
      <c r="BX26585" s="16"/>
    </row>
    <row r="26586" spans="76:76">
      <c r="BX26586" s="16"/>
    </row>
    <row r="26587" spans="76:76">
      <c r="BX26587" s="16"/>
    </row>
    <row r="26588" spans="76:76">
      <c r="BX26588" s="16"/>
    </row>
    <row r="26589" spans="76:76">
      <c r="BX26589" s="16"/>
    </row>
    <row r="26590" spans="76:76">
      <c r="BX26590" s="16"/>
    </row>
    <row r="26591" spans="76:76">
      <c r="BX26591" s="16"/>
    </row>
    <row r="26592" spans="76:76">
      <c r="BX26592" s="16"/>
    </row>
    <row r="26593" spans="76:76">
      <c r="BX26593" s="16"/>
    </row>
    <row r="26594" spans="76:76">
      <c r="BX26594" s="16"/>
    </row>
    <row r="26595" spans="76:76">
      <c r="BX26595" s="16"/>
    </row>
    <row r="26596" spans="76:76">
      <c r="BX26596" s="16"/>
    </row>
    <row r="26597" spans="76:76">
      <c r="BX26597" s="16"/>
    </row>
    <row r="26598" spans="76:76">
      <c r="BX26598" s="16"/>
    </row>
    <row r="26599" spans="76:76">
      <c r="BX26599" s="16"/>
    </row>
    <row r="26600" spans="76:76">
      <c r="BX26600" s="16"/>
    </row>
    <row r="26601" spans="76:76">
      <c r="BX26601" s="16"/>
    </row>
    <row r="26602" spans="76:76">
      <c r="BX26602" s="16"/>
    </row>
    <row r="26603" spans="76:76">
      <c r="BX26603" s="16"/>
    </row>
    <row r="26604" spans="76:76">
      <c r="BX26604" s="16"/>
    </row>
    <row r="26605" spans="76:76">
      <c r="BX26605" s="16"/>
    </row>
    <row r="26606" spans="76:76">
      <c r="BX26606" s="16"/>
    </row>
    <row r="26607" spans="76:76">
      <c r="BX26607" s="16"/>
    </row>
    <row r="26608" spans="76:76">
      <c r="BX26608" s="16"/>
    </row>
    <row r="26609" spans="76:76">
      <c r="BX26609" s="16"/>
    </row>
    <row r="26610" spans="76:76">
      <c r="BX26610" s="16"/>
    </row>
    <row r="26611" spans="76:76">
      <c r="BX26611" s="16"/>
    </row>
    <row r="26612" spans="76:76">
      <c r="BX26612" s="16"/>
    </row>
    <row r="26613" spans="76:76">
      <c r="BX26613" s="16"/>
    </row>
    <row r="26614" spans="76:76">
      <c r="BX26614" s="16"/>
    </row>
    <row r="26615" spans="76:76">
      <c r="BX26615" s="16"/>
    </row>
    <row r="26616" spans="76:76">
      <c r="BX26616" s="16"/>
    </row>
    <row r="26617" spans="76:76">
      <c r="BX26617" s="16"/>
    </row>
    <row r="26618" spans="76:76">
      <c r="BX26618" s="16"/>
    </row>
    <row r="26619" spans="76:76">
      <c r="BX26619" s="16"/>
    </row>
    <row r="26620" spans="76:76">
      <c r="BX26620" s="16"/>
    </row>
    <row r="26621" spans="76:76">
      <c r="BX26621" s="16"/>
    </row>
    <row r="26622" spans="76:76">
      <c r="BX26622" s="16"/>
    </row>
    <row r="26623" spans="76:76">
      <c r="BX26623" s="16"/>
    </row>
    <row r="26624" spans="76:76">
      <c r="BX26624" s="16"/>
    </row>
    <row r="26625" spans="76:76">
      <c r="BX26625" s="16"/>
    </row>
    <row r="26626" spans="76:76">
      <c r="BX26626" s="16"/>
    </row>
    <row r="26627" spans="76:76">
      <c r="BX26627" s="16"/>
    </row>
    <row r="26628" spans="76:76">
      <c r="BX26628" s="16"/>
    </row>
    <row r="26629" spans="76:76">
      <c r="BX26629" s="16"/>
    </row>
    <row r="26630" spans="76:76">
      <c r="BX26630" s="16"/>
    </row>
    <row r="26631" spans="76:76">
      <c r="BX26631" s="16"/>
    </row>
    <row r="26632" spans="76:76">
      <c r="BX26632" s="16"/>
    </row>
    <row r="26633" spans="76:76">
      <c r="BX26633" s="16"/>
    </row>
    <row r="26634" spans="76:76">
      <c r="BX26634" s="16"/>
    </row>
    <row r="26635" spans="76:76">
      <c r="BX26635" s="16"/>
    </row>
    <row r="26636" spans="76:76">
      <c r="BX26636" s="16"/>
    </row>
    <row r="26637" spans="76:76">
      <c r="BX26637" s="16"/>
    </row>
    <row r="26638" spans="76:76">
      <c r="BX26638" s="16"/>
    </row>
    <row r="26639" spans="76:76">
      <c r="BX26639" s="16"/>
    </row>
    <row r="26640" spans="76:76">
      <c r="BX26640" s="16"/>
    </row>
    <row r="26641" spans="76:76">
      <c r="BX26641" s="16"/>
    </row>
    <row r="26642" spans="76:76">
      <c r="BX26642" s="16"/>
    </row>
    <row r="26643" spans="76:76">
      <c r="BX26643" s="16"/>
    </row>
    <row r="26644" spans="76:76">
      <c r="BX26644" s="16"/>
    </row>
    <row r="26645" spans="76:76">
      <c r="BX26645" s="16"/>
    </row>
    <row r="26646" spans="76:76">
      <c r="BX26646" s="16"/>
    </row>
    <row r="26647" spans="76:76">
      <c r="BX26647" s="16"/>
    </row>
    <row r="26648" spans="76:76">
      <c r="BX26648" s="16"/>
    </row>
    <row r="26649" spans="76:76">
      <c r="BX26649" s="16"/>
    </row>
    <row r="26650" spans="76:76">
      <c r="BX26650" s="16"/>
    </row>
    <row r="26651" spans="76:76">
      <c r="BX26651" s="16"/>
    </row>
    <row r="26652" spans="76:76">
      <c r="BX26652" s="16"/>
    </row>
    <row r="26653" spans="76:76">
      <c r="BX26653" s="16"/>
    </row>
    <row r="26654" spans="76:76">
      <c r="BX26654" s="16"/>
    </row>
    <row r="26655" spans="76:76">
      <c r="BX26655" s="16"/>
    </row>
    <row r="26656" spans="76:76">
      <c r="BX26656" s="16"/>
    </row>
    <row r="26657" spans="76:76">
      <c r="BX26657" s="16"/>
    </row>
    <row r="26658" spans="76:76">
      <c r="BX26658" s="16"/>
    </row>
    <row r="26659" spans="76:76">
      <c r="BX26659" s="16"/>
    </row>
    <row r="26660" spans="76:76">
      <c r="BX26660" s="16"/>
    </row>
    <row r="26661" spans="76:76">
      <c r="BX26661" s="16"/>
    </row>
    <row r="26662" spans="76:76">
      <c r="BX26662" s="16"/>
    </row>
    <row r="26663" spans="76:76">
      <c r="BX26663" s="16"/>
    </row>
    <row r="26664" spans="76:76">
      <c r="BX26664" s="16"/>
    </row>
    <row r="26665" spans="76:76">
      <c r="BX26665" s="16"/>
    </row>
    <row r="26666" spans="76:76">
      <c r="BX26666" s="16"/>
    </row>
    <row r="26667" spans="76:76">
      <c r="BX26667" s="16"/>
    </row>
    <row r="26668" spans="76:76">
      <c r="BX26668" s="16"/>
    </row>
    <row r="26669" spans="76:76">
      <c r="BX26669" s="16"/>
    </row>
    <row r="26670" spans="76:76">
      <c r="BX26670" s="16"/>
    </row>
    <row r="26671" spans="76:76">
      <c r="BX26671" s="16"/>
    </row>
    <row r="26672" spans="76:76">
      <c r="BX26672" s="16"/>
    </row>
    <row r="26673" spans="76:76">
      <c r="BX26673" s="16"/>
    </row>
    <row r="26674" spans="76:76">
      <c r="BX26674" s="16"/>
    </row>
    <row r="26675" spans="76:76">
      <c r="BX26675" s="16"/>
    </row>
    <row r="26676" spans="76:76">
      <c r="BX26676" s="16"/>
    </row>
    <row r="26677" spans="76:76">
      <c r="BX26677" s="16"/>
    </row>
    <row r="26678" spans="76:76">
      <c r="BX26678" s="16"/>
    </row>
    <row r="26679" spans="76:76">
      <c r="BX26679" s="16"/>
    </row>
    <row r="26680" spans="76:76">
      <c r="BX26680" s="16"/>
    </row>
    <row r="26681" spans="76:76">
      <c r="BX26681" s="16"/>
    </row>
    <row r="26682" spans="76:76">
      <c r="BX26682" s="16"/>
    </row>
    <row r="26683" spans="76:76">
      <c r="BX26683" s="16"/>
    </row>
    <row r="26684" spans="76:76">
      <c r="BX26684" s="16"/>
    </row>
    <row r="26685" spans="76:76">
      <c r="BX26685" s="16"/>
    </row>
    <row r="26686" spans="76:76">
      <c r="BX26686" s="16"/>
    </row>
    <row r="26687" spans="76:76">
      <c r="BX26687" s="16"/>
    </row>
    <row r="26688" spans="76:76">
      <c r="BX26688" s="16"/>
    </row>
    <row r="26689" spans="76:76">
      <c r="BX26689" s="16"/>
    </row>
    <row r="26690" spans="76:76">
      <c r="BX26690" s="16"/>
    </row>
    <row r="26691" spans="76:76">
      <c r="BX26691" s="16"/>
    </row>
    <row r="26692" spans="76:76">
      <c r="BX26692" s="16"/>
    </row>
    <row r="26693" spans="76:76">
      <c r="BX26693" s="16"/>
    </row>
    <row r="26694" spans="76:76">
      <c r="BX26694" s="16"/>
    </row>
    <row r="26695" spans="76:76">
      <c r="BX26695" s="16"/>
    </row>
    <row r="26696" spans="76:76">
      <c r="BX26696" s="16"/>
    </row>
    <row r="26697" spans="76:76">
      <c r="BX26697" s="16"/>
    </row>
    <row r="26698" spans="76:76">
      <c r="BX26698" s="16"/>
    </row>
    <row r="26699" spans="76:76">
      <c r="BX26699" s="16"/>
    </row>
    <row r="26700" spans="76:76">
      <c r="BX26700" s="16"/>
    </row>
    <row r="26701" spans="76:76">
      <c r="BX26701" s="16"/>
    </row>
    <row r="26702" spans="76:76">
      <c r="BX26702" s="16"/>
    </row>
    <row r="26703" spans="76:76">
      <c r="BX26703" s="16"/>
    </row>
    <row r="26704" spans="76:76">
      <c r="BX26704" s="16"/>
    </row>
    <row r="26705" spans="76:76">
      <c r="BX26705" s="16"/>
    </row>
    <row r="26706" spans="76:76">
      <c r="BX26706" s="16"/>
    </row>
    <row r="26707" spans="76:76">
      <c r="BX26707" s="16"/>
    </row>
    <row r="26708" spans="76:76">
      <c r="BX26708" s="16"/>
    </row>
    <row r="26709" spans="76:76">
      <c r="BX26709" s="16"/>
    </row>
    <row r="26710" spans="76:76">
      <c r="BX26710" s="16"/>
    </row>
    <row r="26711" spans="76:76">
      <c r="BX26711" s="16"/>
    </row>
    <row r="26712" spans="76:76">
      <c r="BX26712" s="16"/>
    </row>
    <row r="26713" spans="76:76">
      <c r="BX26713" s="16"/>
    </row>
    <row r="26714" spans="76:76">
      <c r="BX26714" s="16"/>
    </row>
    <row r="26715" spans="76:76">
      <c r="BX26715" s="16"/>
    </row>
    <row r="26716" spans="76:76">
      <c r="BX26716" s="16"/>
    </row>
    <row r="26717" spans="76:76">
      <c r="BX26717" s="16"/>
    </row>
    <row r="26718" spans="76:76">
      <c r="BX26718" s="16"/>
    </row>
    <row r="26719" spans="76:76">
      <c r="BX26719" s="16"/>
    </row>
    <row r="26720" spans="76:76">
      <c r="BX26720" s="16"/>
    </row>
    <row r="26721" spans="76:76">
      <c r="BX26721" s="16"/>
    </row>
    <row r="26722" spans="76:76">
      <c r="BX26722" s="16"/>
    </row>
    <row r="26723" spans="76:76">
      <c r="BX26723" s="16"/>
    </row>
    <row r="26724" spans="76:76">
      <c r="BX26724" s="16"/>
    </row>
    <row r="26725" spans="76:76">
      <c r="BX26725" s="16"/>
    </row>
    <row r="26726" spans="76:76">
      <c r="BX26726" s="16"/>
    </row>
    <row r="26727" spans="76:76">
      <c r="BX26727" s="16"/>
    </row>
    <row r="26728" spans="76:76">
      <c r="BX26728" s="16"/>
    </row>
    <row r="26729" spans="76:76">
      <c r="BX26729" s="16"/>
    </row>
    <row r="26730" spans="76:76">
      <c r="BX26730" s="16"/>
    </row>
    <row r="26731" spans="76:76">
      <c r="BX26731" s="16"/>
    </row>
    <row r="26732" spans="76:76">
      <c r="BX26732" s="16"/>
    </row>
    <row r="26733" spans="76:76">
      <c r="BX26733" s="16"/>
    </row>
    <row r="26734" spans="76:76">
      <c r="BX26734" s="16"/>
    </row>
    <row r="26735" spans="76:76">
      <c r="BX26735" s="16"/>
    </row>
    <row r="26736" spans="76:76">
      <c r="BX26736" s="16"/>
    </row>
    <row r="26737" spans="76:76">
      <c r="BX26737" s="16"/>
    </row>
    <row r="26738" spans="76:76">
      <c r="BX26738" s="16"/>
    </row>
    <row r="26739" spans="76:76">
      <c r="BX26739" s="16"/>
    </row>
    <row r="26740" spans="76:76">
      <c r="BX26740" s="16"/>
    </row>
    <row r="26741" spans="76:76">
      <c r="BX26741" s="16"/>
    </row>
    <row r="26742" spans="76:76">
      <c r="BX26742" s="16"/>
    </row>
    <row r="26743" spans="76:76">
      <c r="BX26743" s="16"/>
    </row>
    <row r="26744" spans="76:76">
      <c r="BX26744" s="16"/>
    </row>
    <row r="26745" spans="76:76">
      <c r="BX26745" s="16"/>
    </row>
    <row r="26746" spans="76:76">
      <c r="BX26746" s="16"/>
    </row>
    <row r="26747" spans="76:76">
      <c r="BX26747" s="16"/>
    </row>
    <row r="26748" spans="76:76">
      <c r="BX26748" s="16"/>
    </row>
    <row r="26749" spans="76:76">
      <c r="BX26749" s="16"/>
    </row>
    <row r="26750" spans="76:76">
      <c r="BX26750" s="16"/>
    </row>
    <row r="26751" spans="76:76">
      <c r="BX26751" s="16"/>
    </row>
    <row r="26752" spans="76:76">
      <c r="BX26752" s="16"/>
    </row>
    <row r="26753" spans="76:76">
      <c r="BX26753" s="16"/>
    </row>
    <row r="26754" spans="76:76">
      <c r="BX26754" s="16"/>
    </row>
    <row r="26755" spans="76:76">
      <c r="BX26755" s="16"/>
    </row>
    <row r="26756" spans="76:76">
      <c r="BX26756" s="16"/>
    </row>
    <row r="26757" spans="76:76">
      <c r="BX26757" s="16"/>
    </row>
    <row r="26758" spans="76:76">
      <c r="BX26758" s="16"/>
    </row>
    <row r="26759" spans="76:76">
      <c r="BX26759" s="16"/>
    </row>
    <row r="26760" spans="76:76">
      <c r="BX26760" s="16"/>
    </row>
    <row r="26761" spans="76:76">
      <c r="BX26761" s="16"/>
    </row>
    <row r="26762" spans="76:76">
      <c r="BX26762" s="16"/>
    </row>
    <row r="26763" spans="76:76">
      <c r="BX26763" s="16"/>
    </row>
    <row r="26764" spans="76:76">
      <c r="BX26764" s="16"/>
    </row>
    <row r="26765" spans="76:76">
      <c r="BX26765" s="16"/>
    </row>
    <row r="26766" spans="76:76">
      <c r="BX26766" s="16"/>
    </row>
    <row r="26767" spans="76:76">
      <c r="BX26767" s="16"/>
    </row>
    <row r="26768" spans="76:76">
      <c r="BX26768" s="16"/>
    </row>
    <row r="26769" spans="76:76">
      <c r="BX26769" s="16"/>
    </row>
    <row r="26770" spans="76:76">
      <c r="BX26770" s="16"/>
    </row>
    <row r="26771" spans="76:76">
      <c r="BX26771" s="16"/>
    </row>
    <row r="26772" spans="76:76">
      <c r="BX26772" s="16"/>
    </row>
    <row r="26773" spans="76:76">
      <c r="BX26773" s="16"/>
    </row>
    <row r="26774" spans="76:76">
      <c r="BX26774" s="16"/>
    </row>
    <row r="26775" spans="76:76">
      <c r="BX26775" s="16"/>
    </row>
    <row r="26776" spans="76:76">
      <c r="BX26776" s="16"/>
    </row>
    <row r="26777" spans="76:76">
      <c r="BX26777" s="16"/>
    </row>
    <row r="26778" spans="76:76">
      <c r="BX26778" s="16"/>
    </row>
    <row r="26779" spans="76:76">
      <c r="BX26779" s="16"/>
    </row>
    <row r="26780" spans="76:76">
      <c r="BX26780" s="16"/>
    </row>
    <row r="26781" spans="76:76">
      <c r="BX26781" s="16"/>
    </row>
    <row r="26782" spans="76:76">
      <c r="BX26782" s="16"/>
    </row>
    <row r="26783" spans="76:76">
      <c r="BX26783" s="16"/>
    </row>
    <row r="26784" spans="76:76">
      <c r="BX26784" s="16"/>
    </row>
    <row r="26785" spans="76:76">
      <c r="BX26785" s="16"/>
    </row>
    <row r="26786" spans="76:76">
      <c r="BX26786" s="16"/>
    </row>
    <row r="26787" spans="76:76">
      <c r="BX26787" s="16"/>
    </row>
    <row r="26788" spans="76:76">
      <c r="BX26788" s="16"/>
    </row>
    <row r="26789" spans="76:76">
      <c r="BX26789" s="16"/>
    </row>
    <row r="26790" spans="76:76">
      <c r="BX26790" s="16"/>
    </row>
    <row r="26791" spans="76:76">
      <c r="BX26791" s="16"/>
    </row>
    <row r="26792" spans="76:76">
      <c r="BX26792" s="16"/>
    </row>
    <row r="26793" spans="76:76">
      <c r="BX26793" s="16"/>
    </row>
    <row r="26794" spans="76:76">
      <c r="BX26794" s="16"/>
    </row>
    <row r="26795" spans="76:76">
      <c r="BX26795" s="16"/>
    </row>
    <row r="26796" spans="76:76">
      <c r="BX26796" s="16"/>
    </row>
    <row r="26797" spans="76:76">
      <c r="BX26797" s="16"/>
    </row>
    <row r="26798" spans="76:76">
      <c r="BX26798" s="16"/>
    </row>
    <row r="26799" spans="76:76">
      <c r="BX26799" s="16"/>
    </row>
    <row r="26800" spans="76:76">
      <c r="BX26800" s="16"/>
    </row>
    <row r="26801" spans="76:76">
      <c r="BX26801" s="16"/>
    </row>
    <row r="26802" spans="76:76">
      <c r="BX26802" s="16"/>
    </row>
    <row r="26803" spans="76:76">
      <c r="BX26803" s="16"/>
    </row>
    <row r="26804" spans="76:76">
      <c r="BX26804" s="16"/>
    </row>
    <row r="26805" spans="76:76">
      <c r="BX26805" s="16"/>
    </row>
    <row r="26806" spans="76:76">
      <c r="BX26806" s="16"/>
    </row>
    <row r="26807" spans="76:76">
      <c r="BX26807" s="16"/>
    </row>
    <row r="26808" spans="76:76">
      <c r="BX26808" s="16"/>
    </row>
    <row r="26809" spans="76:76">
      <c r="BX26809" s="16"/>
    </row>
    <row r="26810" spans="76:76">
      <c r="BX26810" s="16"/>
    </row>
    <row r="26811" spans="76:76">
      <c r="BX26811" s="16"/>
    </row>
    <row r="26812" spans="76:76">
      <c r="BX26812" s="16"/>
    </row>
    <row r="26813" spans="76:76">
      <c r="BX26813" s="16"/>
    </row>
    <row r="26814" spans="76:76">
      <c r="BX26814" s="16"/>
    </row>
    <row r="26815" spans="76:76">
      <c r="BX26815" s="16"/>
    </row>
    <row r="26816" spans="76:76">
      <c r="BX26816" s="16"/>
    </row>
    <row r="26817" spans="76:76">
      <c r="BX26817" s="16"/>
    </row>
    <row r="26818" spans="76:76">
      <c r="BX26818" s="16"/>
    </row>
    <row r="26819" spans="76:76">
      <c r="BX26819" s="16"/>
    </row>
    <row r="26820" spans="76:76">
      <c r="BX26820" s="16"/>
    </row>
    <row r="26821" spans="76:76">
      <c r="BX26821" s="16"/>
    </row>
    <row r="26822" spans="76:76">
      <c r="BX26822" s="16"/>
    </row>
    <row r="26823" spans="76:76">
      <c r="BX26823" s="16"/>
    </row>
    <row r="26824" spans="76:76">
      <c r="BX26824" s="16"/>
    </row>
    <row r="26825" spans="76:76">
      <c r="BX26825" s="16"/>
    </row>
    <row r="26826" spans="76:76">
      <c r="BX26826" s="16"/>
    </row>
    <row r="26827" spans="76:76">
      <c r="BX26827" s="16"/>
    </row>
    <row r="26828" spans="76:76">
      <c r="BX26828" s="16"/>
    </row>
    <row r="26829" spans="76:76">
      <c r="BX26829" s="16"/>
    </row>
    <row r="26830" spans="76:76">
      <c r="BX26830" s="16"/>
    </row>
    <row r="26831" spans="76:76">
      <c r="BX26831" s="16"/>
    </row>
    <row r="26832" spans="76:76">
      <c r="BX26832" s="16"/>
    </row>
    <row r="26833" spans="76:76">
      <c r="BX26833" s="16"/>
    </row>
    <row r="26834" spans="76:76">
      <c r="BX26834" s="16"/>
    </row>
    <row r="26835" spans="76:76">
      <c r="BX26835" s="16"/>
    </row>
    <row r="26836" spans="76:76">
      <c r="BX26836" s="16"/>
    </row>
    <row r="26837" spans="76:76">
      <c r="BX26837" s="16"/>
    </row>
    <row r="26838" spans="76:76">
      <c r="BX26838" s="16"/>
    </row>
    <row r="26839" spans="76:76">
      <c r="BX26839" s="16"/>
    </row>
    <row r="26840" spans="76:76">
      <c r="BX26840" s="16"/>
    </row>
    <row r="26841" spans="76:76">
      <c r="BX26841" s="16"/>
    </row>
    <row r="26842" spans="76:76">
      <c r="BX26842" s="16"/>
    </row>
    <row r="26843" spans="76:76">
      <c r="BX26843" s="16"/>
    </row>
    <row r="26844" spans="76:76">
      <c r="BX26844" s="16"/>
    </row>
    <row r="26845" spans="76:76">
      <c r="BX26845" s="16"/>
    </row>
    <row r="26846" spans="76:76">
      <c r="BX26846" s="16"/>
    </row>
    <row r="26847" spans="76:76">
      <c r="BX26847" s="16"/>
    </row>
    <row r="26848" spans="76:76">
      <c r="BX26848" s="16"/>
    </row>
    <row r="26849" spans="76:76">
      <c r="BX26849" s="16"/>
    </row>
    <row r="26850" spans="76:76">
      <c r="BX26850" s="16"/>
    </row>
    <row r="26851" spans="76:76">
      <c r="BX26851" s="16"/>
    </row>
    <row r="26852" spans="76:76">
      <c r="BX26852" s="16"/>
    </row>
    <row r="26853" spans="76:76">
      <c r="BX26853" s="16"/>
    </row>
    <row r="26854" spans="76:76">
      <c r="BX26854" s="16"/>
    </row>
    <row r="26855" spans="76:76">
      <c r="BX26855" s="16"/>
    </row>
    <row r="26856" spans="76:76">
      <c r="BX26856" s="16"/>
    </row>
    <row r="26857" spans="76:76">
      <c r="BX26857" s="16"/>
    </row>
    <row r="26858" spans="76:76">
      <c r="BX26858" s="16"/>
    </row>
    <row r="26859" spans="76:76">
      <c r="BX26859" s="16"/>
    </row>
    <row r="26860" spans="76:76">
      <c r="BX26860" s="16"/>
    </row>
    <row r="26861" spans="76:76">
      <c r="BX26861" s="16"/>
    </row>
    <row r="26862" spans="76:76">
      <c r="BX26862" s="16"/>
    </row>
    <row r="26863" spans="76:76">
      <c r="BX26863" s="16"/>
    </row>
    <row r="26864" spans="76:76">
      <c r="BX26864" s="16"/>
    </row>
    <row r="26865" spans="76:76">
      <c r="BX26865" s="16"/>
    </row>
    <row r="26866" spans="76:76">
      <c r="BX26866" s="16"/>
    </row>
    <row r="26867" spans="76:76">
      <c r="BX26867" s="16"/>
    </row>
    <row r="26868" spans="76:76">
      <c r="BX26868" s="16"/>
    </row>
    <row r="26869" spans="76:76">
      <c r="BX26869" s="16"/>
    </row>
    <row r="26870" spans="76:76">
      <c r="BX26870" s="16"/>
    </row>
    <row r="26871" spans="76:76">
      <c r="BX26871" s="16"/>
    </row>
    <row r="26872" spans="76:76">
      <c r="BX26872" s="16"/>
    </row>
    <row r="26873" spans="76:76">
      <c r="BX26873" s="16"/>
    </row>
    <row r="26874" spans="76:76">
      <c r="BX26874" s="16"/>
    </row>
    <row r="26875" spans="76:76">
      <c r="BX26875" s="16"/>
    </row>
    <row r="26876" spans="76:76">
      <c r="BX26876" s="16"/>
    </row>
    <row r="26877" spans="76:76">
      <c r="BX26877" s="16"/>
    </row>
    <row r="26878" spans="76:76">
      <c r="BX26878" s="16"/>
    </row>
    <row r="26879" spans="76:76">
      <c r="BX26879" s="16"/>
    </row>
    <row r="26880" spans="76:76">
      <c r="BX26880" s="16"/>
    </row>
    <row r="26881" spans="76:76">
      <c r="BX26881" s="16"/>
    </row>
    <row r="26882" spans="76:76">
      <c r="BX26882" s="16"/>
    </row>
    <row r="26883" spans="76:76">
      <c r="BX26883" s="16"/>
    </row>
    <row r="26884" spans="76:76">
      <c r="BX26884" s="16"/>
    </row>
    <row r="26885" spans="76:76">
      <c r="BX26885" s="16"/>
    </row>
    <row r="26886" spans="76:76">
      <c r="BX26886" s="16"/>
    </row>
    <row r="26887" spans="76:76">
      <c r="BX26887" s="16"/>
    </row>
    <row r="26888" spans="76:76">
      <c r="BX26888" s="16"/>
    </row>
    <row r="26889" spans="76:76">
      <c r="BX26889" s="16"/>
    </row>
    <row r="26890" spans="76:76">
      <c r="BX26890" s="16"/>
    </row>
    <row r="26891" spans="76:76">
      <c r="BX26891" s="16"/>
    </row>
    <row r="26892" spans="76:76">
      <c r="BX26892" s="16"/>
    </row>
    <row r="26893" spans="76:76">
      <c r="BX26893" s="16"/>
    </row>
    <row r="26894" spans="76:76">
      <c r="BX26894" s="16"/>
    </row>
    <row r="26895" spans="76:76">
      <c r="BX26895" s="16"/>
    </row>
    <row r="26896" spans="76:76">
      <c r="BX26896" s="16"/>
    </row>
    <row r="26897" spans="76:76">
      <c r="BX26897" s="16"/>
    </row>
    <row r="26898" spans="76:76">
      <c r="BX26898" s="16"/>
    </row>
    <row r="26899" spans="76:76">
      <c r="BX26899" s="16"/>
    </row>
    <row r="26900" spans="76:76">
      <c r="BX26900" s="16"/>
    </row>
    <row r="26901" spans="76:76">
      <c r="BX26901" s="16"/>
    </row>
    <row r="26902" spans="76:76">
      <c r="BX26902" s="16"/>
    </row>
    <row r="26903" spans="76:76">
      <c r="BX26903" s="16"/>
    </row>
    <row r="26904" spans="76:76">
      <c r="BX26904" s="16"/>
    </row>
    <row r="26905" spans="76:76">
      <c r="BX26905" s="16"/>
    </row>
    <row r="26906" spans="76:76">
      <c r="BX26906" s="16"/>
    </row>
    <row r="26907" spans="76:76">
      <c r="BX26907" s="16"/>
    </row>
    <row r="26908" spans="76:76">
      <c r="BX26908" s="16"/>
    </row>
    <row r="26909" spans="76:76">
      <c r="BX26909" s="16"/>
    </row>
    <row r="26910" spans="76:76">
      <c r="BX26910" s="16"/>
    </row>
    <row r="26911" spans="76:76">
      <c r="BX26911" s="16"/>
    </row>
    <row r="26912" spans="76:76">
      <c r="BX26912" s="16"/>
    </row>
    <row r="26913" spans="76:76">
      <c r="BX26913" s="16"/>
    </row>
    <row r="26914" spans="76:76">
      <c r="BX26914" s="16"/>
    </row>
    <row r="26915" spans="76:76">
      <c r="BX26915" s="16"/>
    </row>
    <row r="26916" spans="76:76">
      <c r="BX26916" s="16"/>
    </row>
    <row r="26917" spans="76:76">
      <c r="BX26917" s="16"/>
    </row>
    <row r="26918" spans="76:76">
      <c r="BX26918" s="16"/>
    </row>
    <row r="26919" spans="76:76">
      <c r="BX26919" s="16"/>
    </row>
    <row r="26920" spans="76:76">
      <c r="BX26920" s="16"/>
    </row>
    <row r="26921" spans="76:76">
      <c r="BX26921" s="16"/>
    </row>
    <row r="26922" spans="76:76">
      <c r="BX26922" s="16"/>
    </row>
    <row r="26923" spans="76:76">
      <c r="BX26923" s="16"/>
    </row>
    <row r="26924" spans="76:76">
      <c r="BX26924" s="16"/>
    </row>
    <row r="26925" spans="76:76">
      <c r="BX26925" s="16"/>
    </row>
    <row r="26926" spans="76:76">
      <c r="BX26926" s="16"/>
    </row>
    <row r="26927" spans="76:76">
      <c r="BX26927" s="16"/>
    </row>
    <row r="26928" spans="76:76">
      <c r="BX26928" s="16"/>
    </row>
    <row r="26929" spans="76:76">
      <c r="BX26929" s="16"/>
    </row>
    <row r="26930" spans="76:76">
      <c r="BX26930" s="16"/>
    </row>
    <row r="26931" spans="76:76">
      <c r="BX26931" s="16"/>
    </row>
    <row r="26932" spans="76:76">
      <c r="BX26932" s="16"/>
    </row>
    <row r="26933" spans="76:76">
      <c r="BX26933" s="16"/>
    </row>
    <row r="26934" spans="76:76">
      <c r="BX26934" s="16"/>
    </row>
    <row r="26935" spans="76:76">
      <c r="BX26935" s="16"/>
    </row>
    <row r="26936" spans="76:76">
      <c r="BX26936" s="16"/>
    </row>
    <row r="26937" spans="76:76">
      <c r="BX26937" s="16"/>
    </row>
    <row r="26938" spans="76:76">
      <c r="BX26938" s="16"/>
    </row>
    <row r="26939" spans="76:76">
      <c r="BX26939" s="16"/>
    </row>
    <row r="26940" spans="76:76">
      <c r="BX26940" s="16"/>
    </row>
    <row r="26941" spans="76:76">
      <c r="BX26941" s="16"/>
    </row>
    <row r="26942" spans="76:76">
      <c r="BX26942" s="16"/>
    </row>
    <row r="26943" spans="76:76">
      <c r="BX26943" s="16"/>
    </row>
    <row r="26944" spans="76:76">
      <c r="BX26944" s="16"/>
    </row>
    <row r="26945" spans="76:76">
      <c r="BX26945" s="16"/>
    </row>
    <row r="26946" spans="76:76">
      <c r="BX26946" s="16"/>
    </row>
    <row r="26947" spans="76:76">
      <c r="BX26947" s="16"/>
    </row>
    <row r="26948" spans="76:76">
      <c r="BX26948" s="16"/>
    </row>
    <row r="26949" spans="76:76">
      <c r="BX26949" s="16"/>
    </row>
    <row r="26950" spans="76:76">
      <c r="BX26950" s="16"/>
    </row>
    <row r="26951" spans="76:76">
      <c r="BX26951" s="16"/>
    </row>
    <row r="26952" spans="76:76">
      <c r="BX26952" s="16"/>
    </row>
    <row r="26953" spans="76:76">
      <c r="BX26953" s="16"/>
    </row>
    <row r="26954" spans="76:76">
      <c r="BX26954" s="16"/>
    </row>
    <row r="26955" spans="76:76">
      <c r="BX26955" s="16"/>
    </row>
    <row r="26956" spans="76:76">
      <c r="BX26956" s="16"/>
    </row>
    <row r="26957" spans="76:76">
      <c r="BX26957" s="16"/>
    </row>
    <row r="26958" spans="76:76">
      <c r="BX26958" s="16"/>
    </row>
    <row r="26959" spans="76:76">
      <c r="BX26959" s="16"/>
    </row>
    <row r="26960" spans="76:76">
      <c r="BX26960" s="16"/>
    </row>
    <row r="26961" spans="76:76">
      <c r="BX26961" s="16"/>
    </row>
    <row r="26962" spans="76:76">
      <c r="BX26962" s="16"/>
    </row>
    <row r="26963" spans="76:76">
      <c r="BX26963" s="16"/>
    </row>
    <row r="26964" spans="76:76">
      <c r="BX26964" s="16"/>
    </row>
    <row r="26965" spans="76:76">
      <c r="BX26965" s="16"/>
    </row>
    <row r="26966" spans="76:76">
      <c r="BX26966" s="16"/>
    </row>
    <row r="26967" spans="76:76">
      <c r="BX26967" s="16"/>
    </row>
    <row r="26968" spans="76:76">
      <c r="BX26968" s="16"/>
    </row>
    <row r="26969" spans="76:76">
      <c r="BX26969" s="16"/>
    </row>
    <row r="26970" spans="76:76">
      <c r="BX26970" s="16"/>
    </row>
    <row r="26971" spans="76:76">
      <c r="BX26971" s="16"/>
    </row>
    <row r="26972" spans="76:76">
      <c r="BX26972" s="16"/>
    </row>
    <row r="26973" spans="76:76">
      <c r="BX26973" s="16"/>
    </row>
    <row r="26974" spans="76:76">
      <c r="BX26974" s="16"/>
    </row>
    <row r="26975" spans="76:76">
      <c r="BX26975" s="16"/>
    </row>
    <row r="26976" spans="76:76">
      <c r="BX26976" s="16"/>
    </row>
    <row r="26977" spans="76:76">
      <c r="BX26977" s="16"/>
    </row>
    <row r="26978" spans="76:76">
      <c r="BX26978" s="16"/>
    </row>
    <row r="26979" spans="76:76">
      <c r="BX26979" s="16"/>
    </row>
    <row r="26980" spans="76:76">
      <c r="BX26980" s="16"/>
    </row>
    <row r="26981" spans="76:76">
      <c r="BX26981" s="16"/>
    </row>
    <row r="26982" spans="76:76">
      <c r="BX26982" s="16"/>
    </row>
    <row r="26983" spans="76:76">
      <c r="BX26983" s="16"/>
    </row>
    <row r="26984" spans="76:76">
      <c r="BX26984" s="16"/>
    </row>
    <row r="26985" spans="76:76">
      <c r="BX26985" s="16"/>
    </row>
    <row r="26986" spans="76:76">
      <c r="BX26986" s="16"/>
    </row>
    <row r="26987" spans="76:76">
      <c r="BX26987" s="16"/>
    </row>
    <row r="26988" spans="76:76">
      <c r="BX26988" s="16"/>
    </row>
    <row r="26989" spans="76:76">
      <c r="BX26989" s="16"/>
    </row>
    <row r="26990" spans="76:76">
      <c r="BX26990" s="16"/>
    </row>
    <row r="26991" spans="76:76">
      <c r="BX26991" s="16"/>
    </row>
    <row r="26992" spans="76:76">
      <c r="BX26992" s="16"/>
    </row>
    <row r="26993" spans="76:76">
      <c r="BX26993" s="16"/>
    </row>
    <row r="26994" spans="76:76">
      <c r="BX26994" s="16"/>
    </row>
    <row r="26995" spans="76:76">
      <c r="BX26995" s="16"/>
    </row>
    <row r="26996" spans="76:76">
      <c r="BX26996" s="16"/>
    </row>
    <row r="26997" spans="76:76">
      <c r="BX26997" s="16"/>
    </row>
    <row r="26998" spans="76:76">
      <c r="BX26998" s="16"/>
    </row>
    <row r="26999" spans="76:76">
      <c r="BX26999" s="16"/>
    </row>
    <row r="27000" spans="76:76">
      <c r="BX27000" s="16"/>
    </row>
    <row r="27001" spans="76:76">
      <c r="BX27001" s="16"/>
    </row>
    <row r="27002" spans="76:76">
      <c r="BX27002" s="16"/>
    </row>
    <row r="27003" spans="76:76">
      <c r="BX27003" s="16"/>
    </row>
    <row r="27004" spans="76:76">
      <c r="BX27004" s="16"/>
    </row>
    <row r="27005" spans="76:76">
      <c r="BX27005" s="16"/>
    </row>
    <row r="27006" spans="76:76">
      <c r="BX27006" s="16"/>
    </row>
    <row r="27007" spans="76:76">
      <c r="BX27007" s="16"/>
    </row>
    <row r="27008" spans="76:76">
      <c r="BX27008" s="16"/>
    </row>
    <row r="27009" spans="76:76">
      <c r="BX27009" s="16"/>
    </row>
    <row r="27010" spans="76:76">
      <c r="BX27010" s="16"/>
    </row>
    <row r="27011" spans="76:76">
      <c r="BX27011" s="16"/>
    </row>
    <row r="27012" spans="76:76">
      <c r="BX27012" s="16"/>
    </row>
    <row r="27013" spans="76:76">
      <c r="BX27013" s="16"/>
    </row>
    <row r="27014" spans="76:76">
      <c r="BX27014" s="16"/>
    </row>
    <row r="27015" spans="76:76">
      <c r="BX27015" s="16"/>
    </row>
    <row r="27016" spans="76:76">
      <c r="BX27016" s="16"/>
    </row>
    <row r="27017" spans="76:76">
      <c r="BX27017" s="16"/>
    </row>
    <row r="27018" spans="76:76">
      <c r="BX27018" s="16"/>
    </row>
    <row r="27019" spans="76:76">
      <c r="BX27019" s="16"/>
    </row>
    <row r="27020" spans="76:76">
      <c r="BX27020" s="16"/>
    </row>
    <row r="27021" spans="76:76">
      <c r="BX27021" s="16"/>
    </row>
    <row r="27022" spans="76:76">
      <c r="BX27022" s="16"/>
    </row>
    <row r="27023" spans="76:76">
      <c r="BX27023" s="16"/>
    </row>
    <row r="27024" spans="76:76">
      <c r="BX27024" s="16"/>
    </row>
    <row r="27025" spans="76:76">
      <c r="BX27025" s="16"/>
    </row>
    <row r="27026" spans="76:76">
      <c r="BX27026" s="16"/>
    </row>
    <row r="27027" spans="76:76">
      <c r="BX27027" s="16"/>
    </row>
    <row r="27028" spans="76:76">
      <c r="BX27028" s="16"/>
    </row>
    <row r="27029" spans="76:76">
      <c r="BX27029" s="16"/>
    </row>
    <row r="27030" spans="76:76">
      <c r="BX27030" s="16"/>
    </row>
    <row r="27031" spans="76:76">
      <c r="BX27031" s="16"/>
    </row>
    <row r="27032" spans="76:76">
      <c r="BX27032" s="16"/>
    </row>
    <row r="27033" spans="76:76">
      <c r="BX27033" s="16"/>
    </row>
    <row r="27034" spans="76:76">
      <c r="BX27034" s="16"/>
    </row>
    <row r="27035" spans="76:76">
      <c r="BX27035" s="16"/>
    </row>
    <row r="27036" spans="76:76">
      <c r="BX27036" s="16"/>
    </row>
    <row r="27037" spans="76:76">
      <c r="BX27037" s="16"/>
    </row>
    <row r="27038" spans="76:76">
      <c r="BX27038" s="16"/>
    </row>
    <row r="27039" spans="76:76">
      <c r="BX27039" s="16"/>
    </row>
    <row r="27040" spans="76:76">
      <c r="BX27040" s="16"/>
    </row>
    <row r="27041" spans="76:76">
      <c r="BX27041" s="16"/>
    </row>
    <row r="27042" spans="76:76">
      <c r="BX27042" s="16"/>
    </row>
    <row r="27043" spans="76:76">
      <c r="BX27043" s="16"/>
    </row>
    <row r="27044" spans="76:76">
      <c r="BX27044" s="16"/>
    </row>
    <row r="27045" spans="76:76">
      <c r="BX27045" s="16"/>
    </row>
    <row r="27046" spans="76:76">
      <c r="BX27046" s="16"/>
    </row>
    <row r="27047" spans="76:76">
      <c r="BX27047" s="16"/>
    </row>
    <row r="27048" spans="76:76">
      <c r="BX27048" s="16"/>
    </row>
    <row r="27049" spans="76:76">
      <c r="BX27049" s="16"/>
    </row>
    <row r="27050" spans="76:76">
      <c r="BX27050" s="16"/>
    </row>
    <row r="27051" spans="76:76">
      <c r="BX27051" s="16"/>
    </row>
    <row r="27052" spans="76:76">
      <c r="BX27052" s="16"/>
    </row>
    <row r="27053" spans="76:76">
      <c r="BX27053" s="16"/>
    </row>
    <row r="27054" spans="76:76">
      <c r="BX27054" s="16"/>
    </row>
    <row r="27055" spans="76:76">
      <c r="BX27055" s="16"/>
    </row>
    <row r="27056" spans="76:76">
      <c r="BX27056" s="16"/>
    </row>
    <row r="27057" spans="76:76">
      <c r="BX27057" s="16"/>
    </row>
    <row r="27058" spans="76:76">
      <c r="BX27058" s="16"/>
    </row>
    <row r="27059" spans="76:76">
      <c r="BX27059" s="16"/>
    </row>
    <row r="27060" spans="76:76">
      <c r="BX27060" s="16"/>
    </row>
    <row r="27061" spans="76:76">
      <c r="BX27061" s="16"/>
    </row>
    <row r="27062" spans="76:76">
      <c r="BX27062" s="16"/>
    </row>
    <row r="27063" spans="76:76">
      <c r="BX27063" s="16"/>
    </row>
    <row r="27064" spans="76:76">
      <c r="BX27064" s="16"/>
    </row>
    <row r="27065" spans="76:76">
      <c r="BX27065" s="16"/>
    </row>
    <row r="27066" spans="76:76">
      <c r="BX27066" s="16"/>
    </row>
    <row r="27067" spans="76:76">
      <c r="BX27067" s="16"/>
    </row>
    <row r="27068" spans="76:76">
      <c r="BX27068" s="16"/>
    </row>
    <row r="27069" spans="76:76">
      <c r="BX27069" s="16"/>
    </row>
    <row r="27070" spans="76:76">
      <c r="BX27070" s="16"/>
    </row>
    <row r="27071" spans="76:76">
      <c r="BX27071" s="16"/>
    </row>
    <row r="27072" spans="76:76">
      <c r="BX27072" s="16"/>
    </row>
    <row r="27073" spans="76:76">
      <c r="BX27073" s="16"/>
    </row>
    <row r="27074" spans="76:76">
      <c r="BX27074" s="16"/>
    </row>
    <row r="27075" spans="76:76">
      <c r="BX27075" s="16"/>
    </row>
    <row r="27076" spans="76:76">
      <c r="BX27076" s="16"/>
    </row>
    <row r="27077" spans="76:76">
      <c r="BX27077" s="16"/>
    </row>
    <row r="27078" spans="76:76">
      <c r="BX27078" s="16"/>
    </row>
    <row r="27079" spans="76:76">
      <c r="BX27079" s="16"/>
    </row>
    <row r="27080" spans="76:76">
      <c r="BX27080" s="16"/>
    </row>
    <row r="27081" spans="76:76">
      <c r="BX27081" s="16"/>
    </row>
    <row r="27082" spans="76:76">
      <c r="BX27082" s="16"/>
    </row>
    <row r="27083" spans="76:76">
      <c r="BX27083" s="16"/>
    </row>
    <row r="27084" spans="76:76">
      <c r="BX27084" s="16"/>
    </row>
    <row r="27085" spans="76:76">
      <c r="BX27085" s="16"/>
    </row>
    <row r="27086" spans="76:76">
      <c r="BX27086" s="16"/>
    </row>
    <row r="27087" spans="76:76">
      <c r="BX27087" s="16"/>
    </row>
    <row r="27088" spans="76:76">
      <c r="BX27088" s="16"/>
    </row>
    <row r="27089" spans="76:76">
      <c r="BX27089" s="16"/>
    </row>
    <row r="27090" spans="76:76">
      <c r="BX27090" s="16"/>
    </row>
    <row r="27091" spans="76:76">
      <c r="BX27091" s="16"/>
    </row>
    <row r="27092" spans="76:76">
      <c r="BX27092" s="16"/>
    </row>
    <row r="27093" spans="76:76">
      <c r="BX27093" s="16"/>
    </row>
    <row r="27094" spans="76:76">
      <c r="BX27094" s="16"/>
    </row>
    <row r="27095" spans="76:76">
      <c r="BX27095" s="16"/>
    </row>
    <row r="27096" spans="76:76">
      <c r="BX27096" s="16"/>
    </row>
    <row r="27097" spans="76:76">
      <c r="BX27097" s="16"/>
    </row>
    <row r="27098" spans="76:76">
      <c r="BX27098" s="16"/>
    </row>
    <row r="27099" spans="76:76">
      <c r="BX27099" s="16"/>
    </row>
    <row r="27100" spans="76:76">
      <c r="BX27100" s="16"/>
    </row>
    <row r="27101" spans="76:76">
      <c r="BX27101" s="16"/>
    </row>
    <row r="27102" spans="76:76">
      <c r="BX27102" s="16"/>
    </row>
    <row r="27103" spans="76:76">
      <c r="BX27103" s="16"/>
    </row>
    <row r="27104" spans="76:76">
      <c r="BX27104" s="16"/>
    </row>
    <row r="27105" spans="76:76">
      <c r="BX27105" s="16"/>
    </row>
    <row r="27106" spans="76:76">
      <c r="BX27106" s="16"/>
    </row>
    <row r="27107" spans="76:76">
      <c r="BX27107" s="16"/>
    </row>
    <row r="27108" spans="76:76">
      <c r="BX27108" s="16"/>
    </row>
    <row r="27109" spans="76:76">
      <c r="BX27109" s="16"/>
    </row>
    <row r="27110" spans="76:76">
      <c r="BX27110" s="16"/>
    </row>
    <row r="27111" spans="76:76">
      <c r="BX27111" s="16"/>
    </row>
    <row r="27112" spans="76:76">
      <c r="BX27112" s="16"/>
    </row>
    <row r="27113" spans="76:76">
      <c r="BX27113" s="16"/>
    </row>
    <row r="27114" spans="76:76">
      <c r="BX27114" s="16"/>
    </row>
    <row r="27115" spans="76:76">
      <c r="BX27115" s="16"/>
    </row>
    <row r="27116" spans="76:76">
      <c r="BX27116" s="16"/>
    </row>
    <row r="27117" spans="76:76">
      <c r="BX27117" s="16"/>
    </row>
    <row r="27118" spans="76:76">
      <c r="BX27118" s="16"/>
    </row>
    <row r="27119" spans="76:76">
      <c r="BX27119" s="16"/>
    </row>
    <row r="27120" spans="76:76">
      <c r="BX27120" s="16"/>
    </row>
    <row r="27121" spans="76:76">
      <c r="BX27121" s="16"/>
    </row>
    <row r="27122" spans="76:76">
      <c r="BX27122" s="16"/>
    </row>
    <row r="27123" spans="76:76">
      <c r="BX27123" s="16"/>
    </row>
    <row r="27124" spans="76:76">
      <c r="BX27124" s="16"/>
    </row>
    <row r="27125" spans="76:76">
      <c r="BX27125" s="16"/>
    </row>
    <row r="27126" spans="76:76">
      <c r="BX27126" s="16"/>
    </row>
    <row r="27127" spans="76:76">
      <c r="BX27127" s="16"/>
    </row>
    <row r="27128" spans="76:76">
      <c r="BX27128" s="16"/>
    </row>
    <row r="27129" spans="76:76">
      <c r="BX27129" s="16"/>
    </row>
    <row r="27130" spans="76:76">
      <c r="BX27130" s="16"/>
    </row>
    <row r="27131" spans="76:76">
      <c r="BX27131" s="16"/>
    </row>
    <row r="27132" spans="76:76">
      <c r="BX27132" s="16"/>
    </row>
    <row r="27133" spans="76:76">
      <c r="BX27133" s="16"/>
    </row>
    <row r="27134" spans="76:76">
      <c r="BX27134" s="16"/>
    </row>
    <row r="27135" spans="76:76">
      <c r="BX27135" s="16"/>
    </row>
    <row r="27136" spans="76:76">
      <c r="BX27136" s="16"/>
    </row>
    <row r="27137" spans="76:76">
      <c r="BX27137" s="16"/>
    </row>
    <row r="27138" spans="76:76">
      <c r="BX27138" s="16"/>
    </row>
    <row r="27139" spans="76:76">
      <c r="BX27139" s="16"/>
    </row>
    <row r="27140" spans="76:76">
      <c r="BX27140" s="16"/>
    </row>
    <row r="27141" spans="76:76">
      <c r="BX27141" s="16"/>
    </row>
    <row r="27142" spans="76:76">
      <c r="BX27142" s="16"/>
    </row>
    <row r="27143" spans="76:76">
      <c r="BX27143" s="16"/>
    </row>
    <row r="27144" spans="76:76">
      <c r="BX27144" s="16"/>
    </row>
    <row r="27145" spans="76:76">
      <c r="BX27145" s="16"/>
    </row>
    <row r="27146" spans="76:76">
      <c r="BX27146" s="16"/>
    </row>
    <row r="27147" spans="76:76">
      <c r="BX27147" s="16"/>
    </row>
    <row r="27148" spans="76:76">
      <c r="BX27148" s="16"/>
    </row>
    <row r="27149" spans="76:76">
      <c r="BX27149" s="16"/>
    </row>
    <row r="27150" spans="76:76">
      <c r="BX27150" s="16"/>
    </row>
    <row r="27151" spans="76:76">
      <c r="BX27151" s="16"/>
    </row>
    <row r="27152" spans="76:76">
      <c r="BX27152" s="16"/>
    </row>
    <row r="27153" spans="76:76">
      <c r="BX27153" s="16"/>
    </row>
    <row r="27154" spans="76:76">
      <c r="BX27154" s="16"/>
    </row>
    <row r="27155" spans="76:76">
      <c r="BX27155" s="16"/>
    </row>
    <row r="27156" spans="76:76">
      <c r="BX27156" s="16"/>
    </row>
    <row r="27157" spans="76:76">
      <c r="BX27157" s="16"/>
    </row>
    <row r="27158" spans="76:76">
      <c r="BX27158" s="16"/>
    </row>
    <row r="27159" spans="76:76">
      <c r="BX27159" s="16"/>
    </row>
    <row r="27160" spans="76:76">
      <c r="BX27160" s="16"/>
    </row>
    <row r="27161" spans="76:76">
      <c r="BX27161" s="16"/>
    </row>
    <row r="27162" spans="76:76">
      <c r="BX27162" s="16"/>
    </row>
    <row r="27163" spans="76:76">
      <c r="BX27163" s="16"/>
    </row>
    <row r="27164" spans="76:76">
      <c r="BX27164" s="16"/>
    </row>
    <row r="27165" spans="76:76">
      <c r="BX27165" s="16"/>
    </row>
    <row r="27166" spans="76:76">
      <c r="BX27166" s="16"/>
    </row>
    <row r="27167" spans="76:76">
      <c r="BX27167" s="16"/>
    </row>
    <row r="27168" spans="76:76">
      <c r="BX27168" s="16"/>
    </row>
    <row r="27169" spans="76:76">
      <c r="BX27169" s="16"/>
    </row>
    <row r="27170" spans="76:76">
      <c r="BX27170" s="16"/>
    </row>
    <row r="27171" spans="76:76">
      <c r="BX27171" s="16"/>
    </row>
    <row r="27172" spans="76:76">
      <c r="BX27172" s="16"/>
    </row>
    <row r="27173" spans="76:76">
      <c r="BX27173" s="16"/>
    </row>
    <row r="27174" spans="76:76">
      <c r="BX27174" s="16"/>
    </row>
    <row r="27175" spans="76:76">
      <c r="BX27175" s="16"/>
    </row>
    <row r="27176" spans="76:76">
      <c r="BX27176" s="16"/>
    </row>
    <row r="27177" spans="76:76">
      <c r="BX27177" s="16"/>
    </row>
    <row r="27178" spans="76:76">
      <c r="BX27178" s="16"/>
    </row>
    <row r="27179" spans="76:76">
      <c r="BX27179" s="16"/>
    </row>
    <row r="27180" spans="76:76">
      <c r="BX27180" s="16"/>
    </row>
    <row r="27181" spans="76:76">
      <c r="BX27181" s="16"/>
    </row>
    <row r="27182" spans="76:76">
      <c r="BX27182" s="16"/>
    </row>
    <row r="27183" spans="76:76">
      <c r="BX27183" s="16"/>
    </row>
    <row r="27184" spans="76:76">
      <c r="BX27184" s="16"/>
    </row>
    <row r="27185" spans="76:76">
      <c r="BX27185" s="16"/>
    </row>
    <row r="27186" spans="76:76">
      <c r="BX27186" s="16"/>
    </row>
    <row r="27187" spans="76:76">
      <c r="BX27187" s="16"/>
    </row>
    <row r="27188" spans="76:76">
      <c r="BX27188" s="16"/>
    </row>
    <row r="27189" spans="76:76">
      <c r="BX27189" s="16"/>
    </row>
    <row r="27190" spans="76:76">
      <c r="BX27190" s="16"/>
    </row>
    <row r="27191" spans="76:76">
      <c r="BX27191" s="16"/>
    </row>
    <row r="27192" spans="76:76">
      <c r="BX27192" s="16"/>
    </row>
    <row r="27193" spans="76:76">
      <c r="BX27193" s="16"/>
    </row>
    <row r="27194" spans="76:76">
      <c r="BX27194" s="16"/>
    </row>
    <row r="27195" spans="76:76">
      <c r="BX27195" s="16"/>
    </row>
    <row r="27196" spans="76:76">
      <c r="BX27196" s="16"/>
    </row>
    <row r="27197" spans="76:76">
      <c r="BX27197" s="16"/>
    </row>
    <row r="27198" spans="76:76">
      <c r="BX27198" s="16"/>
    </row>
    <row r="27199" spans="76:76">
      <c r="BX27199" s="16"/>
    </row>
    <row r="27200" spans="76:76">
      <c r="BX27200" s="16"/>
    </row>
    <row r="27201" spans="76:76">
      <c r="BX27201" s="16"/>
    </row>
    <row r="27202" spans="76:76">
      <c r="BX27202" s="16"/>
    </row>
    <row r="27203" spans="76:76">
      <c r="BX27203" s="16"/>
    </row>
    <row r="27204" spans="76:76">
      <c r="BX27204" s="16"/>
    </row>
    <row r="27205" spans="76:76">
      <c r="BX27205" s="16"/>
    </row>
    <row r="27206" spans="76:76">
      <c r="BX27206" s="16"/>
    </row>
    <row r="27207" spans="76:76">
      <c r="BX27207" s="16"/>
    </row>
    <row r="27208" spans="76:76">
      <c r="BX27208" s="16"/>
    </row>
    <row r="27209" spans="76:76">
      <c r="BX27209" s="16"/>
    </row>
    <row r="27210" spans="76:76">
      <c r="BX27210" s="16"/>
    </row>
    <row r="27211" spans="76:76">
      <c r="BX27211" s="16"/>
    </row>
    <row r="27212" spans="76:76">
      <c r="BX27212" s="16"/>
    </row>
    <row r="27213" spans="76:76">
      <c r="BX27213" s="16"/>
    </row>
    <row r="27214" spans="76:76">
      <c r="BX27214" s="16"/>
    </row>
    <row r="27215" spans="76:76">
      <c r="BX27215" s="16"/>
    </row>
    <row r="27216" spans="76:76">
      <c r="BX27216" s="16"/>
    </row>
    <row r="27217" spans="76:76">
      <c r="BX27217" s="16"/>
    </row>
    <row r="27218" spans="76:76">
      <c r="BX27218" s="16"/>
    </row>
    <row r="27219" spans="76:76">
      <c r="BX27219" s="16"/>
    </row>
    <row r="27220" spans="76:76">
      <c r="BX27220" s="16"/>
    </row>
    <row r="27221" spans="76:76">
      <c r="BX27221" s="16"/>
    </row>
    <row r="27222" spans="76:76">
      <c r="BX27222" s="16"/>
    </row>
    <row r="27223" spans="76:76">
      <c r="BX27223" s="16"/>
    </row>
    <row r="27224" spans="76:76">
      <c r="BX27224" s="16"/>
    </row>
    <row r="27225" spans="76:76">
      <c r="BX27225" s="16"/>
    </row>
    <row r="27226" spans="76:76">
      <c r="BX27226" s="16"/>
    </row>
    <row r="27227" spans="76:76">
      <c r="BX27227" s="16"/>
    </row>
    <row r="27228" spans="76:76">
      <c r="BX27228" s="16"/>
    </row>
    <row r="27229" spans="76:76">
      <c r="BX27229" s="16"/>
    </row>
    <row r="27230" spans="76:76">
      <c r="BX27230" s="16"/>
    </row>
    <row r="27231" spans="76:76">
      <c r="BX27231" s="16"/>
    </row>
    <row r="27232" spans="76:76">
      <c r="BX27232" s="16"/>
    </row>
    <row r="27233" spans="76:76">
      <c r="BX27233" s="16"/>
    </row>
    <row r="27234" spans="76:76">
      <c r="BX27234" s="16"/>
    </row>
    <row r="27235" spans="76:76">
      <c r="BX27235" s="16"/>
    </row>
    <row r="27236" spans="76:76">
      <c r="BX27236" s="16"/>
    </row>
    <row r="27237" spans="76:76">
      <c r="BX27237" s="16"/>
    </row>
    <row r="27238" spans="76:76">
      <c r="BX27238" s="16"/>
    </row>
    <row r="27239" spans="76:76">
      <c r="BX27239" s="16"/>
    </row>
    <row r="27240" spans="76:76">
      <c r="BX27240" s="16"/>
    </row>
    <row r="27241" spans="76:76">
      <c r="BX27241" s="16"/>
    </row>
    <row r="27242" spans="76:76">
      <c r="BX27242" s="16"/>
    </row>
    <row r="27243" spans="76:76">
      <c r="BX27243" s="16"/>
    </row>
    <row r="27244" spans="76:76">
      <c r="BX27244" s="16"/>
    </row>
    <row r="27245" spans="76:76">
      <c r="BX27245" s="16"/>
    </row>
    <row r="27246" spans="76:76">
      <c r="BX27246" s="16"/>
    </row>
    <row r="27247" spans="76:76">
      <c r="BX27247" s="16"/>
    </row>
    <row r="27248" spans="76:76">
      <c r="BX27248" s="16"/>
    </row>
    <row r="27249" spans="76:76">
      <c r="BX27249" s="16"/>
    </row>
    <row r="27250" spans="76:76">
      <c r="BX27250" s="16"/>
    </row>
    <row r="27251" spans="76:76">
      <c r="BX27251" s="16"/>
    </row>
    <row r="27252" spans="76:76">
      <c r="BX27252" s="16"/>
    </row>
    <row r="27253" spans="76:76">
      <c r="BX27253" s="16"/>
    </row>
    <row r="27254" spans="76:76">
      <c r="BX27254" s="16"/>
    </row>
    <row r="27255" spans="76:76">
      <c r="BX27255" s="16"/>
    </row>
    <row r="27256" spans="76:76">
      <c r="BX27256" s="16"/>
    </row>
    <row r="27257" spans="76:76">
      <c r="BX27257" s="16"/>
    </row>
    <row r="27258" spans="76:76">
      <c r="BX27258" s="16"/>
    </row>
    <row r="27259" spans="76:76">
      <c r="BX27259" s="16"/>
    </row>
    <row r="27260" spans="76:76">
      <c r="BX27260" s="16"/>
    </row>
    <row r="27261" spans="76:76">
      <c r="BX27261" s="16"/>
    </row>
    <row r="27262" spans="76:76">
      <c r="BX27262" s="16"/>
    </row>
    <row r="27263" spans="76:76">
      <c r="BX27263" s="16"/>
    </row>
    <row r="27264" spans="76:76">
      <c r="BX27264" s="16"/>
    </row>
    <row r="27265" spans="76:76">
      <c r="BX27265" s="16"/>
    </row>
    <row r="27266" spans="76:76">
      <c r="BX27266" s="16"/>
    </row>
    <row r="27267" spans="76:76">
      <c r="BX27267" s="16"/>
    </row>
    <row r="27268" spans="76:76">
      <c r="BX27268" s="16"/>
    </row>
    <row r="27269" spans="76:76">
      <c r="BX27269" s="16"/>
    </row>
    <row r="27270" spans="76:76">
      <c r="BX27270" s="16"/>
    </row>
    <row r="27271" spans="76:76">
      <c r="BX27271" s="16"/>
    </row>
    <row r="27272" spans="76:76">
      <c r="BX27272" s="16"/>
    </row>
    <row r="27273" spans="76:76">
      <c r="BX27273" s="16"/>
    </row>
    <row r="27274" spans="76:76">
      <c r="BX27274" s="16"/>
    </row>
    <row r="27275" spans="76:76">
      <c r="BX27275" s="16"/>
    </row>
    <row r="27276" spans="76:76">
      <c r="BX27276" s="16"/>
    </row>
    <row r="27277" spans="76:76">
      <c r="BX27277" s="16"/>
    </row>
    <row r="27278" spans="76:76">
      <c r="BX27278" s="16"/>
    </row>
    <row r="27279" spans="76:76">
      <c r="BX27279" s="16"/>
    </row>
    <row r="27280" spans="76:76">
      <c r="BX27280" s="16"/>
    </row>
    <row r="27281" spans="76:76">
      <c r="BX27281" s="16"/>
    </row>
    <row r="27282" spans="76:76">
      <c r="BX27282" s="16"/>
    </row>
    <row r="27283" spans="76:76">
      <c r="BX27283" s="16"/>
    </row>
    <row r="27284" spans="76:76">
      <c r="BX27284" s="16"/>
    </row>
    <row r="27285" spans="76:76">
      <c r="BX27285" s="16"/>
    </row>
    <row r="27286" spans="76:76">
      <c r="BX27286" s="16"/>
    </row>
    <row r="27287" spans="76:76">
      <c r="BX27287" s="16"/>
    </row>
    <row r="27288" spans="76:76">
      <c r="BX27288" s="16"/>
    </row>
    <row r="27289" spans="76:76">
      <c r="BX27289" s="16"/>
    </row>
    <row r="27290" spans="76:76">
      <c r="BX27290" s="16"/>
    </row>
    <row r="27291" spans="76:76">
      <c r="BX27291" s="16"/>
    </row>
    <row r="27292" spans="76:76">
      <c r="BX27292" s="16"/>
    </row>
    <row r="27293" spans="76:76">
      <c r="BX27293" s="16"/>
    </row>
    <row r="27294" spans="76:76">
      <c r="BX27294" s="16"/>
    </row>
    <row r="27295" spans="76:76">
      <c r="BX27295" s="16"/>
    </row>
    <row r="27296" spans="76:76">
      <c r="BX27296" s="16"/>
    </row>
    <row r="27297" spans="76:76">
      <c r="BX27297" s="16"/>
    </row>
    <row r="27298" spans="76:76">
      <c r="BX27298" s="16"/>
    </row>
    <row r="27299" spans="76:76">
      <c r="BX27299" s="16"/>
    </row>
    <row r="27300" spans="76:76">
      <c r="BX27300" s="16"/>
    </row>
    <row r="27301" spans="76:76">
      <c r="BX27301" s="16"/>
    </row>
    <row r="27302" spans="76:76">
      <c r="BX27302" s="16"/>
    </row>
    <row r="27303" spans="76:76">
      <c r="BX27303" s="16"/>
    </row>
    <row r="27304" spans="76:76">
      <c r="BX27304" s="16"/>
    </row>
    <row r="27305" spans="76:76">
      <c r="BX27305" s="16"/>
    </row>
    <row r="27306" spans="76:76">
      <c r="BX27306" s="16"/>
    </row>
    <row r="27307" spans="76:76">
      <c r="BX27307" s="16"/>
    </row>
    <row r="27308" spans="76:76">
      <c r="BX27308" s="16"/>
    </row>
    <row r="27309" spans="76:76">
      <c r="BX27309" s="16"/>
    </row>
    <row r="27310" spans="76:76">
      <c r="BX27310" s="16"/>
    </row>
    <row r="27311" spans="76:76">
      <c r="BX27311" s="16"/>
    </row>
    <row r="27312" spans="76:76">
      <c r="BX27312" s="16"/>
    </row>
    <row r="27313" spans="76:76">
      <c r="BX27313" s="16"/>
    </row>
    <row r="27314" spans="76:76">
      <c r="BX27314" s="16"/>
    </row>
    <row r="27315" spans="76:76">
      <c r="BX27315" s="16"/>
    </row>
    <row r="27316" spans="76:76">
      <c r="BX27316" s="16"/>
    </row>
    <row r="27317" spans="76:76">
      <c r="BX27317" s="16"/>
    </row>
    <row r="27318" spans="76:76">
      <c r="BX27318" s="16"/>
    </row>
    <row r="27319" spans="76:76">
      <c r="BX27319" s="16"/>
    </row>
    <row r="27320" spans="76:76">
      <c r="BX27320" s="16"/>
    </row>
    <row r="27321" spans="76:76">
      <c r="BX27321" s="16"/>
    </row>
    <row r="27322" spans="76:76">
      <c r="BX27322" s="16"/>
    </row>
    <row r="27323" spans="76:76">
      <c r="BX27323" s="16"/>
    </row>
    <row r="27324" spans="76:76">
      <c r="BX27324" s="16"/>
    </row>
    <row r="27325" spans="76:76">
      <c r="BX27325" s="16"/>
    </row>
    <row r="27326" spans="76:76">
      <c r="BX27326" s="16"/>
    </row>
    <row r="27327" spans="76:76">
      <c r="BX27327" s="16"/>
    </row>
    <row r="27328" spans="76:76">
      <c r="BX27328" s="16"/>
    </row>
    <row r="27329" spans="76:76">
      <c r="BX27329" s="16"/>
    </row>
    <row r="27330" spans="76:76">
      <c r="BX27330" s="16"/>
    </row>
    <row r="27331" spans="76:76">
      <c r="BX27331" s="16"/>
    </row>
    <row r="27332" spans="76:76">
      <c r="BX27332" s="16"/>
    </row>
    <row r="27333" spans="76:76">
      <c r="BX27333" s="16"/>
    </row>
    <row r="27334" spans="76:76">
      <c r="BX27334" s="16"/>
    </row>
    <row r="27335" spans="76:76">
      <c r="BX27335" s="16"/>
    </row>
    <row r="27336" spans="76:76">
      <c r="BX27336" s="16"/>
    </row>
    <row r="27337" spans="76:76">
      <c r="BX27337" s="16"/>
    </row>
    <row r="27338" spans="76:76">
      <c r="BX27338" s="16"/>
    </row>
    <row r="27339" spans="76:76">
      <c r="BX27339" s="16"/>
    </row>
    <row r="27340" spans="76:76">
      <c r="BX27340" s="16"/>
    </row>
    <row r="27341" spans="76:76">
      <c r="BX27341" s="16"/>
    </row>
    <row r="27342" spans="76:76">
      <c r="BX27342" s="16"/>
    </row>
    <row r="27343" spans="76:76">
      <c r="BX27343" s="16"/>
    </row>
    <row r="27344" spans="76:76">
      <c r="BX27344" s="16"/>
    </row>
    <row r="27345" spans="76:76">
      <c r="BX27345" s="16"/>
    </row>
    <row r="27346" spans="76:76">
      <c r="BX27346" s="16"/>
    </row>
    <row r="27347" spans="76:76">
      <c r="BX27347" s="16"/>
    </row>
    <row r="27348" spans="76:76">
      <c r="BX27348" s="16"/>
    </row>
    <row r="27349" spans="76:76">
      <c r="BX27349" s="16"/>
    </row>
    <row r="27350" spans="76:76">
      <c r="BX27350" s="16"/>
    </row>
    <row r="27351" spans="76:76">
      <c r="BX27351" s="16"/>
    </row>
    <row r="27352" spans="76:76">
      <c r="BX27352" s="16"/>
    </row>
    <row r="27353" spans="76:76">
      <c r="BX27353" s="16"/>
    </row>
    <row r="27354" spans="76:76">
      <c r="BX27354" s="16"/>
    </row>
    <row r="27355" spans="76:76">
      <c r="BX27355" s="16"/>
    </row>
    <row r="27356" spans="76:76">
      <c r="BX27356" s="16"/>
    </row>
    <row r="27357" spans="76:76">
      <c r="BX27357" s="16"/>
    </row>
    <row r="27358" spans="76:76">
      <c r="BX27358" s="16"/>
    </row>
    <row r="27359" spans="76:76">
      <c r="BX27359" s="16"/>
    </row>
    <row r="27360" spans="76:76">
      <c r="BX27360" s="16"/>
    </row>
    <row r="27361" spans="76:76">
      <c r="BX27361" s="16"/>
    </row>
    <row r="27362" spans="76:76">
      <c r="BX27362" s="16"/>
    </row>
    <row r="27363" spans="76:76">
      <c r="BX27363" s="16"/>
    </row>
    <row r="27364" spans="76:76">
      <c r="BX27364" s="16"/>
    </row>
    <row r="27365" spans="76:76">
      <c r="BX27365" s="16"/>
    </row>
    <row r="27366" spans="76:76">
      <c r="BX27366" s="16"/>
    </row>
    <row r="27367" spans="76:76">
      <c r="BX27367" s="16"/>
    </row>
    <row r="27368" spans="76:76">
      <c r="BX27368" s="16"/>
    </row>
    <row r="27369" spans="76:76">
      <c r="BX27369" s="16"/>
    </row>
    <row r="27370" spans="76:76">
      <c r="BX27370" s="16"/>
    </row>
    <row r="27371" spans="76:76">
      <c r="BX27371" s="16"/>
    </row>
    <row r="27372" spans="76:76">
      <c r="BX27372" s="16"/>
    </row>
    <row r="27373" spans="76:76">
      <c r="BX27373" s="16"/>
    </row>
    <row r="27374" spans="76:76">
      <c r="BX27374" s="16"/>
    </row>
    <row r="27375" spans="76:76">
      <c r="BX27375" s="16"/>
    </row>
    <row r="27376" spans="76:76">
      <c r="BX27376" s="16"/>
    </row>
    <row r="27377" spans="76:76">
      <c r="BX27377" s="16"/>
    </row>
    <row r="27378" spans="76:76">
      <c r="BX27378" s="16"/>
    </row>
    <row r="27379" spans="76:76">
      <c r="BX27379" s="16"/>
    </row>
    <row r="27380" spans="76:76">
      <c r="BX27380" s="16"/>
    </row>
    <row r="27381" spans="76:76">
      <c r="BX27381" s="16"/>
    </row>
    <row r="27382" spans="76:76">
      <c r="BX27382" s="16"/>
    </row>
    <row r="27383" spans="76:76">
      <c r="BX27383" s="16"/>
    </row>
    <row r="27384" spans="76:76">
      <c r="BX27384" s="16"/>
    </row>
    <row r="27385" spans="76:76">
      <c r="BX27385" s="16"/>
    </row>
    <row r="27386" spans="76:76">
      <c r="BX27386" s="16"/>
    </row>
    <row r="27387" spans="76:76">
      <c r="BX27387" s="16"/>
    </row>
    <row r="27388" spans="76:76">
      <c r="BX27388" s="16"/>
    </row>
    <row r="27389" spans="76:76">
      <c r="BX27389" s="16"/>
    </row>
    <row r="27390" spans="76:76">
      <c r="BX27390" s="16"/>
    </row>
    <row r="27391" spans="76:76">
      <c r="BX27391" s="16"/>
    </row>
    <row r="27392" spans="76:76">
      <c r="BX27392" s="16"/>
    </row>
    <row r="27393" spans="76:76">
      <c r="BX27393" s="16"/>
    </row>
    <row r="27394" spans="76:76">
      <c r="BX27394" s="16"/>
    </row>
    <row r="27395" spans="76:76">
      <c r="BX27395" s="16"/>
    </row>
    <row r="27396" spans="76:76">
      <c r="BX27396" s="16"/>
    </row>
    <row r="27397" spans="76:76">
      <c r="BX27397" s="16"/>
    </row>
    <row r="27398" spans="76:76">
      <c r="BX27398" s="16"/>
    </row>
    <row r="27399" spans="76:76">
      <c r="BX27399" s="16"/>
    </row>
    <row r="27400" spans="76:76">
      <c r="BX27400" s="16"/>
    </row>
    <row r="27401" spans="76:76">
      <c r="BX27401" s="16"/>
    </row>
    <row r="27402" spans="76:76">
      <c r="BX27402" s="16"/>
    </row>
    <row r="27403" spans="76:76">
      <c r="BX27403" s="16"/>
    </row>
    <row r="27404" spans="76:76">
      <c r="BX27404" s="16"/>
    </row>
    <row r="27405" spans="76:76">
      <c r="BX27405" s="16"/>
    </row>
    <row r="27406" spans="76:76">
      <c r="BX27406" s="16"/>
    </row>
    <row r="27407" spans="76:76">
      <c r="BX27407" s="16"/>
    </row>
    <row r="27408" spans="76:76">
      <c r="BX27408" s="16"/>
    </row>
    <row r="27409" spans="76:76">
      <c r="BX27409" s="16"/>
    </row>
    <row r="27410" spans="76:76">
      <c r="BX27410" s="16"/>
    </row>
    <row r="27411" spans="76:76">
      <c r="BX27411" s="16"/>
    </row>
    <row r="27412" spans="76:76">
      <c r="BX27412" s="16"/>
    </row>
    <row r="27413" spans="76:76">
      <c r="BX27413" s="16"/>
    </row>
    <row r="27414" spans="76:76">
      <c r="BX27414" s="16"/>
    </row>
    <row r="27415" spans="76:76">
      <c r="BX27415" s="16"/>
    </row>
    <row r="27416" spans="76:76">
      <c r="BX27416" s="16"/>
    </row>
    <row r="27417" spans="76:76">
      <c r="BX27417" s="16"/>
    </row>
    <row r="27418" spans="76:76">
      <c r="BX27418" s="16"/>
    </row>
    <row r="27419" spans="76:76">
      <c r="BX27419" s="16"/>
    </row>
    <row r="27420" spans="76:76">
      <c r="BX27420" s="16"/>
    </row>
    <row r="27421" spans="76:76">
      <c r="BX27421" s="16"/>
    </row>
    <row r="27422" spans="76:76">
      <c r="BX27422" s="16"/>
    </row>
    <row r="27423" spans="76:76">
      <c r="BX27423" s="16"/>
    </row>
    <row r="27424" spans="76:76">
      <c r="BX27424" s="16"/>
    </row>
    <row r="27425" spans="76:76">
      <c r="BX27425" s="16"/>
    </row>
    <row r="27426" spans="76:76">
      <c r="BX27426" s="16"/>
    </row>
    <row r="27427" spans="76:76">
      <c r="BX27427" s="16"/>
    </row>
    <row r="27428" spans="76:76">
      <c r="BX27428" s="16"/>
    </row>
    <row r="27429" spans="76:76">
      <c r="BX27429" s="16"/>
    </row>
    <row r="27430" spans="76:76">
      <c r="BX27430" s="16"/>
    </row>
    <row r="27431" spans="76:76">
      <c r="BX27431" s="16"/>
    </row>
    <row r="27432" spans="76:76">
      <c r="BX27432" s="16"/>
    </row>
    <row r="27433" spans="76:76">
      <c r="BX27433" s="16"/>
    </row>
    <row r="27434" spans="76:76">
      <c r="BX27434" s="16"/>
    </row>
    <row r="27435" spans="76:76">
      <c r="BX27435" s="16"/>
    </row>
    <row r="27436" spans="76:76">
      <c r="BX27436" s="16"/>
    </row>
    <row r="27437" spans="76:76">
      <c r="BX27437" s="16"/>
    </row>
    <row r="27438" spans="76:76">
      <c r="BX27438" s="16"/>
    </row>
    <row r="27439" spans="76:76">
      <c r="BX27439" s="16"/>
    </row>
    <row r="27440" spans="76:76">
      <c r="BX27440" s="16"/>
    </row>
    <row r="27441" spans="76:76">
      <c r="BX27441" s="16"/>
    </row>
    <row r="27442" spans="76:76">
      <c r="BX27442" s="16"/>
    </row>
    <row r="27443" spans="76:76">
      <c r="BX27443" s="16"/>
    </row>
    <row r="27444" spans="76:76">
      <c r="BX27444" s="16"/>
    </row>
    <row r="27445" spans="76:76">
      <c r="BX27445" s="16"/>
    </row>
    <row r="27446" spans="76:76">
      <c r="BX27446" s="16"/>
    </row>
    <row r="27447" spans="76:76">
      <c r="BX27447" s="16"/>
    </row>
    <row r="27448" spans="76:76">
      <c r="BX27448" s="16"/>
    </row>
    <row r="27449" spans="76:76">
      <c r="BX27449" s="16"/>
    </row>
    <row r="27450" spans="76:76">
      <c r="BX27450" s="16"/>
    </row>
    <row r="27451" spans="76:76">
      <c r="BX27451" s="16"/>
    </row>
    <row r="27452" spans="76:76">
      <c r="BX27452" s="16"/>
    </row>
    <row r="27453" spans="76:76">
      <c r="BX27453" s="16"/>
    </row>
    <row r="27454" spans="76:76">
      <c r="BX27454" s="16"/>
    </row>
    <row r="27455" spans="76:76">
      <c r="BX27455" s="16"/>
    </row>
    <row r="27456" spans="76:76">
      <c r="BX27456" s="16"/>
    </row>
    <row r="27457" spans="76:76">
      <c r="BX27457" s="16"/>
    </row>
    <row r="27458" spans="76:76">
      <c r="BX27458" s="16"/>
    </row>
    <row r="27459" spans="76:76">
      <c r="BX27459" s="16"/>
    </row>
    <row r="27460" spans="76:76">
      <c r="BX27460" s="16"/>
    </row>
    <row r="27461" spans="76:76">
      <c r="BX27461" s="16"/>
    </row>
    <row r="27462" spans="76:76">
      <c r="BX27462" s="16"/>
    </row>
    <row r="27463" spans="76:76">
      <c r="BX27463" s="16"/>
    </row>
    <row r="27464" spans="76:76">
      <c r="BX27464" s="16"/>
    </row>
    <row r="27465" spans="76:76">
      <c r="BX27465" s="16"/>
    </row>
    <row r="27466" spans="76:76">
      <c r="BX27466" s="16"/>
    </row>
    <row r="27467" spans="76:76">
      <c r="BX27467" s="16"/>
    </row>
    <row r="27468" spans="76:76">
      <c r="BX27468" s="16"/>
    </row>
    <row r="27469" spans="76:76">
      <c r="BX27469" s="16"/>
    </row>
    <row r="27470" spans="76:76">
      <c r="BX27470" s="16"/>
    </row>
    <row r="27471" spans="76:76">
      <c r="BX27471" s="16"/>
    </row>
    <row r="27472" spans="76:76">
      <c r="BX27472" s="16"/>
    </row>
    <row r="27473" spans="76:76">
      <c r="BX27473" s="16"/>
    </row>
    <row r="27474" spans="76:76">
      <c r="BX27474" s="16"/>
    </row>
    <row r="27475" spans="76:76">
      <c r="BX27475" s="16"/>
    </row>
    <row r="27476" spans="76:76">
      <c r="BX27476" s="16"/>
    </row>
    <row r="27477" spans="76:76">
      <c r="BX27477" s="16"/>
    </row>
    <row r="27478" spans="76:76">
      <c r="BX27478" s="16"/>
    </row>
    <row r="27479" spans="76:76">
      <c r="BX27479" s="16"/>
    </row>
    <row r="27480" spans="76:76">
      <c r="BX27480" s="16"/>
    </row>
    <row r="27481" spans="76:76">
      <c r="BX27481" s="16"/>
    </row>
    <row r="27482" spans="76:76">
      <c r="BX27482" s="16"/>
    </row>
    <row r="27483" spans="76:76">
      <c r="BX27483" s="16"/>
    </row>
    <row r="27484" spans="76:76">
      <c r="BX27484" s="16"/>
    </row>
    <row r="27485" spans="76:76">
      <c r="BX27485" s="16"/>
    </row>
    <row r="27486" spans="76:76">
      <c r="BX27486" s="16"/>
    </row>
    <row r="27487" spans="76:76">
      <c r="BX27487" s="16"/>
    </row>
    <row r="27488" spans="76:76">
      <c r="BX27488" s="16"/>
    </row>
    <row r="27489" spans="76:76">
      <c r="BX27489" s="16"/>
    </row>
    <row r="27490" spans="76:76">
      <c r="BX27490" s="16"/>
    </row>
    <row r="27491" spans="76:76">
      <c r="BX27491" s="16"/>
    </row>
    <row r="27492" spans="76:76">
      <c r="BX27492" s="16"/>
    </row>
    <row r="27493" spans="76:76">
      <c r="BX27493" s="16"/>
    </row>
    <row r="27494" spans="76:76">
      <c r="BX27494" s="16"/>
    </row>
    <row r="27495" spans="76:76">
      <c r="BX27495" s="16"/>
    </row>
    <row r="27496" spans="76:76">
      <c r="BX27496" s="16"/>
    </row>
    <row r="27497" spans="76:76">
      <c r="BX27497" s="16"/>
    </row>
    <row r="27498" spans="76:76">
      <c r="BX27498" s="16"/>
    </row>
    <row r="27499" spans="76:76">
      <c r="BX27499" s="16"/>
    </row>
    <row r="27500" spans="76:76">
      <c r="BX27500" s="16"/>
    </row>
    <row r="27501" spans="76:76">
      <c r="BX27501" s="16"/>
    </row>
    <row r="27502" spans="76:76">
      <c r="BX27502" s="16"/>
    </row>
    <row r="27503" spans="76:76">
      <c r="BX27503" s="16"/>
    </row>
    <row r="27504" spans="76:76">
      <c r="BX27504" s="16"/>
    </row>
    <row r="27505" spans="76:76">
      <c r="BX27505" s="16"/>
    </row>
    <row r="27506" spans="76:76">
      <c r="BX27506" s="16"/>
    </row>
    <row r="27507" spans="76:76">
      <c r="BX27507" s="16"/>
    </row>
    <row r="27508" spans="76:76">
      <c r="BX27508" s="16"/>
    </row>
    <row r="27509" spans="76:76">
      <c r="BX27509" s="16"/>
    </row>
    <row r="27510" spans="76:76">
      <c r="BX27510" s="16"/>
    </row>
    <row r="27511" spans="76:76">
      <c r="BX27511" s="16"/>
    </row>
    <row r="27512" spans="76:76">
      <c r="BX27512" s="16"/>
    </row>
    <row r="27513" spans="76:76">
      <c r="BX27513" s="16"/>
    </row>
    <row r="27514" spans="76:76">
      <c r="BX27514" s="16"/>
    </row>
    <row r="27515" spans="76:76">
      <c r="BX27515" s="16"/>
    </row>
    <row r="27516" spans="76:76">
      <c r="BX27516" s="16"/>
    </row>
    <row r="27517" spans="76:76">
      <c r="BX27517" s="16"/>
    </row>
    <row r="27518" spans="76:76">
      <c r="BX27518" s="16"/>
    </row>
    <row r="27519" spans="76:76">
      <c r="BX27519" s="16"/>
    </row>
    <row r="27520" spans="76:76">
      <c r="BX27520" s="16"/>
    </row>
    <row r="27521" spans="76:76">
      <c r="BX27521" s="16"/>
    </row>
    <row r="27522" spans="76:76">
      <c r="BX27522" s="16"/>
    </row>
    <row r="27523" spans="76:76">
      <c r="BX27523" s="16"/>
    </row>
    <row r="27524" spans="76:76">
      <c r="BX27524" s="16"/>
    </row>
    <row r="27525" spans="76:76">
      <c r="BX27525" s="16"/>
    </row>
    <row r="27526" spans="76:76">
      <c r="BX27526" s="16"/>
    </row>
    <row r="27527" spans="76:76">
      <c r="BX27527" s="16"/>
    </row>
    <row r="27528" spans="76:76">
      <c r="BX27528" s="16"/>
    </row>
    <row r="27529" spans="76:76">
      <c r="BX27529" s="16"/>
    </row>
    <row r="27530" spans="76:76">
      <c r="BX27530" s="16"/>
    </row>
    <row r="27531" spans="76:76">
      <c r="BX27531" s="16"/>
    </row>
    <row r="27532" spans="76:76">
      <c r="BX27532" s="16"/>
    </row>
    <row r="27533" spans="76:76">
      <c r="BX27533" s="16"/>
    </row>
    <row r="27534" spans="76:76">
      <c r="BX27534" s="16"/>
    </row>
    <row r="27535" spans="76:76">
      <c r="BX27535" s="16"/>
    </row>
    <row r="27536" spans="76:76">
      <c r="BX27536" s="16"/>
    </row>
    <row r="27537" spans="76:76">
      <c r="BX27537" s="16"/>
    </row>
    <row r="27538" spans="76:76">
      <c r="BX27538" s="16"/>
    </row>
    <row r="27539" spans="76:76">
      <c r="BX27539" s="16"/>
    </row>
    <row r="27540" spans="76:76">
      <c r="BX27540" s="16"/>
    </row>
    <row r="27541" spans="76:76">
      <c r="BX27541" s="16"/>
    </row>
    <row r="27542" spans="76:76">
      <c r="BX27542" s="16"/>
    </row>
    <row r="27543" spans="76:76">
      <c r="BX27543" s="16"/>
    </row>
    <row r="27544" spans="76:76">
      <c r="BX27544" s="16"/>
    </row>
    <row r="27545" spans="76:76">
      <c r="BX27545" s="16"/>
    </row>
    <row r="27546" spans="76:76">
      <c r="BX27546" s="16"/>
    </row>
    <row r="27547" spans="76:76">
      <c r="BX27547" s="16"/>
    </row>
    <row r="27548" spans="76:76">
      <c r="BX27548" s="16"/>
    </row>
    <row r="27549" spans="76:76">
      <c r="BX27549" s="16"/>
    </row>
    <row r="27550" spans="76:76">
      <c r="BX27550" s="16"/>
    </row>
    <row r="27551" spans="76:76">
      <c r="BX27551" s="16"/>
    </row>
    <row r="27552" spans="76:76">
      <c r="BX27552" s="16"/>
    </row>
    <row r="27553" spans="76:76">
      <c r="BX27553" s="16"/>
    </row>
    <row r="27554" spans="76:76">
      <c r="BX27554" s="16"/>
    </row>
    <row r="27555" spans="76:76">
      <c r="BX27555" s="16"/>
    </row>
    <row r="27556" spans="76:76">
      <c r="BX27556" s="16"/>
    </row>
    <row r="27557" spans="76:76">
      <c r="BX27557" s="16"/>
    </row>
    <row r="27558" spans="76:76">
      <c r="BX27558" s="16"/>
    </row>
    <row r="27559" spans="76:76">
      <c r="BX27559" s="16"/>
    </row>
    <row r="27560" spans="76:76">
      <c r="BX27560" s="16"/>
    </row>
    <row r="27561" spans="76:76">
      <c r="BX27561" s="16"/>
    </row>
    <row r="27562" spans="76:76">
      <c r="BX27562" s="16"/>
    </row>
    <row r="27563" spans="76:76">
      <c r="BX27563" s="16"/>
    </row>
    <row r="27564" spans="76:76">
      <c r="BX27564" s="16"/>
    </row>
    <row r="27565" spans="76:76">
      <c r="BX27565" s="16"/>
    </row>
    <row r="27566" spans="76:76">
      <c r="BX27566" s="16"/>
    </row>
    <row r="27567" spans="76:76">
      <c r="BX27567" s="16"/>
    </row>
    <row r="27568" spans="76:76">
      <c r="BX27568" s="16"/>
    </row>
    <row r="27569" spans="76:76">
      <c r="BX27569" s="16"/>
    </row>
    <row r="27570" spans="76:76">
      <c r="BX27570" s="16"/>
    </row>
    <row r="27571" spans="76:76">
      <c r="BX27571" s="16"/>
    </row>
    <row r="27572" spans="76:76">
      <c r="BX27572" s="16"/>
    </row>
    <row r="27573" spans="76:76">
      <c r="BX27573" s="16"/>
    </row>
    <row r="27574" spans="76:76">
      <c r="BX27574" s="16"/>
    </row>
    <row r="27575" spans="76:76">
      <c r="BX27575" s="16"/>
    </row>
    <row r="27576" spans="76:76">
      <c r="BX27576" s="16"/>
    </row>
    <row r="27577" spans="76:76">
      <c r="BX27577" s="16"/>
    </row>
    <row r="27578" spans="76:76">
      <c r="BX27578" s="16"/>
    </row>
    <row r="27579" spans="76:76">
      <c r="BX27579" s="16"/>
    </row>
    <row r="27580" spans="76:76">
      <c r="BX27580" s="16"/>
    </row>
    <row r="27581" spans="76:76">
      <c r="BX27581" s="16"/>
    </row>
    <row r="27582" spans="76:76">
      <c r="BX27582" s="16"/>
    </row>
    <row r="27583" spans="76:76">
      <c r="BX27583" s="16"/>
    </row>
    <row r="27584" spans="76:76">
      <c r="BX27584" s="16"/>
    </row>
    <row r="27585" spans="76:76">
      <c r="BX27585" s="16"/>
    </row>
    <row r="27586" spans="76:76">
      <c r="BX27586" s="16"/>
    </row>
    <row r="27587" spans="76:76">
      <c r="BX27587" s="16"/>
    </row>
    <row r="27588" spans="76:76">
      <c r="BX27588" s="16"/>
    </row>
    <row r="27589" spans="76:76">
      <c r="BX27589" s="16"/>
    </row>
    <row r="27590" spans="76:76">
      <c r="BX27590" s="16"/>
    </row>
    <row r="27591" spans="76:76">
      <c r="BX27591" s="16"/>
    </row>
    <row r="27592" spans="76:76">
      <c r="BX27592" s="16"/>
    </row>
    <row r="27593" spans="76:76">
      <c r="BX27593" s="16"/>
    </row>
    <row r="27594" spans="76:76">
      <c r="BX27594" s="16"/>
    </row>
    <row r="27595" spans="76:76">
      <c r="BX27595" s="16"/>
    </row>
    <row r="27596" spans="76:76">
      <c r="BX27596" s="16"/>
    </row>
    <row r="27597" spans="76:76">
      <c r="BX27597" s="16"/>
    </row>
    <row r="27598" spans="76:76">
      <c r="BX27598" s="16"/>
    </row>
    <row r="27599" spans="76:76">
      <c r="BX27599" s="16"/>
    </row>
    <row r="27600" spans="76:76">
      <c r="BX27600" s="16"/>
    </row>
    <row r="27601" spans="76:76">
      <c r="BX27601" s="16"/>
    </row>
    <row r="27602" spans="76:76">
      <c r="BX27602" s="16"/>
    </row>
    <row r="27603" spans="76:76">
      <c r="BX27603" s="16"/>
    </row>
    <row r="27604" spans="76:76">
      <c r="BX27604" s="16"/>
    </row>
    <row r="27605" spans="76:76">
      <c r="BX27605" s="16"/>
    </row>
    <row r="27606" spans="76:76">
      <c r="BX27606" s="16"/>
    </row>
    <row r="27607" spans="76:76">
      <c r="BX27607" s="16"/>
    </row>
    <row r="27608" spans="76:76">
      <c r="BX27608" s="16"/>
    </row>
    <row r="27609" spans="76:76">
      <c r="BX27609" s="16"/>
    </row>
    <row r="27610" spans="76:76">
      <c r="BX27610" s="16"/>
    </row>
    <row r="27611" spans="76:76">
      <c r="BX27611" s="16"/>
    </row>
    <row r="27612" spans="76:76">
      <c r="BX27612" s="16"/>
    </row>
    <row r="27613" spans="76:76">
      <c r="BX27613" s="16"/>
    </row>
    <row r="27614" spans="76:76">
      <c r="BX27614" s="16"/>
    </row>
    <row r="27615" spans="76:76">
      <c r="BX27615" s="16"/>
    </row>
    <row r="27616" spans="76:76">
      <c r="BX27616" s="16"/>
    </row>
    <row r="27617" spans="76:76">
      <c r="BX27617" s="16"/>
    </row>
    <row r="27618" spans="76:76">
      <c r="BX27618" s="16"/>
    </row>
    <row r="27619" spans="76:76">
      <c r="BX27619" s="16"/>
    </row>
    <row r="27620" spans="76:76">
      <c r="BX27620" s="16"/>
    </row>
    <row r="27621" spans="76:76">
      <c r="BX27621" s="16"/>
    </row>
    <row r="27622" spans="76:76">
      <c r="BX27622" s="16"/>
    </row>
    <row r="27623" spans="76:76">
      <c r="BX27623" s="16"/>
    </row>
    <row r="27624" spans="76:76">
      <c r="BX27624" s="16"/>
    </row>
    <row r="27625" spans="76:76">
      <c r="BX27625" s="16"/>
    </row>
    <row r="27626" spans="76:76">
      <c r="BX27626" s="16"/>
    </row>
    <row r="27627" spans="76:76">
      <c r="BX27627" s="16"/>
    </row>
    <row r="27628" spans="76:76">
      <c r="BX27628" s="16"/>
    </row>
    <row r="27629" spans="76:76">
      <c r="BX27629" s="16"/>
    </row>
    <row r="27630" spans="76:76">
      <c r="BX27630" s="16"/>
    </row>
    <row r="27631" spans="76:76">
      <c r="BX27631" s="16"/>
    </row>
    <row r="27632" spans="76:76">
      <c r="BX27632" s="16"/>
    </row>
    <row r="27633" spans="76:76">
      <c r="BX27633" s="16"/>
    </row>
    <row r="27634" spans="76:76">
      <c r="BX27634" s="16"/>
    </row>
    <row r="27635" spans="76:76">
      <c r="BX27635" s="16"/>
    </row>
    <row r="27636" spans="76:76">
      <c r="BX27636" s="16"/>
    </row>
    <row r="27637" spans="76:76">
      <c r="BX27637" s="16"/>
    </row>
    <row r="27638" spans="76:76">
      <c r="BX27638" s="16"/>
    </row>
    <row r="27639" spans="76:76">
      <c r="BX27639" s="16"/>
    </row>
    <row r="27640" spans="76:76">
      <c r="BX27640" s="16"/>
    </row>
    <row r="27641" spans="76:76">
      <c r="BX27641" s="16"/>
    </row>
    <row r="27642" spans="76:76">
      <c r="BX27642" s="16"/>
    </row>
    <row r="27643" spans="76:76">
      <c r="BX27643" s="16"/>
    </row>
    <row r="27644" spans="76:76">
      <c r="BX27644" s="16"/>
    </row>
    <row r="27645" spans="76:76">
      <c r="BX27645" s="16"/>
    </row>
    <row r="27646" spans="76:76">
      <c r="BX27646" s="16"/>
    </row>
    <row r="27647" spans="76:76">
      <c r="BX27647" s="16"/>
    </row>
    <row r="27648" spans="76:76">
      <c r="BX27648" s="16"/>
    </row>
    <row r="27649" spans="76:76">
      <c r="BX27649" s="16"/>
    </row>
    <row r="27650" spans="76:76">
      <c r="BX27650" s="16"/>
    </row>
    <row r="27651" spans="76:76">
      <c r="BX27651" s="16"/>
    </row>
    <row r="27652" spans="76:76">
      <c r="BX27652" s="16"/>
    </row>
    <row r="27653" spans="76:76">
      <c r="BX27653" s="16"/>
    </row>
    <row r="27654" spans="76:76">
      <c r="BX27654" s="16"/>
    </row>
    <row r="27655" spans="76:76">
      <c r="BX27655" s="16"/>
    </row>
    <row r="27656" spans="76:76">
      <c r="BX27656" s="16"/>
    </row>
    <row r="27657" spans="76:76">
      <c r="BX27657" s="16"/>
    </row>
    <row r="27658" spans="76:76">
      <c r="BX27658" s="16"/>
    </row>
    <row r="27659" spans="76:76">
      <c r="BX27659" s="16"/>
    </row>
    <row r="27660" spans="76:76">
      <c r="BX27660" s="16"/>
    </row>
    <row r="27661" spans="76:76">
      <c r="BX27661" s="16"/>
    </row>
    <row r="27662" spans="76:76">
      <c r="BX27662" s="16"/>
    </row>
    <row r="27663" spans="76:76">
      <c r="BX27663" s="16"/>
    </row>
    <row r="27664" spans="76:76">
      <c r="BX27664" s="16"/>
    </row>
    <row r="27665" spans="76:76">
      <c r="BX27665" s="16"/>
    </row>
    <row r="27666" spans="76:76">
      <c r="BX27666" s="16"/>
    </row>
    <row r="27667" spans="76:76">
      <c r="BX27667" s="16"/>
    </row>
    <row r="27668" spans="76:76">
      <c r="BX27668" s="16"/>
    </row>
    <row r="27669" spans="76:76">
      <c r="BX27669" s="16"/>
    </row>
    <row r="27670" spans="76:76">
      <c r="BX27670" s="16"/>
    </row>
    <row r="27671" spans="76:76">
      <c r="BX27671" s="16"/>
    </row>
    <row r="27672" spans="76:76">
      <c r="BX27672" s="16"/>
    </row>
    <row r="27673" spans="76:76">
      <c r="BX27673" s="16"/>
    </row>
    <row r="27674" spans="76:76">
      <c r="BX27674" s="16"/>
    </row>
    <row r="27675" spans="76:76">
      <c r="BX27675" s="16"/>
    </row>
    <row r="27676" spans="76:76">
      <c r="BX27676" s="16"/>
    </row>
    <row r="27677" spans="76:76">
      <c r="BX27677" s="16"/>
    </row>
    <row r="27678" spans="76:76">
      <c r="BX27678" s="16"/>
    </row>
    <row r="27679" spans="76:76">
      <c r="BX27679" s="16"/>
    </row>
    <row r="27680" spans="76:76">
      <c r="BX27680" s="16"/>
    </row>
    <row r="27681" spans="76:76">
      <c r="BX27681" s="16"/>
    </row>
    <row r="27682" spans="76:76">
      <c r="BX27682" s="16"/>
    </row>
    <row r="27683" spans="76:76">
      <c r="BX27683" s="16"/>
    </row>
    <row r="27684" spans="76:76">
      <c r="BX27684" s="16"/>
    </row>
    <row r="27685" spans="76:76">
      <c r="BX27685" s="16"/>
    </row>
    <row r="27686" spans="76:76">
      <c r="BX27686" s="16"/>
    </row>
    <row r="27687" spans="76:76">
      <c r="BX27687" s="16"/>
    </row>
    <row r="27688" spans="76:76">
      <c r="BX27688" s="16"/>
    </row>
    <row r="27689" spans="76:76">
      <c r="BX27689" s="16"/>
    </row>
    <row r="27690" spans="76:76">
      <c r="BX27690" s="16"/>
    </row>
    <row r="27691" spans="76:76">
      <c r="BX27691" s="16"/>
    </row>
    <row r="27692" spans="76:76">
      <c r="BX27692" s="16"/>
    </row>
    <row r="27693" spans="76:76">
      <c r="BX27693" s="16"/>
    </row>
    <row r="27694" spans="76:76">
      <c r="BX27694" s="16"/>
    </row>
    <row r="27695" spans="76:76">
      <c r="BX27695" s="16"/>
    </row>
    <row r="27696" spans="76:76">
      <c r="BX27696" s="16"/>
    </row>
    <row r="27697" spans="76:76">
      <c r="BX27697" s="16"/>
    </row>
    <row r="27698" spans="76:76">
      <c r="BX27698" s="16"/>
    </row>
    <row r="27699" spans="76:76">
      <c r="BX27699" s="16"/>
    </row>
    <row r="27700" spans="76:76">
      <c r="BX27700" s="16"/>
    </row>
    <row r="27701" spans="76:76">
      <c r="BX27701" s="16"/>
    </row>
    <row r="27702" spans="76:76">
      <c r="BX27702" s="16"/>
    </row>
    <row r="27703" spans="76:76">
      <c r="BX27703" s="16"/>
    </row>
    <row r="27704" spans="76:76">
      <c r="BX27704" s="16"/>
    </row>
    <row r="27705" spans="76:76">
      <c r="BX27705" s="16"/>
    </row>
    <row r="27706" spans="76:76">
      <c r="BX27706" s="16"/>
    </row>
    <row r="27707" spans="76:76">
      <c r="BX27707" s="16"/>
    </row>
    <row r="27708" spans="76:76">
      <c r="BX27708" s="16"/>
    </row>
    <row r="27709" spans="76:76">
      <c r="BX27709" s="16"/>
    </row>
    <row r="27710" spans="76:76">
      <c r="BX27710" s="16"/>
    </row>
    <row r="27711" spans="76:76">
      <c r="BX27711" s="16"/>
    </row>
    <row r="27712" spans="76:76">
      <c r="BX27712" s="16"/>
    </row>
    <row r="27713" spans="76:76">
      <c r="BX27713" s="16"/>
    </row>
    <row r="27714" spans="76:76">
      <c r="BX27714" s="16"/>
    </row>
    <row r="27715" spans="76:76">
      <c r="BX27715" s="16"/>
    </row>
    <row r="27716" spans="76:76">
      <c r="BX27716" s="16"/>
    </row>
    <row r="27717" spans="76:76">
      <c r="BX27717" s="16"/>
    </row>
    <row r="27718" spans="76:76">
      <c r="BX27718" s="16"/>
    </row>
    <row r="27719" spans="76:76">
      <c r="BX27719" s="16"/>
    </row>
    <row r="27720" spans="76:76">
      <c r="BX27720" s="16"/>
    </row>
    <row r="27721" spans="76:76">
      <c r="BX27721" s="16"/>
    </row>
    <row r="27722" spans="76:76">
      <c r="BX27722" s="16"/>
    </row>
    <row r="27723" spans="76:76">
      <c r="BX27723" s="16"/>
    </row>
    <row r="27724" spans="76:76">
      <c r="BX27724" s="16"/>
    </row>
    <row r="27725" spans="76:76">
      <c r="BX27725" s="16"/>
    </row>
    <row r="27726" spans="76:76">
      <c r="BX27726" s="16"/>
    </row>
    <row r="27727" spans="76:76">
      <c r="BX27727" s="16"/>
    </row>
    <row r="27728" spans="76:76">
      <c r="BX27728" s="16"/>
    </row>
    <row r="27729" spans="76:76">
      <c r="BX27729" s="16"/>
    </row>
    <row r="27730" spans="76:76">
      <c r="BX27730" s="16"/>
    </row>
    <row r="27731" spans="76:76">
      <c r="BX27731" s="16"/>
    </row>
    <row r="27732" spans="76:76">
      <c r="BX27732" s="16"/>
    </row>
    <row r="27733" spans="76:76">
      <c r="BX27733" s="16"/>
    </row>
    <row r="27734" spans="76:76">
      <c r="BX27734" s="16"/>
    </row>
    <row r="27735" spans="76:76">
      <c r="BX27735" s="16"/>
    </row>
    <row r="27736" spans="76:76">
      <c r="BX27736" s="16"/>
    </row>
    <row r="27737" spans="76:76">
      <c r="BX27737" s="16"/>
    </row>
    <row r="27738" spans="76:76">
      <c r="BX27738" s="16"/>
    </row>
    <row r="27739" spans="76:76">
      <c r="BX27739" s="16"/>
    </row>
    <row r="27740" spans="76:76">
      <c r="BX27740" s="16"/>
    </row>
    <row r="27741" spans="76:76">
      <c r="BX27741" s="16"/>
    </row>
    <row r="27742" spans="76:76">
      <c r="BX27742" s="16"/>
    </row>
    <row r="27743" spans="76:76">
      <c r="BX27743" s="16"/>
    </row>
    <row r="27744" spans="76:76">
      <c r="BX27744" s="16"/>
    </row>
    <row r="27745" spans="76:76">
      <c r="BX27745" s="16"/>
    </row>
    <row r="27746" spans="76:76">
      <c r="BX27746" s="16"/>
    </row>
    <row r="27747" spans="76:76">
      <c r="BX27747" s="16"/>
    </row>
    <row r="27748" spans="76:76">
      <c r="BX27748" s="16"/>
    </row>
    <row r="27749" spans="76:76">
      <c r="BX27749" s="16"/>
    </row>
    <row r="27750" spans="76:76">
      <c r="BX27750" s="16"/>
    </row>
    <row r="27751" spans="76:76">
      <c r="BX27751" s="16"/>
    </row>
    <row r="27752" spans="76:76">
      <c r="BX27752" s="16"/>
    </row>
    <row r="27753" spans="76:76">
      <c r="BX27753" s="16"/>
    </row>
    <row r="27754" spans="76:76">
      <c r="BX27754" s="16"/>
    </row>
    <row r="27755" spans="76:76">
      <c r="BX27755" s="16"/>
    </row>
    <row r="27756" spans="76:76">
      <c r="BX27756" s="16"/>
    </row>
    <row r="27757" spans="76:76">
      <c r="BX27757" s="16"/>
    </row>
    <row r="27758" spans="76:76">
      <c r="BX27758" s="16"/>
    </row>
    <row r="27759" spans="76:76">
      <c r="BX27759" s="16"/>
    </row>
    <row r="27760" spans="76:76">
      <c r="BX27760" s="16"/>
    </row>
    <row r="27761" spans="76:76">
      <c r="BX27761" s="16"/>
    </row>
    <row r="27762" spans="76:76">
      <c r="BX27762" s="16"/>
    </row>
    <row r="27763" spans="76:76">
      <c r="BX27763" s="16"/>
    </row>
    <row r="27764" spans="76:76">
      <c r="BX27764" s="16"/>
    </row>
    <row r="27765" spans="76:76">
      <c r="BX27765" s="16"/>
    </row>
    <row r="27766" spans="76:76">
      <c r="BX27766" s="16"/>
    </row>
    <row r="27767" spans="76:76">
      <c r="BX27767" s="16"/>
    </row>
    <row r="27768" spans="76:76">
      <c r="BX27768" s="16"/>
    </row>
    <row r="27769" spans="76:76">
      <c r="BX27769" s="16"/>
    </row>
    <row r="27770" spans="76:76">
      <c r="BX27770" s="16"/>
    </row>
    <row r="27771" spans="76:76">
      <c r="BX27771" s="16"/>
    </row>
    <row r="27772" spans="76:76">
      <c r="BX27772" s="16"/>
    </row>
    <row r="27773" spans="76:76">
      <c r="BX27773" s="16"/>
    </row>
    <row r="27774" spans="76:76">
      <c r="BX27774" s="16"/>
    </row>
    <row r="27775" spans="76:76">
      <c r="BX27775" s="16"/>
    </row>
    <row r="27776" spans="76:76">
      <c r="BX27776" s="16"/>
    </row>
    <row r="27777" spans="76:76">
      <c r="BX27777" s="16"/>
    </row>
    <row r="27778" spans="76:76">
      <c r="BX27778" s="16"/>
    </row>
    <row r="27779" spans="76:76">
      <c r="BX27779" s="16"/>
    </row>
    <row r="27780" spans="76:76">
      <c r="BX27780" s="16"/>
    </row>
    <row r="27781" spans="76:76">
      <c r="BX27781" s="16"/>
    </row>
    <row r="27782" spans="76:76">
      <c r="BX27782" s="16"/>
    </row>
    <row r="27783" spans="76:76">
      <c r="BX27783" s="16"/>
    </row>
    <row r="27784" spans="76:76">
      <c r="BX27784" s="16"/>
    </row>
    <row r="27785" spans="76:76">
      <c r="BX27785" s="16"/>
    </row>
    <row r="27786" spans="76:76">
      <c r="BX27786" s="16"/>
    </row>
    <row r="27787" spans="76:76">
      <c r="BX27787" s="16"/>
    </row>
    <row r="27788" spans="76:76">
      <c r="BX27788" s="16"/>
    </row>
    <row r="27789" spans="76:76">
      <c r="BX27789" s="16"/>
    </row>
    <row r="27790" spans="76:76">
      <c r="BX27790" s="16"/>
    </row>
    <row r="27791" spans="76:76">
      <c r="BX27791" s="16"/>
    </row>
    <row r="27792" spans="76:76">
      <c r="BX27792" s="16"/>
    </row>
    <row r="27793" spans="76:76">
      <c r="BX27793" s="16"/>
    </row>
    <row r="27794" spans="76:76">
      <c r="BX27794" s="16"/>
    </row>
    <row r="27795" spans="76:76">
      <c r="BX27795" s="16"/>
    </row>
    <row r="27796" spans="76:76">
      <c r="BX27796" s="16"/>
    </row>
    <row r="27797" spans="76:76">
      <c r="BX27797" s="16"/>
    </row>
    <row r="27798" spans="76:76">
      <c r="BX27798" s="16"/>
    </row>
    <row r="27799" spans="76:76">
      <c r="BX27799" s="16"/>
    </row>
    <row r="27800" spans="76:76">
      <c r="BX27800" s="16"/>
    </row>
    <row r="27801" spans="76:76">
      <c r="BX27801" s="16"/>
    </row>
    <row r="27802" spans="76:76">
      <c r="BX27802" s="16"/>
    </row>
    <row r="27803" spans="76:76">
      <c r="BX27803" s="16"/>
    </row>
    <row r="27804" spans="76:76">
      <c r="BX27804" s="16"/>
    </row>
    <row r="27805" spans="76:76">
      <c r="BX27805" s="16"/>
    </row>
    <row r="27806" spans="76:76">
      <c r="BX27806" s="16"/>
    </row>
    <row r="27807" spans="76:76">
      <c r="BX27807" s="16"/>
    </row>
    <row r="27808" spans="76:76">
      <c r="BX27808" s="16"/>
    </row>
    <row r="27809" spans="76:76">
      <c r="BX27809" s="16"/>
    </row>
    <row r="27810" spans="76:76">
      <c r="BX27810" s="16"/>
    </row>
    <row r="27811" spans="76:76">
      <c r="BX27811" s="16"/>
    </row>
    <row r="27812" spans="76:76">
      <c r="BX27812" s="16"/>
    </row>
    <row r="27813" spans="76:76">
      <c r="BX27813" s="16"/>
    </row>
    <row r="27814" spans="76:76">
      <c r="BX27814" s="16"/>
    </row>
    <row r="27815" spans="76:76">
      <c r="BX27815" s="16"/>
    </row>
    <row r="27816" spans="76:76">
      <c r="BX27816" s="16"/>
    </row>
    <row r="27817" spans="76:76">
      <c r="BX27817" s="16"/>
    </row>
    <row r="27818" spans="76:76">
      <c r="BX27818" s="16"/>
    </row>
    <row r="27819" spans="76:76">
      <c r="BX27819" s="16"/>
    </row>
    <row r="27820" spans="76:76">
      <c r="BX27820" s="16"/>
    </row>
    <row r="27821" spans="76:76">
      <c r="BX27821" s="16"/>
    </row>
    <row r="27822" spans="76:76">
      <c r="BX27822" s="16"/>
    </row>
    <row r="27823" spans="76:76">
      <c r="BX27823" s="16"/>
    </row>
    <row r="27824" spans="76:76">
      <c r="BX27824" s="16"/>
    </row>
    <row r="27825" spans="76:76">
      <c r="BX27825" s="16"/>
    </row>
    <row r="27826" spans="76:76">
      <c r="BX27826" s="16"/>
    </row>
    <row r="27827" spans="76:76">
      <c r="BX27827" s="16"/>
    </row>
    <row r="27828" spans="76:76">
      <c r="BX27828" s="16"/>
    </row>
    <row r="27829" spans="76:76">
      <c r="BX27829" s="16"/>
    </row>
    <row r="27830" spans="76:76">
      <c r="BX27830" s="16"/>
    </row>
    <row r="27831" spans="76:76">
      <c r="BX27831" s="16"/>
    </row>
    <row r="27832" spans="76:76">
      <c r="BX27832" s="16"/>
    </row>
    <row r="27833" spans="76:76">
      <c r="BX27833" s="16"/>
    </row>
    <row r="27834" spans="76:76">
      <c r="BX27834" s="16"/>
    </row>
    <row r="27835" spans="76:76">
      <c r="BX27835" s="16"/>
    </row>
    <row r="27836" spans="76:76">
      <c r="BX27836" s="16"/>
    </row>
    <row r="27837" spans="76:76">
      <c r="BX27837" s="16"/>
    </row>
    <row r="27838" spans="76:76">
      <c r="BX27838" s="16"/>
    </row>
    <row r="27839" spans="76:76">
      <c r="BX27839" s="16"/>
    </row>
    <row r="27840" spans="76:76">
      <c r="BX27840" s="16"/>
    </row>
    <row r="27841" spans="76:76">
      <c r="BX27841" s="16"/>
    </row>
    <row r="27842" spans="76:76">
      <c r="BX27842" s="16"/>
    </row>
    <row r="27843" spans="76:76">
      <c r="BX27843" s="16"/>
    </row>
    <row r="27844" spans="76:76">
      <c r="BX27844" s="16"/>
    </row>
    <row r="27845" spans="76:76">
      <c r="BX27845" s="16"/>
    </row>
    <row r="27846" spans="76:76">
      <c r="BX27846" s="16"/>
    </row>
    <row r="27847" spans="76:76">
      <c r="BX27847" s="16"/>
    </row>
    <row r="27848" spans="76:76">
      <c r="BX27848" s="16"/>
    </row>
    <row r="27849" spans="76:76">
      <c r="BX27849" s="16"/>
    </row>
    <row r="27850" spans="76:76">
      <c r="BX27850" s="16"/>
    </row>
    <row r="27851" spans="76:76">
      <c r="BX27851" s="16"/>
    </row>
    <row r="27852" spans="76:76">
      <c r="BX27852" s="16"/>
    </row>
    <row r="27853" spans="76:76">
      <c r="BX27853" s="16"/>
    </row>
    <row r="27854" spans="76:76">
      <c r="BX27854" s="16"/>
    </row>
    <row r="27855" spans="76:76">
      <c r="BX27855" s="16"/>
    </row>
    <row r="27856" spans="76:76">
      <c r="BX27856" s="16"/>
    </row>
    <row r="27857" spans="76:76">
      <c r="BX27857" s="16"/>
    </row>
    <row r="27858" spans="76:76">
      <c r="BX27858" s="16"/>
    </row>
    <row r="27859" spans="76:76">
      <c r="BX27859" s="16"/>
    </row>
    <row r="27860" spans="76:76">
      <c r="BX27860" s="16"/>
    </row>
    <row r="27861" spans="76:76">
      <c r="BX27861" s="16"/>
    </row>
    <row r="27862" spans="76:76">
      <c r="BX27862" s="16"/>
    </row>
    <row r="27863" spans="76:76">
      <c r="BX27863" s="16"/>
    </row>
    <row r="27864" spans="76:76">
      <c r="BX27864" s="16"/>
    </row>
    <row r="27865" spans="76:76">
      <c r="BX27865" s="16"/>
    </row>
    <row r="27866" spans="76:76">
      <c r="BX27866" s="16"/>
    </row>
    <row r="27867" spans="76:76">
      <c r="BX27867" s="16"/>
    </row>
    <row r="27868" spans="76:76">
      <c r="BX27868" s="16"/>
    </row>
    <row r="27869" spans="76:76">
      <c r="BX27869" s="16"/>
    </row>
    <row r="27870" spans="76:76">
      <c r="BX27870" s="16"/>
    </row>
    <row r="27871" spans="76:76">
      <c r="BX27871" s="16"/>
    </row>
    <row r="27872" spans="76:76">
      <c r="BX27872" s="16"/>
    </row>
    <row r="27873" spans="76:76">
      <c r="BX27873" s="16"/>
    </row>
    <row r="27874" spans="76:76">
      <c r="BX27874" s="16"/>
    </row>
    <row r="27875" spans="76:76">
      <c r="BX27875" s="16"/>
    </row>
    <row r="27876" spans="76:76">
      <c r="BX27876" s="16"/>
    </row>
    <row r="27877" spans="76:76">
      <c r="BX27877" s="16"/>
    </row>
    <row r="27878" spans="76:76">
      <c r="BX27878" s="16"/>
    </row>
    <row r="27879" spans="76:76">
      <c r="BX27879" s="16"/>
    </row>
    <row r="27880" spans="76:76">
      <c r="BX27880" s="16"/>
    </row>
    <row r="27881" spans="76:76">
      <c r="BX27881" s="16"/>
    </row>
    <row r="27882" spans="76:76">
      <c r="BX27882" s="16"/>
    </row>
    <row r="27883" spans="76:76">
      <c r="BX27883" s="16"/>
    </row>
    <row r="27884" spans="76:76">
      <c r="BX27884" s="16"/>
    </row>
    <row r="27885" spans="76:76">
      <c r="BX27885" s="16"/>
    </row>
    <row r="27886" spans="76:76">
      <c r="BX27886" s="16"/>
    </row>
    <row r="27887" spans="76:76">
      <c r="BX27887" s="16"/>
    </row>
    <row r="27888" spans="76:76">
      <c r="BX27888" s="16"/>
    </row>
    <row r="27889" spans="76:76">
      <c r="BX27889" s="16"/>
    </row>
    <row r="27890" spans="76:76">
      <c r="BX27890" s="16"/>
    </row>
    <row r="27891" spans="76:76">
      <c r="BX27891" s="16"/>
    </row>
    <row r="27892" spans="76:76">
      <c r="BX27892" s="16"/>
    </row>
    <row r="27893" spans="76:76">
      <c r="BX27893" s="16"/>
    </row>
    <row r="27894" spans="76:76">
      <c r="BX27894" s="16"/>
    </row>
    <row r="27895" spans="76:76">
      <c r="BX27895" s="16"/>
    </row>
    <row r="27896" spans="76:76">
      <c r="BX27896" s="16"/>
    </row>
    <row r="27897" spans="76:76">
      <c r="BX27897" s="16"/>
    </row>
    <row r="27898" spans="76:76">
      <c r="BX27898" s="16"/>
    </row>
    <row r="27899" spans="76:76">
      <c r="BX27899" s="16"/>
    </row>
    <row r="27900" spans="76:76">
      <c r="BX27900" s="16"/>
    </row>
    <row r="27901" spans="76:76">
      <c r="BX27901" s="16"/>
    </row>
    <row r="27902" spans="76:76">
      <c r="BX27902" s="16"/>
    </row>
    <row r="27903" spans="76:76">
      <c r="BX27903" s="16"/>
    </row>
    <row r="27904" spans="76:76">
      <c r="BX27904" s="16"/>
    </row>
    <row r="27905" spans="76:76">
      <c r="BX27905" s="16"/>
    </row>
    <row r="27906" spans="76:76">
      <c r="BX27906" s="16"/>
    </row>
    <row r="27907" spans="76:76">
      <c r="BX27907" s="16"/>
    </row>
    <row r="27908" spans="76:76">
      <c r="BX27908" s="16"/>
    </row>
    <row r="27909" spans="76:76">
      <c r="BX27909" s="16"/>
    </row>
    <row r="27910" spans="76:76">
      <c r="BX27910" s="16"/>
    </row>
    <row r="27911" spans="76:76">
      <c r="BX27911" s="16"/>
    </row>
    <row r="27912" spans="76:76">
      <c r="BX27912" s="16"/>
    </row>
    <row r="27913" spans="76:76">
      <c r="BX27913" s="16"/>
    </row>
    <row r="27914" spans="76:76">
      <c r="BX27914" s="16"/>
    </row>
    <row r="27915" spans="76:76">
      <c r="BX27915" s="16"/>
    </row>
    <row r="27916" spans="76:76">
      <c r="BX27916" s="16"/>
    </row>
    <row r="27917" spans="76:76">
      <c r="BX27917" s="16"/>
    </row>
    <row r="27918" spans="76:76">
      <c r="BX27918" s="16"/>
    </row>
    <row r="27919" spans="76:76">
      <c r="BX27919" s="16"/>
    </row>
    <row r="27920" spans="76:76">
      <c r="BX27920" s="16"/>
    </row>
    <row r="27921" spans="76:76">
      <c r="BX27921" s="16"/>
    </row>
    <row r="27922" spans="76:76">
      <c r="BX27922" s="16"/>
    </row>
    <row r="27923" spans="76:76">
      <c r="BX27923" s="16"/>
    </row>
    <row r="27924" spans="76:76">
      <c r="BX27924" s="16"/>
    </row>
    <row r="27925" spans="76:76">
      <c r="BX27925" s="16"/>
    </row>
    <row r="27926" spans="76:76">
      <c r="BX27926" s="16"/>
    </row>
    <row r="27927" spans="76:76">
      <c r="BX27927" s="16"/>
    </row>
    <row r="27928" spans="76:76">
      <c r="BX27928" s="16"/>
    </row>
    <row r="27929" spans="76:76">
      <c r="BX27929" s="16"/>
    </row>
    <row r="27930" spans="76:76">
      <c r="BX27930" s="16"/>
    </row>
    <row r="27931" spans="76:76">
      <c r="BX27931" s="16"/>
    </row>
    <row r="27932" spans="76:76">
      <c r="BX27932" s="16"/>
    </row>
    <row r="27933" spans="76:76">
      <c r="BX27933" s="16"/>
    </row>
    <row r="27934" spans="76:76">
      <c r="BX27934" s="16"/>
    </row>
    <row r="27935" spans="76:76">
      <c r="BX27935" s="16"/>
    </row>
    <row r="27936" spans="76:76">
      <c r="BX27936" s="16"/>
    </row>
    <row r="27937" spans="76:76">
      <c r="BX27937" s="16"/>
    </row>
    <row r="27938" spans="76:76">
      <c r="BX27938" s="16"/>
    </row>
    <row r="27939" spans="76:76">
      <c r="BX27939" s="16"/>
    </row>
    <row r="27940" spans="76:76">
      <c r="BX27940" s="16"/>
    </row>
    <row r="27941" spans="76:76">
      <c r="BX27941" s="16"/>
    </row>
    <row r="27942" spans="76:76">
      <c r="BX27942" s="16"/>
    </row>
    <row r="27943" spans="76:76">
      <c r="BX27943" s="16"/>
    </row>
    <row r="27944" spans="76:76">
      <c r="BX27944" s="16"/>
    </row>
    <row r="27945" spans="76:76">
      <c r="BX27945" s="16"/>
    </row>
    <row r="27946" spans="76:76">
      <c r="BX27946" s="16"/>
    </row>
    <row r="27947" spans="76:76">
      <c r="BX27947" s="16"/>
    </row>
    <row r="27948" spans="76:76">
      <c r="BX27948" s="16"/>
    </row>
    <row r="27949" spans="76:76">
      <c r="BX27949" s="16"/>
    </row>
    <row r="27950" spans="76:76">
      <c r="BX27950" s="16"/>
    </row>
    <row r="27951" spans="76:76">
      <c r="BX27951" s="16"/>
    </row>
    <row r="27952" spans="76:76">
      <c r="BX27952" s="16"/>
    </row>
    <row r="27953" spans="76:76">
      <c r="BX27953" s="16"/>
    </row>
    <row r="27954" spans="76:76">
      <c r="BX27954" s="16"/>
    </row>
    <row r="27955" spans="76:76">
      <c r="BX27955" s="16"/>
    </row>
    <row r="27956" spans="76:76">
      <c r="BX27956" s="16"/>
    </row>
    <row r="27957" spans="76:76">
      <c r="BX27957" s="16"/>
    </row>
    <row r="27958" spans="76:76">
      <c r="BX27958" s="16"/>
    </row>
    <row r="27959" spans="76:76">
      <c r="BX27959" s="16"/>
    </row>
    <row r="27960" spans="76:76">
      <c r="BX27960" s="16"/>
    </row>
    <row r="27961" spans="76:76">
      <c r="BX27961" s="16"/>
    </row>
    <row r="27962" spans="76:76">
      <c r="BX27962" s="16"/>
    </row>
    <row r="27963" spans="76:76">
      <c r="BX27963" s="16"/>
    </row>
    <row r="27964" spans="76:76">
      <c r="BX27964" s="16"/>
    </row>
    <row r="27965" spans="76:76">
      <c r="BX27965" s="16"/>
    </row>
    <row r="27966" spans="76:76">
      <c r="BX27966" s="16"/>
    </row>
    <row r="27967" spans="76:76">
      <c r="BX27967" s="16"/>
    </row>
    <row r="27968" spans="76:76">
      <c r="BX27968" s="16"/>
    </row>
    <row r="27969" spans="76:76">
      <c r="BX27969" s="16"/>
    </row>
    <row r="27970" spans="76:76">
      <c r="BX27970" s="16"/>
    </row>
    <row r="27971" spans="76:76">
      <c r="BX27971" s="16"/>
    </row>
    <row r="27972" spans="76:76">
      <c r="BX27972" s="16"/>
    </row>
    <row r="27973" spans="76:76">
      <c r="BX27973" s="16"/>
    </row>
    <row r="27974" spans="76:76">
      <c r="BX27974" s="16"/>
    </row>
    <row r="27975" spans="76:76">
      <c r="BX27975" s="16"/>
    </row>
    <row r="27976" spans="76:76">
      <c r="BX27976" s="16"/>
    </row>
    <row r="27977" spans="76:76">
      <c r="BX27977" s="16"/>
    </row>
    <row r="27978" spans="76:76">
      <c r="BX27978" s="16"/>
    </row>
    <row r="27979" spans="76:76">
      <c r="BX27979" s="16"/>
    </row>
    <row r="27980" spans="76:76">
      <c r="BX27980" s="16"/>
    </row>
    <row r="27981" spans="76:76">
      <c r="BX27981" s="16"/>
    </row>
    <row r="27982" spans="76:76">
      <c r="BX27982" s="16"/>
    </row>
    <row r="27983" spans="76:76">
      <c r="BX27983" s="16"/>
    </row>
    <row r="27984" spans="76:76">
      <c r="BX27984" s="16"/>
    </row>
    <row r="27985" spans="76:76">
      <c r="BX27985" s="16"/>
    </row>
    <row r="27986" spans="76:76">
      <c r="BX27986" s="16"/>
    </row>
    <row r="27987" spans="76:76">
      <c r="BX27987" s="16"/>
    </row>
    <row r="27988" spans="76:76">
      <c r="BX27988" s="16"/>
    </row>
    <row r="27989" spans="76:76">
      <c r="BX27989" s="16"/>
    </row>
    <row r="27990" spans="76:76">
      <c r="BX27990" s="16"/>
    </row>
    <row r="27991" spans="76:76">
      <c r="BX27991" s="16"/>
    </row>
    <row r="27992" spans="76:76">
      <c r="BX27992" s="16"/>
    </row>
    <row r="27993" spans="76:76">
      <c r="BX27993" s="16"/>
    </row>
    <row r="27994" spans="76:76">
      <c r="BX27994" s="16"/>
    </row>
    <row r="27995" spans="76:76">
      <c r="BX27995" s="16"/>
    </row>
    <row r="27996" spans="76:76">
      <c r="BX27996" s="16"/>
    </row>
    <row r="27997" spans="76:76">
      <c r="BX27997" s="16"/>
    </row>
    <row r="27998" spans="76:76">
      <c r="BX27998" s="16"/>
    </row>
    <row r="27999" spans="76:76">
      <c r="BX27999" s="16"/>
    </row>
    <row r="28000" spans="76:76">
      <c r="BX28000" s="16"/>
    </row>
    <row r="28001" spans="76:76">
      <c r="BX28001" s="16"/>
    </row>
    <row r="28002" spans="76:76">
      <c r="BX28002" s="16"/>
    </row>
    <row r="28003" spans="76:76">
      <c r="BX28003" s="16"/>
    </row>
    <row r="28004" spans="76:76">
      <c r="BX28004" s="16"/>
    </row>
    <row r="28005" spans="76:76">
      <c r="BX28005" s="16"/>
    </row>
    <row r="28006" spans="76:76">
      <c r="BX28006" s="16"/>
    </row>
    <row r="28007" spans="76:76">
      <c r="BX28007" s="16"/>
    </row>
    <row r="28008" spans="76:76">
      <c r="BX28008" s="16"/>
    </row>
    <row r="28009" spans="76:76">
      <c r="BX28009" s="16"/>
    </row>
    <row r="28010" spans="76:76">
      <c r="BX28010" s="16"/>
    </row>
    <row r="28011" spans="76:76">
      <c r="BX28011" s="16"/>
    </row>
    <row r="28012" spans="76:76">
      <c r="BX28012" s="16"/>
    </row>
    <row r="28013" spans="76:76">
      <c r="BX28013" s="16"/>
    </row>
    <row r="28014" spans="76:76">
      <c r="BX28014" s="16"/>
    </row>
    <row r="28015" spans="76:76">
      <c r="BX28015" s="16"/>
    </row>
    <row r="28016" spans="76:76">
      <c r="BX28016" s="16"/>
    </row>
    <row r="28017" spans="76:76">
      <c r="BX28017" s="16"/>
    </row>
    <row r="28018" spans="76:76">
      <c r="BX28018" s="16"/>
    </row>
    <row r="28019" spans="76:76">
      <c r="BX28019" s="16"/>
    </row>
    <row r="28020" spans="76:76">
      <c r="BX28020" s="16"/>
    </row>
    <row r="28021" spans="76:76">
      <c r="BX28021" s="16"/>
    </row>
    <row r="28022" spans="76:76">
      <c r="BX28022" s="16"/>
    </row>
    <row r="28023" spans="76:76">
      <c r="BX28023" s="16"/>
    </row>
    <row r="28024" spans="76:76">
      <c r="BX28024" s="16"/>
    </row>
    <row r="28025" spans="76:76">
      <c r="BX28025" s="16"/>
    </row>
    <row r="28026" spans="76:76">
      <c r="BX28026" s="16"/>
    </row>
    <row r="28027" spans="76:76">
      <c r="BX28027" s="16"/>
    </row>
    <row r="28028" spans="76:76">
      <c r="BX28028" s="16"/>
    </row>
    <row r="28029" spans="76:76">
      <c r="BX28029" s="16"/>
    </row>
    <row r="28030" spans="76:76">
      <c r="BX28030" s="16"/>
    </row>
    <row r="28031" spans="76:76">
      <c r="BX28031" s="16"/>
    </row>
    <row r="28032" spans="76:76">
      <c r="BX28032" s="16"/>
    </row>
    <row r="28033" spans="76:76">
      <c r="BX28033" s="16"/>
    </row>
    <row r="28034" spans="76:76">
      <c r="BX28034" s="16"/>
    </row>
    <row r="28035" spans="76:76">
      <c r="BX28035" s="16"/>
    </row>
    <row r="28036" spans="76:76">
      <c r="BX28036" s="16"/>
    </row>
    <row r="28037" spans="76:76">
      <c r="BX28037" s="16"/>
    </row>
    <row r="28038" spans="76:76">
      <c r="BX28038" s="16"/>
    </row>
    <row r="28039" spans="76:76">
      <c r="BX28039" s="16"/>
    </row>
    <row r="28040" spans="76:76">
      <c r="BX28040" s="16"/>
    </row>
    <row r="28041" spans="76:76">
      <c r="BX28041" s="16"/>
    </row>
    <row r="28042" spans="76:76">
      <c r="BX28042" s="16"/>
    </row>
    <row r="28043" spans="76:76">
      <c r="BX28043" s="16"/>
    </row>
    <row r="28044" spans="76:76">
      <c r="BX28044" s="16"/>
    </row>
    <row r="28045" spans="76:76">
      <c r="BX28045" s="16"/>
    </row>
    <row r="28046" spans="76:76">
      <c r="BX28046" s="16"/>
    </row>
    <row r="28047" spans="76:76">
      <c r="BX28047" s="16"/>
    </row>
    <row r="28048" spans="76:76">
      <c r="BX28048" s="16"/>
    </row>
    <row r="28049" spans="76:76">
      <c r="BX28049" s="16"/>
    </row>
    <row r="28050" spans="76:76">
      <c r="BX28050" s="16"/>
    </row>
    <row r="28051" spans="76:76">
      <c r="BX28051" s="16"/>
    </row>
    <row r="28052" spans="76:76">
      <c r="BX28052" s="16"/>
    </row>
    <row r="28053" spans="76:76">
      <c r="BX28053" s="16"/>
    </row>
    <row r="28054" spans="76:76">
      <c r="BX28054" s="16"/>
    </row>
    <row r="28055" spans="76:76">
      <c r="BX28055" s="16"/>
    </row>
    <row r="28056" spans="76:76">
      <c r="BX28056" s="16"/>
    </row>
    <row r="28057" spans="76:76">
      <c r="BX28057" s="16"/>
    </row>
    <row r="28058" spans="76:76">
      <c r="BX28058" s="16"/>
    </row>
    <row r="28059" spans="76:76">
      <c r="BX28059" s="16"/>
    </row>
    <row r="28060" spans="76:76">
      <c r="BX28060" s="16"/>
    </row>
    <row r="28061" spans="76:76">
      <c r="BX28061" s="16"/>
    </row>
    <row r="28062" spans="76:76">
      <c r="BX28062" s="16"/>
    </row>
    <row r="28063" spans="76:76">
      <c r="BX28063" s="16"/>
    </row>
    <row r="28064" spans="76:76">
      <c r="BX28064" s="16"/>
    </row>
    <row r="28065" spans="76:76">
      <c r="BX28065" s="16"/>
    </row>
    <row r="28066" spans="76:76">
      <c r="BX28066" s="16"/>
    </row>
    <row r="28067" spans="76:76">
      <c r="BX28067" s="16"/>
    </row>
    <row r="28068" spans="76:76">
      <c r="BX28068" s="16"/>
    </row>
    <row r="28069" spans="76:76">
      <c r="BX28069" s="16"/>
    </row>
    <row r="28070" spans="76:76">
      <c r="BX28070" s="16"/>
    </row>
    <row r="28071" spans="76:76">
      <c r="BX28071" s="16"/>
    </row>
    <row r="28072" spans="76:76">
      <c r="BX28072" s="16"/>
    </row>
    <row r="28073" spans="76:76">
      <c r="BX28073" s="16"/>
    </row>
    <row r="28074" spans="76:76">
      <c r="BX28074" s="16"/>
    </row>
    <row r="28075" spans="76:76">
      <c r="BX28075" s="16"/>
    </row>
    <row r="28076" spans="76:76">
      <c r="BX28076" s="16"/>
    </row>
    <row r="28077" spans="76:76">
      <c r="BX28077" s="16"/>
    </row>
    <row r="28078" spans="76:76">
      <c r="BX28078" s="16"/>
    </row>
    <row r="28079" spans="76:76">
      <c r="BX28079" s="16"/>
    </row>
    <row r="28080" spans="76:76">
      <c r="BX28080" s="16"/>
    </row>
    <row r="28081" spans="76:76">
      <c r="BX28081" s="16"/>
    </row>
    <row r="28082" spans="76:76">
      <c r="BX28082" s="16"/>
    </row>
    <row r="28083" spans="76:76">
      <c r="BX28083" s="16"/>
    </row>
    <row r="28084" spans="76:76">
      <c r="BX28084" s="16"/>
    </row>
    <row r="28085" spans="76:76">
      <c r="BX28085" s="16"/>
    </row>
    <row r="28086" spans="76:76">
      <c r="BX28086" s="16"/>
    </row>
    <row r="28087" spans="76:76">
      <c r="BX28087" s="16"/>
    </row>
    <row r="28088" spans="76:76">
      <c r="BX28088" s="16"/>
    </row>
    <row r="28089" spans="76:76">
      <c r="BX28089" s="16"/>
    </row>
    <row r="28090" spans="76:76">
      <c r="BX28090" s="16"/>
    </row>
    <row r="28091" spans="76:76">
      <c r="BX28091" s="16"/>
    </row>
    <row r="28092" spans="76:76">
      <c r="BX28092" s="16"/>
    </row>
    <row r="28093" spans="76:76">
      <c r="BX28093" s="16"/>
    </row>
    <row r="28094" spans="76:76">
      <c r="BX28094" s="16"/>
    </row>
    <row r="28095" spans="76:76">
      <c r="BX28095" s="16"/>
    </row>
    <row r="28096" spans="76:76">
      <c r="BX28096" s="16"/>
    </row>
    <row r="28097" spans="76:76">
      <c r="BX28097" s="16"/>
    </row>
    <row r="28098" spans="76:76">
      <c r="BX28098" s="16"/>
    </row>
    <row r="28099" spans="76:76">
      <c r="BX28099" s="16"/>
    </row>
    <row r="28100" spans="76:76">
      <c r="BX28100" s="16"/>
    </row>
    <row r="28101" spans="76:76">
      <c r="BX28101" s="16"/>
    </row>
    <row r="28102" spans="76:76">
      <c r="BX28102" s="16"/>
    </row>
    <row r="28103" spans="76:76">
      <c r="BX28103" s="16"/>
    </row>
    <row r="28104" spans="76:76">
      <c r="BX28104" s="16"/>
    </row>
    <row r="28105" spans="76:76">
      <c r="BX28105" s="16"/>
    </row>
    <row r="28106" spans="76:76">
      <c r="BX28106" s="16"/>
    </row>
    <row r="28107" spans="76:76">
      <c r="BX28107" s="16"/>
    </row>
    <row r="28108" spans="76:76">
      <c r="BX28108" s="16"/>
    </row>
    <row r="28109" spans="76:76">
      <c r="BX28109" s="16"/>
    </row>
    <row r="28110" spans="76:76">
      <c r="BX28110" s="16"/>
    </row>
    <row r="28111" spans="76:76">
      <c r="BX28111" s="16"/>
    </row>
    <row r="28112" spans="76:76">
      <c r="BX28112" s="16"/>
    </row>
    <row r="28113" spans="76:76">
      <c r="BX28113" s="16"/>
    </row>
    <row r="28114" spans="76:76">
      <c r="BX28114" s="16"/>
    </row>
    <row r="28115" spans="76:76">
      <c r="BX28115" s="16"/>
    </row>
    <row r="28116" spans="76:76">
      <c r="BX28116" s="16"/>
    </row>
    <row r="28117" spans="76:76">
      <c r="BX28117" s="16"/>
    </row>
    <row r="28118" spans="76:76">
      <c r="BX28118" s="16"/>
    </row>
    <row r="28119" spans="76:76">
      <c r="BX28119" s="16"/>
    </row>
    <row r="28120" spans="76:76">
      <c r="BX28120" s="16"/>
    </row>
    <row r="28121" spans="76:76">
      <c r="BX28121" s="16"/>
    </row>
    <row r="28122" spans="76:76">
      <c r="BX28122" s="16"/>
    </row>
    <row r="28123" spans="76:76">
      <c r="BX28123" s="16"/>
    </row>
    <row r="28124" spans="76:76">
      <c r="BX28124" s="16"/>
    </row>
    <row r="28125" spans="76:76">
      <c r="BX28125" s="16"/>
    </row>
    <row r="28126" spans="76:76">
      <c r="BX28126" s="16"/>
    </row>
    <row r="28127" spans="76:76">
      <c r="BX28127" s="16"/>
    </row>
    <row r="28128" spans="76:76">
      <c r="BX28128" s="16"/>
    </row>
    <row r="28129" spans="76:76">
      <c r="BX28129" s="16"/>
    </row>
    <row r="28130" spans="76:76">
      <c r="BX28130" s="16"/>
    </row>
    <row r="28131" spans="76:76">
      <c r="BX28131" s="16"/>
    </row>
    <row r="28132" spans="76:76">
      <c r="BX28132" s="16"/>
    </row>
    <row r="28133" spans="76:76">
      <c r="BX28133" s="16"/>
    </row>
    <row r="28134" spans="76:76">
      <c r="BX28134" s="16"/>
    </row>
    <row r="28135" spans="76:76">
      <c r="BX28135" s="16"/>
    </row>
    <row r="28136" spans="76:76">
      <c r="BX28136" s="16"/>
    </row>
    <row r="28137" spans="76:76">
      <c r="BX28137" s="16"/>
    </row>
    <row r="28138" spans="76:76">
      <c r="BX28138" s="16"/>
    </row>
    <row r="28139" spans="76:76">
      <c r="BX28139" s="16"/>
    </row>
    <row r="28140" spans="76:76">
      <c r="BX28140" s="16"/>
    </row>
    <row r="28141" spans="76:76">
      <c r="BX28141" s="16"/>
    </row>
    <row r="28142" spans="76:76">
      <c r="BX28142" s="16"/>
    </row>
    <row r="28143" spans="76:76">
      <c r="BX28143" s="16"/>
    </row>
    <row r="28144" spans="76:76">
      <c r="BX28144" s="16"/>
    </row>
    <row r="28145" spans="76:76">
      <c r="BX28145" s="16"/>
    </row>
    <row r="28146" spans="76:76">
      <c r="BX28146" s="16"/>
    </row>
    <row r="28147" spans="76:76">
      <c r="BX28147" s="16"/>
    </row>
    <row r="28148" spans="76:76">
      <c r="BX28148" s="16"/>
    </row>
    <row r="28149" spans="76:76">
      <c r="BX28149" s="16"/>
    </row>
    <row r="28150" spans="76:76">
      <c r="BX28150" s="16"/>
    </row>
    <row r="28151" spans="76:76">
      <c r="BX28151" s="16"/>
    </row>
    <row r="28152" spans="76:76">
      <c r="BX28152" s="16"/>
    </row>
    <row r="28153" spans="76:76">
      <c r="BX28153" s="16"/>
    </row>
    <row r="28154" spans="76:76">
      <c r="BX28154" s="16"/>
    </row>
    <row r="28155" spans="76:76">
      <c r="BX28155" s="16"/>
    </row>
    <row r="28156" spans="76:76">
      <c r="BX28156" s="16"/>
    </row>
    <row r="28157" spans="76:76">
      <c r="BX28157" s="16"/>
    </row>
    <row r="28158" spans="76:76">
      <c r="BX28158" s="16"/>
    </row>
    <row r="28159" spans="76:76">
      <c r="BX28159" s="16"/>
    </row>
    <row r="28160" spans="76:76">
      <c r="BX28160" s="16"/>
    </row>
    <row r="28161" spans="76:76">
      <c r="BX28161" s="16"/>
    </row>
    <row r="28162" spans="76:76">
      <c r="BX28162" s="16"/>
    </row>
    <row r="28163" spans="76:76">
      <c r="BX28163" s="16"/>
    </row>
    <row r="28164" spans="76:76">
      <c r="BX28164" s="16"/>
    </row>
    <row r="28165" spans="76:76">
      <c r="BX28165" s="16"/>
    </row>
    <row r="28166" spans="76:76">
      <c r="BX28166" s="16"/>
    </row>
    <row r="28167" spans="76:76">
      <c r="BX28167" s="16"/>
    </row>
    <row r="28168" spans="76:76">
      <c r="BX28168" s="16"/>
    </row>
    <row r="28169" spans="76:76">
      <c r="BX28169" s="16"/>
    </row>
    <row r="28170" spans="76:76">
      <c r="BX28170" s="16"/>
    </row>
    <row r="28171" spans="76:76">
      <c r="BX28171" s="16"/>
    </row>
    <row r="28172" spans="76:76">
      <c r="BX28172" s="16"/>
    </row>
    <row r="28173" spans="76:76">
      <c r="BX28173" s="16"/>
    </row>
    <row r="28174" spans="76:76">
      <c r="BX28174" s="16"/>
    </row>
    <row r="28175" spans="76:76">
      <c r="BX28175" s="16"/>
    </row>
    <row r="28176" spans="76:76">
      <c r="BX28176" s="16"/>
    </row>
    <row r="28177" spans="76:76">
      <c r="BX28177" s="16"/>
    </row>
    <row r="28178" spans="76:76">
      <c r="BX28178" s="16"/>
    </row>
    <row r="28179" spans="76:76">
      <c r="BX28179" s="16"/>
    </row>
    <row r="28180" spans="76:76">
      <c r="BX28180" s="16"/>
    </row>
    <row r="28181" spans="76:76">
      <c r="BX28181" s="16"/>
    </row>
    <row r="28182" spans="76:76">
      <c r="BX28182" s="16"/>
    </row>
    <row r="28183" spans="76:76">
      <c r="BX28183" s="16"/>
    </row>
    <row r="28184" spans="76:76">
      <c r="BX28184" s="16"/>
    </row>
    <row r="28185" spans="76:76">
      <c r="BX28185" s="16"/>
    </row>
    <row r="28186" spans="76:76">
      <c r="BX28186" s="16"/>
    </row>
    <row r="28187" spans="76:76">
      <c r="BX28187" s="16"/>
    </row>
    <row r="28188" spans="76:76">
      <c r="BX28188" s="16"/>
    </row>
    <row r="28189" spans="76:76">
      <c r="BX28189" s="16"/>
    </row>
    <row r="28190" spans="76:76">
      <c r="BX28190" s="16"/>
    </row>
    <row r="28191" spans="76:76">
      <c r="BX28191" s="16"/>
    </row>
    <row r="28192" spans="76:76">
      <c r="BX28192" s="16"/>
    </row>
    <row r="28193" spans="76:76">
      <c r="BX28193" s="16"/>
    </row>
    <row r="28194" spans="76:76">
      <c r="BX28194" s="16"/>
    </row>
    <row r="28195" spans="76:76">
      <c r="BX28195" s="16"/>
    </row>
    <row r="28196" spans="76:76">
      <c r="BX28196" s="16"/>
    </row>
    <row r="28197" spans="76:76">
      <c r="BX28197" s="16"/>
    </row>
    <row r="28198" spans="76:76">
      <c r="BX28198" s="16"/>
    </row>
    <row r="28199" spans="76:76">
      <c r="BX28199" s="16"/>
    </row>
    <row r="28200" spans="76:76">
      <c r="BX28200" s="16"/>
    </row>
    <row r="28201" spans="76:76">
      <c r="BX28201" s="16"/>
    </row>
    <row r="28202" spans="76:76">
      <c r="BX28202" s="16"/>
    </row>
    <row r="28203" spans="76:76">
      <c r="BX28203" s="16"/>
    </row>
    <row r="28204" spans="76:76">
      <c r="BX28204" s="16"/>
    </row>
    <row r="28205" spans="76:76">
      <c r="BX28205" s="16"/>
    </row>
    <row r="28206" spans="76:76">
      <c r="BX28206" s="16"/>
    </row>
    <row r="28207" spans="76:76">
      <c r="BX28207" s="16"/>
    </row>
    <row r="28208" spans="76:76">
      <c r="BX28208" s="16"/>
    </row>
    <row r="28209" spans="76:76">
      <c r="BX28209" s="16"/>
    </row>
    <row r="28210" spans="76:76">
      <c r="BX28210" s="16"/>
    </row>
    <row r="28211" spans="76:76">
      <c r="BX28211" s="16"/>
    </row>
    <row r="28212" spans="76:76">
      <c r="BX28212" s="16"/>
    </row>
    <row r="28213" spans="76:76">
      <c r="BX28213" s="16"/>
    </row>
    <row r="28214" spans="76:76">
      <c r="BX28214" s="16"/>
    </row>
    <row r="28215" spans="76:76">
      <c r="BX28215" s="16"/>
    </row>
    <row r="28216" spans="76:76">
      <c r="BX28216" s="16"/>
    </row>
    <row r="28217" spans="76:76">
      <c r="BX28217" s="16"/>
    </row>
    <row r="28218" spans="76:76">
      <c r="BX28218" s="16"/>
    </row>
    <row r="28219" spans="76:76">
      <c r="BX28219" s="16"/>
    </row>
    <row r="28220" spans="76:76">
      <c r="BX28220" s="16"/>
    </row>
    <row r="28221" spans="76:76">
      <c r="BX28221" s="16"/>
    </row>
    <row r="28222" spans="76:76">
      <c r="BX28222" s="16"/>
    </row>
    <row r="28223" spans="76:76">
      <c r="BX28223" s="16"/>
    </row>
    <row r="28224" spans="76:76">
      <c r="BX28224" s="16"/>
    </row>
    <row r="28225" spans="76:76">
      <c r="BX28225" s="16"/>
    </row>
    <row r="28226" spans="76:76">
      <c r="BX28226" s="16"/>
    </row>
    <row r="28227" spans="76:76">
      <c r="BX28227" s="16"/>
    </row>
    <row r="28228" spans="76:76">
      <c r="BX28228" s="16"/>
    </row>
    <row r="28229" spans="76:76">
      <c r="BX28229" s="16"/>
    </row>
    <row r="28230" spans="76:76">
      <c r="BX28230" s="16"/>
    </row>
    <row r="28231" spans="76:76">
      <c r="BX28231" s="16"/>
    </row>
    <row r="28232" spans="76:76">
      <c r="BX28232" s="16"/>
    </row>
    <row r="28233" spans="76:76">
      <c r="BX28233" s="16"/>
    </row>
    <row r="28234" spans="76:76">
      <c r="BX28234" s="16"/>
    </row>
    <row r="28235" spans="76:76">
      <c r="BX28235" s="16"/>
    </row>
    <row r="28236" spans="76:76">
      <c r="BX28236" s="16"/>
    </row>
    <row r="28237" spans="76:76">
      <c r="BX28237" s="16"/>
    </row>
    <row r="28238" spans="76:76">
      <c r="BX28238" s="16"/>
    </row>
    <row r="28239" spans="76:76">
      <c r="BX28239" s="16"/>
    </row>
    <row r="28240" spans="76:76">
      <c r="BX28240" s="16"/>
    </row>
    <row r="28241" spans="76:76">
      <c r="BX28241" s="16"/>
    </row>
    <row r="28242" spans="76:76">
      <c r="BX28242" s="16"/>
    </row>
    <row r="28243" spans="76:76">
      <c r="BX28243" s="16"/>
    </row>
    <row r="28244" spans="76:76">
      <c r="BX28244" s="16"/>
    </row>
    <row r="28245" spans="76:76">
      <c r="BX28245" s="16"/>
    </row>
    <row r="28246" spans="76:76">
      <c r="BX28246" s="16"/>
    </row>
    <row r="28247" spans="76:76">
      <c r="BX28247" s="16"/>
    </row>
    <row r="28248" spans="76:76">
      <c r="BX28248" s="16"/>
    </row>
    <row r="28249" spans="76:76">
      <c r="BX28249" s="16"/>
    </row>
    <row r="28250" spans="76:76">
      <c r="BX28250" s="16"/>
    </row>
    <row r="28251" spans="76:76">
      <c r="BX28251" s="16"/>
    </row>
    <row r="28252" spans="76:76">
      <c r="BX28252" s="16"/>
    </row>
    <row r="28253" spans="76:76">
      <c r="BX28253" s="16"/>
    </row>
    <row r="28254" spans="76:76">
      <c r="BX28254" s="16"/>
    </row>
    <row r="28255" spans="76:76">
      <c r="BX28255" s="16"/>
    </row>
    <row r="28256" spans="76:76">
      <c r="BX28256" s="16"/>
    </row>
    <row r="28257" spans="76:76">
      <c r="BX28257" s="16"/>
    </row>
    <row r="28258" spans="76:76">
      <c r="BX28258" s="16"/>
    </row>
    <row r="28259" spans="76:76">
      <c r="BX28259" s="16"/>
    </row>
    <row r="28260" spans="76:76">
      <c r="BX28260" s="16"/>
    </row>
    <row r="28261" spans="76:76">
      <c r="BX28261" s="16"/>
    </row>
    <row r="28262" spans="76:76">
      <c r="BX28262" s="16"/>
    </row>
    <row r="28263" spans="76:76">
      <c r="BX28263" s="16"/>
    </row>
    <row r="28264" spans="76:76">
      <c r="BX28264" s="16"/>
    </row>
    <row r="28265" spans="76:76">
      <c r="BX28265" s="16"/>
    </row>
    <row r="28266" spans="76:76">
      <c r="BX28266" s="16"/>
    </row>
    <row r="28267" spans="76:76">
      <c r="BX28267" s="16"/>
    </row>
    <row r="28268" spans="76:76">
      <c r="BX28268" s="16"/>
    </row>
    <row r="28269" spans="76:76">
      <c r="BX28269" s="16"/>
    </row>
    <row r="28270" spans="76:76">
      <c r="BX28270" s="16"/>
    </row>
    <row r="28271" spans="76:76">
      <c r="BX28271" s="16"/>
    </row>
    <row r="28272" spans="76:76">
      <c r="BX28272" s="16"/>
    </row>
    <row r="28273" spans="76:76">
      <c r="BX28273" s="16"/>
    </row>
    <row r="28274" spans="76:76">
      <c r="BX28274" s="16"/>
    </row>
    <row r="28275" spans="76:76">
      <c r="BX28275" s="16"/>
    </row>
    <row r="28276" spans="76:76">
      <c r="BX28276" s="16"/>
    </row>
    <row r="28277" spans="76:76">
      <c r="BX28277" s="16"/>
    </row>
    <row r="28278" spans="76:76">
      <c r="BX28278" s="16"/>
    </row>
    <row r="28279" spans="76:76">
      <c r="BX28279" s="16"/>
    </row>
    <row r="28280" spans="76:76">
      <c r="BX28280" s="16"/>
    </row>
    <row r="28281" spans="76:76">
      <c r="BX28281" s="16"/>
    </row>
    <row r="28282" spans="76:76">
      <c r="BX28282" s="16"/>
    </row>
    <row r="28283" spans="76:76">
      <c r="BX28283" s="16"/>
    </row>
    <row r="28284" spans="76:76">
      <c r="BX28284" s="16"/>
    </row>
    <row r="28285" spans="76:76">
      <c r="BX28285" s="16"/>
    </row>
    <row r="28286" spans="76:76">
      <c r="BX28286" s="16"/>
    </row>
    <row r="28287" spans="76:76">
      <c r="BX28287" s="16"/>
    </row>
    <row r="28288" spans="76:76">
      <c r="BX28288" s="16"/>
    </row>
    <row r="28289" spans="76:76">
      <c r="BX28289" s="16"/>
    </row>
    <row r="28290" spans="76:76">
      <c r="BX28290" s="16"/>
    </row>
    <row r="28291" spans="76:76">
      <c r="BX28291" s="16"/>
    </row>
    <row r="28292" spans="76:76">
      <c r="BX28292" s="16"/>
    </row>
    <row r="28293" spans="76:76">
      <c r="BX28293" s="16"/>
    </row>
    <row r="28294" spans="76:76">
      <c r="BX28294" s="16"/>
    </row>
    <row r="28295" spans="76:76">
      <c r="BX28295" s="16"/>
    </row>
    <row r="28296" spans="76:76">
      <c r="BX28296" s="16"/>
    </row>
    <row r="28297" spans="76:76">
      <c r="BX28297" s="16"/>
    </row>
    <row r="28298" spans="76:76">
      <c r="BX28298" s="16"/>
    </row>
    <row r="28299" spans="76:76">
      <c r="BX28299" s="16"/>
    </row>
    <row r="28300" spans="76:76">
      <c r="BX28300" s="16"/>
    </row>
    <row r="28301" spans="76:76">
      <c r="BX28301" s="16"/>
    </row>
    <row r="28302" spans="76:76">
      <c r="BX28302" s="16"/>
    </row>
    <row r="28303" spans="76:76">
      <c r="BX28303" s="16"/>
    </row>
    <row r="28304" spans="76:76">
      <c r="BX28304" s="16"/>
    </row>
    <row r="28305" spans="76:76">
      <c r="BX28305" s="16"/>
    </row>
    <row r="28306" spans="76:76">
      <c r="BX28306" s="16"/>
    </row>
    <row r="28307" spans="76:76">
      <c r="BX28307" s="16"/>
    </row>
    <row r="28308" spans="76:76">
      <c r="BX28308" s="16"/>
    </row>
    <row r="28309" spans="76:76">
      <c r="BX28309" s="16"/>
    </row>
    <row r="28310" spans="76:76">
      <c r="BX28310" s="16"/>
    </row>
    <row r="28311" spans="76:76">
      <c r="BX28311" s="16"/>
    </row>
    <row r="28312" spans="76:76">
      <c r="BX28312" s="16"/>
    </row>
    <row r="28313" spans="76:76">
      <c r="BX28313" s="16"/>
    </row>
    <row r="28314" spans="76:76">
      <c r="BX28314" s="16"/>
    </row>
    <row r="28315" spans="76:76">
      <c r="BX28315" s="16"/>
    </row>
    <row r="28316" spans="76:76">
      <c r="BX28316" s="16"/>
    </row>
    <row r="28317" spans="76:76">
      <c r="BX28317" s="16"/>
    </row>
    <row r="28318" spans="76:76">
      <c r="BX28318" s="16"/>
    </row>
    <row r="28319" spans="76:76">
      <c r="BX28319" s="16"/>
    </row>
    <row r="28320" spans="76:76">
      <c r="BX28320" s="16"/>
    </row>
    <row r="28321" spans="76:76">
      <c r="BX28321" s="16"/>
    </row>
    <row r="28322" spans="76:76">
      <c r="BX28322" s="16"/>
    </row>
    <row r="28323" spans="76:76">
      <c r="BX28323" s="16"/>
    </row>
    <row r="28324" spans="76:76">
      <c r="BX28324" s="16"/>
    </row>
    <row r="28325" spans="76:76">
      <c r="BX28325" s="16"/>
    </row>
    <row r="28326" spans="76:76">
      <c r="BX28326" s="16"/>
    </row>
    <row r="28327" spans="76:76">
      <c r="BX28327" s="16"/>
    </row>
    <row r="28328" spans="76:76">
      <c r="BX28328" s="16"/>
    </row>
    <row r="28329" spans="76:76">
      <c r="BX28329" s="16"/>
    </row>
    <row r="28330" spans="76:76">
      <c r="BX28330" s="16"/>
    </row>
    <row r="28331" spans="76:76">
      <c r="BX28331" s="16"/>
    </row>
    <row r="28332" spans="76:76">
      <c r="BX28332" s="16"/>
    </row>
    <row r="28333" spans="76:76">
      <c r="BX28333" s="16"/>
    </row>
    <row r="28334" spans="76:76">
      <c r="BX28334" s="16"/>
    </row>
    <row r="28335" spans="76:76">
      <c r="BX28335" s="16"/>
    </row>
    <row r="28336" spans="76:76">
      <c r="BX28336" s="16"/>
    </row>
    <row r="28337" spans="76:76">
      <c r="BX28337" s="16"/>
    </row>
    <row r="28338" spans="76:76">
      <c r="BX28338" s="16"/>
    </row>
    <row r="28339" spans="76:76">
      <c r="BX28339" s="16"/>
    </row>
    <row r="28340" spans="76:76">
      <c r="BX28340" s="16"/>
    </row>
    <row r="28341" spans="76:76">
      <c r="BX28341" s="16"/>
    </row>
    <row r="28342" spans="76:76">
      <c r="BX28342" s="16"/>
    </row>
    <row r="28343" spans="76:76">
      <c r="BX28343" s="16"/>
    </row>
    <row r="28344" spans="76:76">
      <c r="BX28344" s="16"/>
    </row>
    <row r="28345" spans="76:76">
      <c r="BX28345" s="16"/>
    </row>
    <row r="28346" spans="76:76">
      <c r="BX28346" s="16"/>
    </row>
    <row r="28347" spans="76:76">
      <c r="BX28347" s="16"/>
    </row>
    <row r="28348" spans="76:76">
      <c r="BX28348" s="16"/>
    </row>
    <row r="28349" spans="76:76">
      <c r="BX28349" s="16"/>
    </row>
    <row r="28350" spans="76:76">
      <c r="BX28350" s="16"/>
    </row>
    <row r="28351" spans="76:76">
      <c r="BX28351" s="16"/>
    </row>
    <row r="28352" spans="76:76">
      <c r="BX28352" s="16"/>
    </row>
    <row r="28353" spans="76:76">
      <c r="BX28353" s="16"/>
    </row>
    <row r="28354" spans="76:76">
      <c r="BX28354" s="16"/>
    </row>
    <row r="28355" spans="76:76">
      <c r="BX28355" s="16"/>
    </row>
    <row r="28356" spans="76:76">
      <c r="BX28356" s="16"/>
    </row>
    <row r="28357" spans="76:76">
      <c r="BX28357" s="16"/>
    </row>
    <row r="28358" spans="76:76">
      <c r="BX28358" s="16"/>
    </row>
    <row r="28359" spans="76:76">
      <c r="BX28359" s="16"/>
    </row>
    <row r="28360" spans="76:76">
      <c r="BX28360" s="16"/>
    </row>
    <row r="28361" spans="76:76">
      <c r="BX28361" s="16"/>
    </row>
    <row r="28362" spans="76:76">
      <c r="BX28362" s="16"/>
    </row>
    <row r="28363" spans="76:76">
      <c r="BX28363" s="16"/>
    </row>
    <row r="28364" spans="76:76">
      <c r="BX28364" s="16"/>
    </row>
    <row r="28365" spans="76:76">
      <c r="BX28365" s="16"/>
    </row>
    <row r="28366" spans="76:76">
      <c r="BX28366" s="16"/>
    </row>
    <row r="28367" spans="76:76">
      <c r="BX28367" s="16"/>
    </row>
    <row r="28368" spans="76:76">
      <c r="BX28368" s="16"/>
    </row>
    <row r="28369" spans="76:76">
      <c r="BX28369" s="16"/>
    </row>
    <row r="28370" spans="76:76">
      <c r="BX28370" s="16"/>
    </row>
    <row r="28371" spans="76:76">
      <c r="BX28371" s="16"/>
    </row>
    <row r="28372" spans="76:76">
      <c r="BX28372" s="16"/>
    </row>
    <row r="28373" spans="76:76">
      <c r="BX28373" s="16"/>
    </row>
    <row r="28374" spans="76:76">
      <c r="BX28374" s="16"/>
    </row>
    <row r="28375" spans="76:76">
      <c r="BX28375" s="16"/>
    </row>
    <row r="28376" spans="76:76">
      <c r="BX28376" s="16"/>
    </row>
    <row r="28377" spans="76:76">
      <c r="BX28377" s="16"/>
    </row>
    <row r="28378" spans="76:76">
      <c r="BX28378" s="16"/>
    </row>
    <row r="28379" spans="76:76">
      <c r="BX28379" s="16"/>
    </row>
    <row r="28380" spans="76:76">
      <c r="BX28380" s="16"/>
    </row>
    <row r="28381" spans="76:76">
      <c r="BX28381" s="16"/>
    </row>
    <row r="28382" spans="76:76">
      <c r="BX28382" s="16"/>
    </row>
    <row r="28383" spans="76:76">
      <c r="BX28383" s="16"/>
    </row>
    <row r="28384" spans="76:76">
      <c r="BX28384" s="16"/>
    </row>
    <row r="28385" spans="76:76">
      <c r="BX28385" s="16"/>
    </row>
    <row r="28386" spans="76:76">
      <c r="BX28386" s="16"/>
    </row>
    <row r="28387" spans="76:76">
      <c r="BX28387" s="16"/>
    </row>
    <row r="28388" spans="76:76">
      <c r="BX28388" s="16"/>
    </row>
    <row r="28389" spans="76:76">
      <c r="BX28389" s="16"/>
    </row>
    <row r="28390" spans="76:76">
      <c r="BX28390" s="16"/>
    </row>
    <row r="28391" spans="76:76">
      <c r="BX28391" s="16"/>
    </row>
    <row r="28392" spans="76:76">
      <c r="BX28392" s="16"/>
    </row>
    <row r="28393" spans="76:76">
      <c r="BX28393" s="16"/>
    </row>
    <row r="28394" spans="76:76">
      <c r="BX28394" s="16"/>
    </row>
    <row r="28395" spans="76:76">
      <c r="BX28395" s="16"/>
    </row>
    <row r="28396" spans="76:76">
      <c r="BX28396" s="16"/>
    </row>
    <row r="28397" spans="76:76">
      <c r="BX28397" s="16"/>
    </row>
    <row r="28398" spans="76:76">
      <c r="BX28398" s="16"/>
    </row>
    <row r="28399" spans="76:76">
      <c r="BX28399" s="16"/>
    </row>
    <row r="28400" spans="76:76">
      <c r="BX28400" s="16"/>
    </row>
    <row r="28401" spans="76:76">
      <c r="BX28401" s="16"/>
    </row>
    <row r="28402" spans="76:76">
      <c r="BX28402" s="16"/>
    </row>
    <row r="28403" spans="76:76">
      <c r="BX28403" s="16"/>
    </row>
    <row r="28404" spans="76:76">
      <c r="BX28404" s="16"/>
    </row>
    <row r="28405" spans="76:76">
      <c r="BX28405" s="16"/>
    </row>
    <row r="28406" spans="76:76">
      <c r="BX28406" s="16"/>
    </row>
    <row r="28407" spans="76:76">
      <c r="BX28407" s="16"/>
    </row>
    <row r="28408" spans="76:76">
      <c r="BX28408" s="16"/>
    </row>
    <row r="28409" spans="76:76">
      <c r="BX28409" s="16"/>
    </row>
    <row r="28410" spans="76:76">
      <c r="BX28410" s="16"/>
    </row>
    <row r="28411" spans="76:76">
      <c r="BX28411" s="16"/>
    </row>
    <row r="28412" spans="76:76">
      <c r="BX28412" s="16"/>
    </row>
    <row r="28413" spans="76:76">
      <c r="BX28413" s="16"/>
    </row>
    <row r="28414" spans="76:76">
      <c r="BX28414" s="16"/>
    </row>
    <row r="28415" spans="76:76">
      <c r="BX28415" s="16"/>
    </row>
    <row r="28416" spans="76:76">
      <c r="BX28416" s="16"/>
    </row>
    <row r="28417" spans="76:76">
      <c r="BX28417" s="16"/>
    </row>
    <row r="28418" spans="76:76">
      <c r="BX28418" s="16"/>
    </row>
    <row r="28419" spans="76:76">
      <c r="BX28419" s="16"/>
    </row>
    <row r="28420" spans="76:76">
      <c r="BX28420" s="16"/>
    </row>
    <row r="28421" spans="76:76">
      <c r="BX28421" s="16"/>
    </row>
    <row r="28422" spans="76:76">
      <c r="BX28422" s="16"/>
    </row>
    <row r="28423" spans="76:76">
      <c r="BX28423" s="16"/>
    </row>
    <row r="28424" spans="76:76">
      <c r="BX28424" s="16"/>
    </row>
    <row r="28425" spans="76:76">
      <c r="BX28425" s="16"/>
    </row>
    <row r="28426" spans="76:76">
      <c r="BX28426" s="16"/>
    </row>
    <row r="28427" spans="76:76">
      <c r="BX28427" s="16"/>
    </row>
    <row r="28428" spans="76:76">
      <c r="BX28428" s="16"/>
    </row>
    <row r="28429" spans="76:76">
      <c r="BX28429" s="16"/>
    </row>
    <row r="28430" spans="76:76">
      <c r="BX28430" s="16"/>
    </row>
    <row r="28431" spans="76:76">
      <c r="BX28431" s="16"/>
    </row>
    <row r="28432" spans="76:76">
      <c r="BX28432" s="16"/>
    </row>
    <row r="28433" spans="76:76">
      <c r="BX28433" s="16"/>
    </row>
    <row r="28434" spans="76:76">
      <c r="BX28434" s="16"/>
    </row>
    <row r="28435" spans="76:76">
      <c r="BX28435" s="16"/>
    </row>
    <row r="28436" spans="76:76">
      <c r="BX28436" s="16"/>
    </row>
    <row r="28437" spans="76:76">
      <c r="BX28437" s="16"/>
    </row>
    <row r="28438" spans="76:76">
      <c r="BX28438" s="16"/>
    </row>
    <row r="28439" spans="76:76">
      <c r="BX28439" s="16"/>
    </row>
    <row r="28440" spans="76:76">
      <c r="BX28440" s="16"/>
    </row>
    <row r="28441" spans="76:76">
      <c r="BX28441" s="16"/>
    </row>
    <row r="28442" spans="76:76">
      <c r="BX28442" s="16"/>
    </row>
    <row r="28443" spans="76:76">
      <c r="BX28443" s="16"/>
    </row>
    <row r="28444" spans="76:76">
      <c r="BX28444" s="16"/>
    </row>
    <row r="28445" spans="76:76">
      <c r="BX28445" s="16"/>
    </row>
    <row r="28446" spans="76:76">
      <c r="BX28446" s="16"/>
    </row>
    <row r="28447" spans="76:76">
      <c r="BX28447" s="16"/>
    </row>
    <row r="28448" spans="76:76">
      <c r="BX28448" s="16"/>
    </row>
    <row r="28449" spans="76:76">
      <c r="BX28449" s="16"/>
    </row>
    <row r="28450" spans="76:76">
      <c r="BX28450" s="16"/>
    </row>
    <row r="28451" spans="76:76">
      <c r="BX28451" s="16"/>
    </row>
    <row r="28452" spans="76:76">
      <c r="BX28452" s="16"/>
    </row>
    <row r="28453" spans="76:76">
      <c r="BX28453" s="16"/>
    </row>
    <row r="28454" spans="76:76">
      <c r="BX28454" s="16"/>
    </row>
    <row r="28455" spans="76:76">
      <c r="BX28455" s="16"/>
    </row>
    <row r="28456" spans="76:76">
      <c r="BX28456" s="16"/>
    </row>
    <row r="28457" spans="76:76">
      <c r="BX28457" s="16"/>
    </row>
    <row r="28458" spans="76:76">
      <c r="BX28458" s="16"/>
    </row>
    <row r="28459" spans="76:76">
      <c r="BX28459" s="16"/>
    </row>
    <row r="28460" spans="76:76">
      <c r="BX28460" s="16"/>
    </row>
    <row r="28461" spans="76:76">
      <c r="BX28461" s="16"/>
    </row>
    <row r="28462" spans="76:76">
      <c r="BX28462" s="16"/>
    </row>
    <row r="28463" spans="76:76">
      <c r="BX28463" s="16"/>
    </row>
    <row r="28464" spans="76:76">
      <c r="BX28464" s="16"/>
    </row>
    <row r="28465" spans="76:76">
      <c r="BX28465" s="16"/>
    </row>
    <row r="28466" spans="76:76">
      <c r="BX28466" s="16"/>
    </row>
    <row r="28467" spans="76:76">
      <c r="BX28467" s="16"/>
    </row>
    <row r="28468" spans="76:76">
      <c r="BX28468" s="16"/>
    </row>
    <row r="28469" spans="76:76">
      <c r="BX28469" s="16"/>
    </row>
    <row r="28470" spans="76:76">
      <c r="BX28470" s="16"/>
    </row>
    <row r="28471" spans="76:76">
      <c r="BX28471" s="16"/>
    </row>
    <row r="28472" spans="76:76">
      <c r="BX28472" s="16"/>
    </row>
    <row r="28473" spans="76:76">
      <c r="BX28473" s="16"/>
    </row>
    <row r="28474" spans="76:76">
      <c r="BX28474" s="16"/>
    </row>
    <row r="28475" spans="76:76">
      <c r="BX28475" s="16"/>
    </row>
    <row r="28476" spans="76:76">
      <c r="BX28476" s="16"/>
    </row>
    <row r="28477" spans="76:76">
      <c r="BX28477" s="16"/>
    </row>
    <row r="28478" spans="76:76">
      <c r="BX28478" s="16"/>
    </row>
    <row r="28479" spans="76:76">
      <c r="BX28479" s="16"/>
    </row>
    <row r="28480" spans="76:76">
      <c r="BX28480" s="16"/>
    </row>
    <row r="28481" spans="76:76">
      <c r="BX28481" s="16"/>
    </row>
    <row r="28482" spans="76:76">
      <c r="BX28482" s="16"/>
    </row>
    <row r="28483" spans="76:76">
      <c r="BX28483" s="16"/>
    </row>
    <row r="28484" spans="76:76">
      <c r="BX28484" s="16"/>
    </row>
    <row r="28485" spans="76:76">
      <c r="BX28485" s="16"/>
    </row>
    <row r="28486" spans="76:76">
      <c r="BX28486" s="16"/>
    </row>
    <row r="28487" spans="76:76">
      <c r="BX28487" s="16"/>
    </row>
    <row r="28488" spans="76:76">
      <c r="BX28488" s="16"/>
    </row>
    <row r="28489" spans="76:76">
      <c r="BX28489" s="16"/>
    </row>
    <row r="28490" spans="76:76">
      <c r="BX28490" s="16"/>
    </row>
    <row r="28491" spans="76:76">
      <c r="BX28491" s="16"/>
    </row>
    <row r="28492" spans="76:76">
      <c r="BX28492" s="16"/>
    </row>
    <row r="28493" spans="76:76">
      <c r="BX28493" s="16"/>
    </row>
    <row r="28494" spans="76:76">
      <c r="BX28494" s="16"/>
    </row>
    <row r="28495" spans="76:76">
      <c r="BX28495" s="16"/>
    </row>
    <row r="28496" spans="76:76">
      <c r="BX28496" s="16"/>
    </row>
    <row r="28497" spans="76:76">
      <c r="BX28497" s="16"/>
    </row>
    <row r="28498" spans="76:76">
      <c r="BX28498" s="16"/>
    </row>
    <row r="28499" spans="76:76">
      <c r="BX28499" s="16"/>
    </row>
    <row r="28500" spans="76:76">
      <c r="BX28500" s="16"/>
    </row>
    <row r="28501" spans="76:76">
      <c r="BX28501" s="16"/>
    </row>
    <row r="28502" spans="76:76">
      <c r="BX28502" s="16"/>
    </row>
    <row r="28503" spans="76:76">
      <c r="BX28503" s="16"/>
    </row>
    <row r="28504" spans="76:76">
      <c r="BX28504" s="16"/>
    </row>
    <row r="28505" spans="76:76">
      <c r="BX28505" s="16"/>
    </row>
    <row r="28506" spans="76:76">
      <c r="BX28506" s="16"/>
    </row>
    <row r="28507" spans="76:76">
      <c r="BX28507" s="16"/>
    </row>
    <row r="28508" spans="76:76">
      <c r="BX28508" s="16"/>
    </row>
    <row r="28509" spans="76:76">
      <c r="BX28509" s="16"/>
    </row>
    <row r="28510" spans="76:76">
      <c r="BX28510" s="16"/>
    </row>
    <row r="28511" spans="76:76">
      <c r="BX28511" s="16"/>
    </row>
    <row r="28512" spans="76:76">
      <c r="BX28512" s="16"/>
    </row>
    <row r="28513" spans="76:76">
      <c r="BX28513" s="16"/>
    </row>
    <row r="28514" spans="76:76">
      <c r="BX28514" s="16"/>
    </row>
    <row r="28515" spans="76:76">
      <c r="BX28515" s="16"/>
    </row>
    <row r="28516" spans="76:76">
      <c r="BX28516" s="16"/>
    </row>
    <row r="28517" spans="76:76">
      <c r="BX28517" s="16"/>
    </row>
    <row r="28518" spans="76:76">
      <c r="BX28518" s="16"/>
    </row>
    <row r="28519" spans="76:76">
      <c r="BX28519" s="16"/>
    </row>
    <row r="28520" spans="76:76">
      <c r="BX28520" s="16"/>
    </row>
    <row r="28521" spans="76:76">
      <c r="BX28521" s="16"/>
    </row>
    <row r="28522" spans="76:76">
      <c r="BX28522" s="16"/>
    </row>
    <row r="28523" spans="76:76">
      <c r="BX28523" s="16"/>
    </row>
    <row r="28524" spans="76:76">
      <c r="BX28524" s="16"/>
    </row>
    <row r="28525" spans="76:76">
      <c r="BX28525" s="16"/>
    </row>
    <row r="28526" spans="76:76">
      <c r="BX28526" s="16"/>
    </row>
    <row r="28527" spans="76:76">
      <c r="BX28527" s="16"/>
    </row>
    <row r="28528" spans="76:76">
      <c r="BX28528" s="16"/>
    </row>
    <row r="28529" spans="76:76">
      <c r="BX28529" s="16"/>
    </row>
    <row r="28530" spans="76:76">
      <c r="BX28530" s="16"/>
    </row>
    <row r="28531" spans="76:76">
      <c r="BX28531" s="16"/>
    </row>
    <row r="28532" spans="76:76">
      <c r="BX28532" s="16"/>
    </row>
    <row r="28533" spans="76:76">
      <c r="BX28533" s="16"/>
    </row>
    <row r="28534" spans="76:76">
      <c r="BX28534" s="16"/>
    </row>
    <row r="28535" spans="76:76">
      <c r="BX28535" s="16"/>
    </row>
    <row r="28536" spans="76:76">
      <c r="BX28536" s="16"/>
    </row>
    <row r="28537" spans="76:76">
      <c r="BX28537" s="16"/>
    </row>
    <row r="28538" spans="76:76">
      <c r="BX28538" s="16"/>
    </row>
    <row r="28539" spans="76:76">
      <c r="BX28539" s="16"/>
    </row>
    <row r="28540" spans="76:76">
      <c r="BX28540" s="16"/>
    </row>
    <row r="28541" spans="76:76">
      <c r="BX28541" s="16"/>
    </row>
    <row r="28542" spans="76:76">
      <c r="BX28542" s="16"/>
    </row>
    <row r="28543" spans="76:76">
      <c r="BX28543" s="16"/>
    </row>
    <row r="28544" spans="76:76">
      <c r="BX28544" s="16"/>
    </row>
    <row r="28545" spans="76:76">
      <c r="BX28545" s="16"/>
    </row>
    <row r="28546" spans="76:76">
      <c r="BX28546" s="16"/>
    </row>
    <row r="28547" spans="76:76">
      <c r="BX28547" s="16"/>
    </row>
    <row r="28548" spans="76:76">
      <c r="BX28548" s="16"/>
    </row>
    <row r="28549" spans="76:76">
      <c r="BX28549" s="16"/>
    </row>
    <row r="28550" spans="76:76">
      <c r="BX28550" s="16"/>
    </row>
    <row r="28551" spans="76:76">
      <c r="BX28551" s="16"/>
    </row>
    <row r="28552" spans="76:76">
      <c r="BX28552" s="16"/>
    </row>
    <row r="28553" spans="76:76">
      <c r="BX28553" s="16"/>
    </row>
    <row r="28554" spans="76:76">
      <c r="BX28554" s="16"/>
    </row>
    <row r="28555" spans="76:76">
      <c r="BX28555" s="16"/>
    </row>
    <row r="28556" spans="76:76">
      <c r="BX28556" s="16"/>
    </row>
    <row r="28557" spans="76:76">
      <c r="BX28557" s="16"/>
    </row>
    <row r="28558" spans="76:76">
      <c r="BX28558" s="16"/>
    </row>
    <row r="28559" spans="76:76">
      <c r="BX28559" s="16"/>
    </row>
    <row r="28560" spans="76:76">
      <c r="BX28560" s="16"/>
    </row>
    <row r="28561" spans="76:76">
      <c r="BX28561" s="16"/>
    </row>
    <row r="28562" spans="76:76">
      <c r="BX28562" s="16"/>
    </row>
    <row r="28563" spans="76:76">
      <c r="BX28563" s="16"/>
    </row>
    <row r="28564" spans="76:76">
      <c r="BX28564" s="16"/>
    </row>
    <row r="28565" spans="76:76">
      <c r="BX28565" s="16"/>
    </row>
    <row r="28566" spans="76:76">
      <c r="BX28566" s="16"/>
    </row>
    <row r="28567" spans="76:76">
      <c r="BX28567" s="16"/>
    </row>
    <row r="28568" spans="76:76">
      <c r="BX28568" s="16"/>
    </row>
    <row r="28569" spans="76:76">
      <c r="BX28569" s="16"/>
    </row>
    <row r="28570" spans="76:76">
      <c r="BX28570" s="16"/>
    </row>
    <row r="28571" spans="76:76">
      <c r="BX28571" s="16"/>
    </row>
    <row r="28572" spans="76:76">
      <c r="BX28572" s="16"/>
    </row>
    <row r="28573" spans="76:76">
      <c r="BX28573" s="16"/>
    </row>
    <row r="28574" spans="76:76">
      <c r="BX28574" s="16"/>
    </row>
    <row r="28575" spans="76:76">
      <c r="BX28575" s="16"/>
    </row>
    <row r="28576" spans="76:76">
      <c r="BX28576" s="16"/>
    </row>
    <row r="28577" spans="76:76">
      <c r="BX28577" s="16"/>
    </row>
    <row r="28578" spans="76:76">
      <c r="BX28578" s="16"/>
    </row>
    <row r="28579" spans="76:76">
      <c r="BX28579" s="16"/>
    </row>
    <row r="28580" spans="76:76">
      <c r="BX28580" s="16"/>
    </row>
    <row r="28581" spans="76:76">
      <c r="BX28581" s="16"/>
    </row>
    <row r="28582" spans="76:76">
      <c r="BX28582" s="16"/>
    </row>
    <row r="28583" spans="76:76">
      <c r="BX28583" s="16"/>
    </row>
    <row r="28584" spans="76:76">
      <c r="BX28584" s="16"/>
    </row>
    <row r="28585" spans="76:76">
      <c r="BX28585" s="16"/>
    </row>
    <row r="28586" spans="76:76">
      <c r="BX28586" s="16"/>
    </row>
    <row r="28587" spans="76:76">
      <c r="BX28587" s="16"/>
    </row>
    <row r="28588" spans="76:76">
      <c r="BX28588" s="16"/>
    </row>
    <row r="28589" spans="76:76">
      <c r="BX28589" s="16"/>
    </row>
    <row r="28590" spans="76:76">
      <c r="BX28590" s="16"/>
    </row>
    <row r="28591" spans="76:76">
      <c r="BX28591" s="16"/>
    </row>
    <row r="28592" spans="76:76">
      <c r="BX28592" s="16"/>
    </row>
    <row r="28593" spans="76:76">
      <c r="BX28593" s="16"/>
    </row>
    <row r="28594" spans="76:76">
      <c r="BX28594" s="16"/>
    </row>
    <row r="28595" spans="76:76">
      <c r="BX28595" s="16"/>
    </row>
    <row r="28596" spans="76:76">
      <c r="BX28596" s="16"/>
    </row>
    <row r="28597" spans="76:76">
      <c r="BX28597" s="16"/>
    </row>
    <row r="28598" spans="76:76">
      <c r="BX28598" s="16"/>
    </row>
    <row r="28599" spans="76:76">
      <c r="BX28599" s="16"/>
    </row>
    <row r="28600" spans="76:76">
      <c r="BX28600" s="16"/>
    </row>
    <row r="28601" spans="76:76">
      <c r="BX28601" s="16"/>
    </row>
    <row r="28602" spans="76:76">
      <c r="BX28602" s="16"/>
    </row>
    <row r="28603" spans="76:76">
      <c r="BX28603" s="16"/>
    </row>
    <row r="28604" spans="76:76">
      <c r="BX28604" s="16"/>
    </row>
    <row r="28605" spans="76:76">
      <c r="BX28605" s="16"/>
    </row>
    <row r="28606" spans="76:76">
      <c r="BX28606" s="16"/>
    </row>
    <row r="28607" spans="76:76">
      <c r="BX28607" s="16"/>
    </row>
    <row r="28608" spans="76:76">
      <c r="BX28608" s="16"/>
    </row>
    <row r="28609" spans="76:76">
      <c r="BX28609" s="16"/>
    </row>
    <row r="28610" spans="76:76">
      <c r="BX28610" s="16"/>
    </row>
    <row r="28611" spans="76:76">
      <c r="BX28611" s="16"/>
    </row>
    <row r="28612" spans="76:76">
      <c r="BX28612" s="16"/>
    </row>
    <row r="28613" spans="76:76">
      <c r="BX28613" s="16"/>
    </row>
    <row r="28614" spans="76:76">
      <c r="BX28614" s="16"/>
    </row>
    <row r="28615" spans="76:76">
      <c r="BX28615" s="16"/>
    </row>
    <row r="28616" spans="76:76">
      <c r="BX28616" s="16"/>
    </row>
    <row r="28617" spans="76:76">
      <c r="BX28617" s="16"/>
    </row>
    <row r="28618" spans="76:76">
      <c r="BX28618" s="16"/>
    </row>
    <row r="28619" spans="76:76">
      <c r="BX28619" s="16"/>
    </row>
    <row r="28620" spans="76:76">
      <c r="BX28620" s="16"/>
    </row>
    <row r="28621" spans="76:76">
      <c r="BX28621" s="16"/>
    </row>
    <row r="28622" spans="76:76">
      <c r="BX28622" s="16"/>
    </row>
    <row r="28623" spans="76:76">
      <c r="BX28623" s="16"/>
    </row>
    <row r="28624" spans="76:76">
      <c r="BX28624" s="16"/>
    </row>
    <row r="28625" spans="76:76">
      <c r="BX28625" s="16"/>
    </row>
    <row r="28626" spans="76:76">
      <c r="BX28626" s="16"/>
    </row>
    <row r="28627" spans="76:76">
      <c r="BX28627" s="16"/>
    </row>
    <row r="28628" spans="76:76">
      <c r="BX28628" s="16"/>
    </row>
    <row r="28629" spans="76:76">
      <c r="BX28629" s="16"/>
    </row>
    <row r="28630" spans="76:76">
      <c r="BX28630" s="16"/>
    </row>
    <row r="28631" spans="76:76">
      <c r="BX28631" s="16"/>
    </row>
    <row r="28632" spans="76:76">
      <c r="BX28632" s="16"/>
    </row>
    <row r="28633" spans="76:76">
      <c r="BX28633" s="16"/>
    </row>
    <row r="28634" spans="76:76">
      <c r="BX28634" s="16"/>
    </row>
    <row r="28635" spans="76:76">
      <c r="BX28635" s="16"/>
    </row>
    <row r="28636" spans="76:76">
      <c r="BX28636" s="16"/>
    </row>
    <row r="28637" spans="76:76">
      <c r="BX28637" s="16"/>
    </row>
    <row r="28638" spans="76:76">
      <c r="BX28638" s="16"/>
    </row>
    <row r="28639" spans="76:76">
      <c r="BX28639" s="16"/>
    </row>
    <row r="28640" spans="76:76">
      <c r="BX28640" s="16"/>
    </row>
    <row r="28641" spans="76:76">
      <c r="BX28641" s="16"/>
    </row>
    <row r="28642" spans="76:76">
      <c r="BX28642" s="16"/>
    </row>
    <row r="28643" spans="76:76">
      <c r="BX28643" s="16"/>
    </row>
    <row r="28644" spans="76:76">
      <c r="BX28644" s="16"/>
    </row>
    <row r="28645" spans="76:76">
      <c r="BX28645" s="16"/>
    </row>
    <row r="28646" spans="76:76">
      <c r="BX28646" s="16"/>
    </row>
    <row r="28647" spans="76:76">
      <c r="BX28647" s="16"/>
    </row>
    <row r="28648" spans="76:76">
      <c r="BX28648" s="16"/>
    </row>
    <row r="28649" spans="76:76">
      <c r="BX28649" s="16"/>
    </row>
    <row r="28650" spans="76:76">
      <c r="BX28650" s="16"/>
    </row>
    <row r="28651" spans="76:76">
      <c r="BX28651" s="16"/>
    </row>
    <row r="28652" spans="76:76">
      <c r="BX28652" s="16"/>
    </row>
    <row r="28653" spans="76:76">
      <c r="BX28653" s="16"/>
    </row>
    <row r="28654" spans="76:76">
      <c r="BX28654" s="16"/>
    </row>
    <row r="28655" spans="76:76">
      <c r="BX28655" s="16"/>
    </row>
    <row r="28656" spans="76:76">
      <c r="BX28656" s="16"/>
    </row>
    <row r="28657" spans="76:76">
      <c r="BX28657" s="16"/>
    </row>
    <row r="28658" spans="76:76">
      <c r="BX28658" s="16"/>
    </row>
    <row r="28659" spans="76:76">
      <c r="BX28659" s="16"/>
    </row>
    <row r="28660" spans="76:76">
      <c r="BX28660" s="16"/>
    </row>
    <row r="28661" spans="76:76">
      <c r="BX28661" s="16"/>
    </row>
    <row r="28662" spans="76:76">
      <c r="BX28662" s="16"/>
    </row>
    <row r="28663" spans="76:76">
      <c r="BX28663" s="16"/>
    </row>
    <row r="28664" spans="76:76">
      <c r="BX28664" s="16"/>
    </row>
    <row r="28665" spans="76:76">
      <c r="BX28665" s="16"/>
    </row>
    <row r="28666" spans="76:76">
      <c r="BX28666" s="16"/>
    </row>
    <row r="28667" spans="76:76">
      <c r="BX28667" s="16"/>
    </row>
    <row r="28668" spans="76:76">
      <c r="BX28668" s="16"/>
    </row>
    <row r="28669" spans="76:76">
      <c r="BX28669" s="16"/>
    </row>
    <row r="28670" spans="76:76">
      <c r="BX28670" s="16"/>
    </row>
    <row r="28671" spans="76:76">
      <c r="BX28671" s="16"/>
    </row>
    <row r="28672" spans="76:76">
      <c r="BX28672" s="16"/>
    </row>
    <row r="28673" spans="76:76">
      <c r="BX28673" s="16"/>
    </row>
    <row r="28674" spans="76:76">
      <c r="BX28674" s="16"/>
    </row>
    <row r="28675" spans="76:76">
      <c r="BX28675" s="16"/>
    </row>
    <row r="28676" spans="76:76">
      <c r="BX28676" s="16"/>
    </row>
    <row r="28677" spans="76:76">
      <c r="BX28677" s="16"/>
    </row>
    <row r="28678" spans="76:76">
      <c r="BX28678" s="16"/>
    </row>
    <row r="28679" spans="76:76">
      <c r="BX28679" s="16"/>
    </row>
    <row r="28680" spans="76:76">
      <c r="BX28680" s="16"/>
    </row>
    <row r="28681" spans="76:76">
      <c r="BX28681" s="16"/>
    </row>
    <row r="28682" spans="76:76">
      <c r="BX28682" s="16"/>
    </row>
    <row r="28683" spans="76:76">
      <c r="BX28683" s="16"/>
    </row>
    <row r="28684" spans="76:76">
      <c r="BX28684" s="16"/>
    </row>
    <row r="28685" spans="76:76">
      <c r="BX28685" s="16"/>
    </row>
    <row r="28686" spans="76:76">
      <c r="BX28686" s="16"/>
    </row>
    <row r="28687" spans="76:76">
      <c r="BX28687" s="16"/>
    </row>
    <row r="28688" spans="76:76">
      <c r="BX28688" s="16"/>
    </row>
    <row r="28689" spans="76:76">
      <c r="BX28689" s="16"/>
    </row>
    <row r="28690" spans="76:76">
      <c r="BX28690" s="16"/>
    </row>
    <row r="28691" spans="76:76">
      <c r="BX28691" s="16"/>
    </row>
    <row r="28692" spans="76:76">
      <c r="BX28692" s="16"/>
    </row>
    <row r="28693" spans="76:76">
      <c r="BX28693" s="16"/>
    </row>
    <row r="28694" spans="76:76">
      <c r="BX28694" s="16"/>
    </row>
    <row r="28695" spans="76:76">
      <c r="BX28695" s="16"/>
    </row>
    <row r="28696" spans="76:76">
      <c r="BX28696" s="16"/>
    </row>
    <row r="28697" spans="76:76">
      <c r="BX28697" s="16"/>
    </row>
    <row r="28698" spans="76:76">
      <c r="BX28698" s="16"/>
    </row>
    <row r="28699" spans="76:76">
      <c r="BX28699" s="16"/>
    </row>
    <row r="28700" spans="76:76">
      <c r="BX28700" s="16"/>
    </row>
    <row r="28701" spans="76:76">
      <c r="BX28701" s="16"/>
    </row>
    <row r="28702" spans="76:76">
      <c r="BX28702" s="16"/>
    </row>
    <row r="28703" spans="76:76">
      <c r="BX28703" s="16"/>
    </row>
    <row r="28704" spans="76:76">
      <c r="BX28704" s="16"/>
    </row>
    <row r="28705" spans="76:76">
      <c r="BX28705" s="16"/>
    </row>
    <row r="28706" spans="76:76">
      <c r="BX28706" s="16"/>
    </row>
    <row r="28707" spans="76:76">
      <c r="BX28707" s="16"/>
    </row>
    <row r="28708" spans="76:76">
      <c r="BX28708" s="16"/>
    </row>
    <row r="28709" spans="76:76">
      <c r="BX28709" s="16"/>
    </row>
    <row r="28710" spans="76:76">
      <c r="BX28710" s="16"/>
    </row>
    <row r="28711" spans="76:76">
      <c r="BX28711" s="16"/>
    </row>
    <row r="28712" spans="76:76">
      <c r="BX28712" s="16"/>
    </row>
    <row r="28713" spans="76:76">
      <c r="BX28713" s="16"/>
    </row>
    <row r="28714" spans="76:76">
      <c r="BX28714" s="16"/>
    </row>
    <row r="28715" spans="76:76">
      <c r="BX28715" s="16"/>
    </row>
    <row r="28716" spans="76:76">
      <c r="BX28716" s="16"/>
    </row>
    <row r="28717" spans="76:76">
      <c r="BX28717" s="16"/>
    </row>
    <row r="28718" spans="76:76">
      <c r="BX28718" s="16"/>
    </row>
    <row r="28719" spans="76:76">
      <c r="BX28719" s="16"/>
    </row>
    <row r="28720" spans="76:76">
      <c r="BX28720" s="16"/>
    </row>
    <row r="28721" spans="76:76">
      <c r="BX28721" s="16"/>
    </row>
    <row r="28722" spans="76:76">
      <c r="BX28722" s="16"/>
    </row>
    <row r="28723" spans="76:76">
      <c r="BX28723" s="16"/>
    </row>
    <row r="28724" spans="76:76">
      <c r="BX28724" s="16"/>
    </row>
    <row r="28725" spans="76:76">
      <c r="BX28725" s="16"/>
    </row>
    <row r="28726" spans="76:76">
      <c r="BX28726" s="16"/>
    </row>
    <row r="28727" spans="76:76">
      <c r="BX28727" s="16"/>
    </row>
    <row r="28728" spans="76:76">
      <c r="BX28728" s="16"/>
    </row>
    <row r="28729" spans="76:76">
      <c r="BX28729" s="16"/>
    </row>
    <row r="28730" spans="76:76">
      <c r="BX28730" s="16"/>
    </row>
    <row r="28731" spans="76:76">
      <c r="BX28731" s="16"/>
    </row>
    <row r="28732" spans="76:76">
      <c r="BX28732" s="16"/>
    </row>
    <row r="28733" spans="76:76">
      <c r="BX28733" s="16"/>
    </row>
    <row r="28734" spans="76:76">
      <c r="BX28734" s="16"/>
    </row>
    <row r="28735" spans="76:76">
      <c r="BX28735" s="16"/>
    </row>
    <row r="28736" spans="76:76">
      <c r="BX28736" s="16"/>
    </row>
    <row r="28737" spans="76:76">
      <c r="BX28737" s="16"/>
    </row>
    <row r="28738" spans="76:76">
      <c r="BX28738" s="16"/>
    </row>
    <row r="28739" spans="76:76">
      <c r="BX28739" s="16"/>
    </row>
    <row r="28740" spans="76:76">
      <c r="BX28740" s="16"/>
    </row>
    <row r="28741" spans="76:76">
      <c r="BX28741" s="16"/>
    </row>
    <row r="28742" spans="76:76">
      <c r="BX28742" s="16"/>
    </row>
    <row r="28743" spans="76:76">
      <c r="BX28743" s="16"/>
    </row>
    <row r="28744" spans="76:76">
      <c r="BX28744" s="16"/>
    </row>
    <row r="28745" spans="76:76">
      <c r="BX28745" s="16"/>
    </row>
    <row r="28746" spans="76:76">
      <c r="BX28746" s="16"/>
    </row>
    <row r="28747" spans="76:76">
      <c r="BX28747" s="16"/>
    </row>
    <row r="28748" spans="76:76">
      <c r="BX28748" s="16"/>
    </row>
    <row r="28749" spans="76:76">
      <c r="BX28749" s="16"/>
    </row>
    <row r="28750" spans="76:76">
      <c r="BX28750" s="16"/>
    </row>
    <row r="28751" spans="76:76">
      <c r="BX28751" s="16"/>
    </row>
    <row r="28752" spans="76:76">
      <c r="BX28752" s="16"/>
    </row>
    <row r="28753" spans="76:76">
      <c r="BX28753" s="16"/>
    </row>
    <row r="28754" spans="76:76">
      <c r="BX28754" s="16"/>
    </row>
    <row r="28755" spans="76:76">
      <c r="BX28755" s="16"/>
    </row>
    <row r="28756" spans="76:76">
      <c r="BX28756" s="16"/>
    </row>
    <row r="28757" spans="76:76">
      <c r="BX28757" s="16"/>
    </row>
    <row r="28758" spans="76:76">
      <c r="BX28758" s="16"/>
    </row>
    <row r="28759" spans="76:76">
      <c r="BX28759" s="16"/>
    </row>
    <row r="28760" spans="76:76">
      <c r="BX28760" s="16"/>
    </row>
    <row r="28761" spans="76:76">
      <c r="BX28761" s="16"/>
    </row>
    <row r="28762" spans="76:76">
      <c r="BX28762" s="16"/>
    </row>
    <row r="28763" spans="76:76">
      <c r="BX28763" s="16"/>
    </row>
    <row r="28764" spans="76:76">
      <c r="BX28764" s="16"/>
    </row>
    <row r="28765" spans="76:76">
      <c r="BX28765" s="16"/>
    </row>
    <row r="28766" spans="76:76">
      <c r="BX28766" s="16"/>
    </row>
    <row r="28767" spans="76:76">
      <c r="BX28767" s="16"/>
    </row>
    <row r="28768" spans="76:76">
      <c r="BX28768" s="16"/>
    </row>
    <row r="28769" spans="76:76">
      <c r="BX28769" s="16"/>
    </row>
    <row r="28770" spans="76:76">
      <c r="BX28770" s="16"/>
    </row>
    <row r="28771" spans="76:76">
      <c r="BX28771" s="16"/>
    </row>
    <row r="28772" spans="76:76">
      <c r="BX28772" s="16"/>
    </row>
    <row r="28773" spans="76:76">
      <c r="BX28773" s="16"/>
    </row>
    <row r="28774" spans="76:76">
      <c r="BX28774" s="16"/>
    </row>
    <row r="28775" spans="76:76">
      <c r="BX28775" s="16"/>
    </row>
    <row r="28776" spans="76:76">
      <c r="BX28776" s="16"/>
    </row>
    <row r="28777" spans="76:76">
      <c r="BX28777" s="16"/>
    </row>
    <row r="28778" spans="76:76">
      <c r="BX28778" s="16"/>
    </row>
    <row r="28779" spans="76:76">
      <c r="BX28779" s="16"/>
    </row>
    <row r="28780" spans="76:76">
      <c r="BX28780" s="16"/>
    </row>
    <row r="28781" spans="76:76">
      <c r="BX28781" s="16"/>
    </row>
    <row r="28782" spans="76:76">
      <c r="BX28782" s="16"/>
    </row>
    <row r="28783" spans="76:76">
      <c r="BX28783" s="16"/>
    </row>
    <row r="28784" spans="76:76">
      <c r="BX28784" s="16"/>
    </row>
    <row r="28785" spans="76:76">
      <c r="BX28785" s="16"/>
    </row>
    <row r="28786" spans="76:76">
      <c r="BX28786" s="16"/>
    </row>
    <row r="28787" spans="76:76">
      <c r="BX28787" s="16"/>
    </row>
    <row r="28788" spans="76:76">
      <c r="BX28788" s="16"/>
    </row>
    <row r="28789" spans="76:76">
      <c r="BX28789" s="16"/>
    </row>
    <row r="28790" spans="76:76">
      <c r="BX28790" s="16"/>
    </row>
    <row r="28791" spans="76:76">
      <c r="BX28791" s="16"/>
    </row>
    <row r="28792" spans="76:76">
      <c r="BX28792" s="16"/>
    </row>
    <row r="28793" spans="76:76">
      <c r="BX28793" s="16"/>
    </row>
    <row r="28794" spans="76:76">
      <c r="BX28794" s="16"/>
    </row>
    <row r="28795" spans="76:76">
      <c r="BX28795" s="16"/>
    </row>
    <row r="28796" spans="76:76">
      <c r="BX28796" s="16"/>
    </row>
    <row r="28797" spans="76:76">
      <c r="BX28797" s="16"/>
    </row>
    <row r="28798" spans="76:76">
      <c r="BX28798" s="16"/>
    </row>
    <row r="28799" spans="76:76">
      <c r="BX28799" s="16"/>
    </row>
    <row r="28800" spans="76:76">
      <c r="BX28800" s="16"/>
    </row>
    <row r="28801" spans="76:76">
      <c r="BX28801" s="16"/>
    </row>
    <row r="28802" spans="76:76">
      <c r="BX28802" s="16"/>
    </row>
    <row r="28803" spans="76:76">
      <c r="BX28803" s="16"/>
    </row>
    <row r="28804" spans="76:76">
      <c r="BX28804" s="16"/>
    </row>
    <row r="28805" spans="76:76">
      <c r="BX28805" s="16"/>
    </row>
    <row r="28806" spans="76:76">
      <c r="BX28806" s="16"/>
    </row>
    <row r="28807" spans="76:76">
      <c r="BX28807" s="16"/>
    </row>
    <row r="28808" spans="76:76">
      <c r="BX28808" s="16"/>
    </row>
    <row r="28809" spans="76:76">
      <c r="BX28809" s="16"/>
    </row>
    <row r="28810" spans="76:76">
      <c r="BX28810" s="16"/>
    </row>
    <row r="28811" spans="76:76">
      <c r="BX28811" s="16"/>
    </row>
    <row r="28812" spans="76:76">
      <c r="BX28812" s="16"/>
    </row>
    <row r="28813" spans="76:76">
      <c r="BX28813" s="16"/>
    </row>
    <row r="28814" spans="76:76">
      <c r="BX28814" s="16"/>
    </row>
    <row r="28815" spans="76:76">
      <c r="BX28815" s="16"/>
    </row>
    <row r="28816" spans="76:76">
      <c r="BX28816" s="16"/>
    </row>
    <row r="28817" spans="76:76">
      <c r="BX28817" s="16"/>
    </row>
    <row r="28818" spans="76:76">
      <c r="BX28818" s="16"/>
    </row>
    <row r="28819" spans="76:76">
      <c r="BX28819" s="16"/>
    </row>
    <row r="28820" spans="76:76">
      <c r="BX28820" s="16"/>
    </row>
    <row r="28821" spans="76:76">
      <c r="BX28821" s="16"/>
    </row>
    <row r="28822" spans="76:76">
      <c r="BX28822" s="16"/>
    </row>
    <row r="28823" spans="76:76">
      <c r="BX28823" s="16"/>
    </row>
    <row r="28824" spans="76:76">
      <c r="BX28824" s="16"/>
    </row>
    <row r="28825" spans="76:76">
      <c r="BX28825" s="16"/>
    </row>
    <row r="28826" spans="76:76">
      <c r="BX28826" s="16"/>
    </row>
    <row r="28827" spans="76:76">
      <c r="BX28827" s="16"/>
    </row>
    <row r="28828" spans="76:76">
      <c r="BX28828" s="16"/>
    </row>
    <row r="28829" spans="76:76">
      <c r="BX28829" s="16"/>
    </row>
    <row r="28830" spans="76:76">
      <c r="BX28830" s="16"/>
    </row>
    <row r="28831" spans="76:76">
      <c r="BX28831" s="16"/>
    </row>
    <row r="28832" spans="76:76">
      <c r="BX28832" s="16"/>
    </row>
    <row r="28833" spans="76:76">
      <c r="BX28833" s="16"/>
    </row>
    <row r="28834" spans="76:76">
      <c r="BX28834" s="16"/>
    </row>
    <row r="28835" spans="76:76">
      <c r="BX28835" s="16"/>
    </row>
    <row r="28836" spans="76:76">
      <c r="BX28836" s="16"/>
    </row>
    <row r="28837" spans="76:76">
      <c r="BX28837" s="16"/>
    </row>
    <row r="28838" spans="76:76">
      <c r="BX28838" s="16"/>
    </row>
    <row r="28839" spans="76:76">
      <c r="BX28839" s="16"/>
    </row>
    <row r="28840" spans="76:76">
      <c r="BX28840" s="16"/>
    </row>
    <row r="28841" spans="76:76">
      <c r="BX28841" s="16"/>
    </row>
    <row r="28842" spans="76:76">
      <c r="BX28842" s="16"/>
    </row>
    <row r="28843" spans="76:76">
      <c r="BX28843" s="16"/>
    </row>
    <row r="28844" spans="76:76">
      <c r="BX28844" s="16"/>
    </row>
    <row r="28845" spans="76:76">
      <c r="BX28845" s="16"/>
    </row>
    <row r="28846" spans="76:76">
      <c r="BX28846" s="16"/>
    </row>
    <row r="28847" spans="76:76">
      <c r="BX28847" s="16"/>
    </row>
    <row r="28848" spans="76:76">
      <c r="BX28848" s="16"/>
    </row>
    <row r="28849" spans="76:76">
      <c r="BX28849" s="16"/>
    </row>
    <row r="28850" spans="76:76">
      <c r="BX28850" s="16"/>
    </row>
    <row r="28851" spans="76:76">
      <c r="BX28851" s="16"/>
    </row>
    <row r="28852" spans="76:76">
      <c r="BX28852" s="16"/>
    </row>
    <row r="28853" spans="76:76">
      <c r="BX28853" s="16"/>
    </row>
    <row r="28854" spans="76:76">
      <c r="BX28854" s="16"/>
    </row>
    <row r="28855" spans="76:76">
      <c r="BX28855" s="16"/>
    </row>
    <row r="28856" spans="76:76">
      <c r="BX28856" s="16"/>
    </row>
    <row r="28857" spans="76:76">
      <c r="BX28857" s="16"/>
    </row>
    <row r="28858" spans="76:76">
      <c r="BX28858" s="16"/>
    </row>
    <row r="28859" spans="76:76">
      <c r="BX28859" s="16"/>
    </row>
    <row r="28860" spans="76:76">
      <c r="BX28860" s="16"/>
    </row>
    <row r="28861" spans="76:76">
      <c r="BX28861" s="16"/>
    </row>
    <row r="28862" spans="76:76">
      <c r="BX28862" s="16"/>
    </row>
    <row r="28863" spans="76:76">
      <c r="BX28863" s="16"/>
    </row>
    <row r="28864" spans="76:76">
      <c r="BX28864" s="16"/>
    </row>
    <row r="28865" spans="76:76">
      <c r="BX28865" s="16"/>
    </row>
    <row r="28866" spans="76:76">
      <c r="BX28866" s="16"/>
    </row>
    <row r="28867" spans="76:76">
      <c r="BX28867" s="16"/>
    </row>
    <row r="28868" spans="76:76">
      <c r="BX28868" s="16"/>
    </row>
    <row r="28869" spans="76:76">
      <c r="BX28869" s="16"/>
    </row>
    <row r="28870" spans="76:76">
      <c r="BX28870" s="16"/>
    </row>
    <row r="28871" spans="76:76">
      <c r="BX28871" s="16"/>
    </row>
    <row r="28872" spans="76:76">
      <c r="BX28872" s="16"/>
    </row>
    <row r="28873" spans="76:76">
      <c r="BX28873" s="16"/>
    </row>
    <row r="28874" spans="76:76">
      <c r="BX28874" s="16"/>
    </row>
    <row r="28875" spans="76:76">
      <c r="BX28875" s="16"/>
    </row>
    <row r="28876" spans="76:76">
      <c r="BX28876" s="16"/>
    </row>
    <row r="28877" spans="76:76">
      <c r="BX28877" s="16"/>
    </row>
    <row r="28878" spans="76:76">
      <c r="BX28878" s="16"/>
    </row>
    <row r="28879" spans="76:76">
      <c r="BX28879" s="16"/>
    </row>
    <row r="28880" spans="76:76">
      <c r="BX28880" s="16"/>
    </row>
    <row r="28881" spans="76:76">
      <c r="BX28881" s="16"/>
    </row>
    <row r="28882" spans="76:76">
      <c r="BX28882" s="16"/>
    </row>
    <row r="28883" spans="76:76">
      <c r="BX28883" s="16"/>
    </row>
    <row r="28884" spans="76:76">
      <c r="BX28884" s="16"/>
    </row>
    <row r="28885" spans="76:76">
      <c r="BX28885" s="16"/>
    </row>
    <row r="28886" spans="76:76">
      <c r="BX28886" s="16"/>
    </row>
    <row r="28887" spans="76:76">
      <c r="BX28887" s="16"/>
    </row>
    <row r="28888" spans="76:76">
      <c r="BX28888" s="16"/>
    </row>
    <row r="28889" spans="76:76">
      <c r="BX28889" s="16"/>
    </row>
    <row r="28890" spans="76:76">
      <c r="BX28890" s="16"/>
    </row>
    <row r="28891" spans="76:76">
      <c r="BX28891" s="16"/>
    </row>
    <row r="28892" spans="76:76">
      <c r="BX28892" s="16"/>
    </row>
    <row r="28893" spans="76:76">
      <c r="BX28893" s="16"/>
    </row>
    <row r="28894" spans="76:76">
      <c r="BX28894" s="16"/>
    </row>
    <row r="28895" spans="76:76">
      <c r="BX28895" s="16"/>
    </row>
    <row r="28896" spans="76:76">
      <c r="BX28896" s="16"/>
    </row>
    <row r="28897" spans="76:76">
      <c r="BX28897" s="16"/>
    </row>
    <row r="28898" spans="76:76">
      <c r="BX28898" s="16"/>
    </row>
    <row r="28899" spans="76:76">
      <c r="BX28899" s="16"/>
    </row>
    <row r="28900" spans="76:76">
      <c r="BX28900" s="16"/>
    </row>
    <row r="28901" spans="76:76">
      <c r="BX28901" s="16"/>
    </row>
    <row r="28902" spans="76:76">
      <c r="BX28902" s="16"/>
    </row>
    <row r="28903" spans="76:76">
      <c r="BX28903" s="16"/>
    </row>
    <row r="28904" spans="76:76">
      <c r="BX28904" s="16"/>
    </row>
    <row r="28905" spans="76:76">
      <c r="BX28905" s="16"/>
    </row>
    <row r="28906" spans="76:76">
      <c r="BX28906" s="16"/>
    </row>
    <row r="28907" spans="76:76">
      <c r="BX28907" s="16"/>
    </row>
    <row r="28908" spans="76:76">
      <c r="BX28908" s="16"/>
    </row>
    <row r="28909" spans="76:76">
      <c r="BX28909" s="16"/>
    </row>
    <row r="28910" spans="76:76">
      <c r="BX28910" s="16"/>
    </row>
    <row r="28911" spans="76:76">
      <c r="BX28911" s="16"/>
    </row>
    <row r="28912" spans="76:76">
      <c r="BX28912" s="16"/>
    </row>
    <row r="28913" spans="76:76">
      <c r="BX28913" s="16"/>
    </row>
    <row r="28914" spans="76:76">
      <c r="BX28914" s="16"/>
    </row>
    <row r="28915" spans="76:76">
      <c r="BX28915" s="16"/>
    </row>
    <row r="28916" spans="76:76">
      <c r="BX28916" s="16"/>
    </row>
    <row r="28917" spans="76:76">
      <c r="BX28917" s="16"/>
    </row>
    <row r="28918" spans="76:76">
      <c r="BX28918" s="16"/>
    </row>
    <row r="28919" spans="76:76">
      <c r="BX28919" s="16"/>
    </row>
    <row r="28920" spans="76:76">
      <c r="BX28920" s="16"/>
    </row>
    <row r="28921" spans="76:76">
      <c r="BX28921" s="16"/>
    </row>
    <row r="28922" spans="76:76">
      <c r="BX28922" s="16"/>
    </row>
    <row r="28923" spans="76:76">
      <c r="BX28923" s="16"/>
    </row>
    <row r="28924" spans="76:76">
      <c r="BX28924" s="16"/>
    </row>
    <row r="28925" spans="76:76">
      <c r="BX28925" s="16"/>
    </row>
    <row r="28926" spans="76:76">
      <c r="BX28926" s="16"/>
    </row>
    <row r="28927" spans="76:76">
      <c r="BX28927" s="16"/>
    </row>
    <row r="28928" spans="76:76">
      <c r="BX28928" s="16"/>
    </row>
    <row r="28929" spans="76:76">
      <c r="BX28929" s="16"/>
    </row>
    <row r="28930" spans="76:76">
      <c r="BX28930" s="16"/>
    </row>
    <row r="28931" spans="76:76">
      <c r="BX28931" s="16"/>
    </row>
    <row r="28932" spans="76:76">
      <c r="BX28932" s="16"/>
    </row>
    <row r="28933" spans="76:76">
      <c r="BX28933" s="16"/>
    </row>
    <row r="28934" spans="76:76">
      <c r="BX28934" s="16"/>
    </row>
    <row r="28935" spans="76:76">
      <c r="BX28935" s="16"/>
    </row>
    <row r="28936" spans="76:76">
      <c r="BX28936" s="16"/>
    </row>
    <row r="28937" spans="76:76">
      <c r="BX28937" s="16"/>
    </row>
    <row r="28938" spans="76:76">
      <c r="BX28938" s="16"/>
    </row>
    <row r="28939" spans="76:76">
      <c r="BX28939" s="16"/>
    </row>
    <row r="28940" spans="76:76">
      <c r="BX28940" s="16"/>
    </row>
    <row r="28941" spans="76:76">
      <c r="BX28941" s="16"/>
    </row>
    <row r="28942" spans="76:76">
      <c r="BX28942" s="16"/>
    </row>
    <row r="28943" spans="76:76">
      <c r="BX28943" s="16"/>
    </row>
    <row r="28944" spans="76:76">
      <c r="BX28944" s="16"/>
    </row>
    <row r="28945" spans="76:76">
      <c r="BX28945" s="16"/>
    </row>
    <row r="28946" spans="76:76">
      <c r="BX28946" s="16"/>
    </row>
    <row r="28947" spans="76:76">
      <c r="BX28947" s="16"/>
    </row>
    <row r="28948" spans="76:76">
      <c r="BX28948" s="16"/>
    </row>
    <row r="28949" spans="76:76">
      <c r="BX28949" s="16"/>
    </row>
    <row r="28950" spans="76:76">
      <c r="BX28950" s="16"/>
    </row>
    <row r="28951" spans="76:76">
      <c r="BX28951" s="16"/>
    </row>
    <row r="28952" spans="76:76">
      <c r="BX28952" s="16"/>
    </row>
    <row r="28953" spans="76:76">
      <c r="BX28953" s="16"/>
    </row>
    <row r="28954" spans="76:76">
      <c r="BX28954" s="16"/>
    </row>
    <row r="28955" spans="76:76">
      <c r="BX28955" s="16"/>
    </row>
    <row r="28956" spans="76:76">
      <c r="BX28956" s="16"/>
    </row>
    <row r="28957" spans="76:76">
      <c r="BX28957" s="16"/>
    </row>
    <row r="28958" spans="76:76">
      <c r="BX28958" s="16"/>
    </row>
    <row r="28959" spans="76:76">
      <c r="BX28959" s="16"/>
    </row>
    <row r="28960" spans="76:76">
      <c r="BX28960" s="16"/>
    </row>
    <row r="28961" spans="76:76">
      <c r="BX28961" s="16"/>
    </row>
    <row r="28962" spans="76:76">
      <c r="BX28962" s="16"/>
    </row>
    <row r="28963" spans="76:76">
      <c r="BX28963" s="16"/>
    </row>
    <row r="28964" spans="76:76">
      <c r="BX28964" s="16"/>
    </row>
    <row r="28965" spans="76:76">
      <c r="BX28965" s="16"/>
    </row>
    <row r="28966" spans="76:76">
      <c r="BX28966" s="16"/>
    </row>
    <row r="28967" spans="76:76">
      <c r="BX28967" s="16"/>
    </row>
    <row r="28968" spans="76:76">
      <c r="BX28968" s="16"/>
    </row>
    <row r="28969" spans="76:76">
      <c r="BX28969" s="16"/>
    </row>
    <row r="28970" spans="76:76">
      <c r="BX28970" s="16"/>
    </row>
    <row r="28971" spans="76:76">
      <c r="BX28971" s="16"/>
    </row>
    <row r="28972" spans="76:76">
      <c r="BX28972" s="16"/>
    </row>
    <row r="28973" spans="76:76">
      <c r="BX28973" s="16"/>
    </row>
    <row r="28974" spans="76:76">
      <c r="BX28974" s="16"/>
    </row>
    <row r="28975" spans="76:76">
      <c r="BX28975" s="16"/>
    </row>
    <row r="28976" spans="76:76">
      <c r="BX28976" s="16"/>
    </row>
    <row r="28977" spans="76:76">
      <c r="BX28977" s="16"/>
    </row>
    <row r="28978" spans="76:76">
      <c r="BX28978" s="16"/>
    </row>
    <row r="28979" spans="76:76">
      <c r="BX28979" s="16"/>
    </row>
    <row r="28980" spans="76:76">
      <c r="BX28980" s="16"/>
    </row>
    <row r="28981" spans="76:76">
      <c r="BX28981" s="16"/>
    </row>
    <row r="28982" spans="76:76">
      <c r="BX28982" s="16"/>
    </row>
    <row r="28983" spans="76:76">
      <c r="BX28983" s="16"/>
    </row>
    <row r="28984" spans="76:76">
      <c r="BX28984" s="16"/>
    </row>
    <row r="28985" spans="76:76">
      <c r="BX28985" s="16"/>
    </row>
    <row r="28986" spans="76:76">
      <c r="BX28986" s="16"/>
    </row>
    <row r="28987" spans="76:76">
      <c r="BX28987" s="16"/>
    </row>
    <row r="28988" spans="76:76">
      <c r="BX28988" s="16"/>
    </row>
    <row r="28989" spans="76:76">
      <c r="BX28989" s="16"/>
    </row>
    <row r="28990" spans="76:76">
      <c r="BX28990" s="16"/>
    </row>
    <row r="28991" spans="76:76">
      <c r="BX28991" s="16"/>
    </row>
    <row r="28992" spans="76:76">
      <c r="BX28992" s="16"/>
    </row>
    <row r="28993" spans="76:76">
      <c r="BX28993" s="16"/>
    </row>
    <row r="28994" spans="76:76">
      <c r="BX28994" s="16"/>
    </row>
    <row r="28995" spans="76:76">
      <c r="BX28995" s="16"/>
    </row>
    <row r="28996" spans="76:76">
      <c r="BX28996" s="16"/>
    </row>
    <row r="28997" spans="76:76">
      <c r="BX28997" s="16"/>
    </row>
    <row r="28998" spans="76:76">
      <c r="BX28998" s="16"/>
    </row>
    <row r="28999" spans="76:76">
      <c r="BX28999" s="16"/>
    </row>
    <row r="29000" spans="76:76">
      <c r="BX29000" s="16"/>
    </row>
    <row r="29001" spans="76:76">
      <c r="BX29001" s="16"/>
    </row>
    <row r="29002" spans="76:76">
      <c r="BX29002" s="16"/>
    </row>
    <row r="29003" spans="76:76">
      <c r="BX29003" s="16"/>
    </row>
    <row r="29004" spans="76:76">
      <c r="BX29004" s="16"/>
    </row>
    <row r="29005" spans="76:76">
      <c r="BX29005" s="16"/>
    </row>
    <row r="29006" spans="76:76">
      <c r="BX29006" s="16"/>
    </row>
    <row r="29007" spans="76:76">
      <c r="BX29007" s="16"/>
    </row>
    <row r="29008" spans="76:76">
      <c r="BX29008" s="16"/>
    </row>
    <row r="29009" spans="76:76">
      <c r="BX29009" s="16"/>
    </row>
    <row r="29010" spans="76:76">
      <c r="BX29010" s="16"/>
    </row>
    <row r="29011" spans="76:76">
      <c r="BX29011" s="16"/>
    </row>
    <row r="29012" spans="76:76">
      <c r="BX29012" s="16"/>
    </row>
    <row r="29013" spans="76:76">
      <c r="BX29013" s="16"/>
    </row>
    <row r="29014" spans="76:76">
      <c r="BX29014" s="16"/>
    </row>
    <row r="29015" spans="76:76">
      <c r="BX29015" s="16"/>
    </row>
    <row r="29016" spans="76:76">
      <c r="BX29016" s="16"/>
    </row>
    <row r="29017" spans="76:76">
      <c r="BX29017" s="16"/>
    </row>
    <row r="29018" spans="76:76">
      <c r="BX29018" s="16"/>
    </row>
    <row r="29019" spans="76:76">
      <c r="BX29019" s="16"/>
    </row>
    <row r="29020" spans="76:76">
      <c r="BX29020" s="16"/>
    </row>
    <row r="29021" spans="76:76">
      <c r="BX29021" s="16"/>
    </row>
    <row r="29022" spans="76:76">
      <c r="BX29022" s="16"/>
    </row>
    <row r="29023" spans="76:76">
      <c r="BX29023" s="16"/>
    </row>
    <row r="29024" spans="76:76">
      <c r="BX29024" s="16"/>
    </row>
    <row r="29025" spans="76:76">
      <c r="BX29025" s="16"/>
    </row>
    <row r="29026" spans="76:76">
      <c r="BX29026" s="16"/>
    </row>
    <row r="29027" spans="76:76">
      <c r="BX29027" s="16"/>
    </row>
    <row r="29028" spans="76:76">
      <c r="BX29028" s="16"/>
    </row>
    <row r="29029" spans="76:76">
      <c r="BX29029" s="16"/>
    </row>
    <row r="29030" spans="76:76">
      <c r="BX29030" s="16"/>
    </row>
    <row r="29031" spans="76:76">
      <c r="BX29031" s="16"/>
    </row>
    <row r="29032" spans="76:76">
      <c r="BX29032" s="16"/>
    </row>
    <row r="29033" spans="76:76">
      <c r="BX29033" s="16"/>
    </row>
    <row r="29034" spans="76:76">
      <c r="BX29034" s="16"/>
    </row>
    <row r="29035" spans="76:76">
      <c r="BX29035" s="16"/>
    </row>
    <row r="29036" spans="76:76">
      <c r="BX29036" s="16"/>
    </row>
    <row r="29037" spans="76:76">
      <c r="BX29037" s="16"/>
    </row>
    <row r="29038" spans="76:76">
      <c r="BX29038" s="16"/>
    </row>
    <row r="29039" spans="76:76">
      <c r="BX29039" s="16"/>
    </row>
    <row r="29040" spans="76:76">
      <c r="BX29040" s="16"/>
    </row>
    <row r="29041" spans="76:76">
      <c r="BX29041" s="16"/>
    </row>
    <row r="29042" spans="76:76">
      <c r="BX29042" s="16"/>
    </row>
    <row r="29043" spans="76:76">
      <c r="BX29043" s="16"/>
    </row>
    <row r="29044" spans="76:76">
      <c r="BX29044" s="16"/>
    </row>
    <row r="29045" spans="76:76">
      <c r="BX29045" s="16"/>
    </row>
    <row r="29046" spans="76:76">
      <c r="BX29046" s="16"/>
    </row>
    <row r="29047" spans="76:76">
      <c r="BX29047" s="16"/>
    </row>
    <row r="29048" spans="76:76">
      <c r="BX29048" s="16"/>
    </row>
    <row r="29049" spans="76:76">
      <c r="BX29049" s="16"/>
    </row>
    <row r="29050" spans="76:76">
      <c r="BX29050" s="16"/>
    </row>
    <row r="29051" spans="76:76">
      <c r="BX29051" s="16"/>
    </row>
    <row r="29052" spans="76:76">
      <c r="BX29052" s="16"/>
    </row>
    <row r="29053" spans="76:76">
      <c r="BX29053" s="16"/>
    </row>
    <row r="29054" spans="76:76">
      <c r="BX29054" s="16"/>
    </row>
    <row r="29055" spans="76:76">
      <c r="BX29055" s="16"/>
    </row>
    <row r="29056" spans="76:76">
      <c r="BX29056" s="16"/>
    </row>
    <row r="29057" spans="76:76">
      <c r="BX29057" s="16"/>
    </row>
    <row r="29058" spans="76:76">
      <c r="BX29058" s="16"/>
    </row>
    <row r="29059" spans="76:76">
      <c r="BX29059" s="16"/>
    </row>
    <row r="29060" spans="76:76">
      <c r="BX29060" s="16"/>
    </row>
    <row r="29061" spans="76:76">
      <c r="BX29061" s="16"/>
    </row>
    <row r="29062" spans="76:76">
      <c r="BX29062" s="16"/>
    </row>
    <row r="29063" spans="76:76">
      <c r="BX29063" s="16"/>
    </row>
    <row r="29064" spans="76:76">
      <c r="BX29064" s="16"/>
    </row>
    <row r="29065" spans="76:76">
      <c r="BX29065" s="16"/>
    </row>
    <row r="29066" spans="76:76">
      <c r="BX29066" s="16"/>
    </row>
    <row r="29067" spans="76:76">
      <c r="BX29067" s="16"/>
    </row>
    <row r="29068" spans="76:76">
      <c r="BX29068" s="16"/>
    </row>
    <row r="29069" spans="76:76">
      <c r="BX29069" s="16"/>
    </row>
    <row r="29070" spans="76:76">
      <c r="BX29070" s="16"/>
    </row>
    <row r="29071" spans="76:76">
      <c r="BX29071" s="16"/>
    </row>
    <row r="29072" spans="76:76">
      <c r="BX29072" s="16"/>
    </row>
    <row r="29073" spans="76:76">
      <c r="BX29073" s="16"/>
    </row>
    <row r="29074" spans="76:76">
      <c r="BX29074" s="16"/>
    </row>
    <row r="29075" spans="76:76">
      <c r="BX29075" s="16"/>
    </row>
    <row r="29076" spans="76:76">
      <c r="BX29076" s="16"/>
    </row>
    <row r="29077" spans="76:76">
      <c r="BX29077" s="16"/>
    </row>
    <row r="29078" spans="76:76">
      <c r="BX29078" s="16"/>
    </row>
    <row r="29079" spans="76:76">
      <c r="BX29079" s="16"/>
    </row>
    <row r="29080" spans="76:76">
      <c r="BX29080" s="16"/>
    </row>
    <row r="29081" spans="76:76">
      <c r="BX29081" s="16"/>
    </row>
    <row r="29082" spans="76:76">
      <c r="BX29082" s="16"/>
    </row>
    <row r="29083" spans="76:76">
      <c r="BX29083" s="16"/>
    </row>
    <row r="29084" spans="76:76">
      <c r="BX29084" s="16"/>
    </row>
    <row r="29085" spans="76:76">
      <c r="BX29085" s="16"/>
    </row>
    <row r="29086" spans="76:76">
      <c r="BX29086" s="16"/>
    </row>
    <row r="29087" spans="76:76">
      <c r="BX29087" s="16"/>
    </row>
    <row r="29088" spans="76:76">
      <c r="BX29088" s="16"/>
    </row>
    <row r="29089" spans="76:76">
      <c r="BX29089" s="16"/>
    </row>
    <row r="29090" spans="76:76">
      <c r="BX29090" s="16"/>
    </row>
    <row r="29091" spans="76:76">
      <c r="BX29091" s="16"/>
    </row>
    <row r="29092" spans="76:76">
      <c r="BX29092" s="16"/>
    </row>
    <row r="29093" spans="76:76">
      <c r="BX29093" s="16"/>
    </row>
    <row r="29094" spans="76:76">
      <c r="BX29094" s="16"/>
    </row>
    <row r="29095" spans="76:76">
      <c r="BX29095" s="16"/>
    </row>
    <row r="29096" spans="76:76">
      <c r="BX29096" s="16"/>
    </row>
    <row r="29097" spans="76:76">
      <c r="BX29097" s="16"/>
    </row>
    <row r="29098" spans="76:76">
      <c r="BX29098" s="16"/>
    </row>
    <row r="29099" spans="76:76">
      <c r="BX29099" s="16"/>
    </row>
    <row r="29100" spans="76:76">
      <c r="BX29100" s="16"/>
    </row>
    <row r="29101" spans="76:76">
      <c r="BX29101" s="16"/>
    </row>
    <row r="29102" spans="76:76">
      <c r="BX29102" s="16"/>
    </row>
    <row r="29103" spans="76:76">
      <c r="BX29103" s="16"/>
    </row>
    <row r="29104" spans="76:76">
      <c r="BX29104" s="16"/>
    </row>
    <row r="29105" spans="76:76">
      <c r="BX29105" s="16"/>
    </row>
    <row r="29106" spans="76:76">
      <c r="BX29106" s="16"/>
    </row>
    <row r="29107" spans="76:76">
      <c r="BX29107" s="16"/>
    </row>
    <row r="29108" spans="76:76">
      <c r="BX29108" s="16"/>
    </row>
    <row r="29109" spans="76:76">
      <c r="BX29109" s="16"/>
    </row>
    <row r="29110" spans="76:76">
      <c r="BX29110" s="16"/>
    </row>
    <row r="29111" spans="76:76">
      <c r="BX29111" s="16"/>
    </row>
    <row r="29112" spans="76:76">
      <c r="BX29112" s="16"/>
    </row>
    <row r="29113" spans="76:76">
      <c r="BX29113" s="16"/>
    </row>
    <row r="29114" spans="76:76">
      <c r="BX29114" s="16"/>
    </row>
    <row r="29115" spans="76:76">
      <c r="BX29115" s="16"/>
    </row>
    <row r="29116" spans="76:76">
      <c r="BX29116" s="16"/>
    </row>
    <row r="29117" spans="76:76">
      <c r="BX29117" s="16"/>
    </row>
    <row r="29118" spans="76:76">
      <c r="BX29118" s="16"/>
    </row>
    <row r="29119" spans="76:76">
      <c r="BX29119" s="16"/>
    </row>
    <row r="29120" spans="76:76">
      <c r="BX29120" s="16"/>
    </row>
    <row r="29121" spans="76:76">
      <c r="BX29121" s="16"/>
    </row>
    <row r="29122" spans="76:76">
      <c r="BX29122" s="16"/>
    </row>
    <row r="29123" spans="76:76">
      <c r="BX29123" s="16"/>
    </row>
    <row r="29124" spans="76:76">
      <c r="BX29124" s="16"/>
    </row>
    <row r="29125" spans="76:76">
      <c r="BX29125" s="16"/>
    </row>
    <row r="29126" spans="76:76">
      <c r="BX29126" s="16"/>
    </row>
    <row r="29127" spans="76:76">
      <c r="BX29127" s="16"/>
    </row>
    <row r="29128" spans="76:76">
      <c r="BX29128" s="16"/>
    </row>
    <row r="29129" spans="76:76">
      <c r="BX29129" s="16"/>
    </row>
    <row r="29130" spans="76:76">
      <c r="BX29130" s="16"/>
    </row>
    <row r="29131" spans="76:76">
      <c r="BX29131" s="16"/>
    </row>
    <row r="29132" spans="76:76">
      <c r="BX29132" s="16"/>
    </row>
    <row r="29133" spans="76:76">
      <c r="BX29133" s="16"/>
    </row>
    <row r="29134" spans="76:76">
      <c r="BX29134" s="16"/>
    </row>
    <row r="29135" spans="76:76">
      <c r="BX29135" s="16"/>
    </row>
    <row r="29136" spans="76:76">
      <c r="BX29136" s="16"/>
    </row>
    <row r="29137" spans="76:76">
      <c r="BX29137" s="16"/>
    </row>
    <row r="29138" spans="76:76">
      <c r="BX29138" s="16"/>
    </row>
    <row r="29139" spans="76:76">
      <c r="BX29139" s="16"/>
    </row>
    <row r="29140" spans="76:76">
      <c r="BX29140" s="16"/>
    </row>
    <row r="29141" spans="76:76">
      <c r="BX29141" s="16"/>
    </row>
    <row r="29142" spans="76:76">
      <c r="BX29142" s="16"/>
    </row>
    <row r="29143" spans="76:76">
      <c r="BX29143" s="16"/>
    </row>
    <row r="29144" spans="76:76">
      <c r="BX29144" s="16"/>
    </row>
    <row r="29145" spans="76:76">
      <c r="BX29145" s="16"/>
    </row>
    <row r="29146" spans="76:76">
      <c r="BX29146" s="16"/>
    </row>
    <row r="29147" spans="76:76">
      <c r="BX29147" s="16"/>
    </row>
    <row r="29148" spans="76:76">
      <c r="BX29148" s="16"/>
    </row>
    <row r="29149" spans="76:76">
      <c r="BX29149" s="16"/>
    </row>
    <row r="29150" spans="76:76">
      <c r="BX29150" s="16"/>
    </row>
    <row r="29151" spans="76:76">
      <c r="BX29151" s="16"/>
    </row>
    <row r="29152" spans="76:76">
      <c r="BX29152" s="16"/>
    </row>
    <row r="29153" spans="76:76">
      <c r="BX29153" s="16"/>
    </row>
    <row r="29154" spans="76:76">
      <c r="BX29154" s="16"/>
    </row>
    <row r="29155" spans="76:76">
      <c r="BX29155" s="16"/>
    </row>
    <row r="29156" spans="76:76">
      <c r="BX29156" s="16"/>
    </row>
    <row r="29157" spans="76:76">
      <c r="BX29157" s="16"/>
    </row>
    <row r="29158" spans="76:76">
      <c r="BX29158" s="16"/>
    </row>
    <row r="29159" spans="76:76">
      <c r="BX29159" s="16"/>
    </row>
    <row r="29160" spans="76:76">
      <c r="BX29160" s="16"/>
    </row>
    <row r="29161" spans="76:76">
      <c r="BX29161" s="16"/>
    </row>
    <row r="29162" spans="76:76">
      <c r="BX29162" s="16"/>
    </row>
    <row r="29163" spans="76:76">
      <c r="BX29163" s="16"/>
    </row>
    <row r="29164" spans="76:76">
      <c r="BX29164" s="16"/>
    </row>
    <row r="29165" spans="76:76">
      <c r="BX29165" s="16"/>
    </row>
    <row r="29166" spans="76:76">
      <c r="BX29166" s="16"/>
    </row>
    <row r="29167" spans="76:76">
      <c r="BX29167" s="16"/>
    </row>
    <row r="29168" spans="76:76">
      <c r="BX29168" s="16"/>
    </row>
    <row r="29169" spans="76:76">
      <c r="BX29169" s="16"/>
    </row>
    <row r="29170" spans="76:76">
      <c r="BX29170" s="16"/>
    </row>
    <row r="29171" spans="76:76">
      <c r="BX29171" s="16"/>
    </row>
    <row r="29172" spans="76:76">
      <c r="BX29172" s="16"/>
    </row>
    <row r="29173" spans="76:76">
      <c r="BX29173" s="16"/>
    </row>
    <row r="29174" spans="76:76">
      <c r="BX29174" s="16"/>
    </row>
    <row r="29175" spans="76:76">
      <c r="BX29175" s="16"/>
    </row>
    <row r="29176" spans="76:76">
      <c r="BX29176" s="16"/>
    </row>
    <row r="29177" spans="76:76">
      <c r="BX29177" s="16"/>
    </row>
    <row r="29178" spans="76:76">
      <c r="BX29178" s="16"/>
    </row>
    <row r="29179" spans="76:76">
      <c r="BX29179" s="16"/>
    </row>
    <row r="29180" spans="76:76">
      <c r="BX29180" s="16"/>
    </row>
    <row r="29181" spans="76:76">
      <c r="BX29181" s="16"/>
    </row>
    <row r="29182" spans="76:76">
      <c r="BX29182" s="16"/>
    </row>
    <row r="29183" spans="76:76">
      <c r="BX29183" s="16"/>
    </row>
    <row r="29184" spans="76:76">
      <c r="BX29184" s="16"/>
    </row>
    <row r="29185" spans="76:76">
      <c r="BX29185" s="16"/>
    </row>
    <row r="29186" spans="76:76">
      <c r="BX29186" s="16"/>
    </row>
    <row r="29187" spans="76:76">
      <c r="BX29187" s="16"/>
    </row>
    <row r="29188" spans="76:76">
      <c r="BX29188" s="16"/>
    </row>
    <row r="29189" spans="76:76">
      <c r="BX29189" s="16"/>
    </row>
    <row r="29190" spans="76:76">
      <c r="BX29190" s="16"/>
    </row>
    <row r="29191" spans="76:76">
      <c r="BX29191" s="16"/>
    </row>
    <row r="29192" spans="76:76">
      <c r="BX29192" s="16"/>
    </row>
    <row r="29193" spans="76:76">
      <c r="BX29193" s="16"/>
    </row>
    <row r="29194" spans="76:76">
      <c r="BX29194" s="16"/>
    </row>
    <row r="29195" spans="76:76">
      <c r="BX29195" s="16"/>
    </row>
    <row r="29196" spans="76:76">
      <c r="BX29196" s="16"/>
    </row>
    <row r="29197" spans="76:76">
      <c r="BX29197" s="16"/>
    </row>
    <row r="29198" spans="76:76">
      <c r="BX29198" s="16"/>
    </row>
    <row r="29199" spans="76:76">
      <c r="BX29199" s="16"/>
    </row>
    <row r="29200" spans="76:76">
      <c r="BX29200" s="16"/>
    </row>
    <row r="29201" spans="76:76">
      <c r="BX29201" s="16"/>
    </row>
    <row r="29202" spans="76:76">
      <c r="BX29202" s="16"/>
    </row>
    <row r="29203" spans="76:76">
      <c r="BX29203" s="16"/>
    </row>
    <row r="29204" spans="76:76">
      <c r="BX29204" s="16"/>
    </row>
    <row r="29205" spans="76:76">
      <c r="BX29205" s="16"/>
    </row>
    <row r="29206" spans="76:76">
      <c r="BX29206" s="16"/>
    </row>
    <row r="29207" spans="76:76">
      <c r="BX29207" s="16"/>
    </row>
    <row r="29208" spans="76:76">
      <c r="BX29208" s="16"/>
    </row>
    <row r="29209" spans="76:76">
      <c r="BX29209" s="16"/>
    </row>
    <row r="29210" spans="76:76">
      <c r="BX29210" s="16"/>
    </row>
    <row r="29211" spans="76:76">
      <c r="BX29211" s="16"/>
    </row>
    <row r="29212" spans="76:76">
      <c r="BX29212" s="16"/>
    </row>
    <row r="29213" spans="76:76">
      <c r="BX29213" s="16"/>
    </row>
    <row r="29214" spans="76:76">
      <c r="BX29214" s="16"/>
    </row>
    <row r="29215" spans="76:76">
      <c r="BX29215" s="16"/>
    </row>
    <row r="29216" spans="76:76">
      <c r="BX29216" s="16"/>
    </row>
    <row r="29217" spans="76:76">
      <c r="BX29217" s="16"/>
    </row>
    <row r="29218" spans="76:76">
      <c r="BX29218" s="16"/>
    </row>
    <row r="29219" spans="76:76">
      <c r="BX29219" s="16"/>
    </row>
    <row r="29220" spans="76:76">
      <c r="BX29220" s="16"/>
    </row>
    <row r="29221" spans="76:76">
      <c r="BX29221" s="16"/>
    </row>
    <row r="29222" spans="76:76">
      <c r="BX29222" s="16"/>
    </row>
    <row r="29223" spans="76:76">
      <c r="BX29223" s="16"/>
    </row>
    <row r="29224" spans="76:76">
      <c r="BX29224" s="16"/>
    </row>
    <row r="29225" spans="76:76">
      <c r="BX29225" s="16"/>
    </row>
    <row r="29226" spans="76:76">
      <c r="BX29226" s="16"/>
    </row>
    <row r="29227" spans="76:76">
      <c r="BX29227" s="16"/>
    </row>
    <row r="29228" spans="76:76">
      <c r="BX29228" s="16"/>
    </row>
    <row r="29229" spans="76:76">
      <c r="BX29229" s="16"/>
    </row>
    <row r="29230" spans="76:76">
      <c r="BX29230" s="16"/>
    </row>
    <row r="29231" spans="76:76">
      <c r="BX29231" s="16"/>
    </row>
    <row r="29232" spans="76:76">
      <c r="BX29232" s="16"/>
    </row>
    <row r="29233" spans="76:76">
      <c r="BX29233" s="16"/>
    </row>
    <row r="29234" spans="76:76">
      <c r="BX29234" s="16"/>
    </row>
    <row r="29235" spans="76:76">
      <c r="BX29235" s="16"/>
    </row>
    <row r="29236" spans="76:76">
      <c r="BX29236" s="16"/>
    </row>
    <row r="29237" spans="76:76">
      <c r="BX29237" s="16"/>
    </row>
    <row r="29238" spans="76:76">
      <c r="BX29238" s="16"/>
    </row>
    <row r="29239" spans="76:76">
      <c r="BX29239" s="16"/>
    </row>
    <row r="29240" spans="76:76">
      <c r="BX29240" s="16"/>
    </row>
    <row r="29241" spans="76:76">
      <c r="BX29241" s="16"/>
    </row>
    <row r="29242" spans="76:76">
      <c r="BX29242" s="16"/>
    </row>
    <row r="29243" spans="76:76">
      <c r="BX29243" s="16"/>
    </row>
    <row r="29244" spans="76:76">
      <c r="BX29244" s="16"/>
    </row>
    <row r="29245" spans="76:76">
      <c r="BX29245" s="16"/>
    </row>
    <row r="29246" spans="76:76">
      <c r="BX29246" s="16"/>
    </row>
    <row r="29247" spans="76:76">
      <c r="BX29247" s="16"/>
    </row>
    <row r="29248" spans="76:76">
      <c r="BX29248" s="16"/>
    </row>
    <row r="29249" spans="76:76">
      <c r="BX29249" s="16"/>
    </row>
    <row r="29250" spans="76:76">
      <c r="BX29250" s="16"/>
    </row>
    <row r="29251" spans="76:76">
      <c r="BX29251" s="16"/>
    </row>
    <row r="29252" spans="76:76">
      <c r="BX29252" s="16"/>
    </row>
    <row r="29253" spans="76:76">
      <c r="BX29253" s="16"/>
    </row>
    <row r="29254" spans="76:76">
      <c r="BX29254" s="16"/>
    </row>
    <row r="29255" spans="76:76">
      <c r="BX29255" s="16"/>
    </row>
    <row r="29256" spans="76:76">
      <c r="BX29256" s="16"/>
    </row>
    <row r="29257" spans="76:76">
      <c r="BX29257" s="16"/>
    </row>
    <row r="29258" spans="76:76">
      <c r="BX29258" s="16"/>
    </row>
    <row r="29259" spans="76:76">
      <c r="BX29259" s="16"/>
    </row>
    <row r="29260" spans="76:76">
      <c r="BX29260" s="16"/>
    </row>
    <row r="29261" spans="76:76">
      <c r="BX29261" s="16"/>
    </row>
    <row r="29262" spans="76:76">
      <c r="BX29262" s="16"/>
    </row>
    <row r="29263" spans="76:76">
      <c r="BX29263" s="16"/>
    </row>
    <row r="29264" spans="76:76">
      <c r="BX29264" s="16"/>
    </row>
    <row r="29265" spans="76:76">
      <c r="BX29265" s="16"/>
    </row>
    <row r="29266" spans="76:76">
      <c r="BX29266" s="16"/>
    </row>
    <row r="29267" spans="76:76">
      <c r="BX29267" s="16"/>
    </row>
    <row r="29268" spans="76:76">
      <c r="BX29268" s="16"/>
    </row>
    <row r="29269" spans="76:76">
      <c r="BX29269" s="16"/>
    </row>
    <row r="29270" spans="76:76">
      <c r="BX29270" s="16"/>
    </row>
    <row r="29271" spans="76:76">
      <c r="BX29271" s="16"/>
    </row>
    <row r="29272" spans="76:76">
      <c r="BX29272" s="16"/>
    </row>
    <row r="29273" spans="76:76">
      <c r="BX29273" s="16"/>
    </row>
    <row r="29274" spans="76:76">
      <c r="BX29274" s="16"/>
    </row>
    <row r="29275" spans="76:76">
      <c r="BX29275" s="16"/>
    </row>
    <row r="29276" spans="76:76">
      <c r="BX29276" s="16"/>
    </row>
    <row r="29277" spans="76:76">
      <c r="BX29277" s="16"/>
    </row>
    <row r="29278" spans="76:76">
      <c r="BX29278" s="16"/>
    </row>
    <row r="29279" spans="76:76">
      <c r="BX29279" s="16"/>
    </row>
    <row r="29280" spans="76:76">
      <c r="BX29280" s="16"/>
    </row>
    <row r="29281" spans="76:76">
      <c r="BX29281" s="16"/>
    </row>
    <row r="29282" spans="76:76">
      <c r="BX29282" s="16"/>
    </row>
    <row r="29283" spans="76:76">
      <c r="BX29283" s="16"/>
    </row>
    <row r="29284" spans="76:76">
      <c r="BX29284" s="16"/>
    </row>
    <row r="29285" spans="76:76">
      <c r="BX29285" s="16"/>
    </row>
    <row r="29286" spans="76:76">
      <c r="BX29286" s="16"/>
    </row>
    <row r="29287" spans="76:76">
      <c r="BX29287" s="16"/>
    </row>
    <row r="29288" spans="76:76">
      <c r="BX29288" s="16"/>
    </row>
    <row r="29289" spans="76:76">
      <c r="BX29289" s="16"/>
    </row>
    <row r="29290" spans="76:76">
      <c r="BX29290" s="16"/>
    </row>
    <row r="29291" spans="76:76">
      <c r="BX29291" s="16"/>
    </row>
    <row r="29292" spans="76:76">
      <c r="BX29292" s="16"/>
    </row>
    <row r="29293" spans="76:76">
      <c r="BX29293" s="16"/>
    </row>
    <row r="29294" spans="76:76">
      <c r="BX29294" s="16"/>
    </row>
    <row r="29295" spans="76:76">
      <c r="BX29295" s="16"/>
    </row>
    <row r="29296" spans="76:76">
      <c r="BX29296" s="16"/>
    </row>
    <row r="29297" spans="76:76">
      <c r="BX29297" s="16"/>
    </row>
    <row r="29298" spans="76:76">
      <c r="BX29298" s="16"/>
    </row>
    <row r="29299" spans="76:76">
      <c r="BX29299" s="16"/>
    </row>
    <row r="29300" spans="76:76">
      <c r="BX29300" s="16"/>
    </row>
    <row r="29301" spans="76:76">
      <c r="BX29301" s="16"/>
    </row>
    <row r="29302" spans="76:76">
      <c r="BX29302" s="16"/>
    </row>
    <row r="29303" spans="76:76">
      <c r="BX29303" s="16"/>
    </row>
    <row r="29304" spans="76:76">
      <c r="BX29304" s="16"/>
    </row>
    <row r="29305" spans="76:76">
      <c r="BX29305" s="16"/>
    </row>
    <row r="29306" spans="76:76">
      <c r="BX29306" s="16"/>
    </row>
    <row r="29307" spans="76:76">
      <c r="BX29307" s="16"/>
    </row>
    <row r="29308" spans="76:76">
      <c r="BX29308" s="16"/>
    </row>
    <row r="29309" spans="76:76">
      <c r="BX29309" s="16"/>
    </row>
    <row r="29310" spans="76:76">
      <c r="BX29310" s="16"/>
    </row>
    <row r="29311" spans="76:76">
      <c r="BX29311" s="16"/>
    </row>
    <row r="29312" spans="76:76">
      <c r="BX29312" s="16"/>
    </row>
    <row r="29313" spans="76:76">
      <c r="BX29313" s="16"/>
    </row>
    <row r="29314" spans="76:76">
      <c r="BX29314" s="16"/>
    </row>
    <row r="29315" spans="76:76">
      <c r="BX29315" s="16"/>
    </row>
    <row r="29316" spans="76:76">
      <c r="BX29316" s="16"/>
    </row>
    <row r="29317" spans="76:76">
      <c r="BX29317" s="16"/>
    </row>
    <row r="29318" spans="76:76">
      <c r="BX29318" s="16"/>
    </row>
    <row r="29319" spans="76:76">
      <c r="BX29319" s="16"/>
    </row>
    <row r="29320" spans="76:76">
      <c r="BX29320" s="16"/>
    </row>
    <row r="29321" spans="76:76">
      <c r="BX29321" s="16"/>
    </row>
    <row r="29322" spans="76:76">
      <c r="BX29322" s="16"/>
    </row>
    <row r="29323" spans="76:76">
      <c r="BX29323" s="16"/>
    </row>
    <row r="29324" spans="76:76">
      <c r="BX29324" s="16"/>
    </row>
    <row r="29325" spans="76:76">
      <c r="BX29325" s="16"/>
    </row>
    <row r="29326" spans="76:76">
      <c r="BX29326" s="16"/>
    </row>
    <row r="29327" spans="76:76">
      <c r="BX29327" s="16"/>
    </row>
    <row r="29328" spans="76:76">
      <c r="BX29328" s="16"/>
    </row>
    <row r="29329" spans="76:76">
      <c r="BX29329" s="16"/>
    </row>
    <row r="29330" spans="76:76">
      <c r="BX29330" s="16"/>
    </row>
    <row r="29331" spans="76:76">
      <c r="BX29331" s="16"/>
    </row>
    <row r="29332" spans="76:76">
      <c r="BX29332" s="16"/>
    </row>
    <row r="29333" spans="76:76">
      <c r="BX29333" s="16"/>
    </row>
    <row r="29334" spans="76:76">
      <c r="BX29334" s="16"/>
    </row>
    <row r="29335" spans="76:76">
      <c r="BX29335" s="16"/>
    </row>
    <row r="29336" spans="76:76">
      <c r="BX29336" s="16"/>
    </row>
    <row r="29337" spans="76:76">
      <c r="BX29337" s="16"/>
    </row>
    <row r="29338" spans="76:76">
      <c r="BX29338" s="16"/>
    </row>
    <row r="29339" spans="76:76">
      <c r="BX29339" s="16"/>
    </row>
    <row r="29340" spans="76:76">
      <c r="BX29340" s="16"/>
    </row>
    <row r="29341" spans="76:76">
      <c r="BX29341" s="16"/>
    </row>
    <row r="29342" spans="76:76">
      <c r="BX29342" s="16"/>
    </row>
    <row r="29343" spans="76:76">
      <c r="BX29343" s="16"/>
    </row>
    <row r="29344" spans="76:76">
      <c r="BX29344" s="16"/>
    </row>
    <row r="29345" spans="76:76">
      <c r="BX29345" s="16"/>
    </row>
    <row r="29346" spans="76:76">
      <c r="BX29346" s="16"/>
    </row>
    <row r="29347" spans="76:76">
      <c r="BX29347" s="16"/>
    </row>
    <row r="29348" spans="76:76">
      <c r="BX29348" s="16"/>
    </row>
    <row r="29349" spans="76:76">
      <c r="BX29349" s="16"/>
    </row>
    <row r="29350" spans="76:76">
      <c r="BX29350" s="16"/>
    </row>
    <row r="29351" spans="76:76">
      <c r="BX29351" s="16"/>
    </row>
    <row r="29352" spans="76:76">
      <c r="BX29352" s="16"/>
    </row>
    <row r="29353" spans="76:76">
      <c r="BX29353" s="16"/>
    </row>
    <row r="29354" spans="76:76">
      <c r="BX29354" s="16"/>
    </row>
    <row r="29355" spans="76:76">
      <c r="BX29355" s="16"/>
    </row>
    <row r="29356" spans="76:76">
      <c r="BX29356" s="16"/>
    </row>
    <row r="29357" spans="76:76">
      <c r="BX29357" s="16"/>
    </row>
    <row r="29358" spans="76:76">
      <c r="BX29358" s="16"/>
    </row>
    <row r="29359" spans="76:76">
      <c r="BX29359" s="16"/>
    </row>
    <row r="29360" spans="76:76">
      <c r="BX29360" s="16"/>
    </row>
    <row r="29361" spans="76:76">
      <c r="BX29361" s="16"/>
    </row>
    <row r="29362" spans="76:76">
      <c r="BX29362" s="16"/>
    </row>
    <row r="29363" spans="76:76">
      <c r="BX29363" s="16"/>
    </row>
    <row r="29364" spans="76:76">
      <c r="BX29364" s="16"/>
    </row>
    <row r="29365" spans="76:76">
      <c r="BX29365" s="16"/>
    </row>
    <row r="29366" spans="76:76">
      <c r="BX29366" s="16"/>
    </row>
    <row r="29367" spans="76:76">
      <c r="BX29367" s="16"/>
    </row>
    <row r="29368" spans="76:76">
      <c r="BX29368" s="16"/>
    </row>
    <row r="29369" spans="76:76">
      <c r="BX29369" s="16"/>
    </row>
    <row r="29370" spans="76:76">
      <c r="BX29370" s="16"/>
    </row>
    <row r="29371" spans="76:76">
      <c r="BX29371" s="16"/>
    </row>
    <row r="29372" spans="76:76">
      <c r="BX29372" s="16"/>
    </row>
    <row r="29373" spans="76:76">
      <c r="BX29373" s="16"/>
    </row>
    <row r="29374" spans="76:76">
      <c r="BX29374" s="16"/>
    </row>
    <row r="29375" spans="76:76">
      <c r="BX29375" s="16"/>
    </row>
    <row r="29376" spans="76:76">
      <c r="BX29376" s="16"/>
    </row>
    <row r="29377" spans="76:76">
      <c r="BX29377" s="16"/>
    </row>
    <row r="29378" spans="76:76">
      <c r="BX29378" s="16"/>
    </row>
    <row r="29379" spans="76:76">
      <c r="BX29379" s="16"/>
    </row>
    <row r="29380" spans="76:76">
      <c r="BX29380" s="16"/>
    </row>
    <row r="29381" spans="76:76">
      <c r="BX29381" s="16"/>
    </row>
    <row r="29382" spans="76:76">
      <c r="BX29382" s="16"/>
    </row>
    <row r="29383" spans="76:76">
      <c r="BX29383" s="16"/>
    </row>
    <row r="29384" spans="76:76">
      <c r="BX29384" s="16"/>
    </row>
    <row r="29385" spans="76:76">
      <c r="BX29385" s="16"/>
    </row>
    <row r="29386" spans="76:76">
      <c r="BX29386" s="16"/>
    </row>
    <row r="29387" spans="76:76">
      <c r="BX29387" s="16"/>
    </row>
    <row r="29388" spans="76:76">
      <c r="BX29388" s="16"/>
    </row>
    <row r="29389" spans="76:76">
      <c r="BX29389" s="16"/>
    </row>
    <row r="29390" spans="76:76">
      <c r="BX29390" s="16"/>
    </row>
    <row r="29391" spans="76:76">
      <c r="BX29391" s="16"/>
    </row>
    <row r="29392" spans="76:76">
      <c r="BX29392" s="16"/>
    </row>
    <row r="29393" spans="76:76">
      <c r="BX29393" s="16"/>
    </row>
    <row r="29394" spans="76:76">
      <c r="BX29394" s="16"/>
    </row>
    <row r="29395" spans="76:76">
      <c r="BX29395" s="16"/>
    </row>
    <row r="29396" spans="76:76">
      <c r="BX29396" s="16"/>
    </row>
    <row r="29397" spans="76:76">
      <c r="BX29397" s="16"/>
    </row>
    <row r="29398" spans="76:76">
      <c r="BX29398" s="16"/>
    </row>
    <row r="29399" spans="76:76">
      <c r="BX29399" s="16"/>
    </row>
    <row r="29400" spans="76:76">
      <c r="BX29400" s="16"/>
    </row>
    <row r="29401" spans="76:76">
      <c r="BX29401" s="16"/>
    </row>
    <row r="29402" spans="76:76">
      <c r="BX29402" s="16"/>
    </row>
    <row r="29403" spans="76:76">
      <c r="BX29403" s="16"/>
    </row>
    <row r="29404" spans="76:76">
      <c r="BX29404" s="16"/>
    </row>
    <row r="29405" spans="76:76">
      <c r="BX29405" s="16"/>
    </row>
    <row r="29406" spans="76:76">
      <c r="BX29406" s="16"/>
    </row>
    <row r="29407" spans="76:76">
      <c r="BX29407" s="16"/>
    </row>
    <row r="29408" spans="76:76">
      <c r="BX29408" s="16"/>
    </row>
    <row r="29409" spans="76:76">
      <c r="BX29409" s="16"/>
    </row>
    <row r="29410" spans="76:76">
      <c r="BX29410" s="16"/>
    </row>
    <row r="29411" spans="76:76">
      <c r="BX29411" s="16"/>
    </row>
    <row r="29412" spans="76:76">
      <c r="BX29412" s="16"/>
    </row>
    <row r="29413" spans="76:76">
      <c r="BX29413" s="16"/>
    </row>
    <row r="29414" spans="76:76">
      <c r="BX29414" s="16"/>
    </row>
    <row r="29415" spans="76:76">
      <c r="BX29415" s="16"/>
    </row>
    <row r="29416" spans="76:76">
      <c r="BX29416" s="16"/>
    </row>
    <row r="29417" spans="76:76">
      <c r="BX29417" s="16"/>
    </row>
    <row r="29418" spans="76:76">
      <c r="BX29418" s="16"/>
    </row>
    <row r="29419" spans="76:76">
      <c r="BX29419" s="16"/>
    </row>
    <row r="29420" spans="76:76">
      <c r="BX29420" s="16"/>
    </row>
    <row r="29421" spans="76:76">
      <c r="BX29421" s="16"/>
    </row>
    <row r="29422" spans="76:76">
      <c r="BX29422" s="16"/>
    </row>
    <row r="29423" spans="76:76">
      <c r="BX29423" s="16"/>
    </row>
    <row r="29424" spans="76:76">
      <c r="BX29424" s="16"/>
    </row>
    <row r="29425" spans="76:76">
      <c r="BX29425" s="16"/>
    </row>
    <row r="29426" spans="76:76">
      <c r="BX29426" s="16"/>
    </row>
    <row r="29427" spans="76:76">
      <c r="BX29427" s="16"/>
    </row>
    <row r="29428" spans="76:76">
      <c r="BX29428" s="16"/>
    </row>
    <row r="29429" spans="76:76">
      <c r="BX29429" s="16"/>
    </row>
    <row r="29430" spans="76:76">
      <c r="BX29430" s="16"/>
    </row>
    <row r="29431" spans="76:76">
      <c r="BX29431" s="16"/>
    </row>
    <row r="29432" spans="76:76">
      <c r="BX29432" s="16"/>
    </row>
    <row r="29433" spans="76:76">
      <c r="BX29433" s="16"/>
    </row>
    <row r="29434" spans="76:76">
      <c r="BX29434" s="16"/>
    </row>
    <row r="29435" spans="76:76">
      <c r="BX29435" s="16"/>
    </row>
    <row r="29436" spans="76:76">
      <c r="BX29436" s="16"/>
    </row>
    <row r="29437" spans="76:76">
      <c r="BX29437" s="16"/>
    </row>
    <row r="29438" spans="76:76">
      <c r="BX29438" s="16"/>
    </row>
    <row r="29439" spans="76:76">
      <c r="BX29439" s="16"/>
    </row>
    <row r="29440" spans="76:76">
      <c r="BX29440" s="16"/>
    </row>
    <row r="29441" spans="76:76">
      <c r="BX29441" s="16"/>
    </row>
    <row r="29442" spans="76:76">
      <c r="BX29442" s="16"/>
    </row>
    <row r="29443" spans="76:76">
      <c r="BX29443" s="16"/>
    </row>
    <row r="29444" spans="76:76">
      <c r="BX29444" s="16"/>
    </row>
    <row r="29445" spans="76:76">
      <c r="BX29445" s="16"/>
    </row>
    <row r="29446" spans="76:76">
      <c r="BX29446" s="16"/>
    </row>
    <row r="29447" spans="76:76">
      <c r="BX29447" s="16"/>
    </row>
    <row r="29448" spans="76:76">
      <c r="BX29448" s="16"/>
    </row>
    <row r="29449" spans="76:76">
      <c r="BX29449" s="16"/>
    </row>
    <row r="29450" spans="76:76">
      <c r="BX29450" s="16"/>
    </row>
    <row r="29451" spans="76:76">
      <c r="BX29451" s="16"/>
    </row>
    <row r="29452" spans="76:76">
      <c r="BX29452" s="16"/>
    </row>
    <row r="29453" spans="76:76">
      <c r="BX29453" s="16"/>
    </row>
    <row r="29454" spans="76:76">
      <c r="BX29454" s="16"/>
    </row>
    <row r="29455" spans="76:76">
      <c r="BX29455" s="16"/>
    </row>
    <row r="29456" spans="76:76">
      <c r="BX29456" s="16"/>
    </row>
    <row r="29457" spans="76:76">
      <c r="BX29457" s="16"/>
    </row>
    <row r="29458" spans="76:76">
      <c r="BX29458" s="16"/>
    </row>
    <row r="29459" spans="76:76">
      <c r="BX29459" s="16"/>
    </row>
    <row r="29460" spans="76:76">
      <c r="BX29460" s="16"/>
    </row>
    <row r="29461" spans="76:76">
      <c r="BX29461" s="16"/>
    </row>
    <row r="29462" spans="76:76">
      <c r="BX29462" s="16"/>
    </row>
    <row r="29463" spans="76:76">
      <c r="BX29463" s="16"/>
    </row>
    <row r="29464" spans="76:76">
      <c r="BX29464" s="16"/>
    </row>
    <row r="29465" spans="76:76">
      <c r="BX29465" s="16"/>
    </row>
    <row r="29466" spans="76:76">
      <c r="BX29466" s="16"/>
    </row>
    <row r="29467" spans="76:76">
      <c r="BX29467" s="16"/>
    </row>
    <row r="29468" spans="76:76">
      <c r="BX29468" s="16"/>
    </row>
    <row r="29469" spans="76:76">
      <c r="BX29469" s="16"/>
    </row>
    <row r="29470" spans="76:76">
      <c r="BX29470" s="16"/>
    </row>
    <row r="29471" spans="76:76">
      <c r="BX29471" s="16"/>
    </row>
    <row r="29472" spans="76:76">
      <c r="BX29472" s="16"/>
    </row>
    <row r="29473" spans="76:76">
      <c r="BX29473" s="16"/>
    </row>
    <row r="29474" spans="76:76">
      <c r="BX29474" s="16"/>
    </row>
    <row r="29475" spans="76:76">
      <c r="BX29475" s="16"/>
    </row>
    <row r="29476" spans="76:76">
      <c r="BX29476" s="16"/>
    </row>
    <row r="29477" spans="76:76">
      <c r="BX29477" s="16"/>
    </row>
    <row r="29478" spans="76:76">
      <c r="BX29478" s="16"/>
    </row>
    <row r="29479" spans="76:76">
      <c r="BX29479" s="16"/>
    </row>
    <row r="29480" spans="76:76">
      <c r="BX29480" s="16"/>
    </row>
    <row r="29481" spans="76:76">
      <c r="BX29481" s="16"/>
    </row>
    <row r="29482" spans="76:76">
      <c r="BX29482" s="16"/>
    </row>
    <row r="29483" spans="76:76">
      <c r="BX29483" s="16"/>
    </row>
    <row r="29484" spans="76:76">
      <c r="BX29484" s="16"/>
    </row>
    <row r="29485" spans="76:76">
      <c r="BX29485" s="16"/>
    </row>
    <row r="29486" spans="76:76">
      <c r="BX29486" s="16"/>
    </row>
    <row r="29487" spans="76:76">
      <c r="BX29487" s="16"/>
    </row>
    <row r="29488" spans="76:76">
      <c r="BX29488" s="16"/>
    </row>
    <row r="29489" spans="76:76">
      <c r="BX29489" s="16"/>
    </row>
    <row r="29490" spans="76:76">
      <c r="BX29490" s="16"/>
    </row>
    <row r="29491" spans="76:76">
      <c r="BX29491" s="16"/>
    </row>
    <row r="29492" spans="76:76">
      <c r="BX29492" s="16"/>
    </row>
    <row r="29493" spans="76:76">
      <c r="BX29493" s="16"/>
    </row>
    <row r="29494" spans="76:76">
      <c r="BX29494" s="16"/>
    </row>
    <row r="29495" spans="76:76">
      <c r="BX29495" s="16"/>
    </row>
    <row r="29496" spans="76:76">
      <c r="BX29496" s="16"/>
    </row>
    <row r="29497" spans="76:76">
      <c r="BX29497" s="16"/>
    </row>
    <row r="29498" spans="76:76">
      <c r="BX29498" s="16"/>
    </row>
    <row r="29499" spans="76:76">
      <c r="BX29499" s="16"/>
    </row>
    <row r="29500" spans="76:76">
      <c r="BX29500" s="16"/>
    </row>
    <row r="29501" spans="76:76">
      <c r="BX29501" s="16"/>
    </row>
    <row r="29502" spans="76:76">
      <c r="BX29502" s="16"/>
    </row>
    <row r="29503" spans="76:76">
      <c r="BX29503" s="16"/>
    </row>
    <row r="29504" spans="76:76">
      <c r="BX29504" s="16"/>
    </row>
    <row r="29505" spans="76:76">
      <c r="BX29505" s="16"/>
    </row>
    <row r="29506" spans="76:76">
      <c r="BX29506" s="16"/>
    </row>
    <row r="29507" spans="76:76">
      <c r="BX29507" s="16"/>
    </row>
    <row r="29508" spans="76:76">
      <c r="BX29508" s="16"/>
    </row>
    <row r="29509" spans="76:76">
      <c r="BX29509" s="16"/>
    </row>
    <row r="29510" spans="76:76">
      <c r="BX29510" s="16"/>
    </row>
    <row r="29511" spans="76:76">
      <c r="BX29511" s="16"/>
    </row>
    <row r="29512" spans="76:76">
      <c r="BX29512" s="16"/>
    </row>
    <row r="29513" spans="76:76">
      <c r="BX29513" s="16"/>
    </row>
    <row r="29514" spans="76:76">
      <c r="BX29514" s="16"/>
    </row>
    <row r="29515" spans="76:76">
      <c r="BX29515" s="16"/>
    </row>
    <row r="29516" spans="76:76">
      <c r="BX29516" s="16"/>
    </row>
    <row r="29517" spans="76:76">
      <c r="BX29517" s="16"/>
    </row>
    <row r="29518" spans="76:76">
      <c r="BX29518" s="16"/>
    </row>
    <row r="29519" spans="76:76">
      <c r="BX29519" s="16"/>
    </row>
    <row r="29520" spans="76:76">
      <c r="BX29520" s="16"/>
    </row>
    <row r="29521" spans="76:76">
      <c r="BX29521" s="16"/>
    </row>
    <row r="29522" spans="76:76">
      <c r="BX29522" s="16"/>
    </row>
    <row r="29523" spans="76:76">
      <c r="BX29523" s="16"/>
    </row>
    <row r="29524" spans="76:76">
      <c r="BX29524" s="16"/>
    </row>
    <row r="29525" spans="76:76">
      <c r="BX29525" s="16"/>
    </row>
    <row r="29526" spans="76:76">
      <c r="BX29526" s="16"/>
    </row>
    <row r="29527" spans="76:76">
      <c r="BX29527" s="16"/>
    </row>
    <row r="29528" spans="76:76">
      <c r="BX29528" s="16"/>
    </row>
    <row r="29529" spans="76:76">
      <c r="BX29529" s="16"/>
    </row>
    <row r="29530" spans="76:76">
      <c r="BX29530" s="16"/>
    </row>
    <row r="29531" spans="76:76">
      <c r="BX29531" s="16"/>
    </row>
    <row r="29532" spans="76:76">
      <c r="BX29532" s="16"/>
    </row>
    <row r="29533" spans="76:76">
      <c r="BX29533" s="16"/>
    </row>
    <row r="29534" spans="76:76">
      <c r="BX29534" s="16"/>
    </row>
    <row r="29535" spans="76:76">
      <c r="BX29535" s="16"/>
    </row>
    <row r="29536" spans="76:76">
      <c r="BX29536" s="16"/>
    </row>
    <row r="29537" spans="76:76">
      <c r="BX29537" s="16"/>
    </row>
    <row r="29538" spans="76:76">
      <c r="BX29538" s="16"/>
    </row>
    <row r="29539" spans="76:76">
      <c r="BX29539" s="16"/>
    </row>
    <row r="29540" spans="76:76">
      <c r="BX29540" s="16"/>
    </row>
    <row r="29541" spans="76:76">
      <c r="BX29541" s="16"/>
    </row>
    <row r="29542" spans="76:76">
      <c r="BX29542" s="16"/>
    </row>
    <row r="29543" spans="76:76">
      <c r="BX29543" s="16"/>
    </row>
    <row r="29544" spans="76:76">
      <c r="BX29544" s="16"/>
    </row>
    <row r="29545" spans="76:76">
      <c r="BX29545" s="16"/>
    </row>
    <row r="29546" spans="76:76">
      <c r="BX29546" s="16"/>
    </row>
    <row r="29547" spans="76:76">
      <c r="BX29547" s="16"/>
    </row>
    <row r="29548" spans="76:76">
      <c r="BX29548" s="16"/>
    </row>
    <row r="29549" spans="76:76">
      <c r="BX29549" s="16"/>
    </row>
    <row r="29550" spans="76:76">
      <c r="BX29550" s="16"/>
    </row>
    <row r="29551" spans="76:76">
      <c r="BX29551" s="16"/>
    </row>
    <row r="29552" spans="76:76">
      <c r="BX29552" s="16"/>
    </row>
    <row r="29553" spans="76:76">
      <c r="BX29553" s="16"/>
    </row>
    <row r="29554" spans="76:76">
      <c r="BX29554" s="16"/>
    </row>
    <row r="29555" spans="76:76">
      <c r="BX29555" s="16"/>
    </row>
    <row r="29556" spans="76:76">
      <c r="BX29556" s="16"/>
    </row>
    <row r="29557" spans="76:76">
      <c r="BX29557" s="16"/>
    </row>
    <row r="29558" spans="76:76">
      <c r="BX29558" s="16"/>
    </row>
    <row r="29559" spans="76:76">
      <c r="BX29559" s="16"/>
    </row>
    <row r="29560" spans="76:76">
      <c r="BX29560" s="16"/>
    </row>
    <row r="29561" spans="76:76">
      <c r="BX29561" s="16"/>
    </row>
    <row r="29562" spans="76:76">
      <c r="BX29562" s="16"/>
    </row>
    <row r="29563" spans="76:76">
      <c r="BX29563" s="16"/>
    </row>
    <row r="29564" spans="76:76">
      <c r="BX29564" s="16"/>
    </row>
    <row r="29565" spans="76:76">
      <c r="BX29565" s="16"/>
    </row>
    <row r="29566" spans="76:76">
      <c r="BX29566" s="16"/>
    </row>
    <row r="29567" spans="76:76">
      <c r="BX29567" s="16"/>
    </row>
    <row r="29568" spans="76:76">
      <c r="BX29568" s="16"/>
    </row>
    <row r="29569" spans="76:76">
      <c r="BX29569" s="16"/>
    </row>
    <row r="29570" spans="76:76">
      <c r="BX29570" s="16"/>
    </row>
    <row r="29571" spans="76:76">
      <c r="BX29571" s="16"/>
    </row>
    <row r="29572" spans="76:76">
      <c r="BX29572" s="16"/>
    </row>
    <row r="29573" spans="76:76">
      <c r="BX29573" s="16"/>
    </row>
    <row r="29574" spans="76:76">
      <c r="BX29574" s="16"/>
    </row>
    <row r="29575" spans="76:76">
      <c r="BX29575" s="16"/>
    </row>
    <row r="29576" spans="76:76">
      <c r="BX29576" s="16"/>
    </row>
    <row r="29577" spans="76:76">
      <c r="BX29577" s="16"/>
    </row>
    <row r="29578" spans="76:76">
      <c r="BX29578" s="16"/>
    </row>
    <row r="29579" spans="76:76">
      <c r="BX29579" s="16"/>
    </row>
    <row r="29580" spans="76:76">
      <c r="BX29580" s="16"/>
    </row>
    <row r="29581" spans="76:76">
      <c r="BX29581" s="16"/>
    </row>
    <row r="29582" spans="76:76">
      <c r="BX29582" s="16"/>
    </row>
    <row r="29583" spans="76:76">
      <c r="BX29583" s="16"/>
    </row>
    <row r="29584" spans="76:76">
      <c r="BX29584" s="16"/>
    </row>
    <row r="29585" spans="76:76">
      <c r="BX29585" s="16"/>
    </row>
    <row r="29586" spans="76:76">
      <c r="BX29586" s="16"/>
    </row>
    <row r="29587" spans="76:76">
      <c r="BX29587" s="16"/>
    </row>
    <row r="29588" spans="76:76">
      <c r="BX29588" s="16"/>
    </row>
    <row r="29589" spans="76:76">
      <c r="BX29589" s="16"/>
    </row>
    <row r="29590" spans="76:76">
      <c r="BX29590" s="16"/>
    </row>
    <row r="29591" spans="76:76">
      <c r="BX29591" s="16"/>
    </row>
    <row r="29592" spans="76:76">
      <c r="BX29592" s="16"/>
    </row>
    <row r="29593" spans="76:76">
      <c r="BX29593" s="16"/>
    </row>
    <row r="29594" spans="76:76">
      <c r="BX29594" s="16"/>
    </row>
    <row r="29595" spans="76:76">
      <c r="BX29595" s="16"/>
    </row>
    <row r="29596" spans="76:76">
      <c r="BX29596" s="16"/>
    </row>
    <row r="29597" spans="76:76">
      <c r="BX29597" s="16"/>
    </row>
    <row r="29598" spans="76:76">
      <c r="BX29598" s="16"/>
    </row>
    <row r="29599" spans="76:76">
      <c r="BX29599" s="16"/>
    </row>
    <row r="29600" spans="76:76">
      <c r="BX29600" s="16"/>
    </row>
    <row r="29601" spans="76:76">
      <c r="BX29601" s="16"/>
    </row>
    <row r="29602" spans="76:76">
      <c r="BX29602" s="16"/>
    </row>
    <row r="29603" spans="76:76">
      <c r="BX29603" s="16"/>
    </row>
    <row r="29604" spans="76:76">
      <c r="BX29604" s="16"/>
    </row>
    <row r="29605" spans="76:76">
      <c r="BX29605" s="16"/>
    </row>
    <row r="29606" spans="76:76">
      <c r="BX29606" s="16"/>
    </row>
    <row r="29607" spans="76:76">
      <c r="BX29607" s="16"/>
    </row>
    <row r="29608" spans="76:76">
      <c r="BX29608" s="16"/>
    </row>
    <row r="29609" spans="76:76">
      <c r="BX29609" s="16"/>
    </row>
    <row r="29610" spans="76:76">
      <c r="BX29610" s="16"/>
    </row>
    <row r="29611" spans="76:76">
      <c r="BX29611" s="16"/>
    </row>
    <row r="29612" spans="76:76">
      <c r="BX29612" s="16"/>
    </row>
    <row r="29613" spans="76:76">
      <c r="BX29613" s="16"/>
    </row>
    <row r="29614" spans="76:76">
      <c r="BX29614" s="16"/>
    </row>
    <row r="29615" spans="76:76">
      <c r="BX29615" s="16"/>
    </row>
    <row r="29616" spans="76:76">
      <c r="BX29616" s="16"/>
    </row>
    <row r="29617" spans="76:76">
      <c r="BX29617" s="16"/>
    </row>
    <row r="29618" spans="76:76">
      <c r="BX29618" s="16"/>
    </row>
    <row r="29619" spans="76:76">
      <c r="BX29619" s="16"/>
    </row>
    <row r="29620" spans="76:76">
      <c r="BX29620" s="16"/>
    </row>
    <row r="29621" spans="76:76">
      <c r="BX29621" s="16"/>
    </row>
    <row r="29622" spans="76:76">
      <c r="BX29622" s="16"/>
    </row>
    <row r="29623" spans="76:76">
      <c r="BX29623" s="16"/>
    </row>
    <row r="29624" spans="76:76">
      <c r="BX29624" s="16"/>
    </row>
    <row r="29625" spans="76:76">
      <c r="BX29625" s="16"/>
    </row>
    <row r="29626" spans="76:76">
      <c r="BX29626" s="16"/>
    </row>
    <row r="29627" spans="76:76">
      <c r="BX29627" s="16"/>
    </row>
    <row r="29628" spans="76:76">
      <c r="BX29628" s="16"/>
    </row>
    <row r="29629" spans="76:76">
      <c r="BX29629" s="16"/>
    </row>
    <row r="29630" spans="76:76">
      <c r="BX29630" s="16"/>
    </row>
    <row r="29631" spans="76:76">
      <c r="BX29631" s="16"/>
    </row>
    <row r="29632" spans="76:76">
      <c r="BX29632" s="16"/>
    </row>
    <row r="29633" spans="76:76">
      <c r="BX29633" s="16"/>
    </row>
    <row r="29634" spans="76:76">
      <c r="BX29634" s="16"/>
    </row>
    <row r="29635" spans="76:76">
      <c r="BX29635" s="16"/>
    </row>
    <row r="29636" spans="76:76">
      <c r="BX29636" s="16"/>
    </row>
    <row r="29637" spans="76:76">
      <c r="BX29637" s="16"/>
    </row>
    <row r="29638" spans="76:76">
      <c r="BX29638" s="16"/>
    </row>
    <row r="29639" spans="76:76">
      <c r="BX29639" s="16"/>
    </row>
    <row r="29640" spans="76:76">
      <c r="BX29640" s="16"/>
    </row>
    <row r="29641" spans="76:76">
      <c r="BX29641" s="16"/>
    </row>
    <row r="29642" spans="76:76">
      <c r="BX29642" s="16"/>
    </row>
    <row r="29643" spans="76:76">
      <c r="BX29643" s="16"/>
    </row>
    <row r="29644" spans="76:76">
      <c r="BX29644" s="16"/>
    </row>
    <row r="29645" spans="76:76">
      <c r="BX29645" s="16"/>
    </row>
    <row r="29646" spans="76:76">
      <c r="BX29646" s="16"/>
    </row>
    <row r="29647" spans="76:76">
      <c r="BX29647" s="16"/>
    </row>
    <row r="29648" spans="76:76">
      <c r="BX29648" s="16"/>
    </row>
    <row r="29649" spans="76:76">
      <c r="BX29649" s="16"/>
    </row>
    <row r="29650" spans="76:76">
      <c r="BX29650" s="16"/>
    </row>
    <row r="29651" spans="76:76">
      <c r="BX29651" s="16"/>
    </row>
    <row r="29652" spans="76:76">
      <c r="BX29652" s="16"/>
    </row>
    <row r="29653" spans="76:76">
      <c r="BX29653" s="16"/>
    </row>
    <row r="29654" spans="76:76">
      <c r="BX29654" s="16"/>
    </row>
    <row r="29655" spans="76:76">
      <c r="BX29655" s="16"/>
    </row>
    <row r="29656" spans="76:76">
      <c r="BX29656" s="16"/>
    </row>
    <row r="29657" spans="76:76">
      <c r="BX29657" s="16"/>
    </row>
    <row r="29658" spans="76:76">
      <c r="BX29658" s="16"/>
    </row>
    <row r="29659" spans="76:76">
      <c r="BX29659" s="16"/>
    </row>
    <row r="29660" spans="76:76">
      <c r="BX29660" s="16"/>
    </row>
    <row r="29661" spans="76:76">
      <c r="BX29661" s="16"/>
    </row>
    <row r="29662" spans="76:76">
      <c r="BX29662" s="16"/>
    </row>
    <row r="29663" spans="76:76">
      <c r="BX29663" s="16"/>
    </row>
    <row r="29664" spans="76:76">
      <c r="BX29664" s="16"/>
    </row>
    <row r="29665" spans="76:76">
      <c r="BX29665" s="16"/>
    </row>
    <row r="29666" spans="76:76">
      <c r="BX29666" s="16"/>
    </row>
    <row r="29667" spans="76:76">
      <c r="BX29667" s="16"/>
    </row>
    <row r="29668" spans="76:76">
      <c r="BX29668" s="16"/>
    </row>
    <row r="29669" spans="76:76">
      <c r="BX29669" s="16"/>
    </row>
    <row r="29670" spans="76:76">
      <c r="BX29670" s="16"/>
    </row>
    <row r="29671" spans="76:76">
      <c r="BX29671" s="16"/>
    </row>
    <row r="29672" spans="76:76">
      <c r="BX29672" s="16"/>
    </row>
    <row r="29673" spans="76:76">
      <c r="BX29673" s="16"/>
    </row>
    <row r="29674" spans="76:76">
      <c r="BX29674" s="16"/>
    </row>
    <row r="29675" spans="76:76">
      <c r="BX29675" s="16"/>
    </row>
    <row r="29676" spans="76:76">
      <c r="BX29676" s="16"/>
    </row>
    <row r="29677" spans="76:76">
      <c r="BX29677" s="16"/>
    </row>
    <row r="29678" spans="76:76">
      <c r="BX29678" s="16"/>
    </row>
    <row r="29679" spans="76:76">
      <c r="BX29679" s="16"/>
    </row>
    <row r="29680" spans="76:76">
      <c r="BX29680" s="16"/>
    </row>
    <row r="29681" spans="76:76">
      <c r="BX29681" s="16"/>
    </row>
    <row r="29682" spans="76:76">
      <c r="BX29682" s="16"/>
    </row>
    <row r="29683" spans="76:76">
      <c r="BX29683" s="16"/>
    </row>
    <row r="29684" spans="76:76">
      <c r="BX29684" s="16"/>
    </row>
    <row r="29685" spans="76:76">
      <c r="BX29685" s="16"/>
    </row>
    <row r="29686" spans="76:76">
      <c r="BX29686" s="16"/>
    </row>
    <row r="29687" spans="76:76">
      <c r="BX29687" s="16"/>
    </row>
    <row r="29688" spans="76:76">
      <c r="BX29688" s="16"/>
    </row>
    <row r="29689" spans="76:76">
      <c r="BX29689" s="16"/>
    </row>
    <row r="29690" spans="76:76">
      <c r="BX29690" s="16"/>
    </row>
    <row r="29691" spans="76:76">
      <c r="BX29691" s="16"/>
    </row>
    <row r="29692" spans="76:76">
      <c r="BX29692" s="16"/>
    </row>
    <row r="29693" spans="76:76">
      <c r="BX29693" s="16"/>
    </row>
    <row r="29694" spans="76:76">
      <c r="BX29694" s="16"/>
    </row>
    <row r="29695" spans="76:76">
      <c r="BX29695" s="16"/>
    </row>
    <row r="29696" spans="76:76">
      <c r="BX29696" s="16"/>
    </row>
    <row r="29697" spans="76:76">
      <c r="BX29697" s="16"/>
    </row>
    <row r="29698" spans="76:76">
      <c r="BX29698" s="16"/>
    </row>
    <row r="29699" spans="76:76">
      <c r="BX29699" s="16"/>
    </row>
    <row r="29700" spans="76:76">
      <c r="BX29700" s="16"/>
    </row>
    <row r="29701" spans="76:76">
      <c r="BX29701" s="16"/>
    </row>
    <row r="29702" spans="76:76">
      <c r="BX29702" s="16"/>
    </row>
    <row r="29703" spans="76:76">
      <c r="BX29703" s="16"/>
    </row>
    <row r="29704" spans="76:76">
      <c r="BX29704" s="16"/>
    </row>
    <row r="29705" spans="76:76">
      <c r="BX29705" s="16"/>
    </row>
    <row r="29706" spans="76:76">
      <c r="BX29706" s="16"/>
    </row>
    <row r="29707" spans="76:76">
      <c r="BX29707" s="16"/>
    </row>
    <row r="29708" spans="76:76">
      <c r="BX29708" s="16"/>
    </row>
    <row r="29709" spans="76:76">
      <c r="BX29709" s="16"/>
    </row>
    <row r="29710" spans="76:76">
      <c r="BX29710" s="16"/>
    </row>
    <row r="29711" spans="76:76">
      <c r="BX29711" s="16"/>
    </row>
    <row r="29712" spans="76:76">
      <c r="BX29712" s="16"/>
    </row>
    <row r="29713" spans="76:76">
      <c r="BX29713" s="16"/>
    </row>
    <row r="29714" spans="76:76">
      <c r="BX29714" s="16"/>
    </row>
    <row r="29715" spans="76:76">
      <c r="BX29715" s="16"/>
    </row>
    <row r="29716" spans="76:76">
      <c r="BX29716" s="16"/>
    </row>
    <row r="29717" spans="76:76">
      <c r="BX29717" s="16"/>
    </row>
    <row r="29718" spans="76:76">
      <c r="BX29718" s="16"/>
    </row>
    <row r="29719" spans="76:76">
      <c r="BX29719" s="16"/>
    </row>
    <row r="29720" spans="76:76">
      <c r="BX29720" s="16"/>
    </row>
    <row r="29721" spans="76:76">
      <c r="BX29721" s="16"/>
    </row>
    <row r="29722" spans="76:76">
      <c r="BX29722" s="16"/>
    </row>
    <row r="29723" spans="76:76">
      <c r="BX29723" s="16"/>
    </row>
    <row r="29724" spans="76:76">
      <c r="BX29724" s="16"/>
    </row>
    <row r="29725" spans="76:76">
      <c r="BX29725" s="16"/>
    </row>
    <row r="29726" spans="76:76">
      <c r="BX29726" s="16"/>
    </row>
    <row r="29727" spans="76:76">
      <c r="BX29727" s="16"/>
    </row>
    <row r="29728" spans="76:76">
      <c r="BX29728" s="16"/>
    </row>
    <row r="29729" spans="76:76">
      <c r="BX29729" s="16"/>
    </row>
    <row r="29730" spans="76:76">
      <c r="BX29730" s="16"/>
    </row>
    <row r="29731" spans="76:76">
      <c r="BX29731" s="16"/>
    </row>
    <row r="29732" spans="76:76">
      <c r="BX29732" s="16"/>
    </row>
    <row r="29733" spans="76:76">
      <c r="BX29733" s="16"/>
    </row>
    <row r="29734" spans="76:76">
      <c r="BX29734" s="16"/>
    </row>
    <row r="29735" spans="76:76">
      <c r="BX29735" s="16"/>
    </row>
    <row r="29736" spans="76:76">
      <c r="BX29736" s="16"/>
    </row>
    <row r="29737" spans="76:76">
      <c r="BX29737" s="16"/>
    </row>
    <row r="29738" spans="76:76">
      <c r="BX29738" s="16"/>
    </row>
    <row r="29739" spans="76:76">
      <c r="BX29739" s="16"/>
    </row>
    <row r="29740" spans="76:76">
      <c r="BX29740" s="16"/>
    </row>
    <row r="29741" spans="76:76">
      <c r="BX29741" s="16"/>
    </row>
    <row r="29742" spans="76:76">
      <c r="BX29742" s="16"/>
    </row>
    <row r="29743" spans="76:76">
      <c r="BX29743" s="16"/>
    </row>
    <row r="29744" spans="76:76">
      <c r="BX29744" s="16"/>
    </row>
    <row r="29745" spans="76:76">
      <c r="BX29745" s="16"/>
    </row>
    <row r="29746" spans="76:76">
      <c r="BX29746" s="16"/>
    </row>
    <row r="29747" spans="76:76">
      <c r="BX29747" s="16"/>
    </row>
    <row r="29748" spans="76:76">
      <c r="BX29748" s="16"/>
    </row>
    <row r="29749" spans="76:76">
      <c r="BX29749" s="16"/>
    </row>
    <row r="29750" spans="76:76">
      <c r="BX29750" s="16"/>
    </row>
    <row r="29751" spans="76:76">
      <c r="BX29751" s="16"/>
    </row>
    <row r="29752" spans="76:76">
      <c r="BX29752" s="16"/>
    </row>
    <row r="29753" spans="76:76">
      <c r="BX29753" s="16"/>
    </row>
    <row r="29754" spans="76:76">
      <c r="BX29754" s="16"/>
    </row>
    <row r="29755" spans="76:76">
      <c r="BX29755" s="16"/>
    </row>
    <row r="29756" spans="76:76">
      <c r="BX29756" s="16"/>
    </row>
    <row r="29757" spans="76:76">
      <c r="BX29757" s="16"/>
    </row>
    <row r="29758" spans="76:76">
      <c r="BX29758" s="16"/>
    </row>
    <row r="29759" spans="76:76">
      <c r="BX29759" s="16"/>
    </row>
    <row r="29760" spans="76:76">
      <c r="BX29760" s="16"/>
    </row>
    <row r="29761" spans="76:76">
      <c r="BX29761" s="16"/>
    </row>
    <row r="29762" spans="76:76">
      <c r="BX29762" s="16"/>
    </row>
    <row r="29763" spans="76:76">
      <c r="BX29763" s="16"/>
    </row>
    <row r="29764" spans="76:76">
      <c r="BX29764" s="16"/>
    </row>
    <row r="29765" spans="76:76">
      <c r="BX29765" s="16"/>
    </row>
    <row r="29766" spans="76:76">
      <c r="BX29766" s="16"/>
    </row>
    <row r="29767" spans="76:76">
      <c r="BX29767" s="16"/>
    </row>
    <row r="29768" spans="76:76">
      <c r="BX29768" s="16"/>
    </row>
    <row r="29769" spans="76:76">
      <c r="BX29769" s="16"/>
    </row>
    <row r="29770" spans="76:76">
      <c r="BX29770" s="16"/>
    </row>
    <row r="29771" spans="76:76">
      <c r="BX29771" s="16"/>
    </row>
    <row r="29772" spans="76:76">
      <c r="BX29772" s="16"/>
    </row>
    <row r="29773" spans="76:76">
      <c r="BX29773" s="16"/>
    </row>
    <row r="29774" spans="76:76">
      <c r="BX29774" s="16"/>
    </row>
    <row r="29775" spans="76:76">
      <c r="BX29775" s="16"/>
    </row>
    <row r="29776" spans="76:76">
      <c r="BX29776" s="16"/>
    </row>
    <row r="29777" spans="76:76">
      <c r="BX29777" s="16"/>
    </row>
    <row r="29778" spans="76:76">
      <c r="BX29778" s="16"/>
    </row>
    <row r="29779" spans="76:76">
      <c r="BX29779" s="16"/>
    </row>
    <row r="29780" spans="76:76">
      <c r="BX29780" s="16"/>
    </row>
    <row r="29781" spans="76:76">
      <c r="BX29781" s="16"/>
    </row>
    <row r="29782" spans="76:76">
      <c r="BX29782" s="16"/>
    </row>
    <row r="29783" spans="76:76">
      <c r="BX29783" s="16"/>
    </row>
    <row r="29784" spans="76:76">
      <c r="BX29784" s="16"/>
    </row>
    <row r="29785" spans="76:76">
      <c r="BX29785" s="16"/>
    </row>
    <row r="29786" spans="76:76">
      <c r="BX29786" s="16"/>
    </row>
    <row r="29787" spans="76:76">
      <c r="BX29787" s="16"/>
    </row>
    <row r="29788" spans="76:76">
      <c r="BX29788" s="16"/>
    </row>
    <row r="29789" spans="76:76">
      <c r="BX29789" s="16"/>
    </row>
    <row r="29790" spans="76:76">
      <c r="BX29790" s="16"/>
    </row>
    <row r="29791" spans="76:76">
      <c r="BX29791" s="16"/>
    </row>
    <row r="29792" spans="76:76">
      <c r="BX29792" s="16"/>
    </row>
    <row r="29793" spans="76:76">
      <c r="BX29793" s="16"/>
    </row>
    <row r="29794" spans="76:76">
      <c r="BX29794" s="16"/>
    </row>
    <row r="29795" spans="76:76">
      <c r="BX29795" s="16"/>
    </row>
    <row r="29796" spans="76:76">
      <c r="BX29796" s="16"/>
    </row>
    <row r="29797" spans="76:76">
      <c r="BX29797" s="16"/>
    </row>
    <row r="29798" spans="76:76">
      <c r="BX29798" s="16"/>
    </row>
    <row r="29799" spans="76:76">
      <c r="BX29799" s="16"/>
    </row>
    <row r="29800" spans="76:76">
      <c r="BX29800" s="16"/>
    </row>
    <row r="29801" spans="76:76">
      <c r="BX29801" s="16"/>
    </row>
    <row r="29802" spans="76:76">
      <c r="BX29802" s="16"/>
    </row>
    <row r="29803" spans="76:76">
      <c r="BX29803" s="16"/>
    </row>
    <row r="29804" spans="76:76">
      <c r="BX29804" s="16"/>
    </row>
    <row r="29805" spans="76:76">
      <c r="BX29805" s="16"/>
    </row>
    <row r="29806" spans="76:76">
      <c r="BX29806" s="16"/>
    </row>
    <row r="29807" spans="76:76">
      <c r="BX29807" s="16"/>
    </row>
    <row r="29808" spans="76:76">
      <c r="BX29808" s="16"/>
    </row>
    <row r="29809" spans="76:76">
      <c r="BX29809" s="16"/>
    </row>
    <row r="29810" spans="76:76">
      <c r="BX29810" s="16"/>
    </row>
    <row r="29811" spans="76:76">
      <c r="BX29811" s="16"/>
    </row>
    <row r="29812" spans="76:76">
      <c r="BX29812" s="16"/>
    </row>
    <row r="29813" spans="76:76">
      <c r="BX29813" s="16"/>
    </row>
    <row r="29814" spans="76:76">
      <c r="BX29814" s="16"/>
    </row>
    <row r="29815" spans="76:76">
      <c r="BX29815" s="16"/>
    </row>
    <row r="29816" spans="76:76">
      <c r="BX29816" s="16"/>
    </row>
    <row r="29817" spans="76:76">
      <c r="BX29817" s="16"/>
    </row>
    <row r="29818" spans="76:76">
      <c r="BX29818" s="16"/>
    </row>
    <row r="29819" spans="76:76">
      <c r="BX29819" s="16"/>
    </row>
    <row r="29820" spans="76:76">
      <c r="BX29820" s="16"/>
    </row>
    <row r="29821" spans="76:76">
      <c r="BX29821" s="16"/>
    </row>
    <row r="29822" spans="76:76">
      <c r="BX29822" s="16"/>
    </row>
    <row r="29823" spans="76:76">
      <c r="BX29823" s="16"/>
    </row>
    <row r="29824" spans="76:76">
      <c r="BX29824" s="16"/>
    </row>
    <row r="29825" spans="76:76">
      <c r="BX29825" s="16"/>
    </row>
    <row r="29826" spans="76:76">
      <c r="BX29826" s="16"/>
    </row>
    <row r="29827" spans="76:76">
      <c r="BX29827" s="16"/>
    </row>
    <row r="29828" spans="76:76">
      <c r="BX29828" s="16"/>
    </row>
    <row r="29829" spans="76:76">
      <c r="BX29829" s="16"/>
    </row>
    <row r="29830" spans="76:76">
      <c r="BX29830" s="16"/>
    </row>
    <row r="29831" spans="76:76">
      <c r="BX29831" s="16"/>
    </row>
    <row r="29832" spans="76:76">
      <c r="BX29832" s="16"/>
    </row>
    <row r="29833" spans="76:76">
      <c r="BX29833" s="16"/>
    </row>
    <row r="29834" spans="76:76">
      <c r="BX29834" s="16"/>
    </row>
    <row r="29835" spans="76:76">
      <c r="BX29835" s="16"/>
    </row>
    <row r="29836" spans="76:76">
      <c r="BX29836" s="16"/>
    </row>
    <row r="29837" spans="76:76">
      <c r="BX29837" s="16"/>
    </row>
    <row r="29838" spans="76:76">
      <c r="BX29838" s="16"/>
    </row>
    <row r="29839" spans="76:76">
      <c r="BX29839" s="16"/>
    </row>
    <row r="29840" spans="76:76">
      <c r="BX29840" s="16"/>
    </row>
    <row r="29841" spans="76:76">
      <c r="BX29841" s="16"/>
    </row>
    <row r="29842" spans="76:76">
      <c r="BX29842" s="16"/>
    </row>
    <row r="29843" spans="76:76">
      <c r="BX29843" s="16"/>
    </row>
    <row r="29844" spans="76:76">
      <c r="BX29844" s="16"/>
    </row>
    <row r="29845" spans="76:76">
      <c r="BX29845" s="16"/>
    </row>
    <row r="29846" spans="76:76">
      <c r="BX29846" s="16"/>
    </row>
    <row r="29847" spans="76:76">
      <c r="BX29847" s="16"/>
    </row>
    <row r="29848" spans="76:76">
      <c r="BX29848" s="16"/>
    </row>
    <row r="29849" spans="76:76">
      <c r="BX29849" s="16"/>
    </row>
    <row r="29850" spans="76:76">
      <c r="BX29850" s="16"/>
    </row>
    <row r="29851" spans="76:76">
      <c r="BX29851" s="16"/>
    </row>
    <row r="29852" spans="76:76">
      <c r="BX29852" s="16"/>
    </row>
    <row r="29853" spans="76:76">
      <c r="BX29853" s="16"/>
    </row>
    <row r="29854" spans="76:76">
      <c r="BX29854" s="16"/>
    </row>
    <row r="29855" spans="76:76">
      <c r="BX29855" s="16"/>
    </row>
    <row r="29856" spans="76:76">
      <c r="BX29856" s="16"/>
    </row>
    <row r="29857" spans="76:76">
      <c r="BX29857" s="16"/>
    </row>
    <row r="29858" spans="76:76">
      <c r="BX29858" s="16"/>
    </row>
    <row r="29859" spans="76:76">
      <c r="BX29859" s="16"/>
    </row>
    <row r="29860" spans="76:76">
      <c r="BX29860" s="16"/>
    </row>
    <row r="29861" spans="76:76">
      <c r="BX29861" s="16"/>
    </row>
    <row r="29862" spans="76:76">
      <c r="BX29862" s="16"/>
    </row>
    <row r="29863" spans="76:76">
      <c r="BX29863" s="16"/>
    </row>
    <row r="29864" spans="76:76">
      <c r="BX29864" s="16"/>
    </row>
    <row r="29865" spans="76:76">
      <c r="BX29865" s="16"/>
    </row>
    <row r="29866" spans="76:76">
      <c r="BX29866" s="16"/>
    </row>
    <row r="29867" spans="76:76">
      <c r="BX29867" s="16"/>
    </row>
    <row r="29868" spans="76:76">
      <c r="BX29868" s="16"/>
    </row>
    <row r="29869" spans="76:76">
      <c r="BX29869" s="16"/>
    </row>
    <row r="29870" spans="76:76">
      <c r="BX29870" s="16"/>
    </row>
    <row r="29871" spans="76:76">
      <c r="BX29871" s="16"/>
    </row>
    <row r="29872" spans="76:76">
      <c r="BX29872" s="16"/>
    </row>
    <row r="29873" spans="76:76">
      <c r="BX29873" s="16"/>
    </row>
    <row r="29874" spans="76:76">
      <c r="BX29874" s="16"/>
    </row>
    <row r="29875" spans="76:76">
      <c r="BX29875" s="16"/>
    </row>
    <row r="29876" spans="76:76">
      <c r="BX29876" s="16"/>
    </row>
    <row r="29877" spans="76:76">
      <c r="BX29877" s="16"/>
    </row>
    <row r="29878" spans="76:76">
      <c r="BX29878" s="16"/>
    </row>
    <row r="29879" spans="76:76">
      <c r="BX29879" s="16"/>
    </row>
    <row r="29880" spans="76:76">
      <c r="BX29880" s="16"/>
    </row>
    <row r="29881" spans="76:76">
      <c r="BX29881" s="16"/>
    </row>
    <row r="29882" spans="76:76">
      <c r="BX29882" s="16"/>
    </row>
    <row r="29883" spans="76:76">
      <c r="BX29883" s="16"/>
    </row>
    <row r="29884" spans="76:76">
      <c r="BX29884" s="16"/>
    </row>
    <row r="29885" spans="76:76">
      <c r="BX29885" s="16"/>
    </row>
    <row r="29886" spans="76:76">
      <c r="BX29886" s="16"/>
    </row>
    <row r="29887" spans="76:76">
      <c r="BX29887" s="16"/>
    </row>
    <row r="29888" spans="76:76">
      <c r="BX29888" s="16"/>
    </row>
    <row r="29889" spans="76:76">
      <c r="BX29889" s="16"/>
    </row>
    <row r="29890" spans="76:76">
      <c r="BX29890" s="16"/>
    </row>
    <row r="29891" spans="76:76">
      <c r="BX29891" s="16"/>
    </row>
    <row r="29892" spans="76:76">
      <c r="BX29892" s="16"/>
    </row>
    <row r="29893" spans="76:76">
      <c r="BX29893" s="16"/>
    </row>
    <row r="29894" spans="76:76">
      <c r="BX29894" s="16"/>
    </row>
    <row r="29895" spans="76:76">
      <c r="BX29895" s="16"/>
    </row>
    <row r="29896" spans="76:76">
      <c r="BX29896" s="16"/>
    </row>
    <row r="29897" spans="76:76">
      <c r="BX29897" s="16"/>
    </row>
    <row r="29898" spans="76:76">
      <c r="BX29898" s="16"/>
    </row>
    <row r="29899" spans="76:76">
      <c r="BX29899" s="16"/>
    </row>
    <row r="29900" spans="76:76">
      <c r="BX29900" s="16"/>
    </row>
    <row r="29901" spans="76:76">
      <c r="BX29901" s="16"/>
    </row>
    <row r="29902" spans="76:76">
      <c r="BX29902" s="16"/>
    </row>
    <row r="29903" spans="76:76">
      <c r="BX29903" s="16"/>
    </row>
    <row r="29904" spans="76:76">
      <c r="BX29904" s="16"/>
    </row>
    <row r="29905" spans="76:76">
      <c r="BX29905" s="16"/>
    </row>
    <row r="29906" spans="76:76">
      <c r="BX29906" s="16"/>
    </row>
    <row r="29907" spans="76:76">
      <c r="BX29907" s="16"/>
    </row>
    <row r="29908" spans="76:76">
      <c r="BX29908" s="16"/>
    </row>
    <row r="29909" spans="76:76">
      <c r="BX29909" s="16"/>
    </row>
    <row r="29910" spans="76:76">
      <c r="BX29910" s="16"/>
    </row>
    <row r="29911" spans="76:76">
      <c r="BX29911" s="16"/>
    </row>
    <row r="29912" spans="76:76">
      <c r="BX29912" s="16"/>
    </row>
    <row r="29913" spans="76:76">
      <c r="BX29913" s="16"/>
    </row>
    <row r="29914" spans="76:76">
      <c r="BX29914" s="16"/>
    </row>
    <row r="29915" spans="76:76">
      <c r="BX29915" s="16"/>
    </row>
    <row r="29916" spans="76:76">
      <c r="BX29916" s="16"/>
    </row>
    <row r="29917" spans="76:76">
      <c r="BX29917" s="16"/>
    </row>
    <row r="29918" spans="76:76">
      <c r="BX29918" s="16"/>
    </row>
    <row r="29919" spans="76:76">
      <c r="BX29919" s="16"/>
    </row>
    <row r="29920" spans="76:76">
      <c r="BX29920" s="16"/>
    </row>
    <row r="29921" spans="76:76">
      <c r="BX29921" s="16"/>
    </row>
    <row r="29922" spans="76:76">
      <c r="BX29922" s="16"/>
    </row>
    <row r="29923" spans="76:76">
      <c r="BX29923" s="16"/>
    </row>
    <row r="29924" spans="76:76">
      <c r="BX29924" s="16"/>
    </row>
    <row r="29925" spans="76:76">
      <c r="BX29925" s="16"/>
    </row>
    <row r="29926" spans="76:76">
      <c r="BX29926" s="16"/>
    </row>
    <row r="29927" spans="76:76">
      <c r="BX29927" s="16"/>
    </row>
    <row r="29928" spans="76:76">
      <c r="BX29928" s="16"/>
    </row>
    <row r="29929" spans="76:76">
      <c r="BX29929" s="16"/>
    </row>
    <row r="29930" spans="76:76">
      <c r="BX29930" s="16"/>
    </row>
    <row r="29931" spans="76:76">
      <c r="BX29931" s="16"/>
    </row>
    <row r="29932" spans="76:76">
      <c r="BX29932" s="16"/>
    </row>
    <row r="29933" spans="76:76">
      <c r="BX29933" s="16"/>
    </row>
    <row r="29934" spans="76:76">
      <c r="BX29934" s="16"/>
    </row>
    <row r="29935" spans="76:76">
      <c r="BX29935" s="16"/>
    </row>
    <row r="29936" spans="76:76">
      <c r="BX29936" s="16"/>
    </row>
    <row r="29937" spans="76:76">
      <c r="BX29937" s="16"/>
    </row>
    <row r="29938" spans="76:76">
      <c r="BX29938" s="16"/>
    </row>
    <row r="29939" spans="76:76">
      <c r="BX29939" s="16"/>
    </row>
    <row r="29940" spans="76:76">
      <c r="BX29940" s="16"/>
    </row>
    <row r="29941" spans="76:76">
      <c r="BX29941" s="16"/>
    </row>
    <row r="29942" spans="76:76">
      <c r="BX29942" s="16"/>
    </row>
    <row r="29943" spans="76:76">
      <c r="BX29943" s="16"/>
    </row>
    <row r="29944" spans="76:76">
      <c r="BX29944" s="16"/>
    </row>
    <row r="29945" spans="76:76">
      <c r="BX29945" s="16"/>
    </row>
    <row r="29946" spans="76:76">
      <c r="BX29946" s="16"/>
    </row>
    <row r="29947" spans="76:76">
      <c r="BX29947" s="16"/>
    </row>
    <row r="29948" spans="76:76">
      <c r="BX29948" s="16"/>
    </row>
    <row r="29949" spans="76:76">
      <c r="BX29949" s="16"/>
    </row>
    <row r="29950" spans="76:76">
      <c r="BX29950" s="16"/>
    </row>
    <row r="29951" spans="76:76">
      <c r="BX29951" s="16"/>
    </row>
    <row r="29952" spans="76:76">
      <c r="BX29952" s="16"/>
    </row>
    <row r="29953" spans="76:76">
      <c r="BX29953" s="16"/>
    </row>
    <row r="29954" spans="76:76">
      <c r="BX29954" s="16"/>
    </row>
    <row r="29955" spans="76:76">
      <c r="BX29955" s="16"/>
    </row>
    <row r="29956" spans="76:76">
      <c r="BX29956" s="16"/>
    </row>
    <row r="29957" spans="76:76">
      <c r="BX29957" s="16"/>
    </row>
    <row r="29958" spans="76:76">
      <c r="BX29958" s="16"/>
    </row>
    <row r="29959" spans="76:76">
      <c r="BX29959" s="16"/>
    </row>
    <row r="29960" spans="76:76">
      <c r="BX29960" s="16"/>
    </row>
    <row r="29961" spans="76:76">
      <c r="BX29961" s="16"/>
    </row>
    <row r="29962" spans="76:76">
      <c r="BX29962" s="16"/>
    </row>
    <row r="29963" spans="76:76">
      <c r="BX29963" s="16"/>
    </row>
    <row r="29964" spans="76:76">
      <c r="BX29964" s="16"/>
    </row>
    <row r="29965" spans="76:76">
      <c r="BX29965" s="16"/>
    </row>
    <row r="29966" spans="76:76">
      <c r="BX29966" s="16"/>
    </row>
    <row r="29967" spans="76:76">
      <c r="BX29967" s="16"/>
    </row>
    <row r="29968" spans="76:76">
      <c r="BX29968" s="16"/>
    </row>
    <row r="29969" spans="76:76">
      <c r="BX29969" s="16"/>
    </row>
    <row r="29970" spans="76:76">
      <c r="BX29970" s="16"/>
    </row>
    <row r="29971" spans="76:76">
      <c r="BX29971" s="16"/>
    </row>
    <row r="29972" spans="76:76">
      <c r="BX29972" s="16"/>
    </row>
    <row r="29973" spans="76:76">
      <c r="BX29973" s="16"/>
    </row>
    <row r="29974" spans="76:76">
      <c r="BX29974" s="16"/>
    </row>
    <row r="29975" spans="76:76">
      <c r="BX29975" s="16"/>
    </row>
    <row r="29976" spans="76:76">
      <c r="BX29976" s="16"/>
    </row>
    <row r="29977" spans="76:76">
      <c r="BX29977" s="16"/>
    </row>
    <row r="29978" spans="76:76">
      <c r="BX29978" s="16"/>
    </row>
    <row r="29979" spans="76:76">
      <c r="BX29979" s="16"/>
    </row>
    <row r="29980" spans="76:76">
      <c r="BX29980" s="16"/>
    </row>
    <row r="29981" spans="76:76">
      <c r="BX29981" s="16"/>
    </row>
    <row r="29982" spans="76:76">
      <c r="BX29982" s="16"/>
    </row>
    <row r="29983" spans="76:76">
      <c r="BX29983" s="16"/>
    </row>
    <row r="29984" spans="76:76">
      <c r="BX29984" s="16"/>
    </row>
    <row r="29985" spans="76:76">
      <c r="BX29985" s="16"/>
    </row>
    <row r="29986" spans="76:76">
      <c r="BX29986" s="16"/>
    </row>
    <row r="29987" spans="76:76">
      <c r="BX29987" s="16"/>
    </row>
    <row r="29988" spans="76:76">
      <c r="BX29988" s="16"/>
    </row>
    <row r="29989" spans="76:76">
      <c r="BX29989" s="16"/>
    </row>
    <row r="29990" spans="76:76">
      <c r="BX29990" s="16"/>
    </row>
    <row r="29991" spans="76:76">
      <c r="BX29991" s="16"/>
    </row>
    <row r="29992" spans="76:76">
      <c r="BX29992" s="16"/>
    </row>
    <row r="29993" spans="76:76">
      <c r="BX29993" s="16"/>
    </row>
    <row r="29994" spans="76:76">
      <c r="BX29994" s="16"/>
    </row>
    <row r="29995" spans="76:76">
      <c r="BX29995" s="16"/>
    </row>
    <row r="29996" spans="76:76">
      <c r="BX29996" s="16"/>
    </row>
    <row r="29997" spans="76:76">
      <c r="BX29997" s="16"/>
    </row>
    <row r="29998" spans="76:76">
      <c r="BX29998" s="16"/>
    </row>
    <row r="29999" spans="76:76">
      <c r="BX29999" s="16"/>
    </row>
    <row r="30000" spans="76:76">
      <c r="BX30000" s="16"/>
    </row>
    <row r="30001" spans="76:76">
      <c r="BX30001" s="16"/>
    </row>
    <row r="30002" spans="76:76">
      <c r="BX30002" s="16"/>
    </row>
    <row r="30003" spans="76:76">
      <c r="BX30003" s="16"/>
    </row>
    <row r="30004" spans="76:76">
      <c r="BX30004" s="16"/>
    </row>
    <row r="30005" spans="76:76">
      <c r="BX30005" s="16"/>
    </row>
    <row r="30006" spans="76:76">
      <c r="BX30006" s="16"/>
    </row>
    <row r="30007" spans="76:76">
      <c r="BX30007" s="16"/>
    </row>
    <row r="30008" spans="76:76">
      <c r="BX30008" s="16"/>
    </row>
    <row r="30009" spans="76:76">
      <c r="BX30009" s="16"/>
    </row>
    <row r="30010" spans="76:76">
      <c r="BX30010" s="16"/>
    </row>
    <row r="30011" spans="76:76">
      <c r="BX30011" s="16"/>
    </row>
    <row r="30012" spans="76:76">
      <c r="BX30012" s="16"/>
    </row>
    <row r="30013" spans="76:76">
      <c r="BX30013" s="16"/>
    </row>
    <row r="30014" spans="76:76">
      <c r="BX30014" s="16"/>
    </row>
    <row r="30015" spans="76:76">
      <c r="BX30015" s="16"/>
    </row>
    <row r="30016" spans="76:76">
      <c r="BX30016" s="16"/>
    </row>
    <row r="30017" spans="76:76">
      <c r="BX30017" s="16"/>
    </row>
    <row r="30018" spans="76:76">
      <c r="BX30018" s="16"/>
    </row>
    <row r="30019" spans="76:76">
      <c r="BX30019" s="16"/>
    </row>
    <row r="30020" spans="76:76">
      <c r="BX30020" s="16"/>
    </row>
    <row r="30021" spans="76:76">
      <c r="BX30021" s="16"/>
    </row>
    <row r="30022" spans="76:76">
      <c r="BX30022" s="16"/>
    </row>
    <row r="30023" spans="76:76">
      <c r="BX30023" s="16"/>
    </row>
    <row r="30024" spans="76:76">
      <c r="BX30024" s="16"/>
    </row>
    <row r="30025" spans="76:76">
      <c r="BX30025" s="16"/>
    </row>
    <row r="30026" spans="76:76">
      <c r="BX30026" s="16"/>
    </row>
    <row r="30027" spans="76:76">
      <c r="BX30027" s="16"/>
    </row>
    <row r="30028" spans="76:76">
      <c r="BX30028" s="16"/>
    </row>
    <row r="30029" spans="76:76">
      <c r="BX30029" s="16"/>
    </row>
    <row r="30030" spans="76:76">
      <c r="BX30030" s="16"/>
    </row>
    <row r="30031" spans="76:76">
      <c r="BX30031" s="16"/>
    </row>
    <row r="30032" spans="76:76">
      <c r="BX30032" s="16"/>
    </row>
    <row r="30033" spans="76:76">
      <c r="BX30033" s="16"/>
    </row>
    <row r="30034" spans="76:76">
      <c r="BX30034" s="16"/>
    </row>
    <row r="30035" spans="76:76">
      <c r="BX30035" s="16"/>
    </row>
    <row r="30036" spans="76:76">
      <c r="BX30036" s="16"/>
    </row>
    <row r="30037" spans="76:76">
      <c r="BX30037" s="16"/>
    </row>
    <row r="30038" spans="76:76">
      <c r="BX30038" s="16"/>
    </row>
    <row r="30039" spans="76:76">
      <c r="BX30039" s="16"/>
    </row>
    <row r="30040" spans="76:76">
      <c r="BX30040" s="16"/>
    </row>
    <row r="30041" spans="76:76">
      <c r="BX30041" s="16"/>
    </row>
    <row r="30042" spans="76:76">
      <c r="BX30042" s="16"/>
    </row>
    <row r="30043" spans="76:76">
      <c r="BX30043" s="16"/>
    </row>
    <row r="30044" spans="76:76">
      <c r="BX30044" s="16"/>
    </row>
    <row r="30045" spans="76:76">
      <c r="BX30045" s="16"/>
    </row>
    <row r="30046" spans="76:76">
      <c r="BX30046" s="16"/>
    </row>
    <row r="30047" spans="76:76">
      <c r="BX30047" s="16"/>
    </row>
    <row r="30048" spans="76:76">
      <c r="BX30048" s="16"/>
    </row>
    <row r="30049" spans="76:76">
      <c r="BX30049" s="16"/>
    </row>
    <row r="30050" spans="76:76">
      <c r="BX30050" s="16"/>
    </row>
    <row r="30051" spans="76:76">
      <c r="BX30051" s="16"/>
    </row>
    <row r="30052" spans="76:76">
      <c r="BX30052" s="16"/>
    </row>
    <row r="30053" spans="76:76">
      <c r="BX30053" s="16"/>
    </row>
    <row r="30054" spans="76:76">
      <c r="BX30054" s="16"/>
    </row>
    <row r="30055" spans="76:76">
      <c r="BX30055" s="16"/>
    </row>
    <row r="30056" spans="76:76">
      <c r="BX30056" s="16"/>
    </row>
    <row r="30057" spans="76:76">
      <c r="BX30057" s="16"/>
    </row>
    <row r="30058" spans="76:76">
      <c r="BX30058" s="16"/>
    </row>
    <row r="30059" spans="76:76">
      <c r="BX30059" s="16"/>
    </row>
    <row r="30060" spans="76:76">
      <c r="BX30060" s="16"/>
    </row>
    <row r="30061" spans="76:76">
      <c r="BX30061" s="16"/>
    </row>
    <row r="30062" spans="76:76">
      <c r="BX30062" s="16"/>
    </row>
    <row r="30063" spans="76:76">
      <c r="BX30063" s="16"/>
    </row>
    <row r="30064" spans="76:76">
      <c r="BX30064" s="16"/>
    </row>
    <row r="30065" spans="76:76">
      <c r="BX30065" s="16"/>
    </row>
    <row r="30066" spans="76:76">
      <c r="BX30066" s="16"/>
    </row>
    <row r="30067" spans="76:76">
      <c r="BX30067" s="16"/>
    </row>
    <row r="30068" spans="76:76">
      <c r="BX30068" s="16"/>
    </row>
    <row r="30069" spans="76:76">
      <c r="BX30069" s="16"/>
    </row>
    <row r="30070" spans="76:76">
      <c r="BX30070" s="16"/>
    </row>
    <row r="30071" spans="76:76">
      <c r="BX30071" s="16"/>
    </row>
    <row r="30072" spans="76:76">
      <c r="BX30072" s="16"/>
    </row>
    <row r="30073" spans="76:76">
      <c r="BX30073" s="16"/>
    </row>
    <row r="30074" spans="76:76">
      <c r="BX30074" s="16"/>
    </row>
    <row r="30075" spans="76:76">
      <c r="BX30075" s="16"/>
    </row>
    <row r="30076" spans="76:76">
      <c r="BX30076" s="16"/>
    </row>
    <row r="30077" spans="76:76">
      <c r="BX30077" s="16"/>
    </row>
    <row r="30078" spans="76:76">
      <c r="BX30078" s="16"/>
    </row>
    <row r="30079" spans="76:76">
      <c r="BX30079" s="16"/>
    </row>
    <row r="30080" spans="76:76">
      <c r="BX30080" s="16"/>
    </row>
    <row r="30081" spans="76:76">
      <c r="BX30081" s="16"/>
    </row>
    <row r="30082" spans="76:76">
      <c r="BX30082" s="16"/>
    </row>
    <row r="30083" spans="76:76">
      <c r="BX30083" s="16"/>
    </row>
    <row r="30084" spans="76:76">
      <c r="BX30084" s="16"/>
    </row>
    <row r="30085" spans="76:76">
      <c r="BX30085" s="16"/>
    </row>
    <row r="30086" spans="76:76">
      <c r="BX30086" s="16"/>
    </row>
    <row r="30087" spans="76:76">
      <c r="BX30087" s="16"/>
    </row>
    <row r="30088" spans="76:76">
      <c r="BX30088" s="16"/>
    </row>
    <row r="30089" spans="76:76">
      <c r="BX30089" s="16"/>
    </row>
    <row r="30090" spans="76:76">
      <c r="BX30090" s="16"/>
    </row>
    <row r="30091" spans="76:76">
      <c r="BX30091" s="16"/>
    </row>
    <row r="30092" spans="76:76">
      <c r="BX30092" s="16"/>
    </row>
    <row r="30093" spans="76:76">
      <c r="BX30093" s="16"/>
    </row>
    <row r="30094" spans="76:76">
      <c r="BX30094" s="16"/>
    </row>
    <row r="30095" spans="76:76">
      <c r="BX30095" s="16"/>
    </row>
    <row r="30096" spans="76:76">
      <c r="BX30096" s="16"/>
    </row>
    <row r="30097" spans="76:76">
      <c r="BX30097" s="16"/>
    </row>
    <row r="30098" spans="76:76">
      <c r="BX30098" s="16"/>
    </row>
    <row r="30099" spans="76:76">
      <c r="BX30099" s="16"/>
    </row>
    <row r="30100" spans="76:76">
      <c r="BX30100" s="16"/>
    </row>
    <row r="30101" spans="76:76">
      <c r="BX30101" s="16"/>
    </row>
    <row r="30102" spans="76:76">
      <c r="BX30102" s="16"/>
    </row>
    <row r="30103" spans="76:76">
      <c r="BX30103" s="16"/>
    </row>
    <row r="30104" spans="76:76">
      <c r="BX30104" s="16"/>
    </row>
    <row r="30105" spans="76:76">
      <c r="BX30105" s="16"/>
    </row>
    <row r="30106" spans="76:76">
      <c r="BX30106" s="16"/>
    </row>
    <row r="30107" spans="76:76">
      <c r="BX30107" s="16"/>
    </row>
    <row r="30108" spans="76:76">
      <c r="BX30108" s="16"/>
    </row>
    <row r="30109" spans="76:76">
      <c r="BX30109" s="16"/>
    </row>
    <row r="30110" spans="76:76">
      <c r="BX30110" s="16"/>
    </row>
    <row r="30111" spans="76:76">
      <c r="BX30111" s="16"/>
    </row>
    <row r="30112" spans="76:76">
      <c r="BX30112" s="16"/>
    </row>
    <row r="30113" spans="76:76">
      <c r="BX30113" s="16"/>
    </row>
    <row r="30114" spans="76:76">
      <c r="BX30114" s="16"/>
    </row>
    <row r="30115" spans="76:76">
      <c r="BX30115" s="16"/>
    </row>
    <row r="30116" spans="76:76">
      <c r="BX30116" s="16"/>
    </row>
    <row r="30117" spans="76:76">
      <c r="BX30117" s="16"/>
    </row>
    <row r="30118" spans="76:76">
      <c r="BX30118" s="16"/>
    </row>
    <row r="30119" spans="76:76">
      <c r="BX30119" s="16"/>
    </row>
    <row r="30120" spans="76:76">
      <c r="BX30120" s="16"/>
    </row>
    <row r="30121" spans="76:76">
      <c r="BX30121" s="16"/>
    </row>
    <row r="30122" spans="76:76">
      <c r="BX30122" s="16"/>
    </row>
    <row r="30123" spans="76:76">
      <c r="BX30123" s="16"/>
    </row>
    <row r="30124" spans="76:76">
      <c r="BX30124" s="16"/>
    </row>
    <row r="30125" spans="76:76">
      <c r="BX30125" s="16"/>
    </row>
    <row r="30126" spans="76:76">
      <c r="BX30126" s="16"/>
    </row>
    <row r="30127" spans="76:76">
      <c r="BX30127" s="16"/>
    </row>
    <row r="30128" spans="76:76">
      <c r="BX30128" s="16"/>
    </row>
    <row r="30129" spans="76:76">
      <c r="BX30129" s="16"/>
    </row>
    <row r="30130" spans="76:76">
      <c r="BX30130" s="16"/>
    </row>
    <row r="30131" spans="76:76">
      <c r="BX30131" s="16"/>
    </row>
    <row r="30132" spans="76:76">
      <c r="BX30132" s="16"/>
    </row>
    <row r="30133" spans="76:76">
      <c r="BX30133" s="16"/>
    </row>
    <row r="30134" spans="76:76">
      <c r="BX30134" s="16"/>
    </row>
    <row r="30135" spans="76:76">
      <c r="BX30135" s="16"/>
    </row>
    <row r="30136" spans="76:76">
      <c r="BX30136" s="16"/>
    </row>
    <row r="30137" spans="76:76">
      <c r="BX30137" s="16"/>
    </row>
    <row r="30138" spans="76:76">
      <c r="BX30138" s="16"/>
    </row>
    <row r="30139" spans="76:76">
      <c r="BX30139" s="16"/>
    </row>
    <row r="30140" spans="76:76">
      <c r="BX30140" s="16"/>
    </row>
    <row r="30141" spans="76:76">
      <c r="BX30141" s="16"/>
    </row>
    <row r="30142" spans="76:76">
      <c r="BX30142" s="16"/>
    </row>
    <row r="30143" spans="76:76">
      <c r="BX30143" s="16"/>
    </row>
    <row r="30144" spans="76:76">
      <c r="BX30144" s="16"/>
    </row>
    <row r="30145" spans="76:76">
      <c r="BX30145" s="16"/>
    </row>
    <row r="30146" spans="76:76">
      <c r="BX30146" s="16"/>
    </row>
    <row r="30147" spans="76:76">
      <c r="BX30147" s="16"/>
    </row>
    <row r="30148" spans="76:76">
      <c r="BX30148" s="16"/>
    </row>
    <row r="30149" spans="76:76">
      <c r="BX30149" s="16"/>
    </row>
    <row r="30150" spans="76:76">
      <c r="BX30150" s="16"/>
    </row>
    <row r="30151" spans="76:76">
      <c r="BX30151" s="16"/>
    </row>
    <row r="30152" spans="76:76">
      <c r="BX30152" s="16"/>
    </row>
    <row r="30153" spans="76:76">
      <c r="BX30153" s="16"/>
    </row>
    <row r="30154" spans="76:76">
      <c r="BX30154" s="16"/>
    </row>
    <row r="30155" spans="76:76">
      <c r="BX30155" s="16"/>
    </row>
    <row r="30156" spans="76:76">
      <c r="BX30156" s="16"/>
    </row>
    <row r="30157" spans="76:76">
      <c r="BX30157" s="16"/>
    </row>
    <row r="30158" spans="76:76">
      <c r="BX30158" s="16"/>
    </row>
    <row r="30159" spans="76:76">
      <c r="BX30159" s="16"/>
    </row>
    <row r="30160" spans="76:76">
      <c r="BX30160" s="16"/>
    </row>
    <row r="30161" spans="76:76">
      <c r="BX30161" s="16"/>
    </row>
    <row r="30162" spans="76:76">
      <c r="BX30162" s="16"/>
    </row>
    <row r="30163" spans="76:76">
      <c r="BX30163" s="16"/>
    </row>
    <row r="30164" spans="76:76">
      <c r="BX30164" s="16"/>
    </row>
    <row r="30165" spans="76:76">
      <c r="BX30165" s="16"/>
    </row>
    <row r="30166" spans="76:76">
      <c r="BX30166" s="16"/>
    </row>
    <row r="30167" spans="76:76">
      <c r="BX30167" s="16"/>
    </row>
    <row r="30168" spans="76:76">
      <c r="BX30168" s="16"/>
    </row>
    <row r="30169" spans="76:76">
      <c r="BX30169" s="16"/>
    </row>
    <row r="30170" spans="76:76">
      <c r="BX30170" s="16"/>
    </row>
    <row r="30171" spans="76:76">
      <c r="BX30171" s="16"/>
    </row>
    <row r="30172" spans="76:76">
      <c r="BX30172" s="16"/>
    </row>
    <row r="30173" spans="76:76">
      <c r="BX30173" s="16"/>
    </row>
    <row r="30174" spans="76:76">
      <c r="BX30174" s="16"/>
    </row>
    <row r="30175" spans="76:76">
      <c r="BX30175" s="16"/>
    </row>
    <row r="30176" spans="76:76">
      <c r="BX30176" s="16"/>
    </row>
    <row r="30177" spans="76:76">
      <c r="BX30177" s="16"/>
    </row>
    <row r="30178" spans="76:76">
      <c r="BX30178" s="16"/>
    </row>
    <row r="30179" spans="76:76">
      <c r="BX30179" s="16"/>
    </row>
    <row r="30180" spans="76:76">
      <c r="BX30180" s="16"/>
    </row>
    <row r="30181" spans="76:76">
      <c r="BX30181" s="16"/>
    </row>
    <row r="30182" spans="76:76">
      <c r="BX30182" s="16"/>
    </row>
    <row r="30183" spans="76:76">
      <c r="BX30183" s="16"/>
    </row>
    <row r="30184" spans="76:76">
      <c r="BX30184" s="16"/>
    </row>
    <row r="30185" spans="76:76">
      <c r="BX30185" s="16"/>
    </row>
    <row r="30186" spans="76:76">
      <c r="BX30186" s="16"/>
    </row>
    <row r="30187" spans="76:76">
      <c r="BX30187" s="16"/>
    </row>
    <row r="30188" spans="76:76">
      <c r="BX30188" s="16"/>
    </row>
    <row r="30189" spans="76:76">
      <c r="BX30189" s="16"/>
    </row>
    <row r="30190" spans="76:76">
      <c r="BX30190" s="16"/>
    </row>
    <row r="30191" spans="76:76">
      <c r="BX30191" s="16"/>
    </row>
    <row r="30192" spans="76:76">
      <c r="BX30192" s="16"/>
    </row>
    <row r="30193" spans="76:76">
      <c r="BX30193" s="16"/>
    </row>
    <row r="30194" spans="76:76">
      <c r="BX30194" s="16"/>
    </row>
    <row r="30195" spans="76:76">
      <c r="BX30195" s="16"/>
    </row>
    <row r="30196" spans="76:76">
      <c r="BX30196" s="16"/>
    </row>
    <row r="30197" spans="76:76">
      <c r="BX30197" s="16"/>
    </row>
    <row r="30198" spans="76:76">
      <c r="BX30198" s="16"/>
    </row>
    <row r="30199" spans="76:76">
      <c r="BX30199" s="16"/>
    </row>
    <row r="30200" spans="76:76">
      <c r="BX30200" s="16"/>
    </row>
    <row r="30201" spans="76:76">
      <c r="BX30201" s="16"/>
    </row>
    <row r="30202" spans="76:76">
      <c r="BX30202" s="16"/>
    </row>
    <row r="30203" spans="76:76">
      <c r="BX30203" s="16"/>
    </row>
    <row r="30204" spans="76:76">
      <c r="BX30204" s="16"/>
    </row>
    <row r="30205" spans="76:76">
      <c r="BX30205" s="16"/>
    </row>
    <row r="30206" spans="76:76">
      <c r="BX30206" s="16"/>
    </row>
    <row r="30207" spans="76:76">
      <c r="BX30207" s="16"/>
    </row>
    <row r="30208" spans="76:76">
      <c r="BX30208" s="16"/>
    </row>
    <row r="30209" spans="76:76">
      <c r="BX30209" s="16"/>
    </row>
    <row r="30210" spans="76:76">
      <c r="BX30210" s="16"/>
    </row>
    <row r="30211" spans="76:76">
      <c r="BX30211" s="16"/>
    </row>
    <row r="30212" spans="76:76">
      <c r="BX30212" s="16"/>
    </row>
    <row r="30213" spans="76:76">
      <c r="BX30213" s="16"/>
    </row>
    <row r="30214" spans="76:76">
      <c r="BX30214" s="16"/>
    </row>
    <row r="30215" spans="76:76">
      <c r="BX30215" s="16"/>
    </row>
    <row r="30216" spans="76:76">
      <c r="BX30216" s="16"/>
    </row>
    <row r="30217" spans="76:76">
      <c r="BX30217" s="16"/>
    </row>
    <row r="30218" spans="76:76">
      <c r="BX30218" s="16"/>
    </row>
    <row r="30219" spans="76:76">
      <c r="BX30219" s="16"/>
    </row>
    <row r="30220" spans="76:76">
      <c r="BX30220" s="16"/>
    </row>
    <row r="30221" spans="76:76">
      <c r="BX30221" s="16"/>
    </row>
    <row r="30222" spans="76:76">
      <c r="BX30222" s="16"/>
    </row>
    <row r="30223" spans="76:76">
      <c r="BX30223" s="16"/>
    </row>
    <row r="30224" spans="76:76">
      <c r="BX30224" s="16"/>
    </row>
    <row r="30225" spans="76:76">
      <c r="BX30225" s="16"/>
    </row>
    <row r="30226" spans="76:76">
      <c r="BX30226" s="16"/>
    </row>
    <row r="30227" spans="76:76">
      <c r="BX30227" s="16"/>
    </row>
    <row r="30228" spans="76:76">
      <c r="BX30228" s="16"/>
    </row>
    <row r="30229" spans="76:76">
      <c r="BX30229" s="16"/>
    </row>
    <row r="30230" spans="76:76">
      <c r="BX30230" s="16"/>
    </row>
    <row r="30231" spans="76:76">
      <c r="BX30231" s="16"/>
    </row>
    <row r="30232" spans="76:76">
      <c r="BX30232" s="16"/>
    </row>
    <row r="30233" spans="76:76">
      <c r="BX30233" s="16"/>
    </row>
    <row r="30234" spans="76:76">
      <c r="BX30234" s="16"/>
    </row>
    <row r="30235" spans="76:76">
      <c r="BX30235" s="16"/>
    </row>
    <row r="30236" spans="76:76">
      <c r="BX30236" s="16"/>
    </row>
    <row r="30237" spans="76:76">
      <c r="BX30237" s="16"/>
    </row>
    <row r="30238" spans="76:76">
      <c r="BX30238" s="16"/>
    </row>
    <row r="30239" spans="76:76">
      <c r="BX30239" s="16"/>
    </row>
    <row r="30240" spans="76:76">
      <c r="BX30240" s="16"/>
    </row>
    <row r="30241" spans="76:76">
      <c r="BX30241" s="16"/>
    </row>
    <row r="30242" spans="76:76">
      <c r="BX30242" s="16"/>
    </row>
    <row r="30243" spans="76:76">
      <c r="BX30243" s="16"/>
    </row>
    <row r="30244" spans="76:76">
      <c r="BX30244" s="16"/>
    </row>
    <row r="30245" spans="76:76">
      <c r="BX30245" s="16"/>
    </row>
    <row r="30246" spans="76:76">
      <c r="BX30246" s="16"/>
    </row>
    <row r="30247" spans="76:76">
      <c r="BX30247" s="16"/>
    </row>
    <row r="30248" spans="76:76">
      <c r="BX30248" s="16"/>
    </row>
    <row r="30249" spans="76:76">
      <c r="BX30249" s="16"/>
    </row>
    <row r="30250" spans="76:76">
      <c r="BX30250" s="16"/>
    </row>
    <row r="30251" spans="76:76">
      <c r="BX30251" s="16"/>
    </row>
    <row r="30252" spans="76:76">
      <c r="BX30252" s="16"/>
    </row>
    <row r="30253" spans="76:76">
      <c r="BX30253" s="16"/>
    </row>
    <row r="30254" spans="76:76">
      <c r="BX30254" s="16"/>
    </row>
    <row r="30255" spans="76:76">
      <c r="BX30255" s="16"/>
    </row>
    <row r="30256" spans="76:76">
      <c r="BX30256" s="16"/>
    </row>
    <row r="30257" spans="76:76">
      <c r="BX30257" s="16"/>
    </row>
    <row r="30258" spans="76:76">
      <c r="BX30258" s="16"/>
    </row>
    <row r="30259" spans="76:76">
      <c r="BX30259" s="16"/>
    </row>
    <row r="30260" spans="76:76">
      <c r="BX30260" s="16"/>
    </row>
    <row r="30261" spans="76:76">
      <c r="BX30261" s="16"/>
    </row>
    <row r="30262" spans="76:76">
      <c r="BX30262" s="16"/>
    </row>
    <row r="30263" spans="76:76">
      <c r="BX30263" s="16"/>
    </row>
    <row r="30264" spans="76:76">
      <c r="BX30264" s="16"/>
    </row>
    <row r="30265" spans="76:76">
      <c r="BX30265" s="16"/>
    </row>
    <row r="30266" spans="76:76">
      <c r="BX30266" s="16"/>
    </row>
    <row r="30267" spans="76:76">
      <c r="BX30267" s="16"/>
    </row>
    <row r="30268" spans="76:76">
      <c r="BX30268" s="16"/>
    </row>
    <row r="30269" spans="76:76">
      <c r="BX30269" s="16"/>
    </row>
    <row r="30270" spans="76:76">
      <c r="BX30270" s="16"/>
    </row>
    <row r="30271" spans="76:76">
      <c r="BX30271" s="16"/>
    </row>
    <row r="30272" spans="76:76">
      <c r="BX30272" s="16"/>
    </row>
    <row r="30273" spans="76:76">
      <c r="BX30273" s="16"/>
    </row>
    <row r="30274" spans="76:76">
      <c r="BX30274" s="16"/>
    </row>
    <row r="30275" spans="76:76">
      <c r="BX30275" s="16"/>
    </row>
    <row r="30276" spans="76:76">
      <c r="BX30276" s="16"/>
    </row>
    <row r="30277" spans="76:76">
      <c r="BX30277" s="16"/>
    </row>
    <row r="30278" spans="76:76">
      <c r="BX30278" s="16"/>
    </row>
    <row r="30279" spans="76:76">
      <c r="BX30279" s="16"/>
    </row>
    <row r="30280" spans="76:76">
      <c r="BX30280" s="16"/>
    </row>
    <row r="30281" spans="76:76">
      <c r="BX30281" s="16"/>
    </row>
    <row r="30282" spans="76:76">
      <c r="BX30282" s="16"/>
    </row>
    <row r="30283" spans="76:76">
      <c r="BX30283" s="16"/>
    </row>
    <row r="30284" spans="76:76">
      <c r="BX30284" s="16"/>
    </row>
    <row r="30285" spans="76:76">
      <c r="BX30285" s="16"/>
    </row>
    <row r="30286" spans="76:76">
      <c r="BX30286" s="16"/>
    </row>
    <row r="30287" spans="76:76">
      <c r="BX30287" s="16"/>
    </row>
    <row r="30288" spans="76:76">
      <c r="BX30288" s="16"/>
    </row>
    <row r="30289" spans="76:76">
      <c r="BX30289" s="16"/>
    </row>
    <row r="30290" spans="76:76">
      <c r="BX30290" s="16"/>
    </row>
    <row r="30291" spans="76:76">
      <c r="BX30291" s="16"/>
    </row>
    <row r="30292" spans="76:76">
      <c r="BX30292" s="16"/>
    </row>
    <row r="30293" spans="76:76">
      <c r="BX30293" s="16"/>
    </row>
    <row r="30294" spans="76:76">
      <c r="BX30294" s="16"/>
    </row>
    <row r="30295" spans="76:76">
      <c r="BX30295" s="16"/>
    </row>
    <row r="30296" spans="76:76">
      <c r="BX30296" s="16"/>
    </row>
    <row r="30297" spans="76:76">
      <c r="BX30297" s="16"/>
    </row>
    <row r="30298" spans="76:76">
      <c r="BX30298" s="16"/>
    </row>
    <row r="30299" spans="76:76">
      <c r="BX30299" s="16"/>
    </row>
    <row r="30300" spans="76:76">
      <c r="BX30300" s="16"/>
    </row>
    <row r="30301" spans="76:76">
      <c r="BX30301" s="16"/>
    </row>
    <row r="30302" spans="76:76">
      <c r="BX30302" s="16"/>
    </row>
    <row r="30303" spans="76:76">
      <c r="BX30303" s="16"/>
    </row>
    <row r="30304" spans="76:76">
      <c r="BX30304" s="16"/>
    </row>
    <row r="30305" spans="76:76">
      <c r="BX30305" s="16"/>
    </row>
    <row r="30306" spans="76:76">
      <c r="BX30306" s="16"/>
    </row>
    <row r="30307" spans="76:76">
      <c r="BX30307" s="16"/>
    </row>
    <row r="30308" spans="76:76">
      <c r="BX30308" s="16"/>
    </row>
    <row r="30309" spans="76:76">
      <c r="BX30309" s="16"/>
    </row>
    <row r="30310" spans="76:76">
      <c r="BX30310" s="16"/>
    </row>
    <row r="30311" spans="76:76">
      <c r="BX30311" s="16"/>
    </row>
    <row r="30312" spans="76:76">
      <c r="BX30312" s="16"/>
    </row>
    <row r="30313" spans="76:76">
      <c r="BX30313" s="16"/>
    </row>
    <row r="30314" spans="76:76">
      <c r="BX30314" s="16"/>
    </row>
    <row r="30315" spans="76:76">
      <c r="BX30315" s="16"/>
    </row>
    <row r="30316" spans="76:76">
      <c r="BX30316" s="16"/>
    </row>
    <row r="30317" spans="76:76">
      <c r="BX30317" s="16"/>
    </row>
    <row r="30318" spans="76:76">
      <c r="BX30318" s="16"/>
    </row>
    <row r="30319" spans="76:76">
      <c r="BX30319" s="16"/>
    </row>
    <row r="30320" spans="76:76">
      <c r="BX30320" s="16"/>
    </row>
    <row r="30321" spans="76:76">
      <c r="BX30321" s="16"/>
    </row>
    <row r="30322" spans="76:76">
      <c r="BX30322" s="16"/>
    </row>
    <row r="30323" spans="76:76">
      <c r="BX30323" s="16"/>
    </row>
    <row r="30324" spans="76:76">
      <c r="BX30324" s="16"/>
    </row>
    <row r="30325" spans="76:76">
      <c r="BX30325" s="16"/>
    </row>
    <row r="30326" spans="76:76">
      <c r="BX30326" s="16"/>
    </row>
    <row r="30327" spans="76:76">
      <c r="BX30327" s="16"/>
    </row>
    <row r="30328" spans="76:76">
      <c r="BX30328" s="16"/>
    </row>
    <row r="30329" spans="76:76">
      <c r="BX30329" s="16"/>
    </row>
    <row r="30330" spans="76:76">
      <c r="BX30330" s="16"/>
    </row>
    <row r="30331" spans="76:76">
      <c r="BX30331" s="16"/>
    </row>
    <row r="30332" spans="76:76">
      <c r="BX30332" s="16"/>
    </row>
    <row r="30333" spans="76:76">
      <c r="BX30333" s="16"/>
    </row>
    <row r="30334" spans="76:76">
      <c r="BX30334" s="16"/>
    </row>
    <row r="30335" spans="76:76">
      <c r="BX30335" s="16"/>
    </row>
    <row r="30336" spans="76:76">
      <c r="BX30336" s="16"/>
    </row>
    <row r="30337" spans="76:76">
      <c r="BX30337" s="16"/>
    </row>
    <row r="30338" spans="76:76">
      <c r="BX30338" s="16"/>
    </row>
    <row r="30339" spans="76:76">
      <c r="BX30339" s="16"/>
    </row>
    <row r="30340" spans="76:76">
      <c r="BX30340" s="16"/>
    </row>
    <row r="30341" spans="76:76">
      <c r="BX30341" s="16"/>
    </row>
    <row r="30342" spans="76:76">
      <c r="BX30342" s="16"/>
    </row>
    <row r="30343" spans="76:76">
      <c r="BX30343" s="16"/>
    </row>
    <row r="30344" spans="76:76">
      <c r="BX30344" s="16"/>
    </row>
    <row r="30345" spans="76:76">
      <c r="BX30345" s="16"/>
    </row>
    <row r="30346" spans="76:76">
      <c r="BX30346" s="16"/>
    </row>
    <row r="30347" spans="76:76">
      <c r="BX30347" s="16"/>
    </row>
    <row r="30348" spans="76:76">
      <c r="BX30348" s="16"/>
    </row>
    <row r="30349" spans="76:76">
      <c r="BX30349" s="16"/>
    </row>
    <row r="30350" spans="76:76">
      <c r="BX30350" s="16"/>
    </row>
    <row r="30351" spans="76:76">
      <c r="BX30351" s="16"/>
    </row>
    <row r="30352" spans="76:76">
      <c r="BX30352" s="16"/>
    </row>
    <row r="30353" spans="76:76">
      <c r="BX30353" s="16"/>
    </row>
    <row r="30354" spans="76:76">
      <c r="BX30354" s="16"/>
    </row>
    <row r="30355" spans="76:76">
      <c r="BX30355" s="16"/>
    </row>
    <row r="30356" spans="76:76">
      <c r="BX30356" s="16"/>
    </row>
    <row r="30357" spans="76:76">
      <c r="BX30357" s="16"/>
    </row>
    <row r="30358" spans="76:76">
      <c r="BX30358" s="16"/>
    </row>
    <row r="30359" spans="76:76">
      <c r="BX30359" s="16"/>
    </row>
    <row r="30360" spans="76:76">
      <c r="BX30360" s="16"/>
    </row>
    <row r="30361" spans="76:76">
      <c r="BX30361" s="16"/>
    </row>
    <row r="30362" spans="76:76">
      <c r="BX30362" s="16"/>
    </row>
    <row r="30363" spans="76:76">
      <c r="BX30363" s="16"/>
    </row>
    <row r="30364" spans="76:76">
      <c r="BX30364" s="16"/>
    </row>
    <row r="30365" spans="76:76">
      <c r="BX30365" s="16"/>
    </row>
    <row r="30366" spans="76:76">
      <c r="BX30366" s="16"/>
    </row>
    <row r="30367" spans="76:76">
      <c r="BX30367" s="16"/>
    </row>
    <row r="30368" spans="76:76">
      <c r="BX30368" s="16"/>
    </row>
    <row r="30369" spans="76:76">
      <c r="BX30369" s="16"/>
    </row>
    <row r="30370" spans="76:76">
      <c r="BX30370" s="16"/>
    </row>
    <row r="30371" spans="76:76">
      <c r="BX30371" s="16"/>
    </row>
    <row r="30372" spans="76:76">
      <c r="BX30372" s="16"/>
    </row>
    <row r="30373" spans="76:76">
      <c r="BX30373" s="16"/>
    </row>
    <row r="30374" spans="76:76">
      <c r="BX30374" s="16"/>
    </row>
    <row r="30375" spans="76:76">
      <c r="BX30375" s="16"/>
    </row>
    <row r="30376" spans="76:76">
      <c r="BX30376" s="16"/>
    </row>
    <row r="30377" spans="76:76">
      <c r="BX30377" s="16"/>
    </row>
    <row r="30378" spans="76:76">
      <c r="BX30378" s="16"/>
    </row>
    <row r="30379" spans="76:76">
      <c r="BX30379" s="16"/>
    </row>
    <row r="30380" spans="76:76">
      <c r="BX30380" s="16"/>
    </row>
    <row r="30381" spans="76:76">
      <c r="BX30381" s="16"/>
    </row>
    <row r="30382" spans="76:76">
      <c r="BX30382" s="16"/>
    </row>
    <row r="30383" spans="76:76">
      <c r="BX30383" s="16"/>
    </row>
    <row r="30384" spans="76:76">
      <c r="BX30384" s="16"/>
    </row>
    <row r="30385" spans="76:76">
      <c r="BX30385" s="16"/>
    </row>
    <row r="30386" spans="76:76">
      <c r="BX30386" s="16"/>
    </row>
    <row r="30387" spans="76:76">
      <c r="BX30387" s="16"/>
    </row>
    <row r="30388" spans="76:76">
      <c r="BX30388" s="16"/>
    </row>
    <row r="30389" spans="76:76">
      <c r="BX30389" s="16"/>
    </row>
    <row r="30390" spans="76:76">
      <c r="BX30390" s="16"/>
    </row>
    <row r="30391" spans="76:76">
      <c r="BX30391" s="16"/>
    </row>
    <row r="30392" spans="76:76">
      <c r="BX30392" s="16"/>
    </row>
    <row r="30393" spans="76:76">
      <c r="BX30393" s="16"/>
    </row>
    <row r="30394" spans="76:76">
      <c r="BX30394" s="16"/>
    </row>
    <row r="30395" spans="76:76">
      <c r="BX30395" s="16"/>
    </row>
    <row r="30396" spans="76:76">
      <c r="BX30396" s="16"/>
    </row>
    <row r="30397" spans="76:76">
      <c r="BX30397" s="16"/>
    </row>
    <row r="30398" spans="76:76">
      <c r="BX30398" s="16"/>
    </row>
    <row r="30399" spans="76:76">
      <c r="BX30399" s="16"/>
    </row>
    <row r="30400" spans="76:76">
      <c r="BX30400" s="16"/>
    </row>
    <row r="30401" spans="76:76">
      <c r="BX30401" s="16"/>
    </row>
    <row r="30402" spans="76:76">
      <c r="BX30402" s="16"/>
    </row>
    <row r="30403" spans="76:76">
      <c r="BX30403" s="16"/>
    </row>
    <row r="30404" spans="76:76">
      <c r="BX30404" s="16"/>
    </row>
    <row r="30405" spans="76:76">
      <c r="BX30405" s="16"/>
    </row>
    <row r="30406" spans="76:76">
      <c r="BX30406" s="16"/>
    </row>
    <row r="30407" spans="76:76">
      <c r="BX30407" s="16"/>
    </row>
    <row r="30408" spans="76:76">
      <c r="BX30408" s="16"/>
    </row>
    <row r="30409" spans="76:76">
      <c r="BX30409" s="16"/>
    </row>
    <row r="30410" spans="76:76">
      <c r="BX30410" s="16"/>
    </row>
    <row r="30411" spans="76:76">
      <c r="BX30411" s="16"/>
    </row>
    <row r="30412" spans="76:76">
      <c r="BX30412" s="16"/>
    </row>
    <row r="30413" spans="76:76">
      <c r="BX30413" s="16"/>
    </row>
    <row r="30414" spans="76:76">
      <c r="BX30414" s="16"/>
    </row>
    <row r="30415" spans="76:76">
      <c r="BX30415" s="16"/>
    </row>
    <row r="30416" spans="76:76">
      <c r="BX30416" s="16"/>
    </row>
    <row r="30417" spans="76:76">
      <c r="BX30417" s="16"/>
    </row>
    <row r="30418" spans="76:76">
      <c r="BX30418" s="16"/>
    </row>
    <row r="30419" spans="76:76">
      <c r="BX30419" s="16"/>
    </row>
    <row r="30420" spans="76:76">
      <c r="BX30420" s="16"/>
    </row>
    <row r="30421" spans="76:76">
      <c r="BX30421" s="16"/>
    </row>
    <row r="30422" spans="76:76">
      <c r="BX30422" s="16"/>
    </row>
    <row r="30423" spans="76:76">
      <c r="BX30423" s="16"/>
    </row>
    <row r="30424" spans="76:76">
      <c r="BX30424" s="16"/>
    </row>
    <row r="30425" spans="76:76">
      <c r="BX30425" s="16"/>
    </row>
    <row r="30426" spans="76:76">
      <c r="BX30426" s="16"/>
    </row>
    <row r="30427" spans="76:76">
      <c r="BX30427" s="16"/>
    </row>
    <row r="30428" spans="76:76">
      <c r="BX30428" s="16"/>
    </row>
    <row r="30429" spans="76:76">
      <c r="BX30429" s="16"/>
    </row>
    <row r="30430" spans="76:76">
      <c r="BX30430" s="16"/>
    </row>
    <row r="30431" spans="76:76">
      <c r="BX30431" s="16"/>
    </row>
    <row r="30432" spans="76:76">
      <c r="BX30432" s="16"/>
    </row>
    <row r="30433" spans="76:76">
      <c r="BX30433" s="16"/>
    </row>
    <row r="30434" spans="76:76">
      <c r="BX30434" s="16"/>
    </row>
    <row r="30435" spans="76:76">
      <c r="BX30435" s="16"/>
    </row>
    <row r="30436" spans="76:76">
      <c r="BX30436" s="16"/>
    </row>
    <row r="30437" spans="76:76">
      <c r="BX30437" s="16"/>
    </row>
    <row r="30438" spans="76:76">
      <c r="BX30438" s="16"/>
    </row>
    <row r="30439" spans="76:76">
      <c r="BX30439" s="16"/>
    </row>
    <row r="30440" spans="76:76">
      <c r="BX30440" s="16"/>
    </row>
    <row r="30441" spans="76:76">
      <c r="BX30441" s="16"/>
    </row>
    <row r="30442" spans="76:76">
      <c r="BX30442" s="16"/>
    </row>
    <row r="30443" spans="76:76">
      <c r="BX30443" s="16"/>
    </row>
    <row r="30444" spans="76:76">
      <c r="BX30444" s="16"/>
    </row>
    <row r="30445" spans="76:76">
      <c r="BX30445" s="16"/>
    </row>
    <row r="30446" spans="76:76">
      <c r="BX30446" s="16"/>
    </row>
    <row r="30447" spans="76:76">
      <c r="BX30447" s="16"/>
    </row>
    <row r="30448" spans="76:76">
      <c r="BX30448" s="16"/>
    </row>
    <row r="30449" spans="76:76">
      <c r="BX30449" s="16"/>
    </row>
    <row r="30450" spans="76:76">
      <c r="BX30450" s="16"/>
    </row>
    <row r="30451" spans="76:76">
      <c r="BX30451" s="16"/>
    </row>
    <row r="30452" spans="76:76">
      <c r="BX30452" s="16"/>
    </row>
    <row r="30453" spans="76:76">
      <c r="BX30453" s="16"/>
    </row>
    <row r="30454" spans="76:76">
      <c r="BX30454" s="16"/>
    </row>
    <row r="30455" spans="76:76">
      <c r="BX30455" s="16"/>
    </row>
    <row r="30456" spans="76:76">
      <c r="BX30456" s="16"/>
    </row>
    <row r="30457" spans="76:76">
      <c r="BX30457" s="16"/>
    </row>
    <row r="30458" spans="76:76">
      <c r="BX30458" s="16"/>
    </row>
    <row r="30459" spans="76:76">
      <c r="BX30459" s="16"/>
    </row>
    <row r="30460" spans="76:76">
      <c r="BX30460" s="16"/>
    </row>
    <row r="30461" spans="76:76">
      <c r="BX30461" s="16"/>
    </row>
    <row r="30462" spans="76:76">
      <c r="BX30462" s="16"/>
    </row>
    <row r="30463" spans="76:76">
      <c r="BX30463" s="16"/>
    </row>
    <row r="30464" spans="76:76">
      <c r="BX30464" s="16"/>
    </row>
    <row r="30465" spans="76:76">
      <c r="BX30465" s="16"/>
    </row>
    <row r="30466" spans="76:76">
      <c r="BX30466" s="16"/>
    </row>
    <row r="30467" spans="76:76">
      <c r="BX30467" s="16"/>
    </row>
    <row r="30468" spans="76:76">
      <c r="BX30468" s="16"/>
    </row>
    <row r="30469" spans="76:76">
      <c r="BX30469" s="16"/>
    </row>
    <row r="30470" spans="76:76">
      <c r="BX30470" s="16"/>
    </row>
    <row r="30471" spans="76:76">
      <c r="BX30471" s="16"/>
    </row>
    <row r="30472" spans="76:76">
      <c r="BX30472" s="16"/>
    </row>
    <row r="30473" spans="76:76">
      <c r="BX30473" s="16"/>
    </row>
    <row r="30474" spans="76:76">
      <c r="BX30474" s="16"/>
    </row>
    <row r="30475" spans="76:76">
      <c r="BX30475" s="16"/>
    </row>
    <row r="30476" spans="76:76">
      <c r="BX30476" s="16"/>
    </row>
    <row r="30477" spans="76:76">
      <c r="BX30477" s="16"/>
    </row>
    <row r="30478" spans="76:76">
      <c r="BX30478" s="16"/>
    </row>
    <row r="30479" spans="76:76">
      <c r="BX30479" s="16"/>
    </row>
    <row r="30480" spans="76:76">
      <c r="BX30480" s="16"/>
    </row>
    <row r="30481" spans="76:76">
      <c r="BX30481" s="16"/>
    </row>
    <row r="30482" spans="76:76">
      <c r="BX30482" s="16"/>
    </row>
    <row r="30483" spans="76:76">
      <c r="BX30483" s="16"/>
    </row>
    <row r="30484" spans="76:76">
      <c r="BX30484" s="16"/>
    </row>
    <row r="30485" spans="76:76">
      <c r="BX30485" s="16"/>
    </row>
    <row r="30486" spans="76:76">
      <c r="BX30486" s="16"/>
    </row>
    <row r="30487" spans="76:76">
      <c r="BX30487" s="16"/>
    </row>
    <row r="30488" spans="76:76">
      <c r="BX30488" s="16"/>
    </row>
    <row r="30489" spans="76:76">
      <c r="BX30489" s="16"/>
    </row>
    <row r="30490" spans="76:76">
      <c r="BX30490" s="16"/>
    </row>
    <row r="30491" spans="76:76">
      <c r="BX30491" s="16"/>
    </row>
    <row r="30492" spans="76:76">
      <c r="BX30492" s="16"/>
    </row>
    <row r="30493" spans="76:76">
      <c r="BX30493" s="16"/>
    </row>
    <row r="30494" spans="76:76">
      <c r="BX30494" s="16"/>
    </row>
    <row r="30495" spans="76:76">
      <c r="BX30495" s="16"/>
    </row>
    <row r="30496" spans="76:76">
      <c r="BX30496" s="16"/>
    </row>
    <row r="30497" spans="76:76">
      <c r="BX30497" s="16"/>
    </row>
    <row r="30498" spans="76:76">
      <c r="BX30498" s="16"/>
    </row>
    <row r="30499" spans="76:76">
      <c r="BX30499" s="16"/>
    </row>
    <row r="30500" spans="76:76">
      <c r="BX30500" s="16"/>
    </row>
    <row r="30501" spans="76:76">
      <c r="BX30501" s="16"/>
    </row>
    <row r="30502" spans="76:76">
      <c r="BX30502" s="16"/>
    </row>
    <row r="30503" spans="76:76">
      <c r="BX30503" s="16"/>
    </row>
    <row r="30504" spans="76:76">
      <c r="BX30504" s="16"/>
    </row>
    <row r="30505" spans="76:76">
      <c r="BX30505" s="16"/>
    </row>
    <row r="30506" spans="76:76">
      <c r="BX30506" s="16"/>
    </row>
    <row r="30507" spans="76:76">
      <c r="BX30507" s="16"/>
    </row>
    <row r="30508" spans="76:76">
      <c r="BX30508" s="16"/>
    </row>
    <row r="30509" spans="76:76">
      <c r="BX30509" s="16"/>
    </row>
    <row r="30510" spans="76:76">
      <c r="BX30510" s="16"/>
    </row>
    <row r="30511" spans="76:76">
      <c r="BX30511" s="16"/>
    </row>
    <row r="30512" spans="76:76">
      <c r="BX30512" s="16"/>
    </row>
    <row r="30513" spans="76:76">
      <c r="BX30513" s="16"/>
    </row>
    <row r="30514" spans="76:76">
      <c r="BX30514" s="16"/>
    </row>
    <row r="30515" spans="76:76">
      <c r="BX30515" s="16"/>
    </row>
    <row r="30516" spans="76:76">
      <c r="BX30516" s="16"/>
    </row>
    <row r="30517" spans="76:76">
      <c r="BX30517" s="16"/>
    </row>
    <row r="30518" spans="76:76">
      <c r="BX30518" s="16"/>
    </row>
    <row r="30519" spans="76:76">
      <c r="BX30519" s="16"/>
    </row>
    <row r="30520" spans="76:76">
      <c r="BX30520" s="16"/>
    </row>
    <row r="30521" spans="76:76">
      <c r="BX30521" s="16"/>
    </row>
    <row r="30522" spans="76:76">
      <c r="BX30522" s="16"/>
    </row>
    <row r="30523" spans="76:76">
      <c r="BX30523" s="16"/>
    </row>
    <row r="30524" spans="76:76">
      <c r="BX30524" s="16"/>
    </row>
    <row r="30525" spans="76:76">
      <c r="BX30525" s="16"/>
    </row>
    <row r="30526" spans="76:76">
      <c r="BX30526" s="16"/>
    </row>
    <row r="30527" spans="76:76">
      <c r="BX30527" s="16"/>
    </row>
    <row r="30528" spans="76:76">
      <c r="BX30528" s="16"/>
    </row>
    <row r="30529" spans="76:76">
      <c r="BX30529" s="16"/>
    </row>
    <row r="30530" spans="76:76">
      <c r="BX30530" s="16"/>
    </row>
    <row r="30531" spans="76:76">
      <c r="BX30531" s="16"/>
    </row>
    <row r="30532" spans="76:76">
      <c r="BX30532" s="16"/>
    </row>
    <row r="30533" spans="76:76">
      <c r="BX30533" s="16"/>
    </row>
    <row r="30534" spans="76:76">
      <c r="BX30534" s="16"/>
    </row>
    <row r="30535" spans="76:76">
      <c r="BX30535" s="16"/>
    </row>
    <row r="30536" spans="76:76">
      <c r="BX30536" s="16"/>
    </row>
    <row r="30537" spans="76:76">
      <c r="BX30537" s="16"/>
    </row>
    <row r="30538" spans="76:76">
      <c r="BX30538" s="16"/>
    </row>
    <row r="30539" spans="76:76">
      <c r="BX30539" s="16"/>
    </row>
    <row r="30540" spans="76:76">
      <c r="BX30540" s="16"/>
    </row>
    <row r="30541" spans="76:76">
      <c r="BX30541" s="16"/>
    </row>
    <row r="30542" spans="76:76">
      <c r="BX30542" s="16"/>
    </row>
    <row r="30543" spans="76:76">
      <c r="BX30543" s="16"/>
    </row>
    <row r="30544" spans="76:76">
      <c r="BX30544" s="16"/>
    </row>
    <row r="30545" spans="76:76">
      <c r="BX30545" s="16"/>
    </row>
    <row r="30546" spans="76:76">
      <c r="BX30546" s="16"/>
    </row>
    <row r="30547" spans="76:76">
      <c r="BX30547" s="16"/>
    </row>
    <row r="30548" spans="76:76">
      <c r="BX30548" s="16"/>
    </row>
    <row r="30549" spans="76:76">
      <c r="BX30549" s="16"/>
    </row>
    <row r="30550" spans="76:76">
      <c r="BX30550" s="16"/>
    </row>
    <row r="30551" spans="76:76">
      <c r="BX30551" s="16"/>
    </row>
    <row r="30552" spans="76:76">
      <c r="BX30552" s="16"/>
    </row>
    <row r="30553" spans="76:76">
      <c r="BX30553" s="16"/>
    </row>
    <row r="30554" spans="76:76">
      <c r="BX30554" s="16"/>
    </row>
    <row r="30555" spans="76:76">
      <c r="BX30555" s="16"/>
    </row>
    <row r="30556" spans="76:76">
      <c r="BX30556" s="16"/>
    </row>
    <row r="30557" spans="76:76">
      <c r="BX30557" s="16"/>
    </row>
    <row r="30558" spans="76:76">
      <c r="BX30558" s="16"/>
    </row>
    <row r="30559" spans="76:76">
      <c r="BX30559" s="16"/>
    </row>
    <row r="30560" spans="76:76">
      <c r="BX30560" s="16"/>
    </row>
    <row r="30561" spans="76:76">
      <c r="BX30561" s="16"/>
    </row>
    <row r="30562" spans="76:76">
      <c r="BX30562" s="16"/>
    </row>
    <row r="30563" spans="76:76">
      <c r="BX30563" s="16"/>
    </row>
    <row r="30564" spans="76:76">
      <c r="BX30564" s="16"/>
    </row>
    <row r="30565" spans="76:76">
      <c r="BX30565" s="16"/>
    </row>
    <row r="30566" spans="76:76">
      <c r="BX30566" s="16"/>
    </row>
    <row r="30567" spans="76:76">
      <c r="BX30567" s="16"/>
    </row>
    <row r="30568" spans="76:76">
      <c r="BX30568" s="16"/>
    </row>
    <row r="30569" spans="76:76">
      <c r="BX30569" s="16"/>
    </row>
    <row r="30570" spans="76:76">
      <c r="BX30570" s="16"/>
    </row>
    <row r="30571" spans="76:76">
      <c r="BX30571" s="16"/>
    </row>
    <row r="30572" spans="76:76">
      <c r="BX30572" s="16"/>
    </row>
    <row r="30573" spans="76:76">
      <c r="BX30573" s="16"/>
    </row>
    <row r="30574" spans="76:76">
      <c r="BX30574" s="16"/>
    </row>
    <row r="30575" spans="76:76">
      <c r="BX30575" s="16"/>
    </row>
    <row r="30576" spans="76:76">
      <c r="BX30576" s="16"/>
    </row>
    <row r="30577" spans="76:76">
      <c r="BX30577" s="16"/>
    </row>
    <row r="30578" spans="76:76">
      <c r="BX30578" s="16"/>
    </row>
    <row r="30579" spans="76:76">
      <c r="BX30579" s="16"/>
    </row>
    <row r="30580" spans="76:76">
      <c r="BX30580" s="16"/>
    </row>
    <row r="30581" spans="76:76">
      <c r="BX30581" s="16"/>
    </row>
    <row r="30582" spans="76:76">
      <c r="BX30582" s="16"/>
    </row>
    <row r="30583" spans="76:76">
      <c r="BX30583" s="16"/>
    </row>
    <row r="30584" spans="76:76">
      <c r="BX30584" s="16"/>
    </row>
    <row r="30585" spans="76:76">
      <c r="BX30585" s="16"/>
    </row>
    <row r="30586" spans="76:76">
      <c r="BX30586" s="16"/>
    </row>
    <row r="30587" spans="76:76">
      <c r="BX30587" s="16"/>
    </row>
    <row r="30588" spans="76:76">
      <c r="BX30588" s="16"/>
    </row>
    <row r="30589" spans="76:76">
      <c r="BX30589" s="16"/>
    </row>
    <row r="30590" spans="76:76">
      <c r="BX30590" s="16"/>
    </row>
    <row r="30591" spans="76:76">
      <c r="BX30591" s="16"/>
    </row>
    <row r="30592" spans="76:76">
      <c r="BX30592" s="16"/>
    </row>
    <row r="30593" spans="76:76">
      <c r="BX30593" s="16"/>
    </row>
    <row r="30594" spans="76:76">
      <c r="BX30594" s="16"/>
    </row>
    <row r="30595" spans="76:76">
      <c r="BX30595" s="16"/>
    </row>
    <row r="30596" spans="76:76">
      <c r="BX30596" s="16"/>
    </row>
    <row r="30597" spans="76:76">
      <c r="BX30597" s="16"/>
    </row>
    <row r="30598" spans="76:76">
      <c r="BX30598" s="16"/>
    </row>
    <row r="30599" spans="76:76">
      <c r="BX30599" s="16"/>
    </row>
    <row r="30600" spans="76:76">
      <c r="BX30600" s="16"/>
    </row>
    <row r="30601" spans="76:76">
      <c r="BX30601" s="16"/>
    </row>
    <row r="30602" spans="76:76">
      <c r="BX30602" s="16"/>
    </row>
    <row r="30603" spans="76:76">
      <c r="BX30603" s="16"/>
    </row>
    <row r="30604" spans="76:76">
      <c r="BX30604" s="16"/>
    </row>
    <row r="30605" spans="76:76">
      <c r="BX30605" s="16"/>
    </row>
    <row r="30606" spans="76:76">
      <c r="BX30606" s="16"/>
    </row>
    <row r="30607" spans="76:76">
      <c r="BX30607" s="16"/>
    </row>
    <row r="30608" spans="76:76">
      <c r="BX30608" s="16"/>
    </row>
    <row r="30609" spans="76:76">
      <c r="BX30609" s="16"/>
    </row>
    <row r="30610" spans="76:76">
      <c r="BX30610" s="16"/>
    </row>
    <row r="30611" spans="76:76">
      <c r="BX30611" s="16"/>
    </row>
    <row r="30612" spans="76:76">
      <c r="BX30612" s="16"/>
    </row>
    <row r="30613" spans="76:76">
      <c r="BX30613" s="16"/>
    </row>
    <row r="30614" spans="76:76">
      <c r="BX30614" s="16"/>
    </row>
    <row r="30615" spans="76:76">
      <c r="BX30615" s="16"/>
    </row>
    <row r="30616" spans="76:76">
      <c r="BX30616" s="16"/>
    </row>
    <row r="30617" spans="76:76">
      <c r="BX30617" s="16"/>
    </row>
    <row r="30618" spans="76:76">
      <c r="BX30618" s="16"/>
    </row>
    <row r="30619" spans="76:76">
      <c r="BX30619" s="16"/>
    </row>
    <row r="30620" spans="76:76">
      <c r="BX30620" s="16"/>
    </row>
    <row r="30621" spans="76:76">
      <c r="BX30621" s="16"/>
    </row>
    <row r="30622" spans="76:76">
      <c r="BX30622" s="16"/>
    </row>
    <row r="30623" spans="76:76">
      <c r="BX30623" s="16"/>
    </row>
    <row r="30624" spans="76:76">
      <c r="BX30624" s="16"/>
    </row>
    <row r="30625" spans="76:76">
      <c r="BX30625" s="16"/>
    </row>
    <row r="30626" spans="76:76">
      <c r="BX30626" s="16"/>
    </row>
    <row r="30627" spans="76:76">
      <c r="BX30627" s="16"/>
    </row>
    <row r="30628" spans="76:76">
      <c r="BX30628" s="16"/>
    </row>
    <row r="30629" spans="76:76">
      <c r="BX30629" s="16"/>
    </row>
    <row r="30630" spans="76:76">
      <c r="BX30630" s="16"/>
    </row>
    <row r="30631" spans="76:76">
      <c r="BX30631" s="16"/>
    </row>
    <row r="30632" spans="76:76">
      <c r="BX30632" s="16"/>
    </row>
    <row r="30633" spans="76:76">
      <c r="BX30633" s="16"/>
    </row>
    <row r="30634" spans="76:76">
      <c r="BX30634" s="16"/>
    </row>
    <row r="30635" spans="76:76">
      <c r="BX30635" s="16"/>
    </row>
    <row r="30636" spans="76:76">
      <c r="BX30636" s="16"/>
    </row>
    <row r="30637" spans="76:76">
      <c r="BX30637" s="16"/>
    </row>
    <row r="30638" spans="76:76">
      <c r="BX30638" s="16"/>
    </row>
    <row r="30639" spans="76:76">
      <c r="BX30639" s="16"/>
    </row>
    <row r="30640" spans="76:76">
      <c r="BX30640" s="16"/>
    </row>
    <row r="30641" spans="76:76">
      <c r="BX30641" s="16"/>
    </row>
    <row r="30642" spans="76:76">
      <c r="BX30642" s="16"/>
    </row>
    <row r="30643" spans="76:76">
      <c r="BX30643" s="16"/>
    </row>
    <row r="30644" spans="76:76">
      <c r="BX30644" s="16"/>
    </row>
    <row r="30645" spans="76:76">
      <c r="BX30645" s="16"/>
    </row>
    <row r="30646" spans="76:76">
      <c r="BX30646" s="16"/>
    </row>
    <row r="30647" spans="76:76">
      <c r="BX30647" s="16"/>
    </row>
    <row r="30648" spans="76:76">
      <c r="BX30648" s="16"/>
    </row>
    <row r="30649" spans="76:76">
      <c r="BX30649" s="16"/>
    </row>
    <row r="30650" spans="76:76">
      <c r="BX30650" s="16"/>
    </row>
    <row r="30651" spans="76:76">
      <c r="BX30651" s="16"/>
    </row>
    <row r="30652" spans="76:76">
      <c r="BX30652" s="16"/>
    </row>
    <row r="30653" spans="76:76">
      <c r="BX30653" s="16"/>
    </row>
    <row r="30654" spans="76:76">
      <c r="BX30654" s="16"/>
    </row>
    <row r="30655" spans="76:76">
      <c r="BX30655" s="16"/>
    </row>
    <row r="30656" spans="76:76">
      <c r="BX30656" s="16"/>
    </row>
    <row r="30657" spans="76:76">
      <c r="BX30657" s="16"/>
    </row>
    <row r="30658" spans="76:76">
      <c r="BX30658" s="16"/>
    </row>
    <row r="30659" spans="76:76">
      <c r="BX30659" s="16"/>
    </row>
    <row r="30660" spans="76:76">
      <c r="BX30660" s="16"/>
    </row>
    <row r="30661" spans="76:76">
      <c r="BX30661" s="16"/>
    </row>
    <row r="30662" spans="76:76">
      <c r="BX30662" s="16"/>
    </row>
    <row r="30663" spans="76:76">
      <c r="BX30663" s="16"/>
    </row>
    <row r="30664" spans="76:76">
      <c r="BX30664" s="16"/>
    </row>
    <row r="30665" spans="76:76">
      <c r="BX30665" s="16"/>
    </row>
    <row r="30666" spans="76:76">
      <c r="BX30666" s="16"/>
    </row>
    <row r="30667" spans="76:76">
      <c r="BX30667" s="16"/>
    </row>
    <row r="30668" spans="76:76">
      <c r="BX30668" s="16"/>
    </row>
    <row r="30669" spans="76:76">
      <c r="BX30669" s="16"/>
    </row>
    <row r="30670" spans="76:76">
      <c r="BX30670" s="16"/>
    </row>
    <row r="30671" spans="76:76">
      <c r="BX30671" s="16"/>
    </row>
    <row r="30672" spans="76:76">
      <c r="BX30672" s="16"/>
    </row>
    <row r="30673" spans="76:76">
      <c r="BX30673" s="16"/>
    </row>
    <row r="30674" spans="76:76">
      <c r="BX30674" s="16"/>
    </row>
    <row r="30675" spans="76:76">
      <c r="BX30675" s="16"/>
    </row>
    <row r="30676" spans="76:76">
      <c r="BX30676" s="16"/>
    </row>
    <row r="30677" spans="76:76">
      <c r="BX30677" s="16"/>
    </row>
    <row r="30678" spans="76:76">
      <c r="BX30678" s="16"/>
    </row>
    <row r="30679" spans="76:76">
      <c r="BX30679" s="16"/>
    </row>
    <row r="30680" spans="76:76">
      <c r="BX30680" s="16"/>
    </row>
    <row r="30681" spans="76:76">
      <c r="BX30681" s="16"/>
    </row>
    <row r="30682" spans="76:76">
      <c r="BX30682" s="16"/>
    </row>
    <row r="30683" spans="76:76">
      <c r="BX30683" s="16"/>
    </row>
    <row r="30684" spans="76:76">
      <c r="BX30684" s="16"/>
    </row>
    <row r="30685" spans="76:76">
      <c r="BX30685" s="16"/>
    </row>
    <row r="30686" spans="76:76">
      <c r="BX30686" s="16"/>
    </row>
    <row r="30687" spans="76:76">
      <c r="BX30687" s="16"/>
    </row>
    <row r="30688" spans="76:76">
      <c r="BX30688" s="16"/>
    </row>
    <row r="30689" spans="76:76">
      <c r="BX30689" s="16"/>
    </row>
    <row r="30690" spans="76:76">
      <c r="BX30690" s="16"/>
    </row>
    <row r="30691" spans="76:76">
      <c r="BX30691" s="16"/>
    </row>
    <row r="30692" spans="76:76">
      <c r="BX30692" s="16"/>
    </row>
    <row r="30693" spans="76:76">
      <c r="BX30693" s="16"/>
    </row>
    <row r="30694" spans="76:76">
      <c r="BX30694" s="16"/>
    </row>
    <row r="30695" spans="76:76">
      <c r="BX30695" s="16"/>
    </row>
    <row r="30696" spans="76:76">
      <c r="BX30696" s="16"/>
    </row>
    <row r="30697" spans="76:76">
      <c r="BX30697" s="16"/>
    </row>
    <row r="30698" spans="76:76">
      <c r="BX30698" s="16"/>
    </row>
    <row r="30699" spans="76:76">
      <c r="BX30699" s="16"/>
    </row>
    <row r="30700" spans="76:76">
      <c r="BX30700" s="16"/>
    </row>
    <row r="30701" spans="76:76">
      <c r="BX30701" s="16"/>
    </row>
    <row r="30702" spans="76:76">
      <c r="BX30702" s="16"/>
    </row>
    <row r="30703" spans="76:76">
      <c r="BX30703" s="16"/>
    </row>
    <row r="30704" spans="76:76">
      <c r="BX30704" s="16"/>
    </row>
    <row r="30705" spans="76:76">
      <c r="BX30705" s="16"/>
    </row>
    <row r="30706" spans="76:76">
      <c r="BX30706" s="16"/>
    </row>
    <row r="30707" spans="76:76">
      <c r="BX30707" s="16"/>
    </row>
    <row r="30708" spans="76:76">
      <c r="BX30708" s="16"/>
    </row>
    <row r="30709" spans="76:76">
      <c r="BX30709" s="16"/>
    </row>
    <row r="30710" spans="76:76">
      <c r="BX30710" s="16"/>
    </row>
    <row r="30711" spans="76:76">
      <c r="BX30711" s="16"/>
    </row>
    <row r="30712" spans="76:76">
      <c r="BX30712" s="16"/>
    </row>
    <row r="30713" spans="76:76">
      <c r="BX30713" s="16"/>
    </row>
    <row r="30714" spans="76:76">
      <c r="BX30714" s="16"/>
    </row>
    <row r="30715" spans="76:76">
      <c r="BX30715" s="16"/>
    </row>
    <row r="30716" spans="76:76">
      <c r="BX30716" s="16"/>
    </row>
    <row r="30717" spans="76:76">
      <c r="BX30717" s="16"/>
    </row>
    <row r="30718" spans="76:76">
      <c r="BX30718" s="16"/>
    </row>
    <row r="30719" spans="76:76">
      <c r="BX30719" s="16"/>
    </row>
    <row r="30720" spans="76:76">
      <c r="BX30720" s="16"/>
    </row>
    <row r="30721" spans="76:76">
      <c r="BX30721" s="16"/>
    </row>
    <row r="30722" spans="76:76">
      <c r="BX30722" s="16"/>
    </row>
    <row r="30723" spans="76:76">
      <c r="BX30723" s="16"/>
    </row>
    <row r="30724" spans="76:76">
      <c r="BX30724" s="16"/>
    </row>
    <row r="30725" spans="76:76">
      <c r="BX30725" s="16"/>
    </row>
    <row r="30726" spans="76:76">
      <c r="BX30726" s="16"/>
    </row>
    <row r="30727" spans="76:76">
      <c r="BX30727" s="16"/>
    </row>
    <row r="30728" spans="76:76">
      <c r="BX30728" s="16"/>
    </row>
    <row r="30729" spans="76:76">
      <c r="BX30729" s="16"/>
    </row>
    <row r="30730" spans="76:76">
      <c r="BX30730" s="16"/>
    </row>
    <row r="30731" spans="76:76">
      <c r="BX30731" s="16"/>
    </row>
    <row r="30732" spans="76:76">
      <c r="BX30732" s="16"/>
    </row>
    <row r="30733" spans="76:76">
      <c r="BX30733" s="16"/>
    </row>
    <row r="30734" spans="76:76">
      <c r="BX30734" s="16"/>
    </row>
    <row r="30735" spans="76:76">
      <c r="BX30735" s="16"/>
    </row>
    <row r="30736" spans="76:76">
      <c r="BX30736" s="16"/>
    </row>
    <row r="30737" spans="76:76">
      <c r="BX30737" s="16"/>
    </row>
    <row r="30738" spans="76:76">
      <c r="BX30738" s="16"/>
    </row>
    <row r="30739" spans="76:76">
      <c r="BX30739" s="16"/>
    </row>
    <row r="30740" spans="76:76">
      <c r="BX30740" s="16"/>
    </row>
    <row r="30741" spans="76:76">
      <c r="BX30741" s="16"/>
    </row>
    <row r="30742" spans="76:76">
      <c r="BX30742" s="16"/>
    </row>
    <row r="30743" spans="76:76">
      <c r="BX30743" s="16"/>
    </row>
    <row r="30744" spans="76:76">
      <c r="BX30744" s="16"/>
    </row>
    <row r="30745" spans="76:76">
      <c r="BX30745" s="16"/>
    </row>
    <row r="30746" spans="76:76">
      <c r="BX30746" s="16"/>
    </row>
    <row r="30747" spans="76:76">
      <c r="BX30747" s="16"/>
    </row>
    <row r="30748" spans="76:76">
      <c r="BX30748" s="16"/>
    </row>
    <row r="30749" spans="76:76">
      <c r="BX30749" s="16"/>
    </row>
    <row r="30750" spans="76:76">
      <c r="BX30750" s="16"/>
    </row>
    <row r="30751" spans="76:76">
      <c r="BX30751" s="16"/>
    </row>
    <row r="30752" spans="76:76">
      <c r="BX30752" s="16"/>
    </row>
    <row r="30753" spans="76:76">
      <c r="BX30753" s="16"/>
    </row>
    <row r="30754" spans="76:76">
      <c r="BX30754" s="16"/>
    </row>
    <row r="30755" spans="76:76">
      <c r="BX30755" s="16"/>
    </row>
    <row r="30756" spans="76:76">
      <c r="BX30756" s="16"/>
    </row>
    <row r="30757" spans="76:76">
      <c r="BX30757" s="16"/>
    </row>
    <row r="30758" spans="76:76">
      <c r="BX30758" s="16"/>
    </row>
    <row r="30759" spans="76:76">
      <c r="BX30759" s="16"/>
    </row>
    <row r="30760" spans="76:76">
      <c r="BX30760" s="16"/>
    </row>
    <row r="30761" spans="76:76">
      <c r="BX30761" s="16"/>
    </row>
    <row r="30762" spans="76:76">
      <c r="BX30762" s="16"/>
    </row>
    <row r="30763" spans="76:76">
      <c r="BX30763" s="16"/>
    </row>
    <row r="30764" spans="76:76">
      <c r="BX30764" s="16"/>
    </row>
    <row r="30765" spans="76:76">
      <c r="BX30765" s="16"/>
    </row>
    <row r="30766" spans="76:76">
      <c r="BX30766" s="16"/>
    </row>
    <row r="30767" spans="76:76">
      <c r="BX30767" s="16"/>
    </row>
    <row r="30768" spans="76:76">
      <c r="BX30768" s="16"/>
    </row>
    <row r="30769" spans="76:76">
      <c r="BX30769" s="16"/>
    </row>
    <row r="30770" spans="76:76">
      <c r="BX30770" s="16"/>
    </row>
    <row r="30771" spans="76:76">
      <c r="BX30771" s="16"/>
    </row>
    <row r="30772" spans="76:76">
      <c r="BX30772" s="16"/>
    </row>
    <row r="30773" spans="76:76">
      <c r="BX30773" s="16"/>
    </row>
    <row r="30774" spans="76:76">
      <c r="BX30774" s="16"/>
    </row>
    <row r="30775" spans="76:76">
      <c r="BX30775" s="16"/>
    </row>
    <row r="30776" spans="76:76">
      <c r="BX30776" s="16"/>
    </row>
    <row r="30777" spans="76:76">
      <c r="BX30777" s="16"/>
    </row>
    <row r="30778" spans="76:76">
      <c r="BX30778" s="16"/>
    </row>
    <row r="30779" spans="76:76">
      <c r="BX30779" s="16"/>
    </row>
    <row r="30780" spans="76:76">
      <c r="BX30780" s="16"/>
    </row>
    <row r="30781" spans="76:76">
      <c r="BX30781" s="16"/>
    </row>
    <row r="30782" spans="76:76">
      <c r="BX30782" s="16"/>
    </row>
    <row r="30783" spans="76:76">
      <c r="BX30783" s="16"/>
    </row>
    <row r="30784" spans="76:76">
      <c r="BX30784" s="16"/>
    </row>
    <row r="30785" spans="76:76">
      <c r="BX30785" s="16"/>
    </row>
    <row r="30786" spans="76:76">
      <c r="BX30786" s="16"/>
    </row>
    <row r="30787" spans="76:76">
      <c r="BX30787" s="16"/>
    </row>
    <row r="30788" spans="76:76">
      <c r="BX30788" s="16"/>
    </row>
    <row r="30789" spans="76:76">
      <c r="BX30789" s="16"/>
    </row>
    <row r="30790" spans="76:76">
      <c r="BX30790" s="16"/>
    </row>
    <row r="30791" spans="76:76">
      <c r="BX30791" s="16"/>
    </row>
    <row r="30792" spans="76:76">
      <c r="BX30792" s="16"/>
    </row>
    <row r="30793" spans="76:76">
      <c r="BX30793" s="16"/>
    </row>
    <row r="30794" spans="76:76">
      <c r="BX30794" s="16"/>
    </row>
    <row r="30795" spans="76:76">
      <c r="BX30795" s="16"/>
    </row>
    <row r="30796" spans="76:76">
      <c r="BX30796" s="16"/>
    </row>
    <row r="30797" spans="76:76">
      <c r="BX30797" s="16"/>
    </row>
    <row r="30798" spans="76:76">
      <c r="BX30798" s="16"/>
    </row>
    <row r="30799" spans="76:76">
      <c r="BX30799" s="16"/>
    </row>
    <row r="30800" spans="76:76">
      <c r="BX30800" s="16"/>
    </row>
    <row r="30801" spans="76:76">
      <c r="BX30801" s="16"/>
    </row>
    <row r="30802" spans="76:76">
      <c r="BX30802" s="16"/>
    </row>
    <row r="30803" spans="76:76">
      <c r="BX30803" s="16"/>
    </row>
    <row r="30804" spans="76:76">
      <c r="BX30804" s="16"/>
    </row>
    <row r="30805" spans="76:76">
      <c r="BX30805" s="16"/>
    </row>
    <row r="30806" spans="76:76">
      <c r="BX30806" s="16"/>
    </row>
    <row r="30807" spans="76:76">
      <c r="BX30807" s="16"/>
    </row>
    <row r="30808" spans="76:76">
      <c r="BX30808" s="16"/>
    </row>
    <row r="30809" spans="76:76">
      <c r="BX30809" s="16"/>
    </row>
    <row r="30810" spans="76:76">
      <c r="BX30810" s="16"/>
    </row>
    <row r="30811" spans="76:76">
      <c r="BX30811" s="16"/>
    </row>
    <row r="30812" spans="76:76">
      <c r="BX30812" s="16"/>
    </row>
    <row r="30813" spans="76:76">
      <c r="BX30813" s="16"/>
    </row>
    <row r="30814" spans="76:76">
      <c r="BX30814" s="16"/>
    </row>
    <row r="30815" spans="76:76">
      <c r="BX30815" s="16"/>
    </row>
    <row r="30816" spans="76:76">
      <c r="BX30816" s="16"/>
    </row>
    <row r="30817" spans="76:76">
      <c r="BX30817" s="16"/>
    </row>
    <row r="30818" spans="76:76">
      <c r="BX30818" s="16"/>
    </row>
    <row r="30819" spans="76:76">
      <c r="BX30819" s="16"/>
    </row>
    <row r="30820" spans="76:76">
      <c r="BX30820" s="16"/>
    </row>
    <row r="30821" spans="76:76">
      <c r="BX30821" s="16"/>
    </row>
    <row r="30822" spans="76:76">
      <c r="BX30822" s="16"/>
    </row>
    <row r="30823" spans="76:76">
      <c r="BX30823" s="16"/>
    </row>
    <row r="30824" spans="76:76">
      <c r="BX30824" s="16"/>
    </row>
    <row r="30825" spans="76:76">
      <c r="BX30825" s="16"/>
    </row>
    <row r="30826" spans="76:76">
      <c r="BX30826" s="16"/>
    </row>
    <row r="30827" spans="76:76">
      <c r="BX30827" s="16"/>
    </row>
    <row r="30828" spans="76:76">
      <c r="BX30828" s="16"/>
    </row>
    <row r="30829" spans="76:76">
      <c r="BX30829" s="16"/>
    </row>
    <row r="30830" spans="76:76">
      <c r="BX30830" s="16"/>
    </row>
    <row r="30831" spans="76:76">
      <c r="BX30831" s="16"/>
    </row>
    <row r="30832" spans="76:76">
      <c r="BX30832" s="16"/>
    </row>
    <row r="30833" spans="76:76">
      <c r="BX30833" s="16"/>
    </row>
    <row r="30834" spans="76:76">
      <c r="BX30834" s="16"/>
    </row>
    <row r="30835" spans="76:76">
      <c r="BX30835" s="16"/>
    </row>
    <row r="30836" spans="76:76">
      <c r="BX30836" s="16"/>
    </row>
    <row r="30837" spans="76:76">
      <c r="BX30837" s="16"/>
    </row>
    <row r="30838" spans="76:76">
      <c r="BX30838" s="16"/>
    </row>
    <row r="30839" spans="76:76">
      <c r="BX30839" s="16"/>
    </row>
    <row r="30840" spans="76:76">
      <c r="BX30840" s="16"/>
    </row>
    <row r="30841" spans="76:76">
      <c r="BX30841" s="16"/>
    </row>
    <row r="30842" spans="76:76">
      <c r="BX30842" s="16"/>
    </row>
    <row r="30843" spans="76:76">
      <c r="BX30843" s="16"/>
    </row>
    <row r="30844" spans="76:76">
      <c r="BX30844" s="16"/>
    </row>
    <row r="30845" spans="76:76">
      <c r="BX30845" s="16"/>
    </row>
    <row r="30846" spans="76:76">
      <c r="BX30846" s="16"/>
    </row>
    <row r="30847" spans="76:76">
      <c r="BX30847" s="16"/>
    </row>
    <row r="30848" spans="76:76">
      <c r="BX30848" s="16"/>
    </row>
    <row r="30849" spans="76:76">
      <c r="BX30849" s="16"/>
    </row>
    <row r="30850" spans="76:76">
      <c r="BX30850" s="16"/>
    </row>
    <row r="30851" spans="76:76">
      <c r="BX30851" s="16"/>
    </row>
    <row r="30852" spans="76:76">
      <c r="BX30852" s="16"/>
    </row>
    <row r="30853" spans="76:76">
      <c r="BX30853" s="16"/>
    </row>
    <row r="30854" spans="76:76">
      <c r="BX30854" s="16"/>
    </row>
    <row r="30855" spans="76:76">
      <c r="BX30855" s="16"/>
    </row>
    <row r="30856" spans="76:76">
      <c r="BX30856" s="16"/>
    </row>
    <row r="30857" spans="76:76">
      <c r="BX30857" s="16"/>
    </row>
    <row r="30858" spans="76:76">
      <c r="BX30858" s="16"/>
    </row>
    <row r="30859" spans="76:76">
      <c r="BX30859" s="16"/>
    </row>
    <row r="30860" spans="76:76">
      <c r="BX30860" s="16"/>
    </row>
    <row r="30861" spans="76:76">
      <c r="BX30861" s="16"/>
    </row>
    <row r="30862" spans="76:76">
      <c r="BX30862" s="16"/>
    </row>
    <row r="30863" spans="76:76">
      <c r="BX30863" s="16"/>
    </row>
    <row r="30864" spans="76:76">
      <c r="BX30864" s="16"/>
    </row>
    <row r="30865" spans="76:76">
      <c r="BX30865" s="16"/>
    </row>
    <row r="30866" spans="76:76">
      <c r="BX30866" s="16"/>
    </row>
    <row r="30867" spans="76:76">
      <c r="BX30867" s="16"/>
    </row>
    <row r="30868" spans="76:76">
      <c r="BX30868" s="16"/>
    </row>
    <row r="30869" spans="76:76">
      <c r="BX30869" s="16"/>
    </row>
    <row r="30870" spans="76:76">
      <c r="BX30870" s="16"/>
    </row>
    <row r="30871" spans="76:76">
      <c r="BX30871" s="16"/>
    </row>
    <row r="30872" spans="76:76">
      <c r="BX30872" s="16"/>
    </row>
    <row r="30873" spans="76:76">
      <c r="BX30873" s="16"/>
    </row>
    <row r="30874" spans="76:76">
      <c r="BX30874" s="16"/>
    </row>
    <row r="30875" spans="76:76">
      <c r="BX30875" s="16"/>
    </row>
    <row r="30876" spans="76:76">
      <c r="BX30876" s="16"/>
    </row>
    <row r="30877" spans="76:76">
      <c r="BX30877" s="16"/>
    </row>
    <row r="30878" spans="76:76">
      <c r="BX30878" s="16"/>
    </row>
    <row r="30879" spans="76:76">
      <c r="BX30879" s="16"/>
    </row>
    <row r="30880" spans="76:76">
      <c r="BX30880" s="16"/>
    </row>
    <row r="30881" spans="76:76">
      <c r="BX30881" s="16"/>
    </row>
    <row r="30882" spans="76:76">
      <c r="BX30882" s="16"/>
    </row>
    <row r="30883" spans="76:76">
      <c r="BX30883" s="16"/>
    </row>
    <row r="30884" spans="76:76">
      <c r="BX30884" s="16"/>
    </row>
    <row r="30885" spans="76:76">
      <c r="BX30885" s="16"/>
    </row>
    <row r="30886" spans="76:76">
      <c r="BX30886" s="16"/>
    </row>
    <row r="30887" spans="76:76">
      <c r="BX30887" s="16"/>
    </row>
    <row r="30888" spans="76:76">
      <c r="BX30888" s="16"/>
    </row>
    <row r="30889" spans="76:76">
      <c r="BX30889" s="16"/>
    </row>
    <row r="30890" spans="76:76">
      <c r="BX30890" s="16"/>
    </row>
    <row r="30891" spans="76:76">
      <c r="BX30891" s="16"/>
    </row>
    <row r="30892" spans="76:76">
      <c r="BX30892" s="16"/>
    </row>
    <row r="30893" spans="76:76">
      <c r="BX30893" s="16"/>
    </row>
    <row r="30894" spans="76:76">
      <c r="BX30894" s="16"/>
    </row>
    <row r="30895" spans="76:76">
      <c r="BX30895" s="16"/>
    </row>
    <row r="30896" spans="76:76">
      <c r="BX30896" s="16"/>
    </row>
    <row r="30897" spans="76:76">
      <c r="BX30897" s="16"/>
    </row>
    <row r="30898" spans="76:76">
      <c r="BX30898" s="16"/>
    </row>
    <row r="30899" spans="76:76">
      <c r="BX30899" s="16"/>
    </row>
    <row r="30900" spans="76:76">
      <c r="BX30900" s="16"/>
    </row>
    <row r="30901" spans="76:76">
      <c r="BX30901" s="16"/>
    </row>
    <row r="30902" spans="76:76">
      <c r="BX30902" s="16"/>
    </row>
    <row r="30903" spans="76:76">
      <c r="BX30903" s="16"/>
    </row>
    <row r="30904" spans="76:76">
      <c r="BX30904" s="16"/>
    </row>
    <row r="30905" spans="76:76">
      <c r="BX30905" s="16"/>
    </row>
    <row r="30906" spans="76:76">
      <c r="BX30906" s="16"/>
    </row>
    <row r="30907" spans="76:76">
      <c r="BX30907" s="16"/>
    </row>
    <row r="30908" spans="76:76">
      <c r="BX30908" s="16"/>
    </row>
    <row r="30909" spans="76:76">
      <c r="BX30909" s="16"/>
    </row>
    <row r="30910" spans="76:76">
      <c r="BX30910" s="16"/>
    </row>
    <row r="30911" spans="76:76">
      <c r="BX30911" s="16"/>
    </row>
    <row r="30912" spans="76:76">
      <c r="BX30912" s="16"/>
    </row>
    <row r="30913" spans="76:76">
      <c r="BX30913" s="16"/>
    </row>
    <row r="30914" spans="76:76">
      <c r="BX30914" s="16"/>
    </row>
    <row r="30915" spans="76:76">
      <c r="BX30915" s="16"/>
    </row>
    <row r="30916" spans="76:76">
      <c r="BX30916" s="16"/>
    </row>
    <row r="30917" spans="76:76">
      <c r="BX30917" s="16"/>
    </row>
    <row r="30918" spans="76:76">
      <c r="BX30918" s="16"/>
    </row>
    <row r="30919" spans="76:76">
      <c r="BX30919" s="16"/>
    </row>
    <row r="30920" spans="76:76">
      <c r="BX30920" s="16"/>
    </row>
    <row r="30921" spans="76:76">
      <c r="BX30921" s="16"/>
    </row>
    <row r="30922" spans="76:76">
      <c r="BX30922" s="16"/>
    </row>
    <row r="30923" spans="76:76">
      <c r="BX30923" s="16"/>
    </row>
    <row r="30924" spans="76:76">
      <c r="BX30924" s="16"/>
    </row>
    <row r="30925" spans="76:76">
      <c r="BX30925" s="16"/>
    </row>
    <row r="30926" spans="76:76">
      <c r="BX30926" s="16"/>
    </row>
    <row r="30927" spans="76:76">
      <c r="BX30927" s="16"/>
    </row>
    <row r="30928" spans="76:76">
      <c r="BX30928" s="16"/>
    </row>
    <row r="30929" spans="76:76">
      <c r="BX30929" s="16"/>
    </row>
    <row r="30930" spans="76:76">
      <c r="BX30930" s="16"/>
    </row>
    <row r="30931" spans="76:76">
      <c r="BX30931" s="16"/>
    </row>
    <row r="30932" spans="76:76">
      <c r="BX30932" s="16"/>
    </row>
    <row r="30933" spans="76:76">
      <c r="BX30933" s="16"/>
    </row>
    <row r="30934" spans="76:76">
      <c r="BX30934" s="16"/>
    </row>
    <row r="30935" spans="76:76">
      <c r="BX30935" s="16"/>
    </row>
    <row r="30936" spans="76:76">
      <c r="BX30936" s="16"/>
    </row>
    <row r="30937" spans="76:76">
      <c r="BX30937" s="16"/>
    </row>
    <row r="30938" spans="76:76">
      <c r="BX30938" s="16"/>
    </row>
    <row r="30939" spans="76:76">
      <c r="BX30939" s="16"/>
    </row>
    <row r="30940" spans="76:76">
      <c r="BX30940" s="16"/>
    </row>
    <row r="30941" spans="76:76">
      <c r="BX30941" s="16"/>
    </row>
    <row r="30942" spans="76:76">
      <c r="BX30942" s="16"/>
    </row>
    <row r="30943" spans="76:76">
      <c r="BX30943" s="16"/>
    </row>
    <row r="30944" spans="76:76">
      <c r="BX30944" s="16"/>
    </row>
    <row r="30945" spans="76:76">
      <c r="BX30945" s="16"/>
    </row>
    <row r="30946" spans="76:76">
      <c r="BX30946" s="16"/>
    </row>
    <row r="30947" spans="76:76">
      <c r="BX30947" s="16"/>
    </row>
    <row r="30948" spans="76:76">
      <c r="BX30948" s="16"/>
    </row>
    <row r="30949" spans="76:76">
      <c r="BX30949" s="16"/>
    </row>
    <row r="30950" spans="76:76">
      <c r="BX30950" s="16"/>
    </row>
    <row r="30951" spans="76:76">
      <c r="BX30951" s="16"/>
    </row>
    <row r="30952" spans="76:76">
      <c r="BX30952" s="16"/>
    </row>
    <row r="30953" spans="76:76">
      <c r="BX30953" s="16"/>
    </row>
    <row r="30954" spans="76:76">
      <c r="BX30954" s="16"/>
    </row>
    <row r="30955" spans="76:76">
      <c r="BX30955" s="16"/>
    </row>
    <row r="30956" spans="76:76">
      <c r="BX30956" s="16"/>
    </row>
    <row r="30957" spans="76:76">
      <c r="BX30957" s="16"/>
    </row>
    <row r="30958" spans="76:76">
      <c r="BX30958" s="16"/>
    </row>
    <row r="30959" spans="76:76">
      <c r="BX30959" s="16"/>
    </row>
    <row r="30960" spans="76:76">
      <c r="BX30960" s="16"/>
    </row>
    <row r="30961" spans="76:76">
      <c r="BX30961" s="16"/>
    </row>
    <row r="30962" spans="76:76">
      <c r="BX30962" s="16"/>
    </row>
    <row r="30963" spans="76:76">
      <c r="BX30963" s="16"/>
    </row>
    <row r="30964" spans="76:76">
      <c r="BX30964" s="16"/>
    </row>
    <row r="30965" spans="76:76">
      <c r="BX30965" s="16"/>
    </row>
    <row r="30966" spans="76:76">
      <c r="BX30966" s="16"/>
    </row>
    <row r="30967" spans="76:76">
      <c r="BX30967" s="16"/>
    </row>
    <row r="30968" spans="76:76">
      <c r="BX30968" s="16"/>
    </row>
    <row r="30969" spans="76:76">
      <c r="BX30969" s="16"/>
    </row>
    <row r="30970" spans="76:76">
      <c r="BX30970" s="16"/>
    </row>
    <row r="30971" spans="76:76">
      <c r="BX30971" s="16"/>
    </row>
    <row r="30972" spans="76:76">
      <c r="BX30972" s="16"/>
    </row>
    <row r="30973" spans="76:76">
      <c r="BX30973" s="16"/>
    </row>
    <row r="30974" spans="76:76">
      <c r="BX30974" s="16"/>
    </row>
    <row r="30975" spans="76:76">
      <c r="BX30975" s="16"/>
    </row>
    <row r="30976" spans="76:76">
      <c r="BX30976" s="16"/>
    </row>
    <row r="30977" spans="76:76">
      <c r="BX30977" s="16"/>
    </row>
    <row r="30978" spans="76:76">
      <c r="BX30978" s="16"/>
    </row>
    <row r="30979" spans="76:76">
      <c r="BX30979" s="16"/>
    </row>
    <row r="30980" spans="76:76">
      <c r="BX30980" s="16"/>
    </row>
    <row r="30981" spans="76:76">
      <c r="BX30981" s="16"/>
    </row>
    <row r="30982" spans="76:76">
      <c r="BX30982" s="16"/>
    </row>
    <row r="30983" spans="76:76">
      <c r="BX30983" s="16"/>
    </row>
    <row r="30984" spans="76:76">
      <c r="BX30984" s="16"/>
    </row>
    <row r="30985" spans="76:76">
      <c r="BX30985" s="16"/>
    </row>
    <row r="30986" spans="76:76">
      <c r="BX30986" s="16"/>
    </row>
    <row r="30987" spans="76:76">
      <c r="BX30987" s="16"/>
    </row>
    <row r="30988" spans="76:76">
      <c r="BX30988" s="16"/>
    </row>
    <row r="30989" spans="76:76">
      <c r="BX30989" s="16"/>
    </row>
    <row r="30990" spans="76:76">
      <c r="BX30990" s="16"/>
    </row>
    <row r="30991" spans="76:76">
      <c r="BX30991" s="16"/>
    </row>
    <row r="30992" spans="76:76">
      <c r="BX30992" s="16"/>
    </row>
    <row r="30993" spans="76:76">
      <c r="BX30993" s="16"/>
    </row>
    <row r="30994" spans="76:76">
      <c r="BX30994" s="16"/>
    </row>
    <row r="30995" spans="76:76">
      <c r="BX30995" s="16"/>
    </row>
    <row r="30996" spans="76:76">
      <c r="BX30996" s="16"/>
    </row>
    <row r="30997" spans="76:76">
      <c r="BX30997" s="16"/>
    </row>
    <row r="30998" spans="76:76">
      <c r="BX30998" s="16"/>
    </row>
    <row r="30999" spans="76:76">
      <c r="BX30999" s="16"/>
    </row>
    <row r="31000" spans="76:76">
      <c r="BX31000" s="16"/>
    </row>
    <row r="31001" spans="76:76">
      <c r="BX31001" s="16"/>
    </row>
    <row r="31002" spans="76:76">
      <c r="BX31002" s="16"/>
    </row>
    <row r="31003" spans="76:76">
      <c r="BX31003" s="16"/>
    </row>
    <row r="31004" spans="76:76">
      <c r="BX31004" s="16"/>
    </row>
    <row r="31005" spans="76:76">
      <c r="BX31005" s="16"/>
    </row>
    <row r="31006" spans="76:76">
      <c r="BX31006" s="16"/>
    </row>
    <row r="31007" spans="76:76">
      <c r="BX31007" s="16"/>
    </row>
    <row r="31008" spans="76:76">
      <c r="BX31008" s="16"/>
    </row>
    <row r="31009" spans="76:76">
      <c r="BX31009" s="16"/>
    </row>
    <row r="31010" spans="76:76">
      <c r="BX31010" s="16"/>
    </row>
    <row r="31011" spans="76:76">
      <c r="BX31011" s="16"/>
    </row>
    <row r="31012" spans="76:76">
      <c r="BX31012" s="16"/>
    </row>
    <row r="31013" spans="76:76">
      <c r="BX31013" s="16"/>
    </row>
    <row r="31014" spans="76:76">
      <c r="BX31014" s="16"/>
    </row>
    <row r="31015" spans="76:76">
      <c r="BX31015" s="16"/>
    </row>
    <row r="31016" spans="76:76">
      <c r="BX31016" s="16"/>
    </row>
    <row r="31017" spans="76:76">
      <c r="BX31017" s="16"/>
    </row>
    <row r="31018" spans="76:76">
      <c r="BX31018" s="16"/>
    </row>
    <row r="31019" spans="76:76">
      <c r="BX31019" s="16"/>
    </row>
    <row r="31020" spans="76:76">
      <c r="BX31020" s="16"/>
    </row>
    <row r="31021" spans="76:76">
      <c r="BX31021" s="16"/>
    </row>
    <row r="31022" spans="76:76">
      <c r="BX31022" s="16"/>
    </row>
    <row r="31023" spans="76:76">
      <c r="BX31023" s="16"/>
    </row>
    <row r="31024" spans="76:76">
      <c r="BX31024" s="16"/>
    </row>
    <row r="31025" spans="76:76">
      <c r="BX31025" s="16"/>
    </row>
    <row r="31026" spans="76:76">
      <c r="BX31026" s="16"/>
    </row>
    <row r="31027" spans="76:76">
      <c r="BX31027" s="16"/>
    </row>
    <row r="31028" spans="76:76">
      <c r="BX31028" s="16"/>
    </row>
    <row r="31029" spans="76:76">
      <c r="BX31029" s="16"/>
    </row>
    <row r="31030" spans="76:76">
      <c r="BX31030" s="16"/>
    </row>
    <row r="31031" spans="76:76">
      <c r="BX31031" s="16"/>
    </row>
    <row r="31032" spans="76:76">
      <c r="BX31032" s="16"/>
    </row>
    <row r="31033" spans="76:76">
      <c r="BX31033" s="16"/>
    </row>
    <row r="31034" spans="76:76">
      <c r="BX31034" s="16"/>
    </row>
    <row r="31035" spans="76:76">
      <c r="BX31035" s="16"/>
    </row>
    <row r="31036" spans="76:76">
      <c r="BX31036" s="16"/>
    </row>
    <row r="31037" spans="76:76">
      <c r="BX31037" s="16"/>
    </row>
    <row r="31038" spans="76:76">
      <c r="BX31038" s="16"/>
    </row>
    <row r="31039" spans="76:76">
      <c r="BX31039" s="16"/>
    </row>
    <row r="31040" spans="76:76">
      <c r="BX31040" s="16"/>
    </row>
    <row r="31041" spans="76:76">
      <c r="BX31041" s="16"/>
    </row>
    <row r="31042" spans="76:76">
      <c r="BX31042" s="16"/>
    </row>
    <row r="31043" spans="76:76">
      <c r="BX31043" s="16"/>
    </row>
    <row r="31044" spans="76:76">
      <c r="BX31044" s="16"/>
    </row>
    <row r="31045" spans="76:76">
      <c r="BX31045" s="16"/>
    </row>
    <row r="31046" spans="76:76">
      <c r="BX31046" s="16"/>
    </row>
    <row r="31047" spans="76:76">
      <c r="BX31047" s="16"/>
    </row>
    <row r="31048" spans="76:76">
      <c r="BX31048" s="16"/>
    </row>
    <row r="31049" spans="76:76">
      <c r="BX31049" s="16"/>
    </row>
    <row r="31050" spans="76:76">
      <c r="BX31050" s="16"/>
    </row>
    <row r="31051" spans="76:76">
      <c r="BX31051" s="16"/>
    </row>
    <row r="31052" spans="76:76">
      <c r="BX31052" s="16"/>
    </row>
    <row r="31053" spans="76:76">
      <c r="BX31053" s="16"/>
    </row>
    <row r="31054" spans="76:76">
      <c r="BX31054" s="16"/>
    </row>
    <row r="31055" spans="76:76">
      <c r="BX31055" s="16"/>
    </row>
    <row r="31056" spans="76:76">
      <c r="BX31056" s="16"/>
    </row>
    <row r="31057" spans="76:76">
      <c r="BX31057" s="16"/>
    </row>
    <row r="31058" spans="76:76">
      <c r="BX31058" s="16"/>
    </row>
    <row r="31059" spans="76:76">
      <c r="BX31059" s="16"/>
    </row>
    <row r="31060" spans="76:76">
      <c r="BX31060" s="16"/>
    </row>
    <row r="31061" spans="76:76">
      <c r="BX31061" s="16"/>
    </row>
    <row r="31062" spans="76:76">
      <c r="BX31062" s="16"/>
    </row>
    <row r="31063" spans="76:76">
      <c r="BX31063" s="16"/>
    </row>
    <row r="31064" spans="76:76">
      <c r="BX31064" s="16"/>
    </row>
    <row r="31065" spans="76:76">
      <c r="BX31065" s="16"/>
    </row>
    <row r="31066" spans="76:76">
      <c r="BX31066" s="16"/>
    </row>
    <row r="31067" spans="76:76">
      <c r="BX31067" s="16"/>
    </row>
    <row r="31068" spans="76:76">
      <c r="BX31068" s="16"/>
    </row>
    <row r="31069" spans="76:76">
      <c r="BX31069" s="16"/>
    </row>
    <row r="31070" spans="76:76">
      <c r="BX31070" s="16"/>
    </row>
    <row r="31071" spans="76:76">
      <c r="BX31071" s="16"/>
    </row>
    <row r="31072" spans="76:76">
      <c r="BX31072" s="16"/>
    </row>
    <row r="31073" spans="76:76">
      <c r="BX31073" s="16"/>
    </row>
    <row r="31074" spans="76:76">
      <c r="BX31074" s="16"/>
    </row>
    <row r="31075" spans="76:76">
      <c r="BX31075" s="16"/>
    </row>
    <row r="31076" spans="76:76">
      <c r="BX31076" s="16"/>
    </row>
    <row r="31077" spans="76:76">
      <c r="BX31077" s="16"/>
    </row>
    <row r="31078" spans="76:76">
      <c r="BX31078" s="16"/>
    </row>
    <row r="31079" spans="76:76">
      <c r="BX31079" s="16"/>
    </row>
    <row r="31080" spans="76:76">
      <c r="BX31080" s="16"/>
    </row>
    <row r="31081" spans="76:76">
      <c r="BX31081" s="16"/>
    </row>
    <row r="31082" spans="76:76">
      <c r="BX31082" s="16"/>
    </row>
    <row r="31083" spans="76:76">
      <c r="BX31083" s="16"/>
    </row>
    <row r="31084" spans="76:76">
      <c r="BX31084" s="16"/>
    </row>
    <row r="31085" spans="76:76">
      <c r="BX31085" s="16"/>
    </row>
    <row r="31086" spans="76:76">
      <c r="BX31086" s="16"/>
    </row>
    <row r="31087" spans="76:76">
      <c r="BX31087" s="16"/>
    </row>
    <row r="31088" spans="76:76">
      <c r="BX31088" s="16"/>
    </row>
    <row r="31089" spans="76:76">
      <c r="BX31089" s="16"/>
    </row>
    <row r="31090" spans="76:76">
      <c r="BX31090" s="16"/>
    </row>
    <row r="31091" spans="76:76">
      <c r="BX31091" s="16"/>
    </row>
    <row r="31092" spans="76:76">
      <c r="BX31092" s="16"/>
    </row>
    <row r="31093" spans="76:76">
      <c r="BX31093" s="16"/>
    </row>
    <row r="31094" spans="76:76">
      <c r="BX31094" s="16"/>
    </row>
    <row r="31095" spans="76:76">
      <c r="BX31095" s="16"/>
    </row>
    <row r="31096" spans="76:76">
      <c r="BX31096" s="16"/>
    </row>
    <row r="31097" spans="76:76">
      <c r="BX31097" s="16"/>
    </row>
    <row r="31098" spans="76:76">
      <c r="BX31098" s="16"/>
    </row>
    <row r="31099" spans="76:76">
      <c r="BX31099" s="16"/>
    </row>
    <row r="31100" spans="76:76">
      <c r="BX31100" s="16"/>
    </row>
    <row r="31101" spans="76:76">
      <c r="BX31101" s="16"/>
    </row>
    <row r="31102" spans="76:76">
      <c r="BX31102" s="16"/>
    </row>
    <row r="31103" spans="76:76">
      <c r="BX31103" s="16"/>
    </row>
    <row r="31104" spans="76:76">
      <c r="BX31104" s="16"/>
    </row>
    <row r="31105" spans="76:76">
      <c r="BX31105" s="16"/>
    </row>
    <row r="31106" spans="76:76">
      <c r="BX31106" s="16"/>
    </row>
    <row r="31107" spans="76:76">
      <c r="BX31107" s="16"/>
    </row>
    <row r="31108" spans="76:76">
      <c r="BX31108" s="16"/>
    </row>
    <row r="31109" spans="76:76">
      <c r="BX31109" s="16"/>
    </row>
    <row r="31110" spans="76:76">
      <c r="BX31110" s="16"/>
    </row>
    <row r="31111" spans="76:76">
      <c r="BX31111" s="16"/>
    </row>
    <row r="31112" spans="76:76">
      <c r="BX31112" s="16"/>
    </row>
    <row r="31113" spans="76:76">
      <c r="BX31113" s="16"/>
    </row>
    <row r="31114" spans="76:76">
      <c r="BX31114" s="16"/>
    </row>
    <row r="31115" spans="76:76">
      <c r="BX31115" s="16"/>
    </row>
    <row r="31116" spans="76:76">
      <c r="BX31116" s="16"/>
    </row>
    <row r="31117" spans="76:76">
      <c r="BX31117" s="16"/>
    </row>
    <row r="31118" spans="76:76">
      <c r="BX31118" s="16"/>
    </row>
    <row r="31119" spans="76:76">
      <c r="BX31119" s="16"/>
    </row>
    <row r="31120" spans="76:76">
      <c r="BX31120" s="16"/>
    </row>
    <row r="31121" spans="76:76">
      <c r="BX31121" s="16"/>
    </row>
    <row r="31122" spans="76:76">
      <c r="BX31122" s="16"/>
    </row>
    <row r="31123" spans="76:76">
      <c r="BX31123" s="16"/>
    </row>
    <row r="31124" spans="76:76">
      <c r="BX31124" s="16"/>
    </row>
    <row r="31125" spans="76:76">
      <c r="BX31125" s="16"/>
    </row>
    <row r="31126" spans="76:76">
      <c r="BX31126" s="16"/>
    </row>
    <row r="31127" spans="76:76">
      <c r="BX31127" s="16"/>
    </row>
    <row r="31128" spans="76:76">
      <c r="BX31128" s="16"/>
    </row>
    <row r="31129" spans="76:76">
      <c r="BX31129" s="16"/>
    </row>
    <row r="31130" spans="76:76">
      <c r="BX31130" s="16"/>
    </row>
    <row r="31131" spans="76:76">
      <c r="BX31131" s="16"/>
    </row>
    <row r="31132" spans="76:76">
      <c r="BX31132" s="16"/>
    </row>
    <row r="31133" spans="76:76">
      <c r="BX31133" s="16"/>
    </row>
    <row r="31134" spans="76:76">
      <c r="BX31134" s="16"/>
    </row>
    <row r="31135" spans="76:76">
      <c r="BX31135" s="16"/>
    </row>
    <row r="31136" spans="76:76">
      <c r="BX31136" s="16"/>
    </row>
    <row r="31137" spans="76:76">
      <c r="BX31137" s="16"/>
    </row>
    <row r="31138" spans="76:76">
      <c r="BX31138" s="16"/>
    </row>
    <row r="31139" spans="76:76">
      <c r="BX31139" s="16"/>
    </row>
    <row r="31140" spans="76:76">
      <c r="BX31140" s="16"/>
    </row>
    <row r="31141" spans="76:76">
      <c r="BX31141" s="16"/>
    </row>
    <row r="31142" spans="76:76">
      <c r="BX31142" s="16"/>
    </row>
    <row r="31143" spans="76:76">
      <c r="BX31143" s="16"/>
    </row>
    <row r="31144" spans="76:76">
      <c r="BX31144" s="16"/>
    </row>
    <row r="31145" spans="76:76">
      <c r="BX31145" s="16"/>
    </row>
    <row r="31146" spans="76:76">
      <c r="BX31146" s="16"/>
    </row>
    <row r="31147" spans="76:76">
      <c r="BX31147" s="16"/>
    </row>
    <row r="31148" spans="76:76">
      <c r="BX31148" s="16"/>
    </row>
    <row r="31149" spans="76:76">
      <c r="BX31149" s="16"/>
    </row>
    <row r="31150" spans="76:76">
      <c r="BX31150" s="16"/>
    </row>
    <row r="31151" spans="76:76">
      <c r="BX31151" s="16"/>
    </row>
    <row r="31152" spans="76:76">
      <c r="BX31152" s="16"/>
    </row>
    <row r="31153" spans="76:76">
      <c r="BX31153" s="16"/>
    </row>
    <row r="31154" spans="76:76">
      <c r="BX31154" s="16"/>
    </row>
    <row r="31155" spans="76:76">
      <c r="BX31155" s="16"/>
    </row>
    <row r="31156" spans="76:76">
      <c r="BX31156" s="16"/>
    </row>
    <row r="31157" spans="76:76">
      <c r="BX31157" s="16"/>
    </row>
    <row r="31158" spans="76:76">
      <c r="BX31158" s="16"/>
    </row>
    <row r="31159" spans="76:76">
      <c r="BX31159" s="16"/>
    </row>
    <row r="31160" spans="76:76">
      <c r="BX31160" s="16"/>
    </row>
    <row r="31161" spans="76:76">
      <c r="BX31161" s="16"/>
    </row>
    <row r="31162" spans="76:76">
      <c r="BX31162" s="16"/>
    </row>
    <row r="31163" spans="76:76">
      <c r="BX31163" s="16"/>
    </row>
    <row r="31164" spans="76:76">
      <c r="BX31164" s="16"/>
    </row>
    <row r="31165" spans="76:76">
      <c r="BX31165" s="16"/>
    </row>
    <row r="31166" spans="76:76">
      <c r="BX31166" s="16"/>
    </row>
    <row r="31167" spans="76:76">
      <c r="BX31167" s="16"/>
    </row>
    <row r="31168" spans="76:76">
      <c r="BX31168" s="16"/>
    </row>
    <row r="31169" spans="76:76">
      <c r="BX31169" s="16"/>
    </row>
    <row r="31170" spans="76:76">
      <c r="BX31170" s="16"/>
    </row>
    <row r="31171" spans="76:76">
      <c r="BX31171" s="16"/>
    </row>
    <row r="31172" spans="76:76">
      <c r="BX31172" s="16"/>
    </row>
    <row r="31173" spans="76:76">
      <c r="BX31173" s="16"/>
    </row>
    <row r="31174" spans="76:76">
      <c r="BX31174" s="16"/>
    </row>
    <row r="31175" spans="76:76">
      <c r="BX31175" s="16"/>
    </row>
    <row r="31176" spans="76:76">
      <c r="BX31176" s="16"/>
    </row>
    <row r="31177" spans="76:76">
      <c r="BX31177" s="16"/>
    </row>
    <row r="31178" spans="76:76">
      <c r="BX31178" s="16"/>
    </row>
    <row r="31179" spans="76:76">
      <c r="BX31179" s="16"/>
    </row>
    <row r="31180" spans="76:76">
      <c r="BX31180" s="16"/>
    </row>
    <row r="31181" spans="76:76">
      <c r="BX31181" s="16"/>
    </row>
    <row r="31182" spans="76:76">
      <c r="BX31182" s="16"/>
    </row>
    <row r="31183" spans="76:76">
      <c r="BX31183" s="16"/>
    </row>
    <row r="31184" spans="76:76">
      <c r="BX31184" s="16"/>
    </row>
    <row r="31185" spans="76:76">
      <c r="BX31185" s="16"/>
    </row>
    <row r="31186" spans="76:76">
      <c r="BX31186" s="16"/>
    </row>
    <row r="31187" spans="76:76">
      <c r="BX31187" s="16"/>
    </row>
    <row r="31188" spans="76:76">
      <c r="BX31188" s="16"/>
    </row>
    <row r="31189" spans="76:76">
      <c r="BX31189" s="16"/>
    </row>
    <row r="31190" spans="76:76">
      <c r="BX31190" s="16"/>
    </row>
    <row r="31191" spans="76:76">
      <c r="BX31191" s="16"/>
    </row>
    <row r="31192" spans="76:76">
      <c r="BX31192" s="16"/>
    </row>
    <row r="31193" spans="76:76">
      <c r="BX31193" s="16"/>
    </row>
    <row r="31194" spans="76:76">
      <c r="BX31194" s="16"/>
    </row>
    <row r="31195" spans="76:76">
      <c r="BX31195" s="16"/>
    </row>
    <row r="31196" spans="76:76">
      <c r="BX31196" s="16"/>
    </row>
    <row r="31197" spans="76:76">
      <c r="BX31197" s="16"/>
    </row>
    <row r="31198" spans="76:76">
      <c r="BX31198" s="16"/>
    </row>
    <row r="31199" spans="76:76">
      <c r="BX31199" s="16"/>
    </row>
    <row r="31200" spans="76:76">
      <c r="BX31200" s="16"/>
    </row>
    <row r="31201" spans="76:76">
      <c r="BX31201" s="16"/>
    </row>
    <row r="31202" spans="76:76">
      <c r="BX31202" s="16"/>
    </row>
    <row r="31203" spans="76:76">
      <c r="BX31203" s="16"/>
    </row>
    <row r="31204" spans="76:76">
      <c r="BX31204" s="16"/>
    </row>
    <row r="31205" spans="76:76">
      <c r="BX31205" s="16"/>
    </row>
    <row r="31206" spans="76:76">
      <c r="BX31206" s="16"/>
    </row>
    <row r="31207" spans="76:76">
      <c r="BX31207" s="16"/>
    </row>
    <row r="31208" spans="76:76">
      <c r="BX31208" s="16"/>
    </row>
    <row r="31209" spans="76:76">
      <c r="BX31209" s="16"/>
    </row>
    <row r="31210" spans="76:76">
      <c r="BX31210" s="16"/>
    </row>
    <row r="31211" spans="76:76">
      <c r="BX31211" s="16"/>
    </row>
    <row r="31212" spans="76:76">
      <c r="BX31212" s="16"/>
    </row>
    <row r="31213" spans="76:76">
      <c r="BX31213" s="16"/>
    </row>
    <row r="31214" spans="76:76">
      <c r="BX31214" s="16"/>
    </row>
    <row r="31215" spans="76:76">
      <c r="BX31215" s="16"/>
    </row>
    <row r="31216" spans="76:76">
      <c r="BX31216" s="16"/>
    </row>
    <row r="31217" spans="76:76">
      <c r="BX31217" s="16"/>
    </row>
    <row r="31218" spans="76:76">
      <c r="BX31218" s="16"/>
    </row>
    <row r="31219" spans="76:76">
      <c r="BX31219" s="16"/>
    </row>
    <row r="31220" spans="76:76">
      <c r="BX31220" s="16"/>
    </row>
    <row r="31221" spans="76:76">
      <c r="BX31221" s="16"/>
    </row>
    <row r="31222" spans="76:76">
      <c r="BX31222" s="16"/>
    </row>
    <row r="31223" spans="76:76">
      <c r="BX31223" s="16"/>
    </row>
    <row r="31224" spans="76:76">
      <c r="BX31224" s="16"/>
    </row>
    <row r="31225" spans="76:76">
      <c r="BX31225" s="16"/>
    </row>
    <row r="31226" spans="76:76">
      <c r="BX31226" s="16"/>
    </row>
    <row r="31227" spans="76:76">
      <c r="BX31227" s="16"/>
    </row>
    <row r="31228" spans="76:76">
      <c r="BX31228" s="16"/>
    </row>
    <row r="31229" spans="76:76">
      <c r="BX31229" s="16"/>
    </row>
    <row r="31230" spans="76:76">
      <c r="BX31230" s="16"/>
    </row>
    <row r="31231" spans="76:76">
      <c r="BX31231" s="16"/>
    </row>
    <row r="31232" spans="76:76">
      <c r="BX31232" s="16"/>
    </row>
    <row r="31233" spans="76:76">
      <c r="BX31233" s="16"/>
    </row>
    <row r="31234" spans="76:76">
      <c r="BX31234" s="16"/>
    </row>
    <row r="31235" spans="76:76">
      <c r="BX31235" s="16"/>
    </row>
    <row r="31236" spans="76:76">
      <c r="BX31236" s="16"/>
    </row>
    <row r="31237" spans="76:76">
      <c r="BX31237" s="16"/>
    </row>
    <row r="31238" spans="76:76">
      <c r="BX31238" s="16"/>
    </row>
    <row r="31239" spans="76:76">
      <c r="BX31239" s="16"/>
    </row>
    <row r="31240" spans="76:76">
      <c r="BX31240" s="16"/>
    </row>
    <row r="31241" spans="76:76">
      <c r="BX31241" s="16"/>
    </row>
    <row r="31242" spans="76:76">
      <c r="BX31242" s="16"/>
    </row>
    <row r="31243" spans="76:76">
      <c r="BX31243" s="16"/>
    </row>
    <row r="31244" spans="76:76">
      <c r="BX31244" s="16"/>
    </row>
    <row r="31245" spans="76:76">
      <c r="BX31245" s="16"/>
    </row>
    <row r="31246" spans="76:76">
      <c r="BX31246" s="16"/>
    </row>
    <row r="31247" spans="76:76">
      <c r="BX31247" s="16"/>
    </row>
    <row r="31248" spans="76:76">
      <c r="BX31248" s="16"/>
    </row>
    <row r="31249" spans="76:76">
      <c r="BX31249" s="16"/>
    </row>
    <row r="31250" spans="76:76">
      <c r="BX31250" s="16"/>
    </row>
    <row r="31251" spans="76:76">
      <c r="BX31251" s="16"/>
    </row>
    <row r="31252" spans="76:76">
      <c r="BX31252" s="16"/>
    </row>
    <row r="31253" spans="76:76">
      <c r="BX31253" s="16"/>
    </row>
    <row r="31254" spans="76:76">
      <c r="BX31254" s="16"/>
    </row>
    <row r="31255" spans="76:76">
      <c r="BX31255" s="16"/>
    </row>
    <row r="31256" spans="76:76">
      <c r="BX31256" s="16"/>
    </row>
    <row r="31257" spans="76:76">
      <c r="BX31257" s="16"/>
    </row>
    <row r="31258" spans="76:76">
      <c r="BX31258" s="16"/>
    </row>
    <row r="31259" spans="76:76">
      <c r="BX31259" s="16"/>
    </row>
    <row r="31260" spans="76:76">
      <c r="BX31260" s="16"/>
    </row>
    <row r="31261" spans="76:76">
      <c r="BX31261" s="16"/>
    </row>
    <row r="31262" spans="76:76">
      <c r="BX31262" s="16"/>
    </row>
    <row r="31263" spans="76:76">
      <c r="BX31263" s="16"/>
    </row>
    <row r="31264" spans="76:76">
      <c r="BX31264" s="16"/>
    </row>
    <row r="31265" spans="76:76">
      <c r="BX31265" s="16"/>
    </row>
    <row r="31266" spans="76:76">
      <c r="BX31266" s="16"/>
    </row>
    <row r="31267" spans="76:76">
      <c r="BX31267" s="16"/>
    </row>
    <row r="31268" spans="76:76">
      <c r="BX31268" s="16"/>
    </row>
    <row r="31269" spans="76:76">
      <c r="BX31269" s="16"/>
    </row>
    <row r="31270" spans="76:76">
      <c r="BX31270" s="16"/>
    </row>
    <row r="31271" spans="76:76">
      <c r="BX31271" s="16"/>
    </row>
    <row r="31272" spans="76:76">
      <c r="BX31272" s="16"/>
    </row>
    <row r="31273" spans="76:76">
      <c r="BX31273" s="16"/>
    </row>
    <row r="31274" spans="76:76">
      <c r="BX31274" s="16"/>
    </row>
    <row r="31275" spans="76:76">
      <c r="BX31275" s="16"/>
    </row>
    <row r="31276" spans="76:76">
      <c r="BX31276" s="16"/>
    </row>
    <row r="31277" spans="76:76">
      <c r="BX31277" s="16"/>
    </row>
    <row r="31278" spans="76:76">
      <c r="BX31278" s="16"/>
    </row>
    <row r="31279" spans="76:76">
      <c r="BX31279" s="16"/>
    </row>
    <row r="31280" spans="76:76">
      <c r="BX31280" s="16"/>
    </row>
    <row r="31281" spans="76:76">
      <c r="BX31281" s="16"/>
    </row>
    <row r="31282" spans="76:76">
      <c r="BX31282" s="16"/>
    </row>
    <row r="31283" spans="76:76">
      <c r="BX31283" s="16"/>
    </row>
    <row r="31284" spans="76:76">
      <c r="BX31284" s="16"/>
    </row>
    <row r="31285" spans="76:76">
      <c r="BX31285" s="16"/>
    </row>
    <row r="31286" spans="76:76">
      <c r="BX31286" s="16"/>
    </row>
    <row r="31287" spans="76:76">
      <c r="BX31287" s="16"/>
    </row>
    <row r="31288" spans="76:76">
      <c r="BX31288" s="16"/>
    </row>
    <row r="31289" spans="76:76">
      <c r="BX31289" s="16"/>
    </row>
    <row r="31290" spans="76:76">
      <c r="BX31290" s="16"/>
    </row>
    <row r="31291" spans="76:76">
      <c r="BX31291" s="16"/>
    </row>
    <row r="31292" spans="76:76">
      <c r="BX31292" s="16"/>
    </row>
    <row r="31293" spans="76:76">
      <c r="BX31293" s="16"/>
    </row>
    <row r="31294" spans="76:76">
      <c r="BX31294" s="16"/>
    </row>
    <row r="31295" spans="76:76">
      <c r="BX31295" s="16"/>
    </row>
    <row r="31296" spans="76:76">
      <c r="BX31296" s="16"/>
    </row>
    <row r="31297" spans="76:76">
      <c r="BX31297" s="16"/>
    </row>
    <row r="31298" spans="76:76">
      <c r="BX31298" s="16"/>
    </row>
    <row r="31299" spans="76:76">
      <c r="BX31299" s="16"/>
    </row>
    <row r="31300" spans="76:76">
      <c r="BX31300" s="16"/>
    </row>
    <row r="31301" spans="76:76">
      <c r="BX31301" s="16"/>
    </row>
    <row r="31302" spans="76:76">
      <c r="BX31302" s="16"/>
    </row>
    <row r="31303" spans="76:76">
      <c r="BX31303" s="16"/>
    </row>
    <row r="31304" spans="76:76">
      <c r="BX31304" s="16"/>
    </row>
    <row r="31305" spans="76:76">
      <c r="BX31305" s="16"/>
    </row>
    <row r="31306" spans="76:76">
      <c r="BX31306" s="16"/>
    </row>
    <row r="31307" spans="76:76">
      <c r="BX31307" s="16"/>
    </row>
    <row r="31308" spans="76:76">
      <c r="BX31308" s="16"/>
    </row>
    <row r="31309" spans="76:76">
      <c r="BX31309" s="16"/>
    </row>
    <row r="31310" spans="76:76">
      <c r="BX31310" s="16"/>
    </row>
    <row r="31311" spans="76:76">
      <c r="BX31311" s="16"/>
    </row>
    <row r="31312" spans="76:76">
      <c r="BX31312" s="16"/>
    </row>
    <row r="31313" spans="76:76">
      <c r="BX31313" s="16"/>
    </row>
    <row r="31314" spans="76:76">
      <c r="BX31314" s="16"/>
    </row>
    <row r="31315" spans="76:76">
      <c r="BX31315" s="16"/>
    </row>
    <row r="31316" spans="76:76">
      <c r="BX31316" s="16"/>
    </row>
    <row r="31317" spans="76:76">
      <c r="BX31317" s="16"/>
    </row>
    <row r="31318" spans="76:76">
      <c r="BX31318" s="16"/>
    </row>
    <row r="31319" spans="76:76">
      <c r="BX31319" s="16"/>
    </row>
    <row r="31320" spans="76:76">
      <c r="BX31320" s="16"/>
    </row>
    <row r="31321" spans="76:76">
      <c r="BX31321" s="16"/>
    </row>
    <row r="31322" spans="76:76">
      <c r="BX31322" s="16"/>
    </row>
    <row r="31323" spans="76:76">
      <c r="BX31323" s="16"/>
    </row>
    <row r="31324" spans="76:76">
      <c r="BX31324" s="16"/>
    </row>
    <row r="31325" spans="76:76">
      <c r="BX31325" s="16"/>
    </row>
    <row r="31326" spans="76:76">
      <c r="BX31326" s="16"/>
    </row>
    <row r="31327" spans="76:76">
      <c r="BX31327" s="16"/>
    </row>
    <row r="31328" spans="76:76">
      <c r="BX31328" s="16"/>
    </row>
    <row r="31329" spans="76:76">
      <c r="BX31329" s="16"/>
    </row>
    <row r="31330" spans="76:76">
      <c r="BX31330" s="16"/>
    </row>
    <row r="31331" spans="76:76">
      <c r="BX31331" s="16"/>
    </row>
    <row r="31332" spans="76:76">
      <c r="BX31332" s="16"/>
    </row>
    <row r="31333" spans="76:76">
      <c r="BX31333" s="16"/>
    </row>
    <row r="31334" spans="76:76">
      <c r="BX31334" s="16"/>
    </row>
    <row r="31335" spans="76:76">
      <c r="BX31335" s="16"/>
    </row>
    <row r="31336" spans="76:76">
      <c r="BX31336" s="16"/>
    </row>
    <row r="31337" spans="76:76">
      <c r="BX31337" s="16"/>
    </row>
    <row r="31338" spans="76:76">
      <c r="BX31338" s="16"/>
    </row>
    <row r="31339" spans="76:76">
      <c r="BX31339" s="16"/>
    </row>
    <row r="31340" spans="76:76">
      <c r="BX31340" s="16"/>
    </row>
    <row r="31341" spans="76:76">
      <c r="BX31341" s="16"/>
    </row>
    <row r="31342" spans="76:76">
      <c r="BX31342" s="16"/>
    </row>
    <row r="31343" spans="76:76">
      <c r="BX31343" s="16"/>
    </row>
    <row r="31344" spans="76:76">
      <c r="BX31344" s="16"/>
    </row>
    <row r="31345" spans="76:76">
      <c r="BX31345" s="16"/>
    </row>
    <row r="31346" spans="76:76">
      <c r="BX31346" s="16"/>
    </row>
    <row r="31347" spans="76:76">
      <c r="BX31347" s="16"/>
    </row>
    <row r="31348" spans="76:76">
      <c r="BX31348" s="16"/>
    </row>
    <row r="31349" spans="76:76">
      <c r="BX31349" s="16"/>
    </row>
    <row r="31350" spans="76:76">
      <c r="BX31350" s="16"/>
    </row>
    <row r="31351" spans="76:76">
      <c r="BX31351" s="16"/>
    </row>
    <row r="31352" spans="76:76">
      <c r="BX31352" s="16"/>
    </row>
    <row r="31353" spans="76:76">
      <c r="BX31353" s="16"/>
    </row>
    <row r="31354" spans="76:76">
      <c r="BX31354" s="16"/>
    </row>
    <row r="31355" spans="76:76">
      <c r="BX31355" s="16"/>
    </row>
    <row r="31356" spans="76:76">
      <c r="BX31356" s="16"/>
    </row>
    <row r="31357" spans="76:76">
      <c r="BX31357" s="16"/>
    </row>
    <row r="31358" spans="76:76">
      <c r="BX31358" s="16"/>
    </row>
    <row r="31359" spans="76:76">
      <c r="BX31359" s="16"/>
    </row>
    <row r="31360" spans="76:76">
      <c r="BX31360" s="16"/>
    </row>
    <row r="31361" spans="76:76">
      <c r="BX31361" s="16"/>
    </row>
    <row r="31362" spans="76:76">
      <c r="BX31362" s="16"/>
    </row>
    <row r="31363" spans="76:76">
      <c r="BX31363" s="16"/>
    </row>
    <row r="31364" spans="76:76">
      <c r="BX31364" s="16"/>
    </row>
    <row r="31365" spans="76:76">
      <c r="BX31365" s="16"/>
    </row>
    <row r="31366" spans="76:76">
      <c r="BX31366" s="16"/>
    </row>
    <row r="31367" spans="76:76">
      <c r="BX31367" s="16"/>
    </row>
    <row r="31368" spans="76:76">
      <c r="BX31368" s="16"/>
    </row>
    <row r="31369" spans="76:76">
      <c r="BX31369" s="16"/>
    </row>
    <row r="31370" spans="76:76">
      <c r="BX31370" s="16"/>
    </row>
    <row r="31371" spans="76:76">
      <c r="BX31371" s="16"/>
    </row>
    <row r="31372" spans="76:76">
      <c r="BX31372" s="16"/>
    </row>
    <row r="31373" spans="76:76">
      <c r="BX31373" s="16"/>
    </row>
    <row r="31374" spans="76:76">
      <c r="BX31374" s="16"/>
    </row>
    <row r="31375" spans="76:76">
      <c r="BX31375" s="16"/>
    </row>
    <row r="31376" spans="76:76">
      <c r="BX31376" s="16"/>
    </row>
    <row r="31377" spans="76:76">
      <c r="BX31377" s="16"/>
    </row>
    <row r="31378" spans="76:76">
      <c r="BX31378" s="16"/>
    </row>
    <row r="31379" spans="76:76">
      <c r="BX31379" s="16"/>
    </row>
    <row r="31380" spans="76:76">
      <c r="BX31380" s="16"/>
    </row>
    <row r="31381" spans="76:76">
      <c r="BX31381" s="16"/>
    </row>
    <row r="31382" spans="76:76">
      <c r="BX31382" s="16"/>
    </row>
    <row r="31383" spans="76:76">
      <c r="BX31383" s="16"/>
    </row>
    <row r="31384" spans="76:76">
      <c r="BX31384" s="16"/>
    </row>
    <row r="31385" spans="76:76">
      <c r="BX31385" s="16"/>
    </row>
    <row r="31386" spans="76:76">
      <c r="BX31386" s="16"/>
    </row>
    <row r="31387" spans="76:76">
      <c r="BX31387" s="16"/>
    </row>
    <row r="31388" spans="76:76">
      <c r="BX31388" s="16"/>
    </row>
    <row r="31389" spans="76:76">
      <c r="BX31389" s="16"/>
    </row>
    <row r="31390" spans="76:76">
      <c r="BX31390" s="16"/>
    </row>
    <row r="31391" spans="76:76">
      <c r="BX31391" s="16"/>
    </row>
    <row r="31392" spans="76:76">
      <c r="BX31392" s="16"/>
    </row>
    <row r="31393" spans="76:76">
      <c r="BX31393" s="16"/>
    </row>
    <row r="31394" spans="76:76">
      <c r="BX31394" s="16"/>
    </row>
    <row r="31395" spans="76:76">
      <c r="BX31395" s="16"/>
    </row>
    <row r="31396" spans="76:76">
      <c r="BX31396" s="16"/>
    </row>
    <row r="31397" spans="76:76">
      <c r="BX31397" s="16"/>
    </row>
    <row r="31398" spans="76:76">
      <c r="BX31398" s="16"/>
    </row>
    <row r="31399" spans="76:76">
      <c r="BX31399" s="16"/>
    </row>
    <row r="31400" spans="76:76">
      <c r="BX31400" s="16"/>
    </row>
    <row r="31401" spans="76:76">
      <c r="BX31401" s="16"/>
    </row>
    <row r="31402" spans="76:76">
      <c r="BX31402" s="16"/>
    </row>
    <row r="31403" spans="76:76">
      <c r="BX31403" s="16"/>
    </row>
    <row r="31404" spans="76:76">
      <c r="BX31404" s="16"/>
    </row>
    <row r="31405" spans="76:76">
      <c r="BX31405" s="16"/>
    </row>
    <row r="31406" spans="76:76">
      <c r="BX31406" s="16"/>
    </row>
    <row r="31407" spans="76:76">
      <c r="BX31407" s="16"/>
    </row>
    <row r="31408" spans="76:76">
      <c r="BX31408" s="16"/>
    </row>
    <row r="31409" spans="76:76">
      <c r="BX31409" s="16"/>
    </row>
    <row r="31410" spans="76:76">
      <c r="BX31410" s="16"/>
    </row>
    <row r="31411" spans="76:76">
      <c r="BX31411" s="16"/>
    </row>
    <row r="31412" spans="76:76">
      <c r="BX31412" s="16"/>
    </row>
    <row r="31413" spans="76:76">
      <c r="BX31413" s="16"/>
    </row>
    <row r="31414" spans="76:76">
      <c r="BX31414" s="16"/>
    </row>
    <row r="31415" spans="76:76">
      <c r="BX31415" s="16"/>
    </row>
    <row r="31416" spans="76:76">
      <c r="BX31416" s="16"/>
    </row>
    <row r="31417" spans="76:76">
      <c r="BX31417" s="16"/>
    </row>
    <row r="31418" spans="76:76">
      <c r="BX31418" s="16"/>
    </row>
    <row r="31419" spans="76:76">
      <c r="BX31419" s="16"/>
    </row>
    <row r="31420" spans="76:76">
      <c r="BX31420" s="16"/>
    </row>
    <row r="31421" spans="76:76">
      <c r="BX31421" s="16"/>
    </row>
    <row r="31422" spans="76:76">
      <c r="BX31422" s="16"/>
    </row>
    <row r="31423" spans="76:76">
      <c r="BX31423" s="16"/>
    </row>
    <row r="31424" spans="76:76">
      <c r="BX31424" s="16"/>
    </row>
    <row r="31425" spans="76:76">
      <c r="BX31425" s="16"/>
    </row>
    <row r="31426" spans="76:76">
      <c r="BX31426" s="16"/>
    </row>
    <row r="31427" spans="76:76">
      <c r="BX31427" s="16"/>
    </row>
    <row r="31428" spans="76:76">
      <c r="BX31428" s="16"/>
    </row>
    <row r="31429" spans="76:76">
      <c r="BX31429" s="16"/>
    </row>
    <row r="31430" spans="76:76">
      <c r="BX31430" s="16"/>
    </row>
    <row r="31431" spans="76:76">
      <c r="BX31431" s="16"/>
    </row>
    <row r="31432" spans="76:76">
      <c r="BX31432" s="16"/>
    </row>
    <row r="31433" spans="76:76">
      <c r="BX31433" s="16"/>
    </row>
    <row r="31434" spans="76:76">
      <c r="BX31434" s="16"/>
    </row>
    <row r="31435" spans="76:76">
      <c r="BX31435" s="16"/>
    </row>
    <row r="31436" spans="76:76">
      <c r="BX31436" s="16"/>
    </row>
    <row r="31437" spans="76:76">
      <c r="BX31437" s="16"/>
    </row>
    <row r="31438" spans="76:76">
      <c r="BX31438" s="16"/>
    </row>
    <row r="31439" spans="76:76">
      <c r="BX31439" s="16"/>
    </row>
    <row r="31440" spans="76:76">
      <c r="BX31440" s="16"/>
    </row>
    <row r="31441" spans="76:76">
      <c r="BX31441" s="16"/>
    </row>
    <row r="31442" spans="76:76">
      <c r="BX31442" s="16"/>
    </row>
    <row r="31443" spans="76:76">
      <c r="BX31443" s="16"/>
    </row>
    <row r="31444" spans="76:76">
      <c r="BX31444" s="16"/>
    </row>
    <row r="31445" spans="76:76">
      <c r="BX31445" s="16"/>
    </row>
    <row r="31446" spans="76:76">
      <c r="BX31446" s="16"/>
    </row>
    <row r="31447" spans="76:76">
      <c r="BX31447" s="16"/>
    </row>
    <row r="31448" spans="76:76">
      <c r="BX31448" s="16"/>
    </row>
    <row r="31449" spans="76:76">
      <c r="BX31449" s="16"/>
    </row>
    <row r="31450" spans="76:76">
      <c r="BX31450" s="16"/>
    </row>
    <row r="31451" spans="76:76">
      <c r="BX31451" s="16"/>
    </row>
    <row r="31452" spans="76:76">
      <c r="BX31452" s="16"/>
    </row>
    <row r="31453" spans="76:76">
      <c r="BX31453" s="16"/>
    </row>
    <row r="31454" spans="76:76">
      <c r="BX31454" s="16"/>
    </row>
    <row r="31455" spans="76:76">
      <c r="BX31455" s="16"/>
    </row>
    <row r="31456" spans="76:76">
      <c r="BX31456" s="16"/>
    </row>
    <row r="31457" spans="76:76">
      <c r="BX31457" s="16"/>
    </row>
    <row r="31458" spans="76:76">
      <c r="BX31458" s="16"/>
    </row>
    <row r="31459" spans="76:76">
      <c r="BX31459" s="16"/>
    </row>
    <row r="31460" spans="76:76">
      <c r="BX31460" s="16"/>
    </row>
    <row r="31461" spans="76:76">
      <c r="BX31461" s="16"/>
    </row>
    <row r="31462" spans="76:76">
      <c r="BX31462" s="16"/>
    </row>
    <row r="31463" spans="76:76">
      <c r="BX31463" s="16"/>
    </row>
    <row r="31464" spans="76:76">
      <c r="BX31464" s="16"/>
    </row>
    <row r="31465" spans="76:76">
      <c r="BX31465" s="16"/>
    </row>
    <row r="31466" spans="76:76">
      <c r="BX31466" s="16"/>
    </row>
    <row r="31467" spans="76:76">
      <c r="BX31467" s="16"/>
    </row>
    <row r="31468" spans="76:76">
      <c r="BX31468" s="16"/>
    </row>
    <row r="31469" spans="76:76">
      <c r="BX31469" s="16"/>
    </row>
    <row r="31470" spans="76:76">
      <c r="BX31470" s="16"/>
    </row>
    <row r="31471" spans="76:76">
      <c r="BX31471" s="16"/>
    </row>
    <row r="31472" spans="76:76">
      <c r="BX31472" s="16"/>
    </row>
    <row r="31473" spans="76:76">
      <c r="BX31473" s="16"/>
    </row>
    <row r="31474" spans="76:76">
      <c r="BX31474" s="16"/>
    </row>
    <row r="31475" spans="76:76">
      <c r="BX31475" s="16"/>
    </row>
    <row r="31476" spans="76:76">
      <c r="BX31476" s="16"/>
    </row>
    <row r="31477" spans="76:76">
      <c r="BX31477" s="16"/>
    </row>
    <row r="31478" spans="76:76">
      <c r="BX31478" s="16"/>
    </row>
    <row r="31479" spans="76:76">
      <c r="BX31479" s="16"/>
    </row>
    <row r="31480" spans="76:76">
      <c r="BX31480" s="16"/>
    </row>
    <row r="31481" spans="76:76">
      <c r="BX31481" s="16"/>
    </row>
    <row r="31482" spans="76:76">
      <c r="BX31482" s="16"/>
    </row>
    <row r="31483" spans="76:76">
      <c r="BX31483" s="16"/>
    </row>
    <row r="31484" spans="76:76">
      <c r="BX31484" s="16"/>
    </row>
    <row r="31485" spans="76:76">
      <c r="BX31485" s="16"/>
    </row>
    <row r="31486" spans="76:76">
      <c r="BX31486" s="16"/>
    </row>
    <row r="31487" spans="76:76">
      <c r="BX31487" s="16"/>
    </row>
    <row r="31488" spans="76:76">
      <c r="BX31488" s="16"/>
    </row>
    <row r="31489" spans="76:76">
      <c r="BX31489" s="16"/>
    </row>
    <row r="31490" spans="76:76">
      <c r="BX31490" s="16"/>
    </row>
    <row r="31491" spans="76:76">
      <c r="BX31491" s="16"/>
    </row>
    <row r="31492" spans="76:76">
      <c r="BX31492" s="16"/>
    </row>
    <row r="31493" spans="76:76">
      <c r="BX31493" s="16"/>
    </row>
    <row r="31494" spans="76:76">
      <c r="BX31494" s="16"/>
    </row>
    <row r="31495" spans="76:76">
      <c r="BX31495" s="16"/>
    </row>
    <row r="31496" spans="76:76">
      <c r="BX31496" s="16"/>
    </row>
    <row r="31497" spans="76:76">
      <c r="BX31497" s="16"/>
    </row>
    <row r="31498" spans="76:76">
      <c r="BX31498" s="16"/>
    </row>
    <row r="31499" spans="76:76">
      <c r="BX31499" s="16"/>
    </row>
    <row r="31500" spans="76:76">
      <c r="BX31500" s="16"/>
    </row>
    <row r="31501" spans="76:76">
      <c r="BX31501" s="16"/>
    </row>
    <row r="31502" spans="76:76">
      <c r="BX31502" s="16"/>
    </row>
    <row r="31503" spans="76:76">
      <c r="BX31503" s="16"/>
    </row>
    <row r="31504" spans="76:76">
      <c r="BX31504" s="16"/>
    </row>
    <row r="31505" spans="76:76">
      <c r="BX31505" s="16"/>
    </row>
    <row r="31506" spans="76:76">
      <c r="BX31506" s="16"/>
    </row>
    <row r="31507" spans="76:76">
      <c r="BX31507" s="16"/>
    </row>
    <row r="31508" spans="76:76">
      <c r="BX31508" s="16"/>
    </row>
    <row r="31509" spans="76:76">
      <c r="BX31509" s="16"/>
    </row>
    <row r="31510" spans="76:76">
      <c r="BX31510" s="16"/>
    </row>
    <row r="31511" spans="76:76">
      <c r="BX31511" s="16"/>
    </row>
    <row r="31512" spans="76:76">
      <c r="BX31512" s="16"/>
    </row>
    <row r="31513" spans="76:76">
      <c r="BX31513" s="16"/>
    </row>
    <row r="31514" spans="76:76">
      <c r="BX31514" s="16"/>
    </row>
    <row r="31515" spans="76:76">
      <c r="BX31515" s="16"/>
    </row>
    <row r="31516" spans="76:76">
      <c r="BX31516" s="16"/>
    </row>
    <row r="31517" spans="76:76">
      <c r="BX31517" s="16"/>
    </row>
    <row r="31518" spans="76:76">
      <c r="BX31518" s="16"/>
    </row>
    <row r="31519" spans="76:76">
      <c r="BX31519" s="16"/>
    </row>
    <row r="31520" spans="76:76">
      <c r="BX31520" s="16"/>
    </row>
    <row r="31521" spans="76:76">
      <c r="BX31521" s="16"/>
    </row>
    <row r="31522" spans="76:76">
      <c r="BX31522" s="16"/>
    </row>
    <row r="31523" spans="76:76">
      <c r="BX31523" s="16"/>
    </row>
    <row r="31524" spans="76:76">
      <c r="BX31524" s="16"/>
    </row>
    <row r="31525" spans="76:76">
      <c r="BX31525" s="16"/>
    </row>
    <row r="31526" spans="76:76">
      <c r="BX31526" s="16"/>
    </row>
    <row r="31527" spans="76:76">
      <c r="BX31527" s="16"/>
    </row>
    <row r="31528" spans="76:76">
      <c r="BX31528" s="16"/>
    </row>
    <row r="31529" spans="76:76">
      <c r="BX31529" s="16"/>
    </row>
    <row r="31530" spans="76:76">
      <c r="BX31530" s="16"/>
    </row>
    <row r="31531" spans="76:76">
      <c r="BX31531" s="16"/>
    </row>
    <row r="31532" spans="76:76">
      <c r="BX31532" s="16"/>
    </row>
    <row r="31533" spans="76:76">
      <c r="BX31533" s="16"/>
    </row>
    <row r="31534" spans="76:76">
      <c r="BX31534" s="16"/>
    </row>
    <row r="31535" spans="76:76">
      <c r="BX31535" s="16"/>
    </row>
    <row r="31536" spans="76:76">
      <c r="BX31536" s="16"/>
    </row>
    <row r="31537" spans="76:76">
      <c r="BX31537" s="16"/>
    </row>
    <row r="31538" spans="76:76">
      <c r="BX31538" s="16"/>
    </row>
    <row r="31539" spans="76:76">
      <c r="BX31539" s="16"/>
    </row>
    <row r="31540" spans="76:76">
      <c r="BX31540" s="16"/>
    </row>
    <row r="31541" spans="76:76">
      <c r="BX31541" s="16"/>
    </row>
    <row r="31542" spans="76:76">
      <c r="BX31542" s="16"/>
    </row>
    <row r="31543" spans="76:76">
      <c r="BX31543" s="16"/>
    </row>
    <row r="31544" spans="76:76">
      <c r="BX31544" s="16"/>
    </row>
    <row r="31545" spans="76:76">
      <c r="BX31545" s="16"/>
    </row>
    <row r="31546" spans="76:76">
      <c r="BX31546" s="16"/>
    </row>
    <row r="31547" spans="76:76">
      <c r="BX31547" s="16"/>
    </row>
    <row r="31548" spans="76:76">
      <c r="BX31548" s="16"/>
    </row>
    <row r="31549" spans="76:76">
      <c r="BX31549" s="16"/>
    </row>
    <row r="31550" spans="76:76">
      <c r="BX31550" s="16"/>
    </row>
    <row r="31551" spans="76:76">
      <c r="BX31551" s="16"/>
    </row>
    <row r="31552" spans="76:76">
      <c r="BX31552" s="16"/>
    </row>
    <row r="31553" spans="76:76">
      <c r="BX31553" s="16"/>
    </row>
    <row r="31554" spans="76:76">
      <c r="BX31554" s="16"/>
    </row>
    <row r="31555" spans="76:76">
      <c r="BX31555" s="16"/>
    </row>
    <row r="31556" spans="76:76">
      <c r="BX31556" s="16"/>
    </row>
    <row r="31557" spans="76:76">
      <c r="BX31557" s="16"/>
    </row>
    <row r="31558" spans="76:76">
      <c r="BX31558" s="16"/>
    </row>
    <row r="31559" spans="76:76">
      <c r="BX31559" s="16"/>
    </row>
    <row r="31560" spans="76:76">
      <c r="BX31560" s="16"/>
    </row>
    <row r="31561" spans="76:76">
      <c r="BX31561" s="16"/>
    </row>
    <row r="31562" spans="76:76">
      <c r="BX31562" s="16"/>
    </row>
    <row r="31563" spans="76:76">
      <c r="BX31563" s="16"/>
    </row>
    <row r="31564" spans="76:76">
      <c r="BX31564" s="16"/>
    </row>
    <row r="31565" spans="76:76">
      <c r="BX31565" s="16"/>
    </row>
    <row r="31566" spans="76:76">
      <c r="BX31566" s="16"/>
    </row>
    <row r="31567" spans="76:76">
      <c r="BX31567" s="16"/>
    </row>
    <row r="31568" spans="76:76">
      <c r="BX31568" s="16"/>
    </row>
    <row r="31569" spans="76:76">
      <c r="BX31569" s="16"/>
    </row>
    <row r="31570" spans="76:76">
      <c r="BX31570" s="16"/>
    </row>
    <row r="31571" spans="76:76">
      <c r="BX31571" s="16"/>
    </row>
    <row r="31572" spans="76:76">
      <c r="BX31572" s="16"/>
    </row>
    <row r="31573" spans="76:76">
      <c r="BX31573" s="16"/>
    </row>
    <row r="31574" spans="76:76">
      <c r="BX31574" s="16"/>
    </row>
    <row r="31575" spans="76:76">
      <c r="BX31575" s="16"/>
    </row>
    <row r="31576" spans="76:76">
      <c r="BX31576" s="16"/>
    </row>
    <row r="31577" spans="76:76">
      <c r="BX31577" s="16"/>
    </row>
    <row r="31578" spans="76:76">
      <c r="BX31578" s="16"/>
    </row>
    <row r="31579" spans="76:76">
      <c r="BX31579" s="16"/>
    </row>
    <row r="31580" spans="76:76">
      <c r="BX31580" s="16"/>
    </row>
    <row r="31581" spans="76:76">
      <c r="BX31581" s="16"/>
    </row>
    <row r="31582" spans="76:76">
      <c r="BX31582" s="16"/>
    </row>
    <row r="31583" spans="76:76">
      <c r="BX31583" s="16"/>
    </row>
    <row r="31584" spans="76:76">
      <c r="BX31584" s="16"/>
    </row>
    <row r="31585" spans="76:76">
      <c r="BX31585" s="16"/>
    </row>
    <row r="31586" spans="76:76">
      <c r="BX31586" s="16"/>
    </row>
    <row r="31587" spans="76:76">
      <c r="BX31587" s="16"/>
    </row>
    <row r="31588" spans="76:76">
      <c r="BX31588" s="16"/>
    </row>
    <row r="31589" spans="76:76">
      <c r="BX31589" s="16"/>
    </row>
    <row r="31590" spans="76:76">
      <c r="BX31590" s="16"/>
    </row>
    <row r="31591" spans="76:76">
      <c r="BX31591" s="16"/>
    </row>
    <row r="31592" spans="76:76">
      <c r="BX31592" s="16"/>
    </row>
    <row r="31593" spans="76:76">
      <c r="BX31593" s="16"/>
    </row>
    <row r="31594" spans="76:76">
      <c r="BX31594" s="16"/>
    </row>
    <row r="31595" spans="76:76">
      <c r="BX31595" s="16"/>
    </row>
    <row r="31596" spans="76:76">
      <c r="BX31596" s="16"/>
    </row>
    <row r="31597" spans="76:76">
      <c r="BX31597" s="16"/>
    </row>
    <row r="31598" spans="76:76">
      <c r="BX31598" s="16"/>
    </row>
    <row r="31599" spans="76:76">
      <c r="BX31599" s="16"/>
    </row>
    <row r="31600" spans="76:76">
      <c r="BX31600" s="16"/>
    </row>
    <row r="31601" spans="76:76">
      <c r="BX31601" s="16"/>
    </row>
    <row r="31602" spans="76:76">
      <c r="BX31602" s="16"/>
    </row>
    <row r="31603" spans="76:76">
      <c r="BX31603" s="16"/>
    </row>
    <row r="31604" spans="76:76">
      <c r="BX31604" s="16"/>
    </row>
    <row r="31605" spans="76:76">
      <c r="BX31605" s="16"/>
    </row>
    <row r="31606" spans="76:76">
      <c r="BX31606" s="16"/>
    </row>
    <row r="31607" spans="76:76">
      <c r="BX31607" s="16"/>
    </row>
    <row r="31608" spans="76:76">
      <c r="BX31608" s="16"/>
    </row>
    <row r="31609" spans="76:76">
      <c r="BX31609" s="16"/>
    </row>
    <row r="31610" spans="76:76">
      <c r="BX31610" s="16"/>
    </row>
    <row r="31611" spans="76:76">
      <c r="BX31611" s="16"/>
    </row>
    <row r="31612" spans="76:76">
      <c r="BX31612" s="16"/>
    </row>
    <row r="31613" spans="76:76">
      <c r="BX31613" s="16"/>
    </row>
    <row r="31614" spans="76:76">
      <c r="BX31614" s="16"/>
    </row>
    <row r="31615" spans="76:76">
      <c r="BX31615" s="16"/>
    </row>
    <row r="31616" spans="76:76">
      <c r="BX31616" s="16"/>
    </row>
    <row r="31617" spans="76:76">
      <c r="BX31617" s="16"/>
    </row>
    <row r="31618" spans="76:76">
      <c r="BX31618" s="16"/>
    </row>
    <row r="31619" spans="76:76">
      <c r="BX31619" s="16"/>
    </row>
    <row r="31620" spans="76:76">
      <c r="BX31620" s="16"/>
    </row>
    <row r="31621" spans="76:76">
      <c r="BX31621" s="16"/>
    </row>
    <row r="31622" spans="76:76">
      <c r="BX31622" s="16"/>
    </row>
    <row r="31623" spans="76:76">
      <c r="BX31623" s="16"/>
    </row>
    <row r="31624" spans="76:76">
      <c r="BX31624" s="16"/>
    </row>
    <row r="31625" spans="76:76">
      <c r="BX31625" s="16"/>
    </row>
    <row r="31626" spans="76:76">
      <c r="BX31626" s="16"/>
    </row>
    <row r="31627" spans="76:76">
      <c r="BX31627" s="16"/>
    </row>
    <row r="31628" spans="76:76">
      <c r="BX31628" s="16"/>
    </row>
    <row r="31629" spans="76:76">
      <c r="BX31629" s="16"/>
    </row>
    <row r="31630" spans="76:76">
      <c r="BX31630" s="16"/>
    </row>
    <row r="31631" spans="76:76">
      <c r="BX31631" s="16"/>
    </row>
    <row r="31632" spans="76:76">
      <c r="BX31632" s="16"/>
    </row>
    <row r="31633" spans="76:76">
      <c r="BX31633" s="16"/>
    </row>
    <row r="31634" spans="76:76">
      <c r="BX31634" s="16"/>
    </row>
    <row r="31635" spans="76:76">
      <c r="BX31635" s="16"/>
    </row>
    <row r="31636" spans="76:76">
      <c r="BX31636" s="16"/>
    </row>
    <row r="31637" spans="76:76">
      <c r="BX31637" s="16"/>
    </row>
    <row r="31638" spans="76:76">
      <c r="BX31638" s="16"/>
    </row>
    <row r="31639" spans="76:76">
      <c r="BX31639" s="16"/>
    </row>
    <row r="31640" spans="76:76">
      <c r="BX31640" s="16"/>
    </row>
    <row r="31641" spans="76:76">
      <c r="BX31641" s="16"/>
    </row>
    <row r="31642" spans="76:76">
      <c r="BX31642" s="16"/>
    </row>
    <row r="31643" spans="76:76">
      <c r="BX31643" s="16"/>
    </row>
    <row r="31644" spans="76:76">
      <c r="BX31644" s="16"/>
    </row>
    <row r="31645" spans="76:76">
      <c r="BX31645" s="16"/>
    </row>
    <row r="31646" spans="76:76">
      <c r="BX31646" s="16"/>
    </row>
    <row r="31647" spans="76:76">
      <c r="BX31647" s="16"/>
    </row>
    <row r="31648" spans="76:76">
      <c r="BX31648" s="16"/>
    </row>
    <row r="31649" spans="76:76">
      <c r="BX31649" s="16"/>
    </row>
    <row r="31650" spans="76:76">
      <c r="BX31650" s="16"/>
    </row>
    <row r="31651" spans="76:76">
      <c r="BX31651" s="16"/>
    </row>
    <row r="31652" spans="76:76">
      <c r="BX31652" s="16"/>
    </row>
    <row r="31653" spans="76:76">
      <c r="BX31653" s="16"/>
    </row>
    <row r="31654" spans="76:76">
      <c r="BX31654" s="16"/>
    </row>
    <row r="31655" spans="76:76">
      <c r="BX31655" s="16"/>
    </row>
    <row r="31656" spans="76:76">
      <c r="BX31656" s="16"/>
    </row>
    <row r="31657" spans="76:76">
      <c r="BX31657" s="16"/>
    </row>
    <row r="31658" spans="76:76">
      <c r="BX31658" s="16"/>
    </row>
    <row r="31659" spans="76:76">
      <c r="BX31659" s="16"/>
    </row>
    <row r="31660" spans="76:76">
      <c r="BX31660" s="16"/>
    </row>
    <row r="31661" spans="76:76">
      <c r="BX31661" s="16"/>
    </row>
    <row r="31662" spans="76:76">
      <c r="BX31662" s="16"/>
    </row>
    <row r="31663" spans="76:76">
      <c r="BX31663" s="16"/>
    </row>
    <row r="31664" spans="76:76">
      <c r="BX31664" s="16"/>
    </row>
    <row r="31665" spans="76:76">
      <c r="BX31665" s="16"/>
    </row>
    <row r="31666" spans="76:76">
      <c r="BX31666" s="16"/>
    </row>
    <row r="31667" spans="76:76">
      <c r="BX31667" s="16"/>
    </row>
    <row r="31668" spans="76:76">
      <c r="BX31668" s="16"/>
    </row>
    <row r="31669" spans="76:76">
      <c r="BX31669" s="16"/>
    </row>
    <row r="31670" spans="76:76">
      <c r="BX31670" s="16"/>
    </row>
    <row r="31671" spans="76:76">
      <c r="BX31671" s="16"/>
    </row>
    <row r="31672" spans="76:76">
      <c r="BX31672" s="16"/>
    </row>
    <row r="31673" spans="76:76">
      <c r="BX31673" s="16"/>
    </row>
    <row r="31674" spans="76:76">
      <c r="BX31674" s="16"/>
    </row>
    <row r="31675" spans="76:76">
      <c r="BX31675" s="16"/>
    </row>
    <row r="31676" spans="76:76">
      <c r="BX31676" s="16"/>
    </row>
    <row r="31677" spans="76:76">
      <c r="BX31677" s="16"/>
    </row>
    <row r="31678" spans="76:76">
      <c r="BX31678" s="16"/>
    </row>
    <row r="31679" spans="76:76">
      <c r="BX31679" s="16"/>
    </row>
    <row r="31680" spans="76:76">
      <c r="BX31680" s="16"/>
    </row>
    <row r="31681" spans="76:76">
      <c r="BX31681" s="16"/>
    </row>
    <row r="31682" spans="76:76">
      <c r="BX31682" s="16"/>
    </row>
    <row r="31683" spans="76:76">
      <c r="BX31683" s="16"/>
    </row>
    <row r="31684" spans="76:76">
      <c r="BX31684" s="16"/>
    </row>
    <row r="31685" spans="76:76">
      <c r="BX31685" s="16"/>
    </row>
    <row r="31686" spans="76:76">
      <c r="BX31686" s="16"/>
    </row>
    <row r="31687" spans="76:76">
      <c r="BX31687" s="16"/>
    </row>
    <row r="31688" spans="76:76">
      <c r="BX31688" s="16"/>
    </row>
    <row r="31689" spans="76:76">
      <c r="BX31689" s="16"/>
    </row>
    <row r="31690" spans="76:76">
      <c r="BX31690" s="16"/>
    </row>
    <row r="31691" spans="76:76">
      <c r="BX31691" s="16"/>
    </row>
    <row r="31692" spans="76:76">
      <c r="BX31692" s="16"/>
    </row>
    <row r="31693" spans="76:76">
      <c r="BX31693" s="16"/>
    </row>
    <row r="31694" spans="76:76">
      <c r="BX31694" s="16"/>
    </row>
    <row r="31695" spans="76:76">
      <c r="BX31695" s="16"/>
    </row>
    <row r="31696" spans="76:76">
      <c r="BX31696" s="16"/>
    </row>
    <row r="31697" spans="76:76">
      <c r="BX31697" s="16"/>
    </row>
    <row r="31698" spans="76:76">
      <c r="BX31698" s="16"/>
    </row>
    <row r="31699" spans="76:76">
      <c r="BX31699" s="16"/>
    </row>
    <row r="31700" spans="76:76">
      <c r="BX31700" s="16"/>
    </row>
    <row r="31701" spans="76:76">
      <c r="BX31701" s="16"/>
    </row>
    <row r="31702" spans="76:76">
      <c r="BX31702" s="16"/>
    </row>
    <row r="31703" spans="76:76">
      <c r="BX31703" s="16"/>
    </row>
    <row r="31704" spans="76:76">
      <c r="BX31704" s="16"/>
    </row>
    <row r="31705" spans="76:76">
      <c r="BX31705" s="16"/>
    </row>
    <row r="31706" spans="76:76">
      <c r="BX31706" s="16"/>
    </row>
    <row r="31707" spans="76:76">
      <c r="BX31707" s="16"/>
    </row>
    <row r="31708" spans="76:76">
      <c r="BX31708" s="16"/>
    </row>
    <row r="31709" spans="76:76">
      <c r="BX31709" s="16"/>
    </row>
    <row r="31710" spans="76:76">
      <c r="BX31710" s="16"/>
    </row>
    <row r="31711" spans="76:76">
      <c r="BX31711" s="16"/>
    </row>
    <row r="31712" spans="76:76">
      <c r="BX31712" s="16"/>
    </row>
    <row r="31713" spans="76:76">
      <c r="BX31713" s="16"/>
    </row>
    <row r="31714" spans="76:76">
      <c r="BX31714" s="16"/>
    </row>
    <row r="31715" spans="76:76">
      <c r="BX31715" s="16"/>
    </row>
    <row r="31716" spans="76:76">
      <c r="BX31716" s="16"/>
    </row>
    <row r="31717" spans="76:76">
      <c r="BX31717" s="16"/>
    </row>
    <row r="31718" spans="76:76">
      <c r="BX31718" s="16"/>
    </row>
    <row r="31719" spans="76:76">
      <c r="BX31719" s="16"/>
    </row>
    <row r="31720" spans="76:76">
      <c r="BX31720" s="16"/>
    </row>
    <row r="31721" spans="76:76">
      <c r="BX31721" s="16"/>
    </row>
    <row r="31722" spans="76:76">
      <c r="BX31722" s="16"/>
    </row>
    <row r="31723" spans="76:76">
      <c r="BX31723" s="16"/>
    </row>
    <row r="31724" spans="76:76">
      <c r="BX31724" s="16"/>
    </row>
    <row r="31725" spans="76:76">
      <c r="BX31725" s="16"/>
    </row>
    <row r="31726" spans="76:76">
      <c r="BX31726" s="16"/>
    </row>
    <row r="31727" spans="76:76">
      <c r="BX31727" s="16"/>
    </row>
    <row r="31728" spans="76:76">
      <c r="BX31728" s="16"/>
    </row>
    <row r="31729" spans="76:76">
      <c r="BX31729" s="16"/>
    </row>
    <row r="31730" spans="76:76">
      <c r="BX31730" s="16"/>
    </row>
    <row r="31731" spans="76:76">
      <c r="BX31731" s="16"/>
    </row>
    <row r="31732" spans="76:76">
      <c r="BX31732" s="16"/>
    </row>
    <row r="31733" spans="76:76">
      <c r="BX31733" s="16"/>
    </row>
    <row r="31734" spans="76:76">
      <c r="BX31734" s="16"/>
    </row>
    <row r="31735" spans="76:76">
      <c r="BX31735" s="16"/>
    </row>
    <row r="31736" spans="76:76">
      <c r="BX31736" s="16"/>
    </row>
    <row r="31737" spans="76:76">
      <c r="BX31737" s="16"/>
    </row>
    <row r="31738" spans="76:76">
      <c r="BX31738" s="16"/>
    </row>
    <row r="31739" spans="76:76">
      <c r="BX31739" s="16"/>
    </row>
    <row r="31740" spans="76:76">
      <c r="BX31740" s="16"/>
    </row>
    <row r="31741" spans="76:76">
      <c r="BX31741" s="16"/>
    </row>
    <row r="31742" spans="76:76">
      <c r="BX31742" s="16"/>
    </row>
    <row r="31743" spans="76:76">
      <c r="BX31743" s="16"/>
    </row>
    <row r="31744" spans="76:76">
      <c r="BX31744" s="16"/>
    </row>
    <row r="31745" spans="76:76">
      <c r="BX31745" s="16"/>
    </row>
    <row r="31746" spans="76:76">
      <c r="BX31746" s="16"/>
    </row>
    <row r="31747" spans="76:76">
      <c r="BX31747" s="16"/>
    </row>
    <row r="31748" spans="76:76">
      <c r="BX31748" s="16"/>
    </row>
    <row r="31749" spans="76:76">
      <c r="BX31749" s="16"/>
    </row>
    <row r="31750" spans="76:76">
      <c r="BX31750" s="16"/>
    </row>
    <row r="31751" spans="76:76">
      <c r="BX31751" s="16"/>
    </row>
    <row r="31752" spans="76:76">
      <c r="BX31752" s="16"/>
    </row>
    <row r="31753" spans="76:76">
      <c r="BX31753" s="16"/>
    </row>
    <row r="31754" spans="76:76">
      <c r="BX31754" s="16"/>
    </row>
    <row r="31755" spans="76:76">
      <c r="BX31755" s="16"/>
    </row>
    <row r="31756" spans="76:76">
      <c r="BX31756" s="16"/>
    </row>
    <row r="31757" spans="76:76">
      <c r="BX31757" s="16"/>
    </row>
    <row r="31758" spans="76:76">
      <c r="BX31758" s="16"/>
    </row>
    <row r="31759" spans="76:76">
      <c r="BX31759" s="16"/>
    </row>
    <row r="31760" spans="76:76">
      <c r="BX31760" s="16"/>
    </row>
    <row r="31761" spans="76:76">
      <c r="BX31761" s="16"/>
    </row>
    <row r="31762" spans="76:76">
      <c r="BX31762" s="16"/>
    </row>
    <row r="31763" spans="76:76">
      <c r="BX31763" s="16"/>
    </row>
    <row r="31764" spans="76:76">
      <c r="BX31764" s="16"/>
    </row>
    <row r="31765" spans="76:76">
      <c r="BX31765" s="16"/>
    </row>
    <row r="31766" spans="76:76">
      <c r="BX31766" s="16"/>
    </row>
    <row r="31767" spans="76:76">
      <c r="BX31767" s="16"/>
    </row>
    <row r="31768" spans="76:76">
      <c r="BX31768" s="16"/>
    </row>
    <row r="31769" spans="76:76">
      <c r="BX31769" s="16"/>
    </row>
    <row r="31770" spans="76:76">
      <c r="BX31770" s="16"/>
    </row>
    <row r="31771" spans="76:76">
      <c r="BX31771" s="16"/>
    </row>
    <row r="31772" spans="76:76">
      <c r="BX31772" s="16"/>
    </row>
    <row r="31773" spans="76:76">
      <c r="BX31773" s="16"/>
    </row>
    <row r="31774" spans="76:76">
      <c r="BX31774" s="16"/>
    </row>
    <row r="31775" spans="76:76">
      <c r="BX31775" s="16"/>
    </row>
    <row r="31776" spans="76:76">
      <c r="BX31776" s="16"/>
    </row>
    <row r="31777" spans="76:76">
      <c r="BX31777" s="16"/>
    </row>
    <row r="31778" spans="76:76">
      <c r="BX31778" s="16"/>
    </row>
    <row r="31779" spans="76:76">
      <c r="BX31779" s="16"/>
    </row>
    <row r="31780" spans="76:76">
      <c r="BX31780" s="16"/>
    </row>
    <row r="31781" spans="76:76">
      <c r="BX31781" s="16"/>
    </row>
    <row r="31782" spans="76:76">
      <c r="BX31782" s="16"/>
    </row>
    <row r="31783" spans="76:76">
      <c r="BX31783" s="16"/>
    </row>
    <row r="31784" spans="76:76">
      <c r="BX31784" s="16"/>
    </row>
    <row r="31785" spans="76:76">
      <c r="BX31785" s="16"/>
    </row>
    <row r="31786" spans="76:76">
      <c r="BX31786" s="16"/>
    </row>
    <row r="31787" spans="76:76">
      <c r="BX31787" s="16"/>
    </row>
    <row r="31788" spans="76:76">
      <c r="BX31788" s="16"/>
    </row>
    <row r="31789" spans="76:76">
      <c r="BX31789" s="16"/>
    </row>
    <row r="31790" spans="76:76">
      <c r="BX31790" s="16"/>
    </row>
    <row r="31791" spans="76:76">
      <c r="BX31791" s="16"/>
    </row>
    <row r="31792" spans="76:76">
      <c r="BX31792" s="16"/>
    </row>
    <row r="31793" spans="76:76">
      <c r="BX31793" s="16"/>
    </row>
    <row r="31794" spans="76:76">
      <c r="BX31794" s="16"/>
    </row>
    <row r="31795" spans="76:76">
      <c r="BX31795" s="16"/>
    </row>
    <row r="31796" spans="76:76">
      <c r="BX31796" s="16"/>
    </row>
    <row r="31797" spans="76:76">
      <c r="BX31797" s="16"/>
    </row>
    <row r="31798" spans="76:76">
      <c r="BX31798" s="16"/>
    </row>
    <row r="31799" spans="76:76">
      <c r="BX31799" s="16"/>
    </row>
    <row r="31800" spans="76:76">
      <c r="BX31800" s="16"/>
    </row>
    <row r="31801" spans="76:76">
      <c r="BX31801" s="16"/>
    </row>
    <row r="31802" spans="76:76">
      <c r="BX31802" s="16"/>
    </row>
    <row r="31803" spans="76:76">
      <c r="BX31803" s="16"/>
    </row>
    <row r="31804" spans="76:76">
      <c r="BX31804" s="16"/>
    </row>
    <row r="31805" spans="76:76">
      <c r="BX31805" s="16"/>
    </row>
    <row r="31806" spans="76:76">
      <c r="BX31806" s="16"/>
    </row>
    <row r="31807" spans="76:76">
      <c r="BX31807" s="16"/>
    </row>
    <row r="31808" spans="76:76">
      <c r="BX31808" s="16"/>
    </row>
    <row r="31809" spans="76:76">
      <c r="BX31809" s="16"/>
    </row>
    <row r="31810" spans="76:76">
      <c r="BX31810" s="16"/>
    </row>
    <row r="31811" spans="76:76">
      <c r="BX31811" s="16"/>
    </row>
    <row r="31812" spans="76:76">
      <c r="BX31812" s="16"/>
    </row>
    <row r="31813" spans="76:76">
      <c r="BX31813" s="16"/>
    </row>
    <row r="31814" spans="76:76">
      <c r="BX31814" s="16"/>
    </row>
    <row r="31815" spans="76:76">
      <c r="BX31815" s="16"/>
    </row>
    <row r="31816" spans="76:76">
      <c r="BX31816" s="16"/>
    </row>
    <row r="31817" spans="76:76">
      <c r="BX31817" s="16"/>
    </row>
    <row r="31818" spans="76:76">
      <c r="BX31818" s="16"/>
    </row>
    <row r="31819" spans="76:76">
      <c r="BX31819" s="16"/>
    </row>
    <row r="31820" spans="76:76">
      <c r="BX31820" s="16"/>
    </row>
    <row r="31821" spans="76:76">
      <c r="BX31821" s="16"/>
    </row>
    <row r="31822" spans="76:76">
      <c r="BX31822" s="16"/>
    </row>
    <row r="31823" spans="76:76">
      <c r="BX31823" s="16"/>
    </row>
    <row r="31824" spans="76:76">
      <c r="BX31824" s="16"/>
    </row>
    <row r="31825" spans="76:76">
      <c r="BX31825" s="16"/>
    </row>
    <row r="31826" spans="76:76">
      <c r="BX31826" s="16"/>
    </row>
    <row r="31827" spans="76:76">
      <c r="BX31827" s="16"/>
    </row>
    <row r="31828" spans="76:76">
      <c r="BX31828" s="16"/>
    </row>
    <row r="31829" spans="76:76">
      <c r="BX31829" s="16"/>
    </row>
    <row r="31830" spans="76:76">
      <c r="BX31830" s="16"/>
    </row>
    <row r="31831" spans="76:76">
      <c r="BX31831" s="16"/>
    </row>
    <row r="31832" spans="76:76">
      <c r="BX31832" s="16"/>
    </row>
    <row r="31833" spans="76:76">
      <c r="BX31833" s="16"/>
    </row>
    <row r="31834" spans="76:76">
      <c r="BX31834" s="16"/>
    </row>
    <row r="31835" spans="76:76">
      <c r="BX31835" s="16"/>
    </row>
    <row r="31836" spans="76:76">
      <c r="BX31836" s="16"/>
    </row>
    <row r="31837" spans="76:76">
      <c r="BX31837" s="16"/>
    </row>
    <row r="31838" spans="76:76">
      <c r="BX31838" s="16"/>
    </row>
    <row r="31839" spans="76:76">
      <c r="BX31839" s="16"/>
    </row>
    <row r="31840" spans="76:76">
      <c r="BX31840" s="16"/>
    </row>
    <row r="31841" spans="76:76">
      <c r="BX31841" s="16"/>
    </row>
    <row r="31842" spans="76:76">
      <c r="BX31842" s="16"/>
    </row>
    <row r="31843" spans="76:76">
      <c r="BX31843" s="16"/>
    </row>
    <row r="31844" spans="76:76">
      <c r="BX31844" s="16"/>
    </row>
    <row r="31845" spans="76:76">
      <c r="BX31845" s="16"/>
    </row>
    <row r="31846" spans="76:76">
      <c r="BX31846" s="16"/>
    </row>
    <row r="31847" spans="76:76">
      <c r="BX31847" s="16"/>
    </row>
    <row r="31848" spans="76:76">
      <c r="BX31848" s="16"/>
    </row>
    <row r="31849" spans="76:76">
      <c r="BX31849" s="16"/>
    </row>
    <row r="31850" spans="76:76">
      <c r="BX31850" s="16"/>
    </row>
    <row r="31851" spans="76:76">
      <c r="BX31851" s="16"/>
    </row>
    <row r="31852" spans="76:76">
      <c r="BX31852" s="16"/>
    </row>
    <row r="31853" spans="76:76">
      <c r="BX31853" s="16"/>
    </row>
    <row r="31854" spans="76:76">
      <c r="BX31854" s="16"/>
    </row>
    <row r="31855" spans="76:76">
      <c r="BX31855" s="16"/>
    </row>
    <row r="31856" spans="76:76">
      <c r="BX31856" s="16"/>
    </row>
    <row r="31857" spans="76:76">
      <c r="BX31857" s="16"/>
    </row>
    <row r="31858" spans="76:76">
      <c r="BX31858" s="16"/>
    </row>
    <row r="31859" spans="76:76">
      <c r="BX31859" s="16"/>
    </row>
    <row r="31860" spans="76:76">
      <c r="BX31860" s="16"/>
    </row>
    <row r="31861" spans="76:76">
      <c r="BX31861" s="16"/>
    </row>
    <row r="31862" spans="76:76">
      <c r="BX31862" s="16"/>
    </row>
    <row r="31863" spans="76:76">
      <c r="BX31863" s="16"/>
    </row>
    <row r="31864" spans="76:76">
      <c r="BX31864" s="16"/>
    </row>
    <row r="31865" spans="76:76">
      <c r="BX31865" s="16"/>
    </row>
    <row r="31866" spans="76:76">
      <c r="BX31866" s="16"/>
    </row>
    <row r="31867" spans="76:76">
      <c r="BX31867" s="16"/>
    </row>
    <row r="31868" spans="76:76">
      <c r="BX31868" s="16"/>
    </row>
    <row r="31869" spans="76:76">
      <c r="BX31869" s="16"/>
    </row>
    <row r="31870" spans="76:76">
      <c r="BX31870" s="16"/>
    </row>
    <row r="31871" spans="76:76">
      <c r="BX31871" s="16"/>
    </row>
    <row r="31872" spans="76:76">
      <c r="BX31872" s="16"/>
    </row>
    <row r="31873" spans="76:76">
      <c r="BX31873" s="16"/>
    </row>
    <row r="31874" spans="76:76">
      <c r="BX31874" s="16"/>
    </row>
    <row r="31875" spans="76:76">
      <c r="BX31875" s="16"/>
    </row>
    <row r="31876" spans="76:76">
      <c r="BX31876" s="16"/>
    </row>
    <row r="31877" spans="76:76">
      <c r="BX31877" s="16"/>
    </row>
    <row r="31878" spans="76:76">
      <c r="BX31878" s="16"/>
    </row>
    <row r="31879" spans="76:76">
      <c r="BX31879" s="16"/>
    </row>
    <row r="31880" spans="76:76">
      <c r="BX31880" s="16"/>
    </row>
    <row r="31881" spans="76:76">
      <c r="BX31881" s="16"/>
    </row>
    <row r="31882" spans="76:76">
      <c r="BX31882" s="16"/>
    </row>
    <row r="31883" spans="76:76">
      <c r="BX31883" s="16"/>
    </row>
    <row r="31884" spans="76:76">
      <c r="BX31884" s="16"/>
    </row>
    <row r="31885" spans="76:76">
      <c r="BX31885" s="16"/>
    </row>
    <row r="31886" spans="76:76">
      <c r="BX31886" s="16"/>
    </row>
    <row r="31887" spans="76:76">
      <c r="BX31887" s="16"/>
    </row>
    <row r="31888" spans="76:76">
      <c r="BX31888" s="16"/>
    </row>
    <row r="31889" spans="76:76">
      <c r="BX31889" s="16"/>
    </row>
    <row r="31890" spans="76:76">
      <c r="BX31890" s="16"/>
    </row>
    <row r="31891" spans="76:76">
      <c r="BX31891" s="16"/>
    </row>
    <row r="31892" spans="76:76">
      <c r="BX31892" s="16"/>
    </row>
    <row r="31893" spans="76:76">
      <c r="BX31893" s="16"/>
    </row>
    <row r="31894" spans="76:76">
      <c r="BX31894" s="16"/>
    </row>
    <row r="31895" spans="76:76">
      <c r="BX31895" s="16"/>
    </row>
    <row r="31896" spans="76:76">
      <c r="BX31896" s="16"/>
    </row>
    <row r="31897" spans="76:76">
      <c r="BX31897" s="16"/>
    </row>
    <row r="31898" spans="76:76">
      <c r="BX31898" s="16"/>
    </row>
    <row r="31899" spans="76:76">
      <c r="BX31899" s="16"/>
    </row>
    <row r="31900" spans="76:76">
      <c r="BX31900" s="16"/>
    </row>
    <row r="31901" spans="76:76">
      <c r="BX31901" s="16"/>
    </row>
    <row r="31902" spans="76:76">
      <c r="BX31902" s="16"/>
    </row>
    <row r="31903" spans="76:76">
      <c r="BX31903" s="16"/>
    </row>
    <row r="31904" spans="76:76">
      <c r="BX31904" s="16"/>
    </row>
    <row r="31905" spans="76:76">
      <c r="BX31905" s="16"/>
    </row>
    <row r="31906" spans="76:76">
      <c r="BX31906" s="16"/>
    </row>
    <row r="31907" spans="76:76">
      <c r="BX31907" s="16"/>
    </row>
    <row r="31908" spans="76:76">
      <c r="BX31908" s="16"/>
    </row>
    <row r="31909" spans="76:76">
      <c r="BX31909" s="16"/>
    </row>
    <row r="31910" spans="76:76">
      <c r="BX31910" s="16"/>
    </row>
    <row r="31911" spans="76:76">
      <c r="BX31911" s="16"/>
    </row>
    <row r="31912" spans="76:76">
      <c r="BX31912" s="16"/>
    </row>
    <row r="31913" spans="76:76">
      <c r="BX31913" s="16"/>
    </row>
    <row r="31914" spans="76:76">
      <c r="BX31914" s="16"/>
    </row>
    <row r="31915" spans="76:76">
      <c r="BX31915" s="16"/>
    </row>
    <row r="31916" spans="76:76">
      <c r="BX31916" s="16"/>
    </row>
    <row r="31917" spans="76:76">
      <c r="BX31917" s="16"/>
    </row>
    <row r="31918" spans="76:76">
      <c r="BX31918" s="16"/>
    </row>
    <row r="31919" spans="76:76">
      <c r="BX31919" s="16"/>
    </row>
    <row r="31920" spans="76:76">
      <c r="BX31920" s="16"/>
    </row>
    <row r="31921" spans="76:76">
      <c r="BX31921" s="16"/>
    </row>
    <row r="31922" spans="76:76">
      <c r="BX31922" s="16"/>
    </row>
    <row r="31923" spans="76:76">
      <c r="BX31923" s="16"/>
    </row>
    <row r="31924" spans="76:76">
      <c r="BX31924" s="16"/>
    </row>
    <row r="31925" spans="76:76">
      <c r="BX31925" s="16"/>
    </row>
    <row r="31926" spans="76:76">
      <c r="BX31926" s="16"/>
    </row>
    <row r="31927" spans="76:76">
      <c r="BX31927" s="16"/>
    </row>
    <row r="31928" spans="76:76">
      <c r="BX31928" s="16"/>
    </row>
    <row r="31929" spans="76:76">
      <c r="BX31929" s="16"/>
    </row>
    <row r="31930" spans="76:76">
      <c r="BX31930" s="16"/>
    </row>
    <row r="31931" spans="76:76">
      <c r="BX31931" s="16"/>
    </row>
    <row r="31932" spans="76:76">
      <c r="BX31932" s="16"/>
    </row>
    <row r="31933" spans="76:76">
      <c r="BX31933" s="16"/>
    </row>
    <row r="31934" spans="76:76">
      <c r="BX31934" s="16"/>
    </row>
    <row r="31935" spans="76:76">
      <c r="BX31935" s="16"/>
    </row>
    <row r="31936" spans="76:76">
      <c r="BX31936" s="16"/>
    </row>
    <row r="31937" spans="76:76">
      <c r="BX31937" s="16"/>
    </row>
    <row r="31938" spans="76:76">
      <c r="BX31938" s="16"/>
    </row>
    <row r="31939" spans="76:76">
      <c r="BX31939" s="16"/>
    </row>
    <row r="31940" spans="76:76">
      <c r="BX31940" s="16"/>
    </row>
    <row r="31941" spans="76:76">
      <c r="BX31941" s="16"/>
    </row>
    <row r="31942" spans="76:76">
      <c r="BX31942" s="16"/>
    </row>
    <row r="31943" spans="76:76">
      <c r="BX31943" s="16"/>
    </row>
    <row r="31944" spans="76:76">
      <c r="BX31944" s="16"/>
    </row>
    <row r="31945" spans="76:76">
      <c r="BX31945" s="16"/>
    </row>
    <row r="31946" spans="76:76">
      <c r="BX31946" s="16"/>
    </row>
    <row r="31947" spans="76:76">
      <c r="BX31947" s="16"/>
    </row>
    <row r="31948" spans="76:76">
      <c r="BX31948" s="16"/>
    </row>
    <row r="31949" spans="76:76">
      <c r="BX31949" s="16"/>
    </row>
    <row r="31950" spans="76:76">
      <c r="BX31950" s="16"/>
    </row>
    <row r="31951" spans="76:76">
      <c r="BX31951" s="16"/>
    </row>
    <row r="31952" spans="76:76">
      <c r="BX31952" s="16"/>
    </row>
    <row r="31953" spans="76:76">
      <c r="BX31953" s="16"/>
    </row>
    <row r="31954" spans="76:76">
      <c r="BX31954" s="16"/>
    </row>
    <row r="31955" spans="76:76">
      <c r="BX31955" s="16"/>
    </row>
    <row r="31956" spans="76:76">
      <c r="BX31956" s="16"/>
    </row>
    <row r="31957" spans="76:76">
      <c r="BX31957" s="16"/>
    </row>
    <row r="31958" spans="76:76">
      <c r="BX31958" s="16"/>
    </row>
    <row r="31959" spans="76:76">
      <c r="BX31959" s="16"/>
    </row>
    <row r="31960" spans="76:76">
      <c r="BX31960" s="16"/>
    </row>
    <row r="31961" spans="76:76">
      <c r="BX31961" s="16"/>
    </row>
    <row r="31962" spans="76:76">
      <c r="BX31962" s="16"/>
    </row>
    <row r="31963" spans="76:76">
      <c r="BX31963" s="16"/>
    </row>
    <row r="31964" spans="76:76">
      <c r="BX31964" s="16"/>
    </row>
    <row r="31965" spans="76:76">
      <c r="BX31965" s="16"/>
    </row>
    <row r="31966" spans="76:76">
      <c r="BX31966" s="16"/>
    </row>
    <row r="31967" spans="76:76">
      <c r="BX31967" s="16"/>
    </row>
    <row r="31968" spans="76:76">
      <c r="BX31968" s="16"/>
    </row>
    <row r="31969" spans="76:76">
      <c r="BX31969" s="16"/>
    </row>
    <row r="31970" spans="76:76">
      <c r="BX31970" s="16"/>
    </row>
    <row r="31971" spans="76:76">
      <c r="BX31971" s="16"/>
    </row>
    <row r="31972" spans="76:76">
      <c r="BX31972" s="16"/>
    </row>
    <row r="31973" spans="76:76">
      <c r="BX31973" s="16"/>
    </row>
    <row r="31974" spans="76:76">
      <c r="BX31974" s="16"/>
    </row>
    <row r="31975" spans="76:76">
      <c r="BX31975" s="16"/>
    </row>
    <row r="31976" spans="76:76">
      <c r="BX31976" s="16"/>
    </row>
    <row r="31977" spans="76:76">
      <c r="BX31977" s="16"/>
    </row>
    <row r="31978" spans="76:76">
      <c r="BX31978" s="16"/>
    </row>
    <row r="31979" spans="76:76">
      <c r="BX31979" s="16"/>
    </row>
    <row r="31980" spans="76:76">
      <c r="BX31980" s="16"/>
    </row>
    <row r="31981" spans="76:76">
      <c r="BX31981" s="16"/>
    </row>
    <row r="31982" spans="76:76">
      <c r="BX31982" s="16"/>
    </row>
    <row r="31983" spans="76:76">
      <c r="BX31983" s="16"/>
    </row>
    <row r="31984" spans="76:76">
      <c r="BX31984" s="16"/>
    </row>
    <row r="31985" spans="76:76">
      <c r="BX31985" s="16"/>
    </row>
    <row r="31986" spans="76:76">
      <c r="BX31986" s="16"/>
    </row>
    <row r="31987" spans="76:76">
      <c r="BX31987" s="16"/>
    </row>
    <row r="31988" spans="76:76">
      <c r="BX31988" s="16"/>
    </row>
    <row r="31989" spans="76:76">
      <c r="BX31989" s="16"/>
    </row>
    <row r="31990" spans="76:76">
      <c r="BX31990" s="16"/>
    </row>
    <row r="31991" spans="76:76">
      <c r="BX31991" s="16"/>
    </row>
    <row r="31992" spans="76:76">
      <c r="BX31992" s="16"/>
    </row>
    <row r="31993" spans="76:76">
      <c r="BX31993" s="16"/>
    </row>
    <row r="31994" spans="76:76">
      <c r="BX31994" s="16"/>
    </row>
    <row r="31995" spans="76:76">
      <c r="BX31995" s="16"/>
    </row>
    <row r="31996" spans="76:76">
      <c r="BX31996" s="16"/>
    </row>
    <row r="31997" spans="76:76">
      <c r="BX31997" s="16"/>
    </row>
    <row r="31998" spans="76:76">
      <c r="BX31998" s="16"/>
    </row>
    <row r="31999" spans="76:76">
      <c r="BX31999" s="16"/>
    </row>
    <row r="32000" spans="76:76">
      <c r="BX32000" s="16"/>
    </row>
    <row r="32001" spans="76:76">
      <c r="BX32001" s="16"/>
    </row>
    <row r="32002" spans="76:76">
      <c r="BX32002" s="16"/>
    </row>
    <row r="32003" spans="76:76">
      <c r="BX32003" s="16"/>
    </row>
    <row r="32004" spans="76:76">
      <c r="BX32004" s="16"/>
    </row>
    <row r="32005" spans="76:76">
      <c r="BX32005" s="16"/>
    </row>
    <row r="32006" spans="76:76">
      <c r="BX32006" s="16"/>
    </row>
    <row r="32007" spans="76:76">
      <c r="BX32007" s="16"/>
    </row>
    <row r="32008" spans="76:76">
      <c r="BX32008" s="16"/>
    </row>
    <row r="32009" spans="76:76">
      <c r="BX32009" s="16"/>
    </row>
    <row r="32010" spans="76:76">
      <c r="BX32010" s="16"/>
    </row>
    <row r="32011" spans="76:76">
      <c r="BX32011" s="16"/>
    </row>
    <row r="32012" spans="76:76">
      <c r="BX32012" s="16"/>
    </row>
    <row r="32013" spans="76:76">
      <c r="BX32013" s="16"/>
    </row>
    <row r="32014" spans="76:76">
      <c r="BX32014" s="16"/>
    </row>
    <row r="32015" spans="76:76">
      <c r="BX32015" s="16"/>
    </row>
    <row r="32016" spans="76:76">
      <c r="BX32016" s="16"/>
    </row>
    <row r="32017" spans="76:76">
      <c r="BX32017" s="16"/>
    </row>
    <row r="32018" spans="76:76">
      <c r="BX32018" s="16"/>
    </row>
    <row r="32019" spans="76:76">
      <c r="BX32019" s="16"/>
    </row>
    <row r="32020" spans="76:76">
      <c r="BX32020" s="16"/>
    </row>
    <row r="32021" spans="76:76">
      <c r="BX32021" s="16"/>
    </row>
    <row r="32022" spans="76:76">
      <c r="BX32022" s="16"/>
    </row>
    <row r="32023" spans="76:76">
      <c r="BX32023" s="16"/>
    </row>
    <row r="32024" spans="76:76">
      <c r="BX32024" s="16"/>
    </row>
    <row r="32025" spans="76:76">
      <c r="BX32025" s="16"/>
    </row>
    <row r="32026" spans="76:76">
      <c r="BX32026" s="16"/>
    </row>
    <row r="32027" spans="76:76">
      <c r="BX32027" s="16"/>
    </row>
    <row r="32028" spans="76:76">
      <c r="BX32028" s="16"/>
    </row>
    <row r="32029" spans="76:76">
      <c r="BX32029" s="16"/>
    </row>
    <row r="32030" spans="76:76">
      <c r="BX32030" s="16"/>
    </row>
    <row r="32031" spans="76:76">
      <c r="BX32031" s="16"/>
    </row>
    <row r="32032" spans="76:76">
      <c r="BX32032" s="16"/>
    </row>
    <row r="32033" spans="76:76">
      <c r="BX32033" s="16"/>
    </row>
    <row r="32034" spans="76:76">
      <c r="BX32034" s="16"/>
    </row>
    <row r="32035" spans="76:76">
      <c r="BX32035" s="16"/>
    </row>
    <row r="32036" spans="76:76">
      <c r="BX32036" s="16"/>
    </row>
    <row r="32037" spans="76:76">
      <c r="BX32037" s="16"/>
    </row>
    <row r="32038" spans="76:76">
      <c r="BX32038" s="16"/>
    </row>
    <row r="32039" spans="76:76">
      <c r="BX32039" s="16"/>
    </row>
    <row r="32040" spans="76:76">
      <c r="BX32040" s="16"/>
    </row>
    <row r="32041" spans="76:76">
      <c r="BX32041" s="16"/>
    </row>
    <row r="32042" spans="76:76">
      <c r="BX32042" s="16"/>
    </row>
    <row r="32043" spans="76:76">
      <c r="BX32043" s="16"/>
    </row>
    <row r="32044" spans="76:76">
      <c r="BX32044" s="16"/>
    </row>
    <row r="32045" spans="76:76">
      <c r="BX32045" s="16"/>
    </row>
    <row r="32046" spans="76:76">
      <c r="BX32046" s="16"/>
    </row>
    <row r="32047" spans="76:76">
      <c r="BX32047" s="16"/>
    </row>
    <row r="32048" spans="76:76">
      <c r="BX32048" s="16"/>
    </row>
    <row r="32049" spans="76:76">
      <c r="BX32049" s="16"/>
    </row>
    <row r="32050" spans="76:76">
      <c r="BX32050" s="16"/>
    </row>
    <row r="32051" spans="76:76">
      <c r="BX32051" s="16"/>
    </row>
    <row r="32052" spans="76:76">
      <c r="BX32052" s="16"/>
    </row>
    <row r="32053" spans="76:76">
      <c r="BX32053" s="16"/>
    </row>
    <row r="32054" spans="76:76">
      <c r="BX32054" s="16"/>
    </row>
    <row r="32055" spans="76:76">
      <c r="BX32055" s="16"/>
    </row>
    <row r="32056" spans="76:76">
      <c r="BX32056" s="16"/>
    </row>
    <row r="32057" spans="76:76">
      <c r="BX32057" s="16"/>
    </row>
    <row r="32058" spans="76:76">
      <c r="BX32058" s="16"/>
    </row>
    <row r="32059" spans="76:76">
      <c r="BX32059" s="16"/>
    </row>
    <row r="32060" spans="76:76">
      <c r="BX32060" s="16"/>
    </row>
    <row r="32061" spans="76:76">
      <c r="BX32061" s="16"/>
    </row>
    <row r="32062" spans="76:76">
      <c r="BX32062" s="16"/>
    </row>
    <row r="32063" spans="76:76">
      <c r="BX32063" s="16"/>
    </row>
    <row r="32064" spans="76:76">
      <c r="BX32064" s="16"/>
    </row>
    <row r="32065" spans="76:76">
      <c r="BX32065" s="16"/>
    </row>
    <row r="32066" spans="76:76">
      <c r="BX32066" s="16"/>
    </row>
    <row r="32067" spans="76:76">
      <c r="BX32067" s="16"/>
    </row>
    <row r="32068" spans="76:76">
      <c r="BX32068" s="16"/>
    </row>
    <row r="32069" spans="76:76">
      <c r="BX32069" s="16"/>
    </row>
    <row r="32070" spans="76:76">
      <c r="BX32070" s="16"/>
    </row>
    <row r="32071" spans="76:76">
      <c r="BX32071" s="16"/>
    </row>
    <row r="32072" spans="76:76">
      <c r="BX32072" s="16"/>
    </row>
    <row r="32073" spans="76:76">
      <c r="BX32073" s="16"/>
    </row>
    <row r="32074" spans="76:76">
      <c r="BX32074" s="16"/>
    </row>
    <row r="32075" spans="76:76">
      <c r="BX32075" s="16"/>
    </row>
    <row r="32076" spans="76:76">
      <c r="BX32076" s="16"/>
    </row>
    <row r="32077" spans="76:76">
      <c r="BX32077" s="16"/>
    </row>
    <row r="32078" spans="76:76">
      <c r="BX32078" s="16"/>
    </row>
    <row r="32079" spans="76:76">
      <c r="BX32079" s="16"/>
    </row>
    <row r="32080" spans="76:76">
      <c r="BX32080" s="16"/>
    </row>
    <row r="32081" spans="76:76">
      <c r="BX32081" s="16"/>
    </row>
    <row r="32082" spans="76:76">
      <c r="BX32082" s="16"/>
    </row>
    <row r="32083" spans="76:76">
      <c r="BX32083" s="16"/>
    </row>
    <row r="32084" spans="76:76">
      <c r="BX32084" s="16"/>
    </row>
    <row r="32085" spans="76:76">
      <c r="BX32085" s="16"/>
    </row>
    <row r="32086" spans="76:76">
      <c r="BX32086" s="16"/>
    </row>
    <row r="32087" spans="76:76">
      <c r="BX32087" s="16"/>
    </row>
    <row r="32088" spans="76:76">
      <c r="BX32088" s="16"/>
    </row>
    <row r="32089" spans="76:76">
      <c r="BX32089" s="16"/>
    </row>
    <row r="32090" spans="76:76">
      <c r="BX32090" s="16"/>
    </row>
    <row r="32091" spans="76:76">
      <c r="BX32091" s="16"/>
    </row>
    <row r="32092" spans="76:76">
      <c r="BX32092" s="16"/>
    </row>
    <row r="32093" spans="76:76">
      <c r="BX32093" s="16"/>
    </row>
    <row r="32094" spans="76:76">
      <c r="BX32094" s="16"/>
    </row>
    <row r="32095" spans="76:76">
      <c r="BX32095" s="16"/>
    </row>
    <row r="32096" spans="76:76">
      <c r="BX32096" s="16"/>
    </row>
    <row r="32097" spans="76:76">
      <c r="BX32097" s="16"/>
    </row>
    <row r="32098" spans="76:76">
      <c r="BX32098" s="16"/>
    </row>
    <row r="32099" spans="76:76">
      <c r="BX32099" s="16"/>
    </row>
    <row r="32100" spans="76:76">
      <c r="BX32100" s="16"/>
    </row>
    <row r="32101" spans="76:76">
      <c r="BX32101" s="16"/>
    </row>
    <row r="32102" spans="76:76">
      <c r="BX32102" s="16"/>
    </row>
    <row r="32103" spans="76:76">
      <c r="BX32103" s="16"/>
    </row>
    <row r="32104" spans="76:76">
      <c r="BX32104" s="16"/>
    </row>
    <row r="32105" spans="76:76">
      <c r="BX32105" s="16"/>
    </row>
    <row r="32106" spans="76:76">
      <c r="BX32106" s="16"/>
    </row>
    <row r="32107" spans="76:76">
      <c r="BX32107" s="16"/>
    </row>
    <row r="32108" spans="76:76">
      <c r="BX32108" s="16"/>
    </row>
    <row r="32109" spans="76:76">
      <c r="BX32109" s="16"/>
    </row>
    <row r="32110" spans="76:76">
      <c r="BX32110" s="16"/>
    </row>
    <row r="32111" spans="76:76">
      <c r="BX32111" s="16"/>
    </row>
    <row r="32112" spans="76:76">
      <c r="BX32112" s="16"/>
    </row>
    <row r="32113" spans="76:76">
      <c r="BX32113" s="16"/>
    </row>
    <row r="32114" spans="76:76">
      <c r="BX32114" s="16"/>
    </row>
    <row r="32115" spans="76:76">
      <c r="BX32115" s="16"/>
    </row>
    <row r="32116" spans="76:76">
      <c r="BX32116" s="16"/>
    </row>
    <row r="32117" spans="76:76">
      <c r="BX32117" s="16"/>
    </row>
    <row r="32118" spans="76:76">
      <c r="BX32118" s="16"/>
    </row>
    <row r="32119" spans="76:76">
      <c r="BX32119" s="16"/>
    </row>
    <row r="32120" spans="76:76">
      <c r="BX32120" s="16"/>
    </row>
    <row r="32121" spans="76:76">
      <c r="BX32121" s="16"/>
    </row>
    <row r="32122" spans="76:76">
      <c r="BX32122" s="16"/>
    </row>
    <row r="32123" spans="76:76">
      <c r="BX32123" s="16"/>
    </row>
    <row r="32124" spans="76:76">
      <c r="BX32124" s="16"/>
    </row>
    <row r="32125" spans="76:76">
      <c r="BX32125" s="16"/>
    </row>
    <row r="32126" spans="76:76">
      <c r="BX32126" s="16"/>
    </row>
    <row r="32127" spans="76:76">
      <c r="BX32127" s="16"/>
    </row>
    <row r="32128" spans="76:76">
      <c r="BX32128" s="16"/>
    </row>
    <row r="32129" spans="76:76">
      <c r="BX32129" s="16"/>
    </row>
    <row r="32130" spans="76:76">
      <c r="BX32130" s="16"/>
    </row>
    <row r="32131" spans="76:76">
      <c r="BX32131" s="16"/>
    </row>
    <row r="32132" spans="76:76">
      <c r="BX32132" s="16"/>
    </row>
    <row r="32133" spans="76:76">
      <c r="BX32133" s="16"/>
    </row>
    <row r="32134" spans="76:76">
      <c r="BX32134" s="16"/>
    </row>
    <row r="32135" spans="76:76">
      <c r="BX32135" s="16"/>
    </row>
    <row r="32136" spans="76:76">
      <c r="BX32136" s="16"/>
    </row>
    <row r="32137" spans="76:76">
      <c r="BX32137" s="16"/>
    </row>
    <row r="32138" spans="76:76">
      <c r="BX32138" s="16"/>
    </row>
    <row r="32139" spans="76:76">
      <c r="BX32139" s="16"/>
    </row>
    <row r="32140" spans="76:76">
      <c r="BX32140" s="16"/>
    </row>
    <row r="32141" spans="76:76">
      <c r="BX32141" s="16"/>
    </row>
    <row r="32142" spans="76:76">
      <c r="BX32142" s="16"/>
    </row>
    <row r="32143" spans="76:76">
      <c r="BX32143" s="16"/>
    </row>
    <row r="32144" spans="76:76">
      <c r="BX32144" s="16"/>
    </row>
    <row r="32145" spans="76:76">
      <c r="BX32145" s="16"/>
    </row>
    <row r="32146" spans="76:76">
      <c r="BX32146" s="16"/>
    </row>
    <row r="32147" spans="76:76">
      <c r="BX32147" s="16"/>
    </row>
    <row r="32148" spans="76:76">
      <c r="BX32148" s="16"/>
    </row>
    <row r="32149" spans="76:76">
      <c r="BX32149" s="16"/>
    </row>
    <row r="32150" spans="76:76">
      <c r="BX32150" s="16"/>
    </row>
    <row r="32151" spans="76:76">
      <c r="BX32151" s="16"/>
    </row>
    <row r="32152" spans="76:76">
      <c r="BX32152" s="16"/>
    </row>
    <row r="32153" spans="76:76">
      <c r="BX32153" s="16"/>
    </row>
    <row r="32154" spans="76:76">
      <c r="BX32154" s="16"/>
    </row>
    <row r="32155" spans="76:76">
      <c r="BX32155" s="16"/>
    </row>
    <row r="32156" spans="76:76">
      <c r="BX32156" s="16"/>
    </row>
    <row r="32157" spans="76:76">
      <c r="BX32157" s="16"/>
    </row>
    <row r="32158" spans="76:76">
      <c r="BX32158" s="16"/>
    </row>
    <row r="32159" spans="76:76">
      <c r="BX32159" s="16"/>
    </row>
    <row r="32160" spans="76:76">
      <c r="BX32160" s="16"/>
    </row>
    <row r="32161" spans="76:76">
      <c r="BX32161" s="16"/>
    </row>
    <row r="32162" spans="76:76">
      <c r="BX32162" s="16"/>
    </row>
    <row r="32163" spans="76:76">
      <c r="BX32163" s="16"/>
    </row>
    <row r="32164" spans="76:76">
      <c r="BX32164" s="16"/>
    </row>
    <row r="32165" spans="76:76">
      <c r="BX32165" s="16"/>
    </row>
    <row r="32166" spans="76:76">
      <c r="BX32166" s="16"/>
    </row>
    <row r="32167" spans="76:76">
      <c r="BX32167" s="16"/>
    </row>
    <row r="32168" spans="76:76">
      <c r="BX32168" s="16"/>
    </row>
    <row r="32169" spans="76:76">
      <c r="BX32169" s="16"/>
    </row>
    <row r="32170" spans="76:76">
      <c r="BX32170" s="16"/>
    </row>
    <row r="32171" spans="76:76">
      <c r="BX32171" s="16"/>
    </row>
    <row r="32172" spans="76:76">
      <c r="BX32172" s="16"/>
    </row>
    <row r="32173" spans="76:76">
      <c r="BX32173" s="16"/>
    </row>
    <row r="32174" spans="76:76">
      <c r="BX32174" s="16"/>
    </row>
    <row r="32175" spans="76:76">
      <c r="BX32175" s="16"/>
    </row>
    <row r="32176" spans="76:76">
      <c r="BX32176" s="16"/>
    </row>
    <row r="32177" spans="76:76">
      <c r="BX32177" s="16"/>
    </row>
    <row r="32178" spans="76:76">
      <c r="BX32178" s="16"/>
    </row>
    <row r="32179" spans="76:76">
      <c r="BX32179" s="16"/>
    </row>
    <row r="32180" spans="76:76">
      <c r="BX32180" s="16"/>
    </row>
    <row r="32181" spans="76:76">
      <c r="BX32181" s="16"/>
    </row>
    <row r="32182" spans="76:76">
      <c r="BX32182" s="16"/>
    </row>
    <row r="32183" spans="76:76">
      <c r="BX32183" s="16"/>
    </row>
    <row r="32184" spans="76:76">
      <c r="BX32184" s="16"/>
    </row>
    <row r="32185" spans="76:76">
      <c r="BX32185" s="16"/>
    </row>
    <row r="32186" spans="76:76">
      <c r="BX32186" s="16"/>
    </row>
    <row r="32187" spans="76:76">
      <c r="BX32187" s="16"/>
    </row>
    <row r="32188" spans="76:76">
      <c r="BX32188" s="16"/>
    </row>
    <row r="32189" spans="76:76">
      <c r="BX32189" s="16"/>
    </row>
    <row r="32190" spans="76:76">
      <c r="BX32190" s="16"/>
    </row>
    <row r="32191" spans="76:76">
      <c r="BX32191" s="16"/>
    </row>
    <row r="32192" spans="76:76">
      <c r="BX32192" s="16"/>
    </row>
    <row r="32193" spans="76:76">
      <c r="BX32193" s="16"/>
    </row>
    <row r="32194" spans="76:76">
      <c r="BX32194" s="16"/>
    </row>
    <row r="32195" spans="76:76">
      <c r="BX32195" s="16"/>
    </row>
    <row r="32196" spans="76:76">
      <c r="BX32196" s="16"/>
    </row>
    <row r="32197" spans="76:76">
      <c r="BX32197" s="16"/>
    </row>
    <row r="32198" spans="76:76">
      <c r="BX32198" s="16"/>
    </row>
    <row r="32199" spans="76:76">
      <c r="BX32199" s="16"/>
    </row>
    <row r="32200" spans="76:76">
      <c r="BX32200" s="16"/>
    </row>
    <row r="32201" spans="76:76">
      <c r="BX32201" s="16"/>
    </row>
    <row r="32202" spans="76:76">
      <c r="BX32202" s="16"/>
    </row>
    <row r="32203" spans="76:76">
      <c r="BX32203" s="16"/>
    </row>
    <row r="32204" spans="76:76">
      <c r="BX32204" s="16"/>
    </row>
    <row r="32205" spans="76:76">
      <c r="BX32205" s="16"/>
    </row>
    <row r="32206" spans="76:76">
      <c r="BX32206" s="16"/>
    </row>
    <row r="32207" spans="76:76">
      <c r="BX32207" s="16"/>
    </row>
    <row r="32208" spans="76:76">
      <c r="BX32208" s="16"/>
    </row>
    <row r="32209" spans="76:76">
      <c r="BX32209" s="16"/>
    </row>
    <row r="32210" spans="76:76">
      <c r="BX32210" s="16"/>
    </row>
    <row r="32211" spans="76:76">
      <c r="BX32211" s="16"/>
    </row>
    <row r="32212" spans="76:76">
      <c r="BX32212" s="16"/>
    </row>
    <row r="32213" spans="76:76">
      <c r="BX32213" s="16"/>
    </row>
    <row r="32214" spans="76:76">
      <c r="BX32214" s="16"/>
    </row>
    <row r="32215" spans="76:76">
      <c r="BX32215" s="16"/>
    </row>
    <row r="32216" spans="76:76">
      <c r="BX32216" s="16"/>
    </row>
    <row r="32217" spans="76:76">
      <c r="BX32217" s="16"/>
    </row>
    <row r="32218" spans="76:76">
      <c r="BX32218" s="16"/>
    </row>
    <row r="32219" spans="76:76">
      <c r="BX32219" s="16"/>
    </row>
    <row r="32220" spans="76:76">
      <c r="BX32220" s="16"/>
    </row>
    <row r="32221" spans="76:76">
      <c r="BX32221" s="16"/>
    </row>
    <row r="32222" spans="76:76">
      <c r="BX32222" s="16"/>
    </row>
    <row r="32223" spans="76:76">
      <c r="BX32223" s="16"/>
    </row>
    <row r="32224" spans="76:76">
      <c r="BX32224" s="16"/>
    </row>
    <row r="32225" spans="76:76">
      <c r="BX32225" s="16"/>
    </row>
    <row r="32226" spans="76:76">
      <c r="BX32226" s="16"/>
    </row>
    <row r="32227" spans="76:76">
      <c r="BX32227" s="16"/>
    </row>
    <row r="32228" spans="76:76">
      <c r="BX32228" s="16"/>
    </row>
    <row r="32229" spans="76:76">
      <c r="BX32229" s="16"/>
    </row>
    <row r="32230" spans="76:76">
      <c r="BX32230" s="16"/>
    </row>
    <row r="32231" spans="76:76">
      <c r="BX32231" s="16"/>
    </row>
    <row r="32232" spans="76:76">
      <c r="BX32232" s="16"/>
    </row>
    <row r="32233" spans="76:76">
      <c r="BX32233" s="16"/>
    </row>
    <row r="32234" spans="76:76">
      <c r="BX32234" s="16"/>
    </row>
    <row r="32235" spans="76:76">
      <c r="BX32235" s="16"/>
    </row>
    <row r="32236" spans="76:76">
      <c r="BX32236" s="16"/>
    </row>
    <row r="32237" spans="76:76">
      <c r="BX32237" s="16"/>
    </row>
    <row r="32238" spans="76:76">
      <c r="BX32238" s="16"/>
    </row>
    <row r="32239" spans="76:76">
      <c r="BX32239" s="16"/>
    </row>
    <row r="32240" spans="76:76">
      <c r="BX32240" s="16"/>
    </row>
    <row r="32241" spans="76:76">
      <c r="BX32241" s="16"/>
    </row>
    <row r="32242" spans="76:76">
      <c r="BX32242" s="16"/>
    </row>
    <row r="32243" spans="76:76">
      <c r="BX32243" s="16"/>
    </row>
    <row r="32244" spans="76:76">
      <c r="BX32244" s="16"/>
    </row>
    <row r="32245" spans="76:76">
      <c r="BX32245" s="16"/>
    </row>
    <row r="32246" spans="76:76">
      <c r="BX32246" s="16"/>
    </row>
    <row r="32247" spans="76:76">
      <c r="BX32247" s="16"/>
    </row>
    <row r="32248" spans="76:76">
      <c r="BX32248" s="16"/>
    </row>
    <row r="32249" spans="76:76">
      <c r="BX32249" s="16"/>
    </row>
    <row r="32250" spans="76:76">
      <c r="BX32250" s="16"/>
    </row>
    <row r="32251" spans="76:76">
      <c r="BX32251" s="16"/>
    </row>
    <row r="32252" spans="76:76">
      <c r="BX32252" s="16"/>
    </row>
    <row r="32253" spans="76:76">
      <c r="BX32253" s="16"/>
    </row>
    <row r="32254" spans="76:76">
      <c r="BX32254" s="16"/>
    </row>
    <row r="32255" spans="76:76">
      <c r="BX32255" s="16"/>
    </row>
    <row r="32256" spans="76:76">
      <c r="BX32256" s="16"/>
    </row>
    <row r="32257" spans="76:76">
      <c r="BX32257" s="16"/>
    </row>
    <row r="32258" spans="76:76">
      <c r="BX32258" s="16"/>
    </row>
    <row r="32259" spans="76:76">
      <c r="BX32259" s="16"/>
    </row>
    <row r="32260" spans="76:76">
      <c r="BX32260" s="16"/>
    </row>
    <row r="32261" spans="76:76">
      <c r="BX32261" s="16"/>
    </row>
    <row r="32262" spans="76:76">
      <c r="BX32262" s="16"/>
    </row>
    <row r="32263" spans="76:76">
      <c r="BX32263" s="16"/>
    </row>
    <row r="32264" spans="76:76">
      <c r="BX32264" s="16"/>
    </row>
    <row r="32265" spans="76:76">
      <c r="BX32265" s="16"/>
    </row>
    <row r="32266" spans="76:76">
      <c r="BX32266" s="16"/>
    </row>
    <row r="32267" spans="76:76">
      <c r="BX32267" s="16"/>
    </row>
    <row r="32268" spans="76:76">
      <c r="BX32268" s="16"/>
    </row>
    <row r="32269" spans="76:76">
      <c r="BX32269" s="16"/>
    </row>
    <row r="32270" spans="76:76">
      <c r="BX32270" s="16"/>
    </row>
    <row r="32271" spans="76:76">
      <c r="BX32271" s="16"/>
    </row>
    <row r="32272" spans="76:76">
      <c r="BX32272" s="16"/>
    </row>
    <row r="32273" spans="76:76">
      <c r="BX32273" s="16"/>
    </row>
    <row r="32274" spans="76:76">
      <c r="BX32274" s="16"/>
    </row>
    <row r="32275" spans="76:76">
      <c r="BX32275" s="16"/>
    </row>
    <row r="32276" spans="76:76">
      <c r="BX32276" s="16"/>
    </row>
    <row r="32277" spans="76:76">
      <c r="BX32277" s="16"/>
    </row>
    <row r="32278" spans="76:76">
      <c r="BX32278" s="16"/>
    </row>
    <row r="32279" spans="76:76">
      <c r="BX32279" s="16"/>
    </row>
    <row r="32280" spans="76:76">
      <c r="BX32280" s="16"/>
    </row>
    <row r="32281" spans="76:76">
      <c r="BX32281" s="16"/>
    </row>
    <row r="32282" spans="76:76">
      <c r="BX32282" s="16"/>
    </row>
    <row r="32283" spans="76:76">
      <c r="BX32283" s="16"/>
    </row>
    <row r="32284" spans="76:76">
      <c r="BX32284" s="16"/>
    </row>
    <row r="32285" spans="76:76">
      <c r="BX32285" s="16"/>
    </row>
    <row r="32286" spans="76:76">
      <c r="BX32286" s="16"/>
    </row>
    <row r="32287" spans="76:76">
      <c r="BX32287" s="16"/>
    </row>
    <row r="32288" spans="76:76">
      <c r="BX32288" s="16"/>
    </row>
    <row r="32289" spans="76:76">
      <c r="BX32289" s="16"/>
    </row>
    <row r="32290" spans="76:76">
      <c r="BX32290" s="16"/>
    </row>
    <row r="32291" spans="76:76">
      <c r="BX32291" s="16"/>
    </row>
    <row r="32292" spans="76:76">
      <c r="BX32292" s="16"/>
    </row>
    <row r="32293" spans="76:76">
      <c r="BX32293" s="16"/>
    </row>
    <row r="32294" spans="76:76">
      <c r="BX32294" s="16"/>
    </row>
    <row r="32295" spans="76:76">
      <c r="BX32295" s="16"/>
    </row>
    <row r="32296" spans="76:76">
      <c r="BX32296" s="16"/>
    </row>
    <row r="32297" spans="76:76">
      <c r="BX32297" s="16"/>
    </row>
    <row r="32298" spans="76:76">
      <c r="BX32298" s="16"/>
    </row>
    <row r="32299" spans="76:76">
      <c r="BX32299" s="16"/>
    </row>
    <row r="32300" spans="76:76">
      <c r="BX32300" s="16"/>
    </row>
    <row r="32301" spans="76:76">
      <c r="BX32301" s="16"/>
    </row>
    <row r="32302" spans="76:76">
      <c r="BX32302" s="16"/>
    </row>
    <row r="32303" spans="76:76">
      <c r="BX32303" s="16"/>
    </row>
    <row r="32304" spans="76:76">
      <c r="BX32304" s="16"/>
    </row>
    <row r="32305" spans="76:76">
      <c r="BX32305" s="16"/>
    </row>
    <row r="32306" spans="76:76">
      <c r="BX32306" s="16"/>
    </row>
    <row r="32307" spans="76:76">
      <c r="BX32307" s="16"/>
    </row>
    <row r="32308" spans="76:76">
      <c r="BX32308" s="16"/>
    </row>
    <row r="32309" spans="76:76">
      <c r="BX32309" s="16"/>
    </row>
    <row r="32310" spans="76:76">
      <c r="BX32310" s="16"/>
    </row>
    <row r="32311" spans="76:76">
      <c r="BX32311" s="16"/>
    </row>
    <row r="32312" spans="76:76">
      <c r="BX32312" s="16"/>
    </row>
    <row r="32313" spans="76:76">
      <c r="BX32313" s="16"/>
    </row>
    <row r="32314" spans="76:76">
      <c r="BX32314" s="16"/>
    </row>
    <row r="32315" spans="76:76">
      <c r="BX32315" s="16"/>
    </row>
    <row r="32316" spans="76:76">
      <c r="BX32316" s="16"/>
    </row>
    <row r="32317" spans="76:76">
      <c r="BX32317" s="16"/>
    </row>
    <row r="32318" spans="76:76">
      <c r="BX32318" s="16"/>
    </row>
    <row r="32319" spans="76:76">
      <c r="BX32319" s="16"/>
    </row>
    <row r="32320" spans="76:76">
      <c r="BX32320" s="16"/>
    </row>
    <row r="32321" spans="76:76">
      <c r="BX32321" s="16"/>
    </row>
    <row r="32322" spans="76:76">
      <c r="BX32322" s="16"/>
    </row>
    <row r="32323" spans="76:76">
      <c r="BX32323" s="16"/>
    </row>
    <row r="32324" spans="76:76">
      <c r="BX32324" s="16"/>
    </row>
    <row r="32325" spans="76:76">
      <c r="BX32325" s="16"/>
    </row>
    <row r="32326" spans="76:76">
      <c r="BX32326" s="16"/>
    </row>
    <row r="32327" spans="76:76">
      <c r="BX32327" s="16"/>
    </row>
    <row r="32328" spans="76:76">
      <c r="BX32328" s="16"/>
    </row>
    <row r="32329" spans="76:76">
      <c r="BX32329" s="16"/>
    </row>
    <row r="32330" spans="76:76">
      <c r="BX32330" s="16"/>
    </row>
    <row r="32331" spans="76:76">
      <c r="BX32331" s="16"/>
    </row>
    <row r="32332" spans="76:76">
      <c r="BX32332" s="16"/>
    </row>
    <row r="32333" spans="76:76">
      <c r="BX32333" s="16"/>
    </row>
    <row r="32334" spans="76:76">
      <c r="BX32334" s="16"/>
    </row>
    <row r="32335" spans="76:76">
      <c r="BX32335" s="16"/>
    </row>
    <row r="32336" spans="76:76">
      <c r="BX32336" s="16"/>
    </row>
    <row r="32337" spans="76:76">
      <c r="BX32337" s="16"/>
    </row>
    <row r="32338" spans="76:76">
      <c r="BX32338" s="16"/>
    </row>
    <row r="32339" spans="76:76">
      <c r="BX32339" s="16"/>
    </row>
    <row r="32340" spans="76:76">
      <c r="BX32340" s="16"/>
    </row>
    <row r="32341" spans="76:76">
      <c r="BX32341" s="16"/>
    </row>
    <row r="32342" spans="76:76">
      <c r="BX32342" s="16"/>
    </row>
    <row r="32343" spans="76:76">
      <c r="BX32343" s="16"/>
    </row>
    <row r="32344" spans="76:76">
      <c r="BX32344" s="16"/>
    </row>
    <row r="32345" spans="76:76">
      <c r="BX32345" s="16"/>
    </row>
    <row r="32346" spans="76:76">
      <c r="BX32346" s="16"/>
    </row>
    <row r="32347" spans="76:76">
      <c r="BX32347" s="16"/>
    </row>
    <row r="32348" spans="76:76">
      <c r="BX32348" s="16"/>
    </row>
    <row r="32349" spans="76:76">
      <c r="BX32349" s="16"/>
    </row>
    <row r="32350" spans="76:76">
      <c r="BX32350" s="16"/>
    </row>
    <row r="32351" spans="76:76">
      <c r="BX32351" s="16"/>
    </row>
    <row r="32352" spans="76:76">
      <c r="BX32352" s="16"/>
    </row>
    <row r="32353" spans="76:76">
      <c r="BX32353" s="16"/>
    </row>
    <row r="32354" spans="76:76">
      <c r="BX32354" s="16"/>
    </row>
    <row r="32355" spans="76:76">
      <c r="BX32355" s="16"/>
    </row>
    <row r="32356" spans="76:76">
      <c r="BX32356" s="16"/>
    </row>
    <row r="32357" spans="76:76">
      <c r="BX32357" s="16"/>
    </row>
    <row r="32358" spans="76:76">
      <c r="BX32358" s="16"/>
    </row>
    <row r="32359" spans="76:76">
      <c r="BX32359" s="16"/>
    </row>
    <row r="32360" spans="76:76">
      <c r="BX32360" s="16"/>
    </row>
    <row r="32361" spans="76:76">
      <c r="BX32361" s="16"/>
    </row>
    <row r="32362" spans="76:76">
      <c r="BX32362" s="16"/>
    </row>
    <row r="32363" spans="76:76">
      <c r="BX32363" s="16"/>
    </row>
    <row r="32364" spans="76:76">
      <c r="BX32364" s="16"/>
    </row>
    <row r="32365" spans="76:76">
      <c r="BX32365" s="16"/>
    </row>
    <row r="32366" spans="76:76">
      <c r="BX32366" s="16"/>
    </row>
    <row r="32367" spans="76:76">
      <c r="BX32367" s="16"/>
    </row>
    <row r="32368" spans="76:76">
      <c r="BX32368" s="16"/>
    </row>
    <row r="32369" spans="76:76">
      <c r="BX32369" s="16"/>
    </row>
    <row r="32370" spans="76:76">
      <c r="BX32370" s="16"/>
    </row>
    <row r="32371" spans="76:76">
      <c r="BX32371" s="16"/>
    </row>
    <row r="32372" spans="76:76">
      <c r="BX32372" s="16"/>
    </row>
    <row r="32373" spans="76:76">
      <c r="BX32373" s="16"/>
    </row>
    <row r="32374" spans="76:76">
      <c r="BX32374" s="16"/>
    </row>
    <row r="32375" spans="76:76">
      <c r="BX32375" s="16"/>
    </row>
    <row r="32376" spans="76:76">
      <c r="BX32376" s="16"/>
    </row>
    <row r="32377" spans="76:76">
      <c r="BX32377" s="16"/>
    </row>
    <row r="32378" spans="76:76">
      <c r="BX32378" s="16"/>
    </row>
    <row r="32379" spans="76:76">
      <c r="BX32379" s="16"/>
    </row>
    <row r="32380" spans="76:76">
      <c r="BX32380" s="16"/>
    </row>
    <row r="32381" spans="76:76">
      <c r="BX32381" s="16"/>
    </row>
    <row r="32382" spans="76:76">
      <c r="BX32382" s="16"/>
    </row>
    <row r="32383" spans="76:76">
      <c r="BX32383" s="16"/>
    </row>
    <row r="32384" spans="76:76">
      <c r="BX32384" s="16"/>
    </row>
    <row r="32385" spans="76:76">
      <c r="BX32385" s="16"/>
    </row>
    <row r="32386" spans="76:76">
      <c r="BX32386" s="16"/>
    </row>
    <row r="32387" spans="76:76">
      <c r="BX32387" s="16"/>
    </row>
    <row r="32388" spans="76:76">
      <c r="BX32388" s="16"/>
    </row>
    <row r="32389" spans="76:76">
      <c r="BX32389" s="16"/>
    </row>
    <row r="32390" spans="76:76">
      <c r="BX32390" s="16"/>
    </row>
    <row r="32391" spans="76:76">
      <c r="BX32391" s="16"/>
    </row>
    <row r="32392" spans="76:76">
      <c r="BX32392" s="16"/>
    </row>
    <row r="32393" spans="76:76">
      <c r="BX32393" s="16"/>
    </row>
    <row r="32394" spans="76:76">
      <c r="BX32394" s="16"/>
    </row>
    <row r="32395" spans="76:76">
      <c r="BX32395" s="16"/>
    </row>
    <row r="32396" spans="76:76">
      <c r="BX32396" s="16"/>
    </row>
    <row r="32397" spans="76:76">
      <c r="BX32397" s="16"/>
    </row>
    <row r="32398" spans="76:76">
      <c r="BX32398" s="16"/>
    </row>
    <row r="32399" spans="76:76">
      <c r="BX32399" s="16"/>
    </row>
    <row r="32400" spans="76:76">
      <c r="BX32400" s="16"/>
    </row>
    <row r="32401" spans="76:76">
      <c r="BX32401" s="16"/>
    </row>
    <row r="32402" spans="76:76">
      <c r="BX32402" s="16"/>
    </row>
    <row r="32403" spans="76:76">
      <c r="BX32403" s="16"/>
    </row>
    <row r="32404" spans="76:76">
      <c r="BX32404" s="16"/>
    </row>
    <row r="32405" spans="76:76">
      <c r="BX32405" s="16"/>
    </row>
    <row r="32406" spans="76:76">
      <c r="BX32406" s="16"/>
    </row>
    <row r="32407" spans="76:76">
      <c r="BX32407" s="16"/>
    </row>
    <row r="32408" spans="76:76">
      <c r="BX32408" s="16"/>
    </row>
    <row r="32409" spans="76:76">
      <c r="BX32409" s="16"/>
    </row>
    <row r="32410" spans="76:76">
      <c r="BX32410" s="16"/>
    </row>
    <row r="32411" spans="76:76">
      <c r="BX32411" s="16"/>
    </row>
    <row r="32412" spans="76:76">
      <c r="BX32412" s="16"/>
    </row>
    <row r="32413" spans="76:76">
      <c r="BX32413" s="16"/>
    </row>
    <row r="32414" spans="76:76">
      <c r="BX32414" s="16"/>
    </row>
    <row r="32415" spans="76:76">
      <c r="BX32415" s="16"/>
    </row>
    <row r="32416" spans="76:76">
      <c r="BX32416" s="16"/>
    </row>
    <row r="32417" spans="76:76">
      <c r="BX32417" s="16"/>
    </row>
    <row r="32418" spans="76:76">
      <c r="BX32418" s="16"/>
    </row>
    <row r="32419" spans="76:76">
      <c r="BX32419" s="16"/>
    </row>
    <row r="32420" spans="76:76">
      <c r="BX32420" s="16"/>
    </row>
    <row r="32421" spans="76:76">
      <c r="BX32421" s="16"/>
    </row>
    <row r="32422" spans="76:76">
      <c r="BX32422" s="16"/>
    </row>
    <row r="32423" spans="76:76">
      <c r="BX32423" s="16"/>
    </row>
    <row r="32424" spans="76:76">
      <c r="BX32424" s="16"/>
    </row>
    <row r="32425" spans="76:76">
      <c r="BX32425" s="16"/>
    </row>
    <row r="32426" spans="76:76">
      <c r="BX32426" s="16"/>
    </row>
    <row r="32427" spans="76:76">
      <c r="BX32427" s="16"/>
    </row>
    <row r="32428" spans="76:76">
      <c r="BX32428" s="16"/>
    </row>
    <row r="32429" spans="76:76">
      <c r="BX32429" s="16"/>
    </row>
    <row r="32430" spans="76:76">
      <c r="BX32430" s="16"/>
    </row>
    <row r="32431" spans="76:76">
      <c r="BX32431" s="16"/>
    </row>
    <row r="32432" spans="76:76">
      <c r="BX32432" s="16"/>
    </row>
    <row r="32433" spans="76:76">
      <c r="BX32433" s="16"/>
    </row>
    <row r="32434" spans="76:76">
      <c r="BX32434" s="16"/>
    </row>
    <row r="32435" spans="76:76">
      <c r="BX32435" s="16"/>
    </row>
    <row r="32436" spans="76:76">
      <c r="BX32436" s="16"/>
    </row>
    <row r="32437" spans="76:76">
      <c r="BX32437" s="16"/>
    </row>
    <row r="32438" spans="76:76">
      <c r="BX32438" s="16"/>
    </row>
    <row r="32439" spans="76:76">
      <c r="BX32439" s="16"/>
    </row>
    <row r="32440" spans="76:76">
      <c r="BX32440" s="16"/>
    </row>
    <row r="32441" spans="76:76">
      <c r="BX32441" s="16"/>
    </row>
    <row r="32442" spans="76:76">
      <c r="BX32442" s="16"/>
    </row>
    <row r="32443" spans="76:76">
      <c r="BX32443" s="16"/>
    </row>
    <row r="32444" spans="76:76">
      <c r="BX32444" s="16"/>
    </row>
    <row r="32445" spans="76:76">
      <c r="BX32445" s="16"/>
    </row>
    <row r="32446" spans="76:76">
      <c r="BX32446" s="16"/>
    </row>
    <row r="32447" spans="76:76">
      <c r="BX32447" s="16"/>
    </row>
    <row r="32448" spans="76:76">
      <c r="BX32448" s="16"/>
    </row>
    <row r="32449" spans="76:76">
      <c r="BX32449" s="16"/>
    </row>
    <row r="32450" spans="76:76">
      <c r="BX32450" s="16"/>
    </row>
    <row r="32451" spans="76:76">
      <c r="BX32451" s="16"/>
    </row>
    <row r="32452" spans="76:76">
      <c r="BX32452" s="16"/>
    </row>
    <row r="32453" spans="76:76">
      <c r="BX32453" s="16"/>
    </row>
    <row r="32454" spans="76:76">
      <c r="BX32454" s="16"/>
    </row>
    <row r="32455" spans="76:76">
      <c r="BX32455" s="16"/>
    </row>
    <row r="32456" spans="76:76">
      <c r="BX32456" s="16"/>
    </row>
    <row r="32457" spans="76:76">
      <c r="BX32457" s="16"/>
    </row>
    <row r="32458" spans="76:76">
      <c r="BX32458" s="16"/>
    </row>
    <row r="32459" spans="76:76">
      <c r="BX32459" s="16"/>
    </row>
    <row r="32460" spans="76:76">
      <c r="BX32460" s="16"/>
    </row>
    <row r="32461" spans="76:76">
      <c r="BX32461" s="16"/>
    </row>
    <row r="32462" spans="76:76">
      <c r="BX32462" s="16"/>
    </row>
    <row r="32463" spans="76:76">
      <c r="BX32463" s="16"/>
    </row>
    <row r="32464" spans="76:76">
      <c r="BX32464" s="16"/>
    </row>
    <row r="32465" spans="76:76">
      <c r="BX32465" s="16"/>
    </row>
    <row r="32466" spans="76:76">
      <c r="BX32466" s="16"/>
    </row>
    <row r="32467" spans="76:76">
      <c r="BX32467" s="16"/>
    </row>
    <row r="32468" spans="76:76">
      <c r="BX32468" s="16"/>
    </row>
    <row r="32469" spans="76:76">
      <c r="BX32469" s="16"/>
    </row>
    <row r="32470" spans="76:76">
      <c r="BX32470" s="16"/>
    </row>
    <row r="32471" spans="76:76">
      <c r="BX32471" s="16"/>
    </row>
    <row r="32472" spans="76:76">
      <c r="BX32472" s="16"/>
    </row>
    <row r="32473" spans="76:76">
      <c r="BX32473" s="16"/>
    </row>
    <row r="32474" spans="76:76">
      <c r="BX32474" s="16"/>
    </row>
    <row r="32475" spans="76:76">
      <c r="BX32475" s="16"/>
    </row>
    <row r="32476" spans="76:76">
      <c r="BX32476" s="16"/>
    </row>
    <row r="32477" spans="76:76">
      <c r="BX32477" s="16"/>
    </row>
    <row r="32478" spans="76:76">
      <c r="BX32478" s="16"/>
    </row>
    <row r="32479" spans="76:76">
      <c r="BX32479" s="16"/>
    </row>
    <row r="32480" spans="76:76">
      <c r="BX32480" s="16"/>
    </row>
    <row r="32481" spans="76:76">
      <c r="BX32481" s="16"/>
    </row>
    <row r="32482" spans="76:76">
      <c r="BX32482" s="16"/>
    </row>
    <row r="32483" spans="76:76">
      <c r="BX32483" s="16"/>
    </row>
    <row r="32484" spans="76:76">
      <c r="BX32484" s="16"/>
    </row>
    <row r="32485" spans="76:76">
      <c r="BX32485" s="16"/>
    </row>
    <row r="32486" spans="76:76">
      <c r="BX32486" s="16"/>
    </row>
    <row r="32487" spans="76:76">
      <c r="BX32487" s="16"/>
    </row>
    <row r="32488" spans="76:76">
      <c r="BX32488" s="16"/>
    </row>
    <row r="32489" spans="76:76">
      <c r="BX32489" s="16"/>
    </row>
    <row r="32490" spans="76:76">
      <c r="BX32490" s="16"/>
    </row>
    <row r="32491" spans="76:76">
      <c r="BX32491" s="16"/>
    </row>
    <row r="32492" spans="76:76">
      <c r="BX32492" s="16"/>
    </row>
    <row r="32493" spans="76:76">
      <c r="BX32493" s="16"/>
    </row>
    <row r="32494" spans="76:76">
      <c r="BX32494" s="16"/>
    </row>
    <row r="32495" spans="76:76">
      <c r="BX32495" s="16"/>
    </row>
    <row r="32496" spans="76:76">
      <c r="BX32496" s="16"/>
    </row>
    <row r="32497" spans="76:76">
      <c r="BX32497" s="16"/>
    </row>
    <row r="32498" spans="76:76">
      <c r="BX32498" s="16"/>
    </row>
    <row r="32499" spans="76:76">
      <c r="BX32499" s="16"/>
    </row>
    <row r="32500" spans="76:76">
      <c r="BX32500" s="16"/>
    </row>
    <row r="32501" spans="76:76">
      <c r="BX32501" s="16"/>
    </row>
    <row r="32502" spans="76:76">
      <c r="BX32502" s="16"/>
    </row>
    <row r="32503" spans="76:76">
      <c r="BX32503" s="16"/>
    </row>
    <row r="32504" spans="76:76">
      <c r="BX32504" s="16"/>
    </row>
    <row r="32505" spans="76:76">
      <c r="BX32505" s="16"/>
    </row>
    <row r="32506" spans="76:76">
      <c r="BX32506" s="16"/>
    </row>
    <row r="32507" spans="76:76">
      <c r="BX32507" s="16"/>
    </row>
    <row r="32508" spans="76:76">
      <c r="BX32508" s="16"/>
    </row>
    <row r="32509" spans="76:76">
      <c r="BX32509" s="16"/>
    </row>
    <row r="32510" spans="76:76">
      <c r="BX32510" s="16"/>
    </row>
    <row r="32511" spans="76:76">
      <c r="BX32511" s="16"/>
    </row>
    <row r="32512" spans="76:76">
      <c r="BX32512" s="16"/>
    </row>
    <row r="32513" spans="76:76">
      <c r="BX32513" s="16"/>
    </row>
    <row r="32514" spans="76:76">
      <c r="BX32514" s="16"/>
    </row>
    <row r="32515" spans="76:76">
      <c r="BX32515" s="16"/>
    </row>
    <row r="32516" spans="76:76">
      <c r="BX32516" s="16"/>
    </row>
    <row r="32517" spans="76:76">
      <c r="BX32517" s="16"/>
    </row>
    <row r="32518" spans="76:76">
      <c r="BX32518" s="16"/>
    </row>
    <row r="32519" spans="76:76">
      <c r="BX32519" s="16"/>
    </row>
    <row r="32520" spans="76:76">
      <c r="BX32520" s="16"/>
    </row>
    <row r="32521" spans="76:76">
      <c r="BX32521" s="16"/>
    </row>
    <row r="32522" spans="76:76">
      <c r="BX32522" s="16"/>
    </row>
    <row r="32523" spans="76:76">
      <c r="BX32523" s="16"/>
    </row>
    <row r="32524" spans="76:76">
      <c r="BX32524" s="16"/>
    </row>
    <row r="32525" spans="76:76">
      <c r="BX32525" s="16"/>
    </row>
    <row r="32526" spans="76:76">
      <c r="BX32526" s="16"/>
    </row>
    <row r="32527" spans="76:76">
      <c r="BX32527" s="16"/>
    </row>
    <row r="32528" spans="76:76">
      <c r="BX32528" s="16"/>
    </row>
    <row r="32529" spans="76:76">
      <c r="BX32529" s="16"/>
    </row>
    <row r="32530" spans="76:76">
      <c r="BX32530" s="16"/>
    </row>
    <row r="32531" spans="76:76">
      <c r="BX32531" s="16"/>
    </row>
    <row r="32532" spans="76:76">
      <c r="BX32532" s="16"/>
    </row>
    <row r="32533" spans="76:76">
      <c r="BX32533" s="16"/>
    </row>
    <row r="32534" spans="76:76">
      <c r="BX32534" s="16"/>
    </row>
    <row r="32535" spans="76:76">
      <c r="BX32535" s="16"/>
    </row>
    <row r="32536" spans="76:76">
      <c r="BX32536" s="16"/>
    </row>
    <row r="32537" spans="76:76">
      <c r="BX32537" s="16"/>
    </row>
    <row r="32538" spans="76:76">
      <c r="BX32538" s="16"/>
    </row>
    <row r="32539" spans="76:76">
      <c r="BX32539" s="16"/>
    </row>
    <row r="32540" spans="76:76">
      <c r="BX32540" s="16"/>
    </row>
    <row r="32541" spans="76:76">
      <c r="BX32541" s="16"/>
    </row>
    <row r="32542" spans="76:76">
      <c r="BX32542" s="16"/>
    </row>
    <row r="32543" spans="76:76">
      <c r="BX32543" s="16"/>
    </row>
    <row r="32544" spans="76:76">
      <c r="BX32544" s="16"/>
    </row>
    <row r="32545" spans="76:76">
      <c r="BX32545" s="16"/>
    </row>
    <row r="32546" spans="76:76">
      <c r="BX32546" s="16"/>
    </row>
    <row r="32547" spans="76:76">
      <c r="BX32547" s="16"/>
    </row>
    <row r="32548" spans="76:76">
      <c r="BX32548" s="16"/>
    </row>
    <row r="32549" spans="76:76">
      <c r="BX32549" s="16"/>
    </row>
    <row r="32550" spans="76:76">
      <c r="BX32550" s="16"/>
    </row>
    <row r="32551" spans="76:76">
      <c r="BX32551" s="16"/>
    </row>
    <row r="32552" spans="76:76">
      <c r="BX32552" s="16"/>
    </row>
    <row r="32553" spans="76:76">
      <c r="BX32553" s="16"/>
    </row>
    <row r="32554" spans="76:76">
      <c r="BX32554" s="16"/>
    </row>
    <row r="32555" spans="76:76">
      <c r="BX32555" s="16"/>
    </row>
    <row r="32556" spans="76:76">
      <c r="BX32556" s="16"/>
    </row>
    <row r="32557" spans="76:76">
      <c r="BX32557" s="16"/>
    </row>
    <row r="32558" spans="76:76">
      <c r="BX32558" s="16"/>
    </row>
    <row r="32559" spans="76:76">
      <c r="BX32559" s="16"/>
    </row>
    <row r="32560" spans="76:76">
      <c r="BX32560" s="16"/>
    </row>
    <row r="32561" spans="76:76">
      <c r="BX32561" s="16"/>
    </row>
    <row r="32562" spans="76:76">
      <c r="BX32562" s="16"/>
    </row>
    <row r="32563" spans="76:76">
      <c r="BX32563" s="16"/>
    </row>
    <row r="32564" spans="76:76">
      <c r="BX32564" s="16"/>
    </row>
    <row r="32565" spans="76:76">
      <c r="BX32565" s="16"/>
    </row>
    <row r="32566" spans="76:76">
      <c r="BX32566" s="16"/>
    </row>
    <row r="32567" spans="76:76">
      <c r="BX32567" s="16"/>
    </row>
    <row r="32568" spans="76:76">
      <c r="BX32568" s="16"/>
    </row>
    <row r="32569" spans="76:76">
      <c r="BX32569" s="16"/>
    </row>
    <row r="32570" spans="76:76">
      <c r="BX32570" s="16"/>
    </row>
    <row r="32571" spans="76:76">
      <c r="BX32571" s="16"/>
    </row>
    <row r="32572" spans="76:76">
      <c r="BX32572" s="16"/>
    </row>
    <row r="32573" spans="76:76">
      <c r="BX32573" s="16"/>
    </row>
    <row r="32574" spans="76:76">
      <c r="BX32574" s="16"/>
    </row>
    <row r="32575" spans="76:76">
      <c r="BX32575" s="16"/>
    </row>
    <row r="32576" spans="76:76">
      <c r="BX32576" s="16"/>
    </row>
    <row r="32577" spans="76:76">
      <c r="BX32577" s="16"/>
    </row>
    <row r="32578" spans="76:76">
      <c r="BX32578" s="16"/>
    </row>
    <row r="32579" spans="76:76">
      <c r="BX32579" s="16"/>
    </row>
    <row r="32580" spans="76:76">
      <c r="BX32580" s="16"/>
    </row>
    <row r="32581" spans="76:76">
      <c r="BX32581" s="16"/>
    </row>
    <row r="32582" spans="76:76">
      <c r="BX32582" s="16"/>
    </row>
    <row r="32583" spans="76:76">
      <c r="BX32583" s="16"/>
    </row>
    <row r="32584" spans="76:76">
      <c r="BX32584" s="16"/>
    </row>
    <row r="32585" spans="76:76">
      <c r="BX32585" s="16"/>
    </row>
    <row r="32586" spans="76:76">
      <c r="BX32586" s="16"/>
    </row>
    <row r="32587" spans="76:76">
      <c r="BX32587" s="16"/>
    </row>
    <row r="32588" spans="76:76">
      <c r="BX32588" s="16"/>
    </row>
    <row r="32589" spans="76:76">
      <c r="BX32589" s="16"/>
    </row>
    <row r="32590" spans="76:76">
      <c r="BX32590" s="16"/>
    </row>
    <row r="32591" spans="76:76">
      <c r="BX32591" s="16"/>
    </row>
    <row r="32592" spans="76:76">
      <c r="BX32592" s="16"/>
    </row>
    <row r="32593" spans="76:76">
      <c r="BX32593" s="16"/>
    </row>
    <row r="32594" spans="76:76">
      <c r="BX32594" s="16"/>
    </row>
    <row r="32595" spans="76:76">
      <c r="BX32595" s="16"/>
    </row>
    <row r="32596" spans="76:76">
      <c r="BX32596" s="16"/>
    </row>
    <row r="32597" spans="76:76">
      <c r="BX32597" s="16"/>
    </row>
    <row r="32598" spans="76:76">
      <c r="BX32598" s="16"/>
    </row>
    <row r="32599" spans="76:76">
      <c r="BX32599" s="16"/>
    </row>
    <row r="32600" spans="76:76">
      <c r="BX32600" s="16"/>
    </row>
    <row r="32601" spans="76:76">
      <c r="BX32601" s="16"/>
    </row>
    <row r="32602" spans="76:76">
      <c r="BX32602" s="16"/>
    </row>
    <row r="32603" spans="76:76">
      <c r="BX32603" s="16"/>
    </row>
    <row r="32604" spans="76:76">
      <c r="BX32604" s="16"/>
    </row>
    <row r="32605" spans="76:76">
      <c r="BX32605" s="16"/>
    </row>
    <row r="32606" spans="76:76">
      <c r="BX32606" s="16"/>
    </row>
    <row r="32607" spans="76:76">
      <c r="BX32607" s="16"/>
    </row>
    <row r="32608" spans="76:76">
      <c r="BX32608" s="16"/>
    </row>
    <row r="32609" spans="76:76">
      <c r="BX32609" s="16"/>
    </row>
    <row r="32610" spans="76:76">
      <c r="BX32610" s="16"/>
    </row>
    <row r="32611" spans="76:76">
      <c r="BX32611" s="16"/>
    </row>
    <row r="32612" spans="76:76">
      <c r="BX32612" s="16"/>
    </row>
    <row r="32613" spans="76:76">
      <c r="BX32613" s="16"/>
    </row>
    <row r="32614" spans="76:76">
      <c r="BX32614" s="16"/>
    </row>
    <row r="32615" spans="76:76">
      <c r="BX32615" s="16"/>
    </row>
    <row r="32616" spans="76:76">
      <c r="BX32616" s="16"/>
    </row>
    <row r="32617" spans="76:76">
      <c r="BX32617" s="16"/>
    </row>
    <row r="32618" spans="76:76">
      <c r="BX32618" s="16"/>
    </row>
    <row r="32619" spans="76:76">
      <c r="BX32619" s="16"/>
    </row>
    <row r="32620" spans="76:76">
      <c r="BX32620" s="16"/>
    </row>
    <row r="32621" spans="76:76">
      <c r="BX32621" s="16"/>
    </row>
    <row r="32622" spans="76:76">
      <c r="BX32622" s="16"/>
    </row>
    <row r="32623" spans="76:76">
      <c r="BX32623" s="16"/>
    </row>
    <row r="32624" spans="76:76">
      <c r="BX32624" s="16"/>
    </row>
    <row r="32625" spans="76:76">
      <c r="BX32625" s="16"/>
    </row>
    <row r="32626" spans="76:76">
      <c r="BX32626" s="16"/>
    </row>
    <row r="32627" spans="76:76">
      <c r="BX32627" s="16"/>
    </row>
    <row r="32628" spans="76:76">
      <c r="BX32628" s="16"/>
    </row>
    <row r="32629" spans="76:76">
      <c r="BX32629" s="16"/>
    </row>
    <row r="32630" spans="76:76">
      <c r="BX32630" s="16"/>
    </row>
    <row r="32631" spans="76:76">
      <c r="BX32631" s="16"/>
    </row>
    <row r="32632" spans="76:76">
      <c r="BX32632" s="16"/>
    </row>
    <row r="32633" spans="76:76">
      <c r="BX32633" s="16"/>
    </row>
    <row r="32634" spans="76:76">
      <c r="BX32634" s="16"/>
    </row>
    <row r="32635" spans="76:76">
      <c r="BX32635" s="16"/>
    </row>
    <row r="32636" spans="76:76">
      <c r="BX32636" s="16"/>
    </row>
    <row r="32637" spans="76:76">
      <c r="BX32637" s="16"/>
    </row>
    <row r="32638" spans="76:76">
      <c r="BX32638" s="16"/>
    </row>
    <row r="32639" spans="76:76">
      <c r="BX32639" s="16"/>
    </row>
    <row r="32640" spans="76:76">
      <c r="BX32640" s="16"/>
    </row>
    <row r="32641" spans="76:76">
      <c r="BX32641" s="16"/>
    </row>
    <row r="32642" spans="76:76">
      <c r="BX32642" s="16"/>
    </row>
    <row r="32643" spans="76:76">
      <c r="BX32643" s="16"/>
    </row>
    <row r="32644" spans="76:76">
      <c r="BX32644" s="16"/>
    </row>
    <row r="32645" spans="76:76">
      <c r="BX32645" s="16"/>
    </row>
    <row r="32646" spans="76:76">
      <c r="BX32646" s="16"/>
    </row>
    <row r="32647" spans="76:76">
      <c r="BX32647" s="16"/>
    </row>
    <row r="32648" spans="76:76">
      <c r="BX32648" s="16"/>
    </row>
    <row r="32649" spans="76:76">
      <c r="BX32649" s="16"/>
    </row>
    <row r="32650" spans="76:76">
      <c r="BX32650" s="16"/>
    </row>
    <row r="32651" spans="76:76">
      <c r="BX32651" s="16"/>
    </row>
    <row r="32652" spans="76:76">
      <c r="BX32652" s="16"/>
    </row>
    <row r="32653" spans="76:76">
      <c r="BX32653" s="16"/>
    </row>
    <row r="32654" spans="76:76">
      <c r="BX32654" s="16"/>
    </row>
    <row r="32655" spans="76:76">
      <c r="BX32655" s="16"/>
    </row>
    <row r="32656" spans="76:76">
      <c r="BX32656" s="16"/>
    </row>
    <row r="32657" spans="76:76">
      <c r="BX32657" s="16"/>
    </row>
    <row r="32658" spans="76:76">
      <c r="BX32658" s="16"/>
    </row>
    <row r="32659" spans="76:76">
      <c r="BX32659" s="16"/>
    </row>
    <row r="32660" spans="76:76">
      <c r="BX32660" s="16"/>
    </row>
    <row r="32661" spans="76:76">
      <c r="BX32661" s="16"/>
    </row>
    <row r="32662" spans="76:76">
      <c r="BX32662" s="16"/>
    </row>
    <row r="32663" spans="76:76">
      <c r="BX32663" s="16"/>
    </row>
    <row r="32664" spans="76:76">
      <c r="BX32664" s="16"/>
    </row>
    <row r="32665" spans="76:76">
      <c r="BX32665" s="16"/>
    </row>
    <row r="32666" spans="76:76">
      <c r="BX32666" s="16"/>
    </row>
    <row r="32667" spans="76:76">
      <c r="BX32667" s="16"/>
    </row>
    <row r="32668" spans="76:76">
      <c r="BX32668" s="16"/>
    </row>
    <row r="32669" spans="76:76">
      <c r="BX32669" s="16"/>
    </row>
    <row r="32670" spans="76:76">
      <c r="BX32670" s="16"/>
    </row>
    <row r="32671" spans="76:76">
      <c r="BX32671" s="16"/>
    </row>
    <row r="32672" spans="76:76">
      <c r="BX32672" s="16"/>
    </row>
    <row r="32673" spans="76:76">
      <c r="BX32673" s="16"/>
    </row>
    <row r="32674" spans="76:76">
      <c r="BX32674" s="16"/>
    </row>
    <row r="32675" spans="76:76">
      <c r="BX32675" s="16"/>
    </row>
    <row r="32676" spans="76:76">
      <c r="BX32676" s="16"/>
    </row>
    <row r="32677" spans="76:76">
      <c r="BX32677" s="16"/>
    </row>
    <row r="32678" spans="76:76">
      <c r="BX32678" s="16"/>
    </row>
    <row r="32679" spans="76:76">
      <c r="BX32679" s="16"/>
    </row>
    <row r="32680" spans="76:76">
      <c r="BX32680" s="16"/>
    </row>
    <row r="32681" spans="76:76">
      <c r="BX32681" s="16"/>
    </row>
    <row r="32682" spans="76:76">
      <c r="BX32682" s="16"/>
    </row>
    <row r="32683" spans="76:76">
      <c r="BX32683" s="16"/>
    </row>
    <row r="32684" spans="76:76">
      <c r="BX32684" s="16"/>
    </row>
    <row r="32685" spans="76:76">
      <c r="BX32685" s="16"/>
    </row>
    <row r="32686" spans="76:76">
      <c r="BX32686" s="16"/>
    </row>
    <row r="32687" spans="76:76">
      <c r="BX32687" s="16"/>
    </row>
    <row r="32688" spans="76:76">
      <c r="BX32688" s="16"/>
    </row>
    <row r="32689" spans="76:76">
      <c r="BX32689" s="16"/>
    </row>
    <row r="32690" spans="76:76">
      <c r="BX32690" s="16"/>
    </row>
    <row r="32691" spans="76:76">
      <c r="BX32691" s="16"/>
    </row>
    <row r="32692" spans="76:76">
      <c r="BX32692" s="16"/>
    </row>
    <row r="32693" spans="76:76">
      <c r="BX32693" s="16"/>
    </row>
    <row r="32694" spans="76:76">
      <c r="BX32694" s="16"/>
    </row>
    <row r="32695" spans="76:76">
      <c r="BX32695" s="16"/>
    </row>
    <row r="32696" spans="76:76">
      <c r="BX32696" s="16"/>
    </row>
    <row r="32697" spans="76:76">
      <c r="BX32697" s="16"/>
    </row>
    <row r="32698" spans="76:76">
      <c r="BX32698" s="16"/>
    </row>
    <row r="32699" spans="76:76">
      <c r="BX32699" s="16"/>
    </row>
    <row r="32700" spans="76:76">
      <c r="BX32700" s="16"/>
    </row>
    <row r="32701" spans="76:76">
      <c r="BX32701" s="16"/>
    </row>
    <row r="32702" spans="76:76">
      <c r="BX32702" s="16"/>
    </row>
    <row r="32703" spans="76:76">
      <c r="BX32703" s="16"/>
    </row>
    <row r="32704" spans="76:76">
      <c r="BX32704" s="16"/>
    </row>
    <row r="32705" spans="76:76">
      <c r="BX32705" s="16"/>
    </row>
    <row r="32706" spans="76:76">
      <c r="BX32706" s="16"/>
    </row>
    <row r="32707" spans="76:76">
      <c r="BX32707" s="16"/>
    </row>
    <row r="32708" spans="76:76">
      <c r="BX32708" s="16"/>
    </row>
    <row r="32709" spans="76:76">
      <c r="BX32709" s="16"/>
    </row>
    <row r="32710" spans="76:76">
      <c r="BX32710" s="16"/>
    </row>
    <row r="32711" spans="76:76">
      <c r="BX32711" s="16"/>
    </row>
    <row r="32712" spans="76:76">
      <c r="BX32712" s="16"/>
    </row>
    <row r="32713" spans="76:76">
      <c r="BX32713" s="16"/>
    </row>
    <row r="32714" spans="76:76">
      <c r="BX32714" s="16"/>
    </row>
    <row r="32715" spans="76:76">
      <c r="BX32715" s="16"/>
    </row>
    <row r="32716" spans="76:76">
      <c r="BX32716" s="16"/>
    </row>
    <row r="32717" spans="76:76">
      <c r="BX32717" s="16"/>
    </row>
    <row r="32718" spans="76:76">
      <c r="BX32718" s="16"/>
    </row>
    <row r="32719" spans="76:76">
      <c r="BX32719" s="16"/>
    </row>
    <row r="32720" spans="76:76">
      <c r="BX32720" s="16"/>
    </row>
    <row r="32721" spans="76:76">
      <c r="BX32721" s="16"/>
    </row>
    <row r="32722" spans="76:76">
      <c r="BX32722" s="16"/>
    </row>
    <row r="32723" spans="76:76">
      <c r="BX32723" s="16"/>
    </row>
    <row r="32724" spans="76:76">
      <c r="BX32724" s="16"/>
    </row>
    <row r="32725" spans="76:76">
      <c r="BX32725" s="16"/>
    </row>
    <row r="32726" spans="76:76">
      <c r="BX32726" s="16"/>
    </row>
    <row r="32727" spans="76:76">
      <c r="BX32727" s="16"/>
    </row>
    <row r="32728" spans="76:76">
      <c r="BX32728" s="16"/>
    </row>
    <row r="32729" spans="76:76">
      <c r="BX32729" s="16"/>
    </row>
    <row r="32730" spans="76:76">
      <c r="BX32730" s="16"/>
    </row>
    <row r="32731" spans="76:76">
      <c r="BX32731" s="16"/>
    </row>
    <row r="32732" spans="76:76">
      <c r="BX32732" s="16"/>
    </row>
    <row r="32733" spans="76:76">
      <c r="BX32733" s="16"/>
    </row>
    <row r="32734" spans="76:76">
      <c r="BX32734" s="16"/>
    </row>
    <row r="32735" spans="76:76">
      <c r="BX32735" s="16"/>
    </row>
    <row r="32736" spans="76:76">
      <c r="BX32736" s="16"/>
    </row>
    <row r="32737" spans="76:76">
      <c r="BX32737" s="16"/>
    </row>
    <row r="32738" spans="76:76">
      <c r="BX32738" s="16"/>
    </row>
    <row r="32739" spans="76:76">
      <c r="BX32739" s="16"/>
    </row>
    <row r="32740" spans="76:76">
      <c r="BX32740" s="16"/>
    </row>
    <row r="32741" spans="76:76">
      <c r="BX32741" s="16"/>
    </row>
    <row r="32742" spans="76:76">
      <c r="BX32742" s="16"/>
    </row>
    <row r="32743" spans="76:76">
      <c r="BX32743" s="16"/>
    </row>
    <row r="32744" spans="76:76">
      <c r="BX32744" s="16"/>
    </row>
    <row r="32745" spans="76:76">
      <c r="BX32745" s="16"/>
    </row>
    <row r="32746" spans="76:76">
      <c r="BX32746" s="16"/>
    </row>
    <row r="32747" spans="76:76">
      <c r="BX32747" s="16"/>
    </row>
    <row r="32748" spans="76:76">
      <c r="BX32748" s="16"/>
    </row>
    <row r="32749" spans="76:76">
      <c r="BX32749" s="16"/>
    </row>
    <row r="32750" spans="76:76">
      <c r="BX32750" s="16"/>
    </row>
    <row r="32751" spans="76:76">
      <c r="BX32751" s="16"/>
    </row>
    <row r="32752" spans="76:76">
      <c r="BX32752" s="16"/>
    </row>
    <row r="32753" spans="76:76">
      <c r="BX32753" s="16"/>
    </row>
    <row r="32754" spans="76:76">
      <c r="BX32754" s="16"/>
    </row>
    <row r="32755" spans="76:76">
      <c r="BX32755" s="16"/>
    </row>
    <row r="32756" spans="76:76">
      <c r="BX32756" s="16"/>
    </row>
    <row r="32757" spans="76:76">
      <c r="BX32757" s="16"/>
    </row>
    <row r="32758" spans="76:76">
      <c r="BX32758" s="16"/>
    </row>
    <row r="32759" spans="76:76">
      <c r="BX32759" s="16"/>
    </row>
    <row r="32760" spans="76:76">
      <c r="BX32760" s="16"/>
    </row>
    <row r="32761" spans="76:76">
      <c r="BX32761" s="16"/>
    </row>
    <row r="32762" spans="76:76">
      <c r="BX32762" s="16"/>
    </row>
    <row r="32763" spans="76:76">
      <c r="BX32763" s="16"/>
    </row>
    <row r="32764" spans="76:76">
      <c r="BX32764" s="16"/>
    </row>
    <row r="32765" spans="76:76">
      <c r="BX32765" s="16"/>
    </row>
    <row r="32766" spans="76:76">
      <c r="BX32766" s="16"/>
    </row>
    <row r="32767" spans="76:76">
      <c r="BX32767" s="16"/>
    </row>
    <row r="32768" spans="76:76">
      <c r="BX32768" s="16"/>
    </row>
    <row r="32769" spans="76:76">
      <c r="BX32769" s="16"/>
    </row>
    <row r="32770" spans="76:76">
      <c r="BX32770" s="16"/>
    </row>
    <row r="32771" spans="76:76">
      <c r="BX32771" s="16"/>
    </row>
    <row r="32772" spans="76:76">
      <c r="BX32772" s="16"/>
    </row>
    <row r="32773" spans="76:76">
      <c r="BX32773" s="16"/>
    </row>
    <row r="32774" spans="76:76">
      <c r="BX32774" s="16"/>
    </row>
    <row r="32775" spans="76:76">
      <c r="BX32775" s="16"/>
    </row>
    <row r="32776" spans="76:76">
      <c r="BX32776" s="16"/>
    </row>
    <row r="32777" spans="76:76">
      <c r="BX32777" s="16"/>
    </row>
    <row r="32778" spans="76:76">
      <c r="BX32778" s="16"/>
    </row>
    <row r="32779" spans="76:76">
      <c r="BX32779" s="16"/>
    </row>
    <row r="32780" spans="76:76">
      <c r="BX32780" s="16"/>
    </row>
    <row r="32781" spans="76:76">
      <c r="BX32781" s="16"/>
    </row>
    <row r="32782" spans="76:76">
      <c r="BX32782" s="16"/>
    </row>
    <row r="32783" spans="76:76">
      <c r="BX32783" s="16"/>
    </row>
    <row r="32784" spans="76:76">
      <c r="BX32784" s="16"/>
    </row>
    <row r="32785" spans="76:76">
      <c r="BX32785" s="16"/>
    </row>
    <row r="32786" spans="76:76">
      <c r="BX32786" s="16"/>
    </row>
    <row r="32787" spans="76:76">
      <c r="BX32787" s="16"/>
    </row>
    <row r="32788" spans="76:76">
      <c r="BX32788" s="16"/>
    </row>
    <row r="32789" spans="76:76">
      <c r="BX32789" s="16"/>
    </row>
    <row r="32790" spans="76:76">
      <c r="BX32790" s="16"/>
    </row>
    <row r="32791" spans="76:76">
      <c r="BX32791" s="16"/>
    </row>
    <row r="32792" spans="76:76">
      <c r="BX32792" s="16"/>
    </row>
    <row r="32793" spans="76:76">
      <c r="BX32793" s="16"/>
    </row>
    <row r="32794" spans="76:76">
      <c r="BX32794" s="16"/>
    </row>
    <row r="32795" spans="76:76">
      <c r="BX32795" s="16"/>
    </row>
    <row r="32796" spans="76:76">
      <c r="BX32796" s="16"/>
    </row>
    <row r="32797" spans="76:76">
      <c r="BX32797" s="16"/>
    </row>
    <row r="32798" spans="76:76">
      <c r="BX32798" s="16"/>
    </row>
    <row r="32799" spans="76:76">
      <c r="BX32799" s="16"/>
    </row>
    <row r="32800" spans="76:76">
      <c r="BX32800" s="16"/>
    </row>
    <row r="32801" spans="76:76">
      <c r="BX32801" s="16"/>
    </row>
    <row r="32802" spans="76:76">
      <c r="BX32802" s="16"/>
    </row>
    <row r="32803" spans="76:76">
      <c r="BX32803" s="16"/>
    </row>
    <row r="32804" spans="76:76">
      <c r="BX32804" s="16"/>
    </row>
    <row r="32805" spans="76:76">
      <c r="BX32805" s="16"/>
    </row>
    <row r="32806" spans="76:76">
      <c r="BX32806" s="16"/>
    </row>
    <row r="32807" spans="76:76">
      <c r="BX32807" s="16"/>
    </row>
    <row r="32808" spans="76:76">
      <c r="BX32808" s="16"/>
    </row>
    <row r="32809" spans="76:76">
      <c r="BX32809" s="16"/>
    </row>
    <row r="32810" spans="76:76">
      <c r="BX32810" s="16"/>
    </row>
    <row r="32811" spans="76:76">
      <c r="BX32811" s="16"/>
    </row>
    <row r="32812" spans="76:76">
      <c r="BX32812" s="16"/>
    </row>
    <row r="32813" spans="76:76">
      <c r="BX32813" s="16"/>
    </row>
    <row r="32814" spans="76:76">
      <c r="BX32814" s="16"/>
    </row>
    <row r="32815" spans="76:76">
      <c r="BX32815" s="16"/>
    </row>
    <row r="32816" spans="76:76">
      <c r="BX32816" s="16"/>
    </row>
    <row r="32817" spans="76:76">
      <c r="BX32817" s="16"/>
    </row>
    <row r="32818" spans="76:76">
      <c r="BX32818" s="16"/>
    </row>
    <row r="32819" spans="76:76">
      <c r="BX32819" s="16"/>
    </row>
    <row r="32820" spans="76:76">
      <c r="BX32820" s="16"/>
    </row>
    <row r="32821" spans="76:76">
      <c r="BX32821" s="16"/>
    </row>
    <row r="32822" spans="76:76">
      <c r="BX32822" s="16"/>
    </row>
    <row r="32823" spans="76:76">
      <c r="BX32823" s="16"/>
    </row>
    <row r="32824" spans="76:76">
      <c r="BX32824" s="16"/>
    </row>
    <row r="32825" spans="76:76">
      <c r="BX32825" s="16"/>
    </row>
    <row r="32826" spans="76:76">
      <c r="BX32826" s="16"/>
    </row>
    <row r="32827" spans="76:76">
      <c r="BX32827" s="16"/>
    </row>
    <row r="32828" spans="76:76">
      <c r="BX32828" s="16"/>
    </row>
    <row r="32829" spans="76:76">
      <c r="BX32829" s="16"/>
    </row>
    <row r="32830" spans="76:76">
      <c r="BX32830" s="16"/>
    </row>
    <row r="32831" spans="76:76">
      <c r="BX32831" s="16"/>
    </row>
    <row r="32832" spans="76:76">
      <c r="BX32832" s="16"/>
    </row>
    <row r="32833" spans="76:76">
      <c r="BX32833" s="16"/>
    </row>
    <row r="32834" spans="76:76">
      <c r="BX32834" s="16"/>
    </row>
    <row r="32835" spans="76:76">
      <c r="BX32835" s="16"/>
    </row>
    <row r="32836" spans="76:76">
      <c r="BX32836" s="16"/>
    </row>
    <row r="32837" spans="76:76">
      <c r="BX32837" s="16"/>
    </row>
    <row r="32838" spans="76:76">
      <c r="BX32838" s="16"/>
    </row>
    <row r="32839" spans="76:76">
      <c r="BX32839" s="16"/>
    </row>
    <row r="32840" spans="76:76">
      <c r="BX32840" s="16"/>
    </row>
    <row r="32841" spans="76:76">
      <c r="BX32841" s="16"/>
    </row>
    <row r="32842" spans="76:76">
      <c r="BX32842" s="16"/>
    </row>
    <row r="32843" spans="76:76">
      <c r="BX32843" s="16"/>
    </row>
    <row r="32844" spans="76:76">
      <c r="BX32844" s="16"/>
    </row>
    <row r="32845" spans="76:76">
      <c r="BX32845" s="16"/>
    </row>
    <row r="32846" spans="76:76">
      <c r="BX32846" s="16"/>
    </row>
    <row r="32847" spans="76:76">
      <c r="BX32847" s="16"/>
    </row>
    <row r="32848" spans="76:76">
      <c r="BX32848" s="16"/>
    </row>
    <row r="32849" spans="76:76">
      <c r="BX32849" s="16"/>
    </row>
    <row r="32850" spans="76:76">
      <c r="BX32850" s="16"/>
    </row>
    <row r="32851" spans="76:76">
      <c r="BX32851" s="16"/>
    </row>
    <row r="32852" spans="76:76">
      <c r="BX32852" s="16"/>
    </row>
    <row r="32853" spans="76:76">
      <c r="BX32853" s="16"/>
    </row>
    <row r="32854" spans="76:76">
      <c r="BX32854" s="16"/>
    </row>
    <row r="32855" spans="76:76">
      <c r="BX32855" s="16"/>
    </row>
    <row r="32856" spans="76:76">
      <c r="BX32856" s="16"/>
    </row>
    <row r="32857" spans="76:76">
      <c r="BX32857" s="16"/>
    </row>
    <row r="32858" spans="76:76">
      <c r="BX32858" s="16"/>
    </row>
    <row r="32859" spans="76:76">
      <c r="BX32859" s="16"/>
    </row>
    <row r="32860" spans="76:76">
      <c r="BX32860" s="16"/>
    </row>
    <row r="32861" spans="76:76">
      <c r="BX32861" s="16"/>
    </row>
    <row r="32862" spans="76:76">
      <c r="BX32862" s="16"/>
    </row>
    <row r="32863" spans="76:76">
      <c r="BX32863" s="16"/>
    </row>
    <row r="32864" spans="76:76">
      <c r="BX32864" s="16"/>
    </row>
    <row r="32865" spans="76:76">
      <c r="BX32865" s="16"/>
    </row>
    <row r="32866" spans="76:76">
      <c r="BX32866" s="16"/>
    </row>
    <row r="32867" spans="76:76">
      <c r="BX32867" s="16"/>
    </row>
    <row r="32868" spans="76:76">
      <c r="BX32868" s="16"/>
    </row>
    <row r="32869" spans="76:76">
      <c r="BX32869" s="16"/>
    </row>
    <row r="32870" spans="76:76">
      <c r="BX32870" s="16"/>
    </row>
    <row r="32871" spans="76:76">
      <c r="BX32871" s="16"/>
    </row>
    <row r="32872" spans="76:76">
      <c r="BX32872" s="16"/>
    </row>
    <row r="32873" spans="76:76">
      <c r="BX32873" s="16"/>
    </row>
    <row r="32874" spans="76:76">
      <c r="BX32874" s="16"/>
    </row>
    <row r="32875" spans="76:76">
      <c r="BX32875" s="16"/>
    </row>
    <row r="32876" spans="76:76">
      <c r="BX32876" s="16"/>
    </row>
    <row r="32877" spans="76:76">
      <c r="BX32877" s="16"/>
    </row>
    <row r="32878" spans="76:76">
      <c r="BX32878" s="16"/>
    </row>
    <row r="32879" spans="76:76">
      <c r="BX32879" s="16"/>
    </row>
    <row r="32880" spans="76:76">
      <c r="BX32880" s="16"/>
    </row>
    <row r="32881" spans="76:76">
      <c r="BX32881" s="16"/>
    </row>
    <row r="32882" spans="76:76">
      <c r="BX32882" s="16"/>
    </row>
    <row r="32883" spans="76:76">
      <c r="BX32883" s="16"/>
    </row>
    <row r="32884" spans="76:76">
      <c r="BX32884" s="16"/>
    </row>
    <row r="32885" spans="76:76">
      <c r="BX32885" s="16"/>
    </row>
    <row r="32886" spans="76:76">
      <c r="BX32886" s="16"/>
    </row>
    <row r="32887" spans="76:76">
      <c r="BX32887" s="16"/>
    </row>
    <row r="32888" spans="76:76">
      <c r="BX32888" s="16"/>
    </row>
    <row r="32889" spans="76:76">
      <c r="BX32889" s="16"/>
    </row>
    <row r="32890" spans="76:76">
      <c r="BX32890" s="16"/>
    </row>
    <row r="32891" spans="76:76">
      <c r="BX32891" s="16"/>
    </row>
    <row r="32892" spans="76:76">
      <c r="BX32892" s="16"/>
    </row>
    <row r="32893" spans="76:76">
      <c r="BX32893" s="16"/>
    </row>
    <row r="32894" spans="76:76">
      <c r="BX32894" s="16"/>
    </row>
    <row r="32895" spans="76:76">
      <c r="BX32895" s="16"/>
    </row>
    <row r="32896" spans="76:76">
      <c r="BX32896" s="16"/>
    </row>
    <row r="32897" spans="76:76">
      <c r="BX32897" s="16"/>
    </row>
    <row r="32898" spans="76:76">
      <c r="BX32898" s="16"/>
    </row>
    <row r="32899" spans="76:76">
      <c r="BX32899" s="16"/>
    </row>
    <row r="32900" spans="76:76">
      <c r="BX32900" s="16"/>
    </row>
    <row r="32901" spans="76:76">
      <c r="BX32901" s="16"/>
    </row>
    <row r="32902" spans="76:76">
      <c r="BX32902" s="16"/>
    </row>
    <row r="32903" spans="76:76">
      <c r="BX32903" s="16"/>
    </row>
    <row r="32904" spans="76:76">
      <c r="BX32904" s="16"/>
    </row>
    <row r="32905" spans="76:76">
      <c r="BX32905" s="16"/>
    </row>
    <row r="32906" spans="76:76">
      <c r="BX32906" s="16"/>
    </row>
    <row r="32907" spans="76:76">
      <c r="BX32907" s="16"/>
    </row>
    <row r="32908" spans="76:76">
      <c r="BX32908" s="16"/>
    </row>
    <row r="32909" spans="76:76">
      <c r="BX32909" s="16"/>
    </row>
    <row r="32910" spans="76:76">
      <c r="BX32910" s="16"/>
    </row>
    <row r="32911" spans="76:76">
      <c r="BX32911" s="16"/>
    </row>
    <row r="32912" spans="76:76">
      <c r="BX32912" s="16"/>
    </row>
    <row r="32913" spans="76:76">
      <c r="BX32913" s="16"/>
    </row>
    <row r="32914" spans="76:76">
      <c r="BX32914" s="16"/>
    </row>
    <row r="32915" spans="76:76">
      <c r="BX32915" s="16"/>
    </row>
    <row r="32916" spans="76:76">
      <c r="BX32916" s="16"/>
    </row>
    <row r="32917" spans="76:76">
      <c r="BX32917" s="16"/>
    </row>
    <row r="32918" spans="76:76">
      <c r="BX32918" s="16"/>
    </row>
    <row r="32919" spans="76:76">
      <c r="BX32919" s="16"/>
    </row>
    <row r="32920" spans="76:76">
      <c r="BX32920" s="16"/>
    </row>
    <row r="32921" spans="76:76">
      <c r="BX32921" s="16"/>
    </row>
    <row r="32922" spans="76:76">
      <c r="BX32922" s="16"/>
    </row>
    <row r="32923" spans="76:76">
      <c r="BX32923" s="16"/>
    </row>
    <row r="32924" spans="76:76">
      <c r="BX32924" s="16"/>
    </row>
    <row r="32925" spans="76:76">
      <c r="BX32925" s="16"/>
    </row>
    <row r="32926" spans="76:76">
      <c r="BX32926" s="16"/>
    </row>
    <row r="32927" spans="76:76">
      <c r="BX32927" s="16"/>
    </row>
    <row r="32928" spans="76:76">
      <c r="BX32928" s="16"/>
    </row>
    <row r="32929" spans="76:76">
      <c r="BX32929" s="16"/>
    </row>
    <row r="32930" spans="76:76">
      <c r="BX32930" s="16"/>
    </row>
    <row r="32931" spans="76:76">
      <c r="BX32931" s="16"/>
    </row>
    <row r="32932" spans="76:76">
      <c r="BX32932" s="16"/>
    </row>
    <row r="32933" spans="76:76">
      <c r="BX32933" s="16"/>
    </row>
    <row r="32934" spans="76:76">
      <c r="BX32934" s="16"/>
    </row>
    <row r="32935" spans="76:76">
      <c r="BX32935" s="16"/>
    </row>
    <row r="32936" spans="76:76">
      <c r="BX32936" s="16"/>
    </row>
    <row r="32937" spans="76:76">
      <c r="BX32937" s="16"/>
    </row>
    <row r="32938" spans="76:76">
      <c r="BX32938" s="16"/>
    </row>
    <row r="32939" spans="76:76">
      <c r="BX32939" s="16"/>
    </row>
    <row r="32940" spans="76:76">
      <c r="BX32940" s="16"/>
    </row>
    <row r="32941" spans="76:76">
      <c r="BX32941" s="16"/>
    </row>
    <row r="32942" spans="76:76">
      <c r="BX32942" s="16"/>
    </row>
    <row r="32943" spans="76:76">
      <c r="BX32943" s="16"/>
    </row>
    <row r="32944" spans="76:76">
      <c r="BX32944" s="16"/>
    </row>
    <row r="32945" spans="76:76">
      <c r="BX32945" s="16"/>
    </row>
    <row r="32946" spans="76:76">
      <c r="BX32946" s="16"/>
    </row>
    <row r="32947" spans="76:76">
      <c r="BX32947" s="16"/>
    </row>
    <row r="32948" spans="76:76">
      <c r="BX32948" s="16"/>
    </row>
    <row r="32949" spans="76:76">
      <c r="BX32949" s="16"/>
    </row>
    <row r="32950" spans="76:76">
      <c r="BX32950" s="16"/>
    </row>
    <row r="32951" spans="76:76">
      <c r="BX32951" s="16"/>
    </row>
    <row r="32952" spans="76:76">
      <c r="BX32952" s="16"/>
    </row>
    <row r="32953" spans="76:76">
      <c r="BX32953" s="16"/>
    </row>
    <row r="32954" spans="76:76">
      <c r="BX32954" s="16"/>
    </row>
    <row r="32955" spans="76:76">
      <c r="BX32955" s="16"/>
    </row>
    <row r="32956" spans="76:76">
      <c r="BX32956" s="16"/>
    </row>
    <row r="32957" spans="76:76">
      <c r="BX32957" s="16"/>
    </row>
    <row r="32958" spans="76:76">
      <c r="BX32958" s="16"/>
    </row>
    <row r="32959" spans="76:76">
      <c r="BX32959" s="16"/>
    </row>
    <row r="32960" spans="76:76">
      <c r="BX32960" s="16"/>
    </row>
    <row r="32961" spans="76:76">
      <c r="BX32961" s="16"/>
    </row>
    <row r="32962" spans="76:76">
      <c r="BX32962" s="16"/>
    </row>
    <row r="32963" spans="76:76">
      <c r="BX32963" s="16"/>
    </row>
    <row r="32964" spans="76:76">
      <c r="BX32964" s="16"/>
    </row>
    <row r="32965" spans="76:76">
      <c r="BX32965" s="16"/>
    </row>
    <row r="32966" spans="76:76">
      <c r="BX32966" s="16"/>
    </row>
    <row r="32967" spans="76:76">
      <c r="BX32967" s="16"/>
    </row>
    <row r="32968" spans="76:76">
      <c r="BX32968" s="16"/>
    </row>
    <row r="32969" spans="76:76">
      <c r="BX32969" s="16"/>
    </row>
    <row r="32970" spans="76:76">
      <c r="BX32970" s="16"/>
    </row>
    <row r="32971" spans="76:76">
      <c r="BX32971" s="16"/>
    </row>
    <row r="32972" spans="76:76">
      <c r="BX32972" s="16"/>
    </row>
    <row r="32973" spans="76:76">
      <c r="BX32973" s="16"/>
    </row>
    <row r="32974" spans="76:76">
      <c r="BX32974" s="16"/>
    </row>
    <row r="32975" spans="76:76">
      <c r="BX32975" s="16"/>
    </row>
    <row r="32976" spans="76:76">
      <c r="BX32976" s="16"/>
    </row>
    <row r="32977" spans="76:76">
      <c r="BX32977" s="16"/>
    </row>
    <row r="32978" spans="76:76">
      <c r="BX32978" s="16"/>
    </row>
    <row r="32979" spans="76:76">
      <c r="BX32979" s="16"/>
    </row>
    <row r="32980" spans="76:76">
      <c r="BX32980" s="16"/>
    </row>
    <row r="32981" spans="76:76">
      <c r="BX32981" s="16"/>
    </row>
    <row r="32982" spans="76:76">
      <c r="BX32982" s="16"/>
    </row>
    <row r="32983" spans="76:76">
      <c r="BX32983" s="16"/>
    </row>
    <row r="32984" spans="76:76">
      <c r="BX32984" s="16"/>
    </row>
    <row r="32985" spans="76:76">
      <c r="BX32985" s="16"/>
    </row>
    <row r="32986" spans="76:76">
      <c r="BX32986" s="16"/>
    </row>
    <row r="32987" spans="76:76">
      <c r="BX32987" s="16"/>
    </row>
    <row r="32988" spans="76:76">
      <c r="BX32988" s="16"/>
    </row>
    <row r="32989" spans="76:76">
      <c r="BX32989" s="16"/>
    </row>
    <row r="32990" spans="76:76">
      <c r="BX32990" s="16"/>
    </row>
    <row r="32991" spans="76:76">
      <c r="BX32991" s="16"/>
    </row>
    <row r="32992" spans="76:76">
      <c r="BX32992" s="16"/>
    </row>
    <row r="32993" spans="76:76">
      <c r="BX32993" s="16"/>
    </row>
    <row r="32994" spans="76:76">
      <c r="BX32994" s="16"/>
    </row>
    <row r="32995" spans="76:76">
      <c r="BX32995" s="16"/>
    </row>
    <row r="32996" spans="76:76">
      <c r="BX32996" s="16"/>
    </row>
    <row r="32997" spans="76:76">
      <c r="BX32997" s="16"/>
    </row>
    <row r="32998" spans="76:76">
      <c r="BX32998" s="16"/>
    </row>
    <row r="32999" spans="76:76">
      <c r="BX32999" s="16"/>
    </row>
    <row r="33000" spans="76:76">
      <c r="BX33000" s="16"/>
    </row>
    <row r="33001" spans="76:76">
      <c r="BX33001" s="16"/>
    </row>
    <row r="33002" spans="76:76">
      <c r="BX33002" s="16"/>
    </row>
    <row r="33003" spans="76:76">
      <c r="BX33003" s="16"/>
    </row>
    <row r="33004" spans="76:76">
      <c r="BX33004" s="16"/>
    </row>
    <row r="33005" spans="76:76">
      <c r="BX33005" s="16"/>
    </row>
    <row r="33006" spans="76:76">
      <c r="BX33006" s="16"/>
    </row>
    <row r="33007" spans="76:76">
      <c r="BX33007" s="16"/>
    </row>
    <row r="33008" spans="76:76">
      <c r="BX33008" s="16"/>
    </row>
    <row r="33009" spans="76:76">
      <c r="BX33009" s="16"/>
    </row>
    <row r="33010" spans="76:76">
      <c r="BX33010" s="16"/>
    </row>
    <row r="33011" spans="76:76">
      <c r="BX33011" s="16"/>
    </row>
    <row r="33012" spans="76:76">
      <c r="BX33012" s="16"/>
    </row>
    <row r="33013" spans="76:76">
      <c r="BX33013" s="16"/>
    </row>
    <row r="33014" spans="76:76">
      <c r="BX33014" s="16"/>
    </row>
    <row r="33015" spans="76:76">
      <c r="BX33015" s="16"/>
    </row>
    <row r="33016" spans="76:76">
      <c r="BX33016" s="16"/>
    </row>
    <row r="33017" spans="76:76">
      <c r="BX33017" s="16"/>
    </row>
    <row r="33018" spans="76:76">
      <c r="BX33018" s="16"/>
    </row>
    <row r="33019" spans="76:76">
      <c r="BX33019" s="16"/>
    </row>
    <row r="33020" spans="76:76">
      <c r="BX33020" s="16"/>
    </row>
    <row r="33021" spans="76:76">
      <c r="BX33021" s="16"/>
    </row>
    <row r="33022" spans="76:76">
      <c r="BX33022" s="16"/>
    </row>
    <row r="33023" spans="76:76">
      <c r="BX33023" s="16"/>
    </row>
    <row r="33024" spans="76:76">
      <c r="BX33024" s="16"/>
    </row>
    <row r="33025" spans="76:76">
      <c r="BX33025" s="16"/>
    </row>
    <row r="33026" spans="76:76">
      <c r="BX33026" s="16"/>
    </row>
    <row r="33027" spans="76:76">
      <c r="BX33027" s="16"/>
    </row>
    <row r="33028" spans="76:76">
      <c r="BX33028" s="16"/>
    </row>
    <row r="33029" spans="76:76">
      <c r="BX33029" s="16"/>
    </row>
    <row r="33030" spans="76:76">
      <c r="BX33030" s="16"/>
    </row>
    <row r="33031" spans="76:76">
      <c r="BX33031" s="16"/>
    </row>
    <row r="33032" spans="76:76">
      <c r="BX33032" s="16"/>
    </row>
    <row r="33033" spans="76:76">
      <c r="BX33033" s="16"/>
    </row>
    <row r="33034" spans="76:76">
      <c r="BX33034" s="16"/>
    </row>
    <row r="33035" spans="76:76">
      <c r="BX33035" s="16"/>
    </row>
    <row r="33036" spans="76:76">
      <c r="BX33036" s="16"/>
    </row>
    <row r="33037" spans="76:76">
      <c r="BX33037" s="16"/>
    </row>
    <row r="33038" spans="76:76">
      <c r="BX33038" s="16"/>
    </row>
    <row r="33039" spans="76:76">
      <c r="BX33039" s="16"/>
    </row>
    <row r="33040" spans="76:76">
      <c r="BX33040" s="16"/>
    </row>
    <row r="33041" spans="76:76">
      <c r="BX33041" s="16"/>
    </row>
    <row r="33042" spans="76:76">
      <c r="BX33042" s="16"/>
    </row>
    <row r="33043" spans="76:76">
      <c r="BX33043" s="16"/>
    </row>
    <row r="33044" spans="76:76">
      <c r="BX33044" s="16"/>
    </row>
    <row r="33045" spans="76:76">
      <c r="BX33045" s="16"/>
    </row>
    <row r="33046" spans="76:76">
      <c r="BX33046" s="16"/>
    </row>
    <row r="33047" spans="76:76">
      <c r="BX33047" s="16"/>
    </row>
    <row r="33048" spans="76:76">
      <c r="BX33048" s="16"/>
    </row>
    <row r="33049" spans="76:76">
      <c r="BX33049" s="16"/>
    </row>
    <row r="33050" spans="76:76">
      <c r="BX33050" s="16"/>
    </row>
    <row r="33051" spans="76:76">
      <c r="BX33051" s="16"/>
    </row>
    <row r="33052" spans="76:76">
      <c r="BX33052" s="16"/>
    </row>
    <row r="33053" spans="76:76">
      <c r="BX33053" s="16"/>
    </row>
    <row r="33054" spans="76:76">
      <c r="BX33054" s="16"/>
    </row>
    <row r="33055" spans="76:76">
      <c r="BX33055" s="16"/>
    </row>
    <row r="33056" spans="76:76">
      <c r="BX33056" s="16"/>
    </row>
    <row r="33057" spans="76:76">
      <c r="BX33057" s="16"/>
    </row>
    <row r="33058" spans="76:76">
      <c r="BX33058" s="16"/>
    </row>
    <row r="33059" spans="76:76">
      <c r="BX33059" s="16"/>
    </row>
    <row r="33060" spans="76:76">
      <c r="BX33060" s="16"/>
    </row>
    <row r="33061" spans="76:76">
      <c r="BX33061" s="16"/>
    </row>
    <row r="33062" spans="76:76">
      <c r="BX33062" s="16"/>
    </row>
    <row r="33063" spans="76:76">
      <c r="BX33063" s="16"/>
    </row>
    <row r="33064" spans="76:76">
      <c r="BX33064" s="16"/>
    </row>
    <row r="33065" spans="76:76">
      <c r="BX33065" s="16"/>
    </row>
    <row r="33066" spans="76:76">
      <c r="BX33066" s="16"/>
    </row>
    <row r="33067" spans="76:76">
      <c r="BX33067" s="16"/>
    </row>
    <row r="33068" spans="76:76">
      <c r="BX33068" s="16"/>
    </row>
    <row r="33069" spans="76:76">
      <c r="BX33069" s="16"/>
    </row>
    <row r="33070" spans="76:76">
      <c r="BX33070" s="16"/>
    </row>
    <row r="33071" spans="76:76">
      <c r="BX33071" s="16"/>
    </row>
    <row r="33072" spans="76:76">
      <c r="BX33072" s="16"/>
    </row>
    <row r="33073" spans="76:76">
      <c r="BX33073" s="16"/>
    </row>
    <row r="33074" spans="76:76">
      <c r="BX33074" s="16"/>
    </row>
    <row r="33075" spans="76:76">
      <c r="BX33075" s="16"/>
    </row>
    <row r="33076" spans="76:76">
      <c r="BX33076" s="16"/>
    </row>
    <row r="33077" spans="76:76">
      <c r="BX33077" s="16"/>
    </row>
    <row r="33078" spans="76:76">
      <c r="BX33078" s="16"/>
    </row>
    <row r="33079" spans="76:76">
      <c r="BX33079" s="16"/>
    </row>
    <row r="33080" spans="76:76">
      <c r="BX33080" s="16"/>
    </row>
    <row r="33081" spans="76:76">
      <c r="BX33081" s="16"/>
    </row>
    <row r="33082" spans="76:76">
      <c r="BX33082" s="16"/>
    </row>
    <row r="33083" spans="76:76">
      <c r="BX33083" s="16"/>
    </row>
    <row r="33084" spans="76:76">
      <c r="BX33084" s="16"/>
    </row>
    <row r="33085" spans="76:76">
      <c r="BX33085" s="16"/>
    </row>
    <row r="33086" spans="76:76">
      <c r="BX33086" s="16"/>
    </row>
    <row r="33087" spans="76:76">
      <c r="BX33087" s="16"/>
    </row>
    <row r="33088" spans="76:76">
      <c r="BX33088" s="16"/>
    </row>
    <row r="33089" spans="76:76">
      <c r="BX33089" s="16"/>
    </row>
    <row r="33090" spans="76:76">
      <c r="BX33090" s="16"/>
    </row>
    <row r="33091" spans="76:76">
      <c r="BX33091" s="16"/>
    </row>
    <row r="33092" spans="76:76">
      <c r="BX33092" s="16"/>
    </row>
    <row r="33093" spans="76:76">
      <c r="BX33093" s="16"/>
    </row>
    <row r="33094" spans="76:76">
      <c r="BX33094" s="16"/>
    </row>
    <row r="33095" spans="76:76">
      <c r="BX33095" s="16"/>
    </row>
    <row r="33096" spans="76:76">
      <c r="BX33096" s="16"/>
    </row>
    <row r="33097" spans="76:76">
      <c r="BX33097" s="16"/>
    </row>
    <row r="33098" spans="76:76">
      <c r="BX33098" s="16"/>
    </row>
    <row r="33099" spans="76:76">
      <c r="BX33099" s="16"/>
    </row>
    <row r="33100" spans="76:76">
      <c r="BX33100" s="16"/>
    </row>
    <row r="33101" spans="76:76">
      <c r="BX33101" s="16"/>
    </row>
    <row r="33102" spans="76:76">
      <c r="BX33102" s="16"/>
    </row>
    <row r="33103" spans="76:76">
      <c r="BX33103" s="16"/>
    </row>
    <row r="33104" spans="76:76">
      <c r="BX33104" s="16"/>
    </row>
    <row r="33105" spans="76:76">
      <c r="BX33105" s="16"/>
    </row>
    <row r="33106" spans="76:76">
      <c r="BX33106" s="16"/>
    </row>
    <row r="33107" spans="76:76">
      <c r="BX33107" s="16"/>
    </row>
    <row r="33108" spans="76:76">
      <c r="BX33108" s="16"/>
    </row>
    <row r="33109" spans="76:76">
      <c r="BX33109" s="16"/>
    </row>
    <row r="33110" spans="76:76">
      <c r="BX33110" s="16"/>
    </row>
    <row r="33111" spans="76:76">
      <c r="BX33111" s="16"/>
    </row>
    <row r="33112" spans="76:76">
      <c r="BX33112" s="16"/>
    </row>
    <row r="33113" spans="76:76">
      <c r="BX33113" s="16"/>
    </row>
    <row r="33114" spans="76:76">
      <c r="BX33114" s="16"/>
    </row>
    <row r="33115" spans="76:76">
      <c r="BX33115" s="16"/>
    </row>
    <row r="33116" spans="76:76">
      <c r="BX33116" s="16"/>
    </row>
    <row r="33117" spans="76:76">
      <c r="BX33117" s="16"/>
    </row>
    <row r="33118" spans="76:76">
      <c r="BX33118" s="16"/>
    </row>
    <row r="33119" spans="76:76">
      <c r="BX33119" s="16"/>
    </row>
    <row r="33120" spans="76:76">
      <c r="BX33120" s="16"/>
    </row>
    <row r="33121" spans="76:76">
      <c r="BX33121" s="16"/>
    </row>
    <row r="33122" spans="76:76">
      <c r="BX33122" s="16"/>
    </row>
    <row r="33123" spans="76:76">
      <c r="BX33123" s="16"/>
    </row>
    <row r="33124" spans="76:76">
      <c r="BX33124" s="16"/>
    </row>
    <row r="33125" spans="76:76">
      <c r="BX33125" s="16"/>
    </row>
    <row r="33126" spans="76:76">
      <c r="BX33126" s="16"/>
    </row>
    <row r="33127" spans="76:76">
      <c r="BX33127" s="16"/>
    </row>
    <row r="33128" spans="76:76">
      <c r="BX33128" s="16"/>
    </row>
    <row r="33129" spans="76:76">
      <c r="BX33129" s="16"/>
    </row>
    <row r="33130" spans="76:76">
      <c r="BX33130" s="16"/>
    </row>
    <row r="33131" spans="76:76">
      <c r="BX33131" s="16"/>
    </row>
    <row r="33132" spans="76:76">
      <c r="BX33132" s="16"/>
    </row>
    <row r="33133" spans="76:76">
      <c r="BX33133" s="16"/>
    </row>
    <row r="33134" spans="76:76">
      <c r="BX33134" s="16"/>
    </row>
    <row r="33135" spans="76:76">
      <c r="BX33135" s="16"/>
    </row>
    <row r="33136" spans="76:76">
      <c r="BX33136" s="16"/>
    </row>
    <row r="33137" spans="76:76">
      <c r="BX33137" s="16"/>
    </row>
    <row r="33138" spans="76:76">
      <c r="BX33138" s="16"/>
    </row>
    <row r="33139" spans="76:76">
      <c r="BX33139" s="16"/>
    </row>
    <row r="33140" spans="76:76">
      <c r="BX33140" s="16"/>
    </row>
    <row r="33141" spans="76:76">
      <c r="BX33141" s="16"/>
    </row>
    <row r="33142" spans="76:76">
      <c r="BX33142" s="16"/>
    </row>
    <row r="33143" spans="76:76">
      <c r="BX33143" s="16"/>
    </row>
    <row r="33144" spans="76:76">
      <c r="BX33144" s="16"/>
    </row>
    <row r="33145" spans="76:76">
      <c r="BX33145" s="16"/>
    </row>
    <row r="33146" spans="76:76">
      <c r="BX33146" s="16"/>
    </row>
    <row r="33147" spans="76:76">
      <c r="BX33147" s="16"/>
    </row>
    <row r="33148" spans="76:76">
      <c r="BX33148" s="16"/>
    </row>
    <row r="33149" spans="76:76">
      <c r="BX33149" s="16"/>
    </row>
    <row r="33150" spans="76:76">
      <c r="BX33150" s="16"/>
    </row>
    <row r="33151" spans="76:76">
      <c r="BX33151" s="16"/>
    </row>
    <row r="33152" spans="76:76">
      <c r="BX33152" s="16"/>
    </row>
    <row r="33153" spans="76:76">
      <c r="BX33153" s="16"/>
    </row>
    <row r="33154" spans="76:76">
      <c r="BX33154" s="16"/>
    </row>
    <row r="33155" spans="76:76">
      <c r="BX33155" s="16"/>
    </row>
    <row r="33156" spans="76:76">
      <c r="BX33156" s="16"/>
    </row>
    <row r="33157" spans="76:76">
      <c r="BX33157" s="16"/>
    </row>
    <row r="33158" spans="76:76">
      <c r="BX33158" s="16"/>
    </row>
    <row r="33159" spans="76:76">
      <c r="BX33159" s="16"/>
    </row>
    <row r="33160" spans="76:76">
      <c r="BX33160" s="16"/>
    </row>
    <row r="33161" spans="76:76">
      <c r="BX33161" s="16"/>
    </row>
    <row r="33162" spans="76:76">
      <c r="BX33162" s="16"/>
    </row>
    <row r="33163" spans="76:76">
      <c r="BX33163" s="16"/>
    </row>
    <row r="33164" spans="76:76">
      <c r="BX33164" s="16"/>
    </row>
    <row r="33165" spans="76:76">
      <c r="BX33165" s="16"/>
    </row>
    <row r="33166" spans="76:76">
      <c r="BX33166" s="16"/>
    </row>
    <row r="33167" spans="76:76">
      <c r="BX33167" s="16"/>
    </row>
    <row r="33168" spans="76:76">
      <c r="BX33168" s="16"/>
    </row>
    <row r="33169" spans="76:76">
      <c r="BX33169" s="16"/>
    </row>
    <row r="33170" spans="76:76">
      <c r="BX33170" s="16"/>
    </row>
    <row r="33171" spans="76:76">
      <c r="BX33171" s="16"/>
    </row>
    <row r="33172" spans="76:76">
      <c r="BX33172" s="16"/>
    </row>
    <row r="33173" spans="76:76">
      <c r="BX33173" s="16"/>
    </row>
    <row r="33174" spans="76:76">
      <c r="BX33174" s="16"/>
    </row>
    <row r="33175" spans="76:76">
      <c r="BX33175" s="16"/>
    </row>
    <row r="33176" spans="76:76">
      <c r="BX33176" s="16"/>
    </row>
    <row r="33177" spans="76:76">
      <c r="BX33177" s="16"/>
    </row>
    <row r="33178" spans="76:76">
      <c r="BX33178" s="16"/>
    </row>
    <row r="33179" spans="76:76">
      <c r="BX33179" s="16"/>
    </row>
    <row r="33180" spans="76:76">
      <c r="BX33180" s="16"/>
    </row>
    <row r="33181" spans="76:76">
      <c r="BX33181" s="16"/>
    </row>
    <row r="33182" spans="76:76">
      <c r="BX33182" s="16"/>
    </row>
    <row r="33183" spans="76:76">
      <c r="BX33183" s="16"/>
    </row>
    <row r="33184" spans="76:76">
      <c r="BX33184" s="16"/>
    </row>
    <row r="33185" spans="76:76">
      <c r="BX33185" s="16"/>
    </row>
    <row r="33186" spans="76:76">
      <c r="BX33186" s="16"/>
    </row>
    <row r="33187" spans="76:76">
      <c r="BX33187" s="16"/>
    </row>
    <row r="33188" spans="76:76">
      <c r="BX33188" s="16"/>
    </row>
    <row r="33189" spans="76:76">
      <c r="BX33189" s="16"/>
    </row>
    <row r="33190" spans="76:76">
      <c r="BX33190" s="16"/>
    </row>
    <row r="33191" spans="76:76">
      <c r="BX33191" s="16"/>
    </row>
    <row r="33192" spans="76:76">
      <c r="BX33192" s="16"/>
    </row>
    <row r="33193" spans="76:76">
      <c r="BX33193" s="16"/>
    </row>
    <row r="33194" spans="76:76">
      <c r="BX33194" s="16"/>
    </row>
    <row r="33195" spans="76:76">
      <c r="BX33195" s="16"/>
    </row>
    <row r="33196" spans="76:76">
      <c r="BX33196" s="16"/>
    </row>
    <row r="33197" spans="76:76">
      <c r="BX33197" s="16"/>
    </row>
    <row r="33198" spans="76:76">
      <c r="BX33198" s="16"/>
    </row>
    <row r="33199" spans="76:76">
      <c r="BX33199" s="16"/>
    </row>
    <row r="33200" spans="76:76">
      <c r="BX33200" s="16"/>
    </row>
    <row r="33201" spans="76:76">
      <c r="BX33201" s="16"/>
    </row>
    <row r="33202" spans="76:76">
      <c r="BX33202" s="16"/>
    </row>
    <row r="33203" spans="76:76">
      <c r="BX33203" s="16"/>
    </row>
    <row r="33204" spans="76:76">
      <c r="BX33204" s="16"/>
    </row>
    <row r="33205" spans="76:76">
      <c r="BX33205" s="16"/>
    </row>
    <row r="33206" spans="76:76">
      <c r="BX33206" s="16"/>
    </row>
    <row r="33207" spans="76:76">
      <c r="BX33207" s="16"/>
    </row>
    <row r="33208" spans="76:76">
      <c r="BX33208" s="16"/>
    </row>
    <row r="33209" spans="76:76">
      <c r="BX33209" s="16"/>
    </row>
    <row r="33210" spans="76:76">
      <c r="BX33210" s="16"/>
    </row>
    <row r="33211" spans="76:76">
      <c r="BX33211" s="16"/>
    </row>
    <row r="33212" spans="76:76">
      <c r="BX33212" s="16"/>
    </row>
    <row r="33213" spans="76:76">
      <c r="BX33213" s="16"/>
    </row>
    <row r="33214" spans="76:76">
      <c r="BX33214" s="16"/>
    </row>
    <row r="33215" spans="76:76">
      <c r="BX33215" s="16"/>
    </row>
    <row r="33216" spans="76:76">
      <c r="BX33216" s="16"/>
    </row>
    <row r="33217" spans="76:76">
      <c r="BX33217" s="16"/>
    </row>
    <row r="33218" spans="76:76">
      <c r="BX33218" s="16"/>
    </row>
    <row r="33219" spans="76:76">
      <c r="BX33219" s="16"/>
    </row>
    <row r="33220" spans="76:76">
      <c r="BX33220" s="16"/>
    </row>
    <row r="33221" spans="76:76">
      <c r="BX33221" s="16"/>
    </row>
    <row r="33222" spans="76:76">
      <c r="BX33222" s="16"/>
    </row>
    <row r="33223" spans="76:76">
      <c r="BX33223" s="16"/>
    </row>
    <row r="33224" spans="76:76">
      <c r="BX33224" s="16"/>
    </row>
    <row r="33225" spans="76:76">
      <c r="BX33225" s="16"/>
    </row>
    <row r="33226" spans="76:76">
      <c r="BX33226" s="16"/>
    </row>
    <row r="33227" spans="76:76">
      <c r="BX33227" s="16"/>
    </row>
    <row r="33228" spans="76:76">
      <c r="BX33228" s="16"/>
    </row>
    <row r="33229" spans="76:76">
      <c r="BX33229" s="16"/>
    </row>
    <row r="33230" spans="76:76">
      <c r="BX33230" s="16"/>
    </row>
    <row r="33231" spans="76:76">
      <c r="BX33231" s="16"/>
    </row>
    <row r="33232" spans="76:76">
      <c r="BX33232" s="16"/>
    </row>
    <row r="33233" spans="76:76">
      <c r="BX33233" s="16"/>
    </row>
    <row r="33234" spans="76:76">
      <c r="BX33234" s="16"/>
    </row>
    <row r="33235" spans="76:76">
      <c r="BX33235" s="16"/>
    </row>
    <row r="33236" spans="76:76">
      <c r="BX33236" s="16"/>
    </row>
    <row r="33237" spans="76:76">
      <c r="BX33237" s="16"/>
    </row>
    <row r="33238" spans="76:76">
      <c r="BX33238" s="16"/>
    </row>
    <row r="33239" spans="76:76">
      <c r="BX33239" s="16"/>
    </row>
    <row r="33240" spans="76:76">
      <c r="BX33240" s="16"/>
    </row>
    <row r="33241" spans="76:76">
      <c r="BX33241" s="16"/>
    </row>
    <row r="33242" spans="76:76">
      <c r="BX33242" s="16"/>
    </row>
    <row r="33243" spans="76:76">
      <c r="BX33243" s="16"/>
    </row>
    <row r="33244" spans="76:76">
      <c r="BX33244" s="16"/>
    </row>
    <row r="33245" spans="76:76">
      <c r="BX33245" s="16"/>
    </row>
    <row r="33246" spans="76:76">
      <c r="BX33246" s="16"/>
    </row>
    <row r="33247" spans="76:76">
      <c r="BX33247" s="16"/>
    </row>
    <row r="33248" spans="76:76">
      <c r="BX33248" s="16"/>
    </row>
    <row r="33249" spans="76:76">
      <c r="BX33249" s="16"/>
    </row>
    <row r="33250" spans="76:76">
      <c r="BX33250" s="16"/>
    </row>
    <row r="33251" spans="76:76">
      <c r="BX33251" s="16"/>
    </row>
    <row r="33252" spans="76:76">
      <c r="BX33252" s="16"/>
    </row>
    <row r="33253" spans="76:76">
      <c r="BX33253" s="16"/>
    </row>
    <row r="33254" spans="76:76">
      <c r="BX33254" s="16"/>
    </row>
    <row r="33255" spans="76:76">
      <c r="BX33255" s="16"/>
    </row>
    <row r="33256" spans="76:76">
      <c r="BX33256" s="16"/>
    </row>
    <row r="33257" spans="76:76">
      <c r="BX33257" s="16"/>
    </row>
    <row r="33258" spans="76:76">
      <c r="BX33258" s="16"/>
    </row>
    <row r="33259" spans="76:76">
      <c r="BX33259" s="16"/>
    </row>
    <row r="33260" spans="76:76">
      <c r="BX33260" s="16"/>
    </row>
    <row r="33261" spans="76:76">
      <c r="BX33261" s="16"/>
    </row>
    <row r="33262" spans="76:76">
      <c r="BX33262" s="16"/>
    </row>
    <row r="33263" spans="76:76">
      <c r="BX33263" s="16"/>
    </row>
    <row r="33264" spans="76:76">
      <c r="BX33264" s="16"/>
    </row>
    <row r="33265" spans="76:76">
      <c r="BX33265" s="16"/>
    </row>
    <row r="33266" spans="76:76">
      <c r="BX33266" s="16"/>
    </row>
    <row r="33267" spans="76:76">
      <c r="BX33267" s="16"/>
    </row>
    <row r="33268" spans="76:76">
      <c r="BX33268" s="16"/>
    </row>
    <row r="33269" spans="76:76">
      <c r="BX33269" s="16"/>
    </row>
    <row r="33270" spans="76:76">
      <c r="BX33270" s="16"/>
    </row>
    <row r="33271" spans="76:76">
      <c r="BX33271" s="16"/>
    </row>
    <row r="33272" spans="76:76">
      <c r="BX33272" s="16"/>
    </row>
    <row r="33273" spans="76:76">
      <c r="BX33273" s="16"/>
    </row>
    <row r="33274" spans="76:76">
      <c r="BX33274" s="16"/>
    </row>
    <row r="33275" spans="76:76">
      <c r="BX33275" s="16"/>
    </row>
    <row r="33276" spans="76:76">
      <c r="BX33276" s="16"/>
    </row>
    <row r="33277" spans="76:76">
      <c r="BX33277" s="16"/>
    </row>
    <row r="33278" spans="76:76">
      <c r="BX33278" s="16"/>
    </row>
    <row r="33279" spans="76:76">
      <c r="BX33279" s="16"/>
    </row>
    <row r="33280" spans="76:76">
      <c r="BX33280" s="16"/>
    </row>
    <row r="33281" spans="76:76">
      <c r="BX33281" s="16"/>
    </row>
    <row r="33282" spans="76:76">
      <c r="BX33282" s="16"/>
    </row>
    <row r="33283" spans="76:76">
      <c r="BX33283" s="16"/>
    </row>
    <row r="33284" spans="76:76">
      <c r="BX33284" s="16"/>
    </row>
    <row r="33285" spans="76:76">
      <c r="BX33285" s="16"/>
    </row>
    <row r="33286" spans="76:76">
      <c r="BX33286" s="16"/>
    </row>
    <row r="33287" spans="76:76">
      <c r="BX33287" s="16"/>
    </row>
    <row r="33288" spans="76:76">
      <c r="BX33288" s="16"/>
    </row>
    <row r="33289" spans="76:76">
      <c r="BX33289" s="16"/>
    </row>
    <row r="33290" spans="76:76">
      <c r="BX33290" s="16"/>
    </row>
    <row r="33291" spans="76:76">
      <c r="BX33291" s="16"/>
    </row>
    <row r="33292" spans="76:76">
      <c r="BX33292" s="16"/>
    </row>
    <row r="33293" spans="76:76">
      <c r="BX33293" s="16"/>
    </row>
    <row r="33294" spans="76:76">
      <c r="BX33294" s="16"/>
    </row>
    <row r="33295" spans="76:76">
      <c r="BX33295" s="16"/>
    </row>
    <row r="33296" spans="76:76">
      <c r="BX33296" s="16"/>
    </row>
    <row r="33297" spans="76:76">
      <c r="BX33297" s="16"/>
    </row>
    <row r="33298" spans="76:76">
      <c r="BX33298" s="16"/>
    </row>
    <row r="33299" spans="76:76">
      <c r="BX33299" s="16"/>
    </row>
    <row r="33300" spans="76:76">
      <c r="BX33300" s="16"/>
    </row>
    <row r="33301" spans="76:76">
      <c r="BX33301" s="16"/>
    </row>
    <row r="33302" spans="76:76">
      <c r="BX33302" s="16"/>
    </row>
    <row r="33303" spans="76:76">
      <c r="BX33303" s="16"/>
    </row>
    <row r="33304" spans="76:76">
      <c r="BX33304" s="16"/>
    </row>
    <row r="33305" spans="76:76">
      <c r="BX33305" s="16"/>
    </row>
    <row r="33306" spans="76:76">
      <c r="BX33306" s="16"/>
    </row>
    <row r="33307" spans="76:76">
      <c r="BX33307" s="16"/>
    </row>
    <row r="33308" spans="76:76">
      <c r="BX33308" s="16"/>
    </row>
    <row r="33309" spans="76:76">
      <c r="BX33309" s="16"/>
    </row>
    <row r="33310" spans="76:76">
      <c r="BX33310" s="16"/>
    </row>
    <row r="33311" spans="76:76">
      <c r="BX33311" s="16"/>
    </row>
    <row r="33312" spans="76:76">
      <c r="BX33312" s="16"/>
    </row>
    <row r="33313" spans="76:76">
      <c r="BX33313" s="16"/>
    </row>
    <row r="33314" spans="76:76">
      <c r="BX33314" s="16"/>
    </row>
    <row r="33315" spans="76:76">
      <c r="BX33315" s="16"/>
    </row>
    <row r="33316" spans="76:76">
      <c r="BX33316" s="16"/>
    </row>
    <row r="33317" spans="76:76">
      <c r="BX33317" s="16"/>
    </row>
    <row r="33318" spans="76:76">
      <c r="BX33318" s="16"/>
    </row>
    <row r="33319" spans="76:76">
      <c r="BX33319" s="16"/>
    </row>
    <row r="33320" spans="76:76">
      <c r="BX33320" s="16"/>
    </row>
    <row r="33321" spans="76:76">
      <c r="BX33321" s="16"/>
    </row>
    <row r="33322" spans="76:76">
      <c r="BX33322" s="16"/>
    </row>
    <row r="33323" spans="76:76">
      <c r="BX33323" s="16"/>
    </row>
    <row r="33324" spans="76:76">
      <c r="BX33324" s="16"/>
    </row>
    <row r="33325" spans="76:76">
      <c r="BX33325" s="16"/>
    </row>
    <row r="33326" spans="76:76">
      <c r="BX33326" s="16"/>
    </row>
    <row r="33327" spans="76:76">
      <c r="BX33327" s="16"/>
    </row>
    <row r="33328" spans="76:76">
      <c r="BX33328" s="16"/>
    </row>
    <row r="33329" spans="76:76">
      <c r="BX33329" s="16"/>
    </row>
    <row r="33330" spans="76:76">
      <c r="BX33330" s="16"/>
    </row>
    <row r="33331" spans="76:76">
      <c r="BX33331" s="16"/>
    </row>
    <row r="33332" spans="76:76">
      <c r="BX33332" s="16"/>
    </row>
    <row r="33333" spans="76:76">
      <c r="BX33333" s="16"/>
    </row>
    <row r="33334" spans="76:76">
      <c r="BX33334" s="16"/>
    </row>
    <row r="33335" spans="76:76">
      <c r="BX33335" s="16"/>
    </row>
    <row r="33336" spans="76:76">
      <c r="BX33336" s="16"/>
    </row>
    <row r="33337" spans="76:76">
      <c r="BX33337" s="16"/>
    </row>
    <row r="33338" spans="76:76">
      <c r="BX33338" s="16"/>
    </row>
    <row r="33339" spans="76:76">
      <c r="BX33339" s="16"/>
    </row>
    <row r="33340" spans="76:76">
      <c r="BX33340" s="16"/>
    </row>
    <row r="33341" spans="76:76">
      <c r="BX33341" s="16"/>
    </row>
    <row r="33342" spans="76:76">
      <c r="BX33342" s="16"/>
    </row>
    <row r="33343" spans="76:76">
      <c r="BX33343" s="16"/>
    </row>
    <row r="33344" spans="76:76">
      <c r="BX33344" s="16"/>
    </row>
    <row r="33345" spans="76:76">
      <c r="BX33345" s="16"/>
    </row>
    <row r="33346" spans="76:76">
      <c r="BX33346" s="16"/>
    </row>
    <row r="33347" spans="76:76">
      <c r="BX33347" s="16"/>
    </row>
    <row r="33348" spans="76:76">
      <c r="BX33348" s="16"/>
    </row>
    <row r="33349" spans="76:76">
      <c r="BX33349" s="16"/>
    </row>
    <row r="33350" spans="76:76">
      <c r="BX33350" s="16"/>
    </row>
    <row r="33351" spans="76:76">
      <c r="BX33351" s="16"/>
    </row>
    <row r="33352" spans="76:76">
      <c r="BX33352" s="16"/>
    </row>
    <row r="33353" spans="76:76">
      <c r="BX33353" s="16"/>
    </row>
    <row r="33354" spans="76:76">
      <c r="BX33354" s="16"/>
    </row>
    <row r="33355" spans="76:76">
      <c r="BX33355" s="16"/>
    </row>
    <row r="33356" spans="76:76">
      <c r="BX33356" s="16"/>
    </row>
    <row r="33357" spans="76:76">
      <c r="BX33357" s="16"/>
    </row>
    <row r="33358" spans="76:76">
      <c r="BX33358" s="16"/>
    </row>
    <row r="33359" spans="76:76">
      <c r="BX33359" s="16"/>
    </row>
    <row r="33360" spans="76:76">
      <c r="BX33360" s="16"/>
    </row>
    <row r="33361" spans="76:76">
      <c r="BX33361" s="16"/>
    </row>
    <row r="33362" spans="76:76">
      <c r="BX33362" s="16"/>
    </row>
    <row r="33363" spans="76:76">
      <c r="BX33363" s="16"/>
    </row>
    <row r="33364" spans="76:76">
      <c r="BX33364" s="16"/>
    </row>
    <row r="33365" spans="76:76">
      <c r="BX33365" s="16"/>
    </row>
    <row r="33366" spans="76:76">
      <c r="BX33366" s="16"/>
    </row>
    <row r="33367" spans="76:76">
      <c r="BX33367" s="16"/>
    </row>
    <row r="33368" spans="76:76">
      <c r="BX33368" s="16"/>
    </row>
    <row r="33369" spans="76:76">
      <c r="BX33369" s="16"/>
    </row>
    <row r="33370" spans="76:76">
      <c r="BX33370" s="16"/>
    </row>
    <row r="33371" spans="76:76">
      <c r="BX33371" s="16"/>
    </row>
    <row r="33372" spans="76:76">
      <c r="BX33372" s="16"/>
    </row>
    <row r="33373" spans="76:76">
      <c r="BX33373" s="16"/>
    </row>
    <row r="33374" spans="76:76">
      <c r="BX33374" s="16"/>
    </row>
    <row r="33375" spans="76:76">
      <c r="BX33375" s="16"/>
    </row>
    <row r="33376" spans="76:76">
      <c r="BX33376" s="16"/>
    </row>
    <row r="33377" spans="76:76">
      <c r="BX33377" s="16"/>
    </row>
    <row r="33378" spans="76:76">
      <c r="BX33378" s="16"/>
    </row>
    <row r="33379" spans="76:76">
      <c r="BX33379" s="16"/>
    </row>
    <row r="33380" spans="76:76">
      <c r="BX33380" s="16"/>
    </row>
    <row r="33381" spans="76:76">
      <c r="BX33381" s="16"/>
    </row>
    <row r="33382" spans="76:76">
      <c r="BX33382" s="16"/>
    </row>
    <row r="33383" spans="76:76">
      <c r="BX33383" s="16"/>
    </row>
    <row r="33384" spans="76:76">
      <c r="BX33384" s="16"/>
    </row>
    <row r="33385" spans="76:76">
      <c r="BX33385" s="16"/>
    </row>
    <row r="33386" spans="76:76">
      <c r="BX33386" s="16"/>
    </row>
    <row r="33387" spans="76:76">
      <c r="BX33387" s="16"/>
    </row>
    <row r="33388" spans="76:76">
      <c r="BX33388" s="16"/>
    </row>
    <row r="33389" spans="76:76">
      <c r="BX33389" s="16"/>
    </row>
    <row r="33390" spans="76:76">
      <c r="BX33390" s="16"/>
    </row>
    <row r="33391" spans="76:76">
      <c r="BX33391" s="16"/>
    </row>
    <row r="33392" spans="76:76">
      <c r="BX33392" s="16"/>
    </row>
    <row r="33393" spans="76:76">
      <c r="BX33393" s="16"/>
    </row>
    <row r="33394" spans="76:76">
      <c r="BX33394" s="16"/>
    </row>
    <row r="33395" spans="76:76">
      <c r="BX33395" s="16"/>
    </row>
    <row r="33396" spans="76:76">
      <c r="BX33396" s="16"/>
    </row>
    <row r="33397" spans="76:76">
      <c r="BX33397" s="16"/>
    </row>
    <row r="33398" spans="76:76">
      <c r="BX33398" s="16"/>
    </row>
    <row r="33399" spans="76:76">
      <c r="BX33399" s="16"/>
    </row>
    <row r="33400" spans="76:76">
      <c r="BX33400" s="16"/>
    </row>
    <row r="33401" spans="76:76">
      <c r="BX33401" s="16"/>
    </row>
    <row r="33402" spans="76:76">
      <c r="BX33402" s="16"/>
    </row>
    <row r="33403" spans="76:76">
      <c r="BX33403" s="16"/>
    </row>
    <row r="33404" spans="76:76">
      <c r="BX33404" s="16"/>
    </row>
    <row r="33405" spans="76:76">
      <c r="BX33405" s="16"/>
    </row>
    <row r="33406" spans="76:76">
      <c r="BX33406" s="16"/>
    </row>
    <row r="33407" spans="76:76">
      <c r="BX33407" s="16"/>
    </row>
    <row r="33408" spans="76:76">
      <c r="BX33408" s="16"/>
    </row>
    <row r="33409" spans="76:76">
      <c r="BX33409" s="16"/>
    </row>
    <row r="33410" spans="76:76">
      <c r="BX33410" s="16"/>
    </row>
    <row r="33411" spans="76:76">
      <c r="BX33411" s="16"/>
    </row>
    <row r="33412" spans="76:76">
      <c r="BX33412" s="16"/>
    </row>
    <row r="33413" spans="76:76">
      <c r="BX33413" s="16"/>
    </row>
    <row r="33414" spans="76:76">
      <c r="BX33414" s="16"/>
    </row>
    <row r="33415" spans="76:76">
      <c r="BX33415" s="16"/>
    </row>
    <row r="33416" spans="76:76">
      <c r="BX33416" s="16"/>
    </row>
    <row r="33417" spans="76:76">
      <c r="BX33417" s="16"/>
    </row>
    <row r="33418" spans="76:76">
      <c r="BX33418" s="16"/>
    </row>
    <row r="33419" spans="76:76">
      <c r="BX33419" s="16"/>
    </row>
    <row r="33420" spans="76:76">
      <c r="BX33420" s="16"/>
    </row>
    <row r="33421" spans="76:76">
      <c r="BX33421" s="16"/>
    </row>
    <row r="33422" spans="76:76">
      <c r="BX33422" s="16"/>
    </row>
    <row r="33423" spans="76:76">
      <c r="BX33423" s="16"/>
    </row>
    <row r="33424" spans="76:76">
      <c r="BX33424" s="16"/>
    </row>
    <row r="33425" spans="76:76">
      <c r="BX33425" s="16"/>
    </row>
    <row r="33426" spans="76:76">
      <c r="BX33426" s="16"/>
    </row>
    <row r="33427" spans="76:76">
      <c r="BX33427" s="16"/>
    </row>
    <row r="33428" spans="76:76">
      <c r="BX33428" s="16"/>
    </row>
    <row r="33429" spans="76:76">
      <c r="BX33429" s="16"/>
    </row>
    <row r="33430" spans="76:76">
      <c r="BX33430" s="16"/>
    </row>
    <row r="33431" spans="76:76">
      <c r="BX33431" s="16"/>
    </row>
    <row r="33432" spans="76:76">
      <c r="BX33432" s="16"/>
    </row>
    <row r="33433" spans="76:76">
      <c r="BX33433" s="16"/>
    </row>
    <row r="33434" spans="76:76">
      <c r="BX33434" s="16"/>
    </row>
    <row r="33435" spans="76:76">
      <c r="BX33435" s="16"/>
    </row>
    <row r="33436" spans="76:76">
      <c r="BX33436" s="16"/>
    </row>
    <row r="33437" spans="76:76">
      <c r="BX33437" s="16"/>
    </row>
    <row r="33438" spans="76:76">
      <c r="BX33438" s="16"/>
    </row>
    <row r="33439" spans="76:76">
      <c r="BX33439" s="16"/>
    </row>
    <row r="33440" spans="76:76">
      <c r="BX33440" s="16"/>
    </row>
    <row r="33441" spans="76:76">
      <c r="BX33441" s="16"/>
    </row>
    <row r="33442" spans="76:76">
      <c r="BX33442" s="16"/>
    </row>
    <row r="33443" spans="76:76">
      <c r="BX33443" s="16"/>
    </row>
    <row r="33444" spans="76:76">
      <c r="BX33444" s="16"/>
    </row>
    <row r="33445" spans="76:76">
      <c r="BX33445" s="16"/>
    </row>
    <row r="33446" spans="76:76">
      <c r="BX33446" s="16"/>
    </row>
    <row r="33447" spans="76:76">
      <c r="BX33447" s="16"/>
    </row>
    <row r="33448" spans="76:76">
      <c r="BX33448" s="16"/>
    </row>
    <row r="33449" spans="76:76">
      <c r="BX33449" s="16"/>
    </row>
    <row r="33450" spans="76:76">
      <c r="BX33450" s="16"/>
    </row>
    <row r="33451" spans="76:76">
      <c r="BX33451" s="16"/>
    </row>
    <row r="33452" spans="76:76">
      <c r="BX33452" s="16"/>
    </row>
    <row r="33453" spans="76:76">
      <c r="BX33453" s="16"/>
    </row>
    <row r="33454" spans="76:76">
      <c r="BX33454" s="16"/>
    </row>
    <row r="33455" spans="76:76">
      <c r="BX33455" s="16"/>
    </row>
    <row r="33456" spans="76:76">
      <c r="BX33456" s="16"/>
    </row>
    <row r="33457" spans="76:76">
      <c r="BX33457" s="16"/>
    </row>
    <row r="33458" spans="76:76">
      <c r="BX33458" s="16"/>
    </row>
    <row r="33459" spans="76:76">
      <c r="BX33459" s="16"/>
    </row>
    <row r="33460" spans="76:76">
      <c r="BX33460" s="16"/>
    </row>
    <row r="33461" spans="76:76">
      <c r="BX33461" s="16"/>
    </row>
    <row r="33462" spans="76:76">
      <c r="BX33462" s="16"/>
    </row>
    <row r="33463" spans="76:76">
      <c r="BX33463" s="16"/>
    </row>
    <row r="33464" spans="76:76">
      <c r="BX33464" s="16"/>
    </row>
    <row r="33465" spans="76:76">
      <c r="BX33465" s="16"/>
    </row>
    <row r="33466" spans="76:76">
      <c r="BX33466" s="16"/>
    </row>
    <row r="33467" spans="76:76">
      <c r="BX33467" s="16"/>
    </row>
    <row r="33468" spans="76:76">
      <c r="BX33468" s="16"/>
    </row>
    <row r="33469" spans="76:76">
      <c r="BX33469" s="16"/>
    </row>
    <row r="33470" spans="76:76">
      <c r="BX33470" s="16"/>
    </row>
    <row r="33471" spans="76:76">
      <c r="BX33471" s="16"/>
    </row>
    <row r="33472" spans="76:76">
      <c r="BX33472" s="16"/>
    </row>
    <row r="33473" spans="76:76">
      <c r="BX33473" s="16"/>
    </row>
    <row r="33474" spans="76:76">
      <c r="BX33474" s="16"/>
    </row>
    <row r="33475" spans="76:76">
      <c r="BX33475" s="16"/>
    </row>
    <row r="33476" spans="76:76">
      <c r="BX33476" s="16"/>
    </row>
    <row r="33477" spans="76:76">
      <c r="BX33477" s="16"/>
    </row>
    <row r="33478" spans="76:76">
      <c r="BX33478" s="16"/>
    </row>
    <row r="33479" spans="76:76">
      <c r="BX33479" s="16"/>
    </row>
    <row r="33480" spans="76:76">
      <c r="BX33480" s="16"/>
    </row>
    <row r="33481" spans="76:76">
      <c r="BX33481" s="16"/>
    </row>
    <row r="33482" spans="76:76">
      <c r="BX33482" s="16"/>
    </row>
    <row r="33483" spans="76:76">
      <c r="BX33483" s="16"/>
    </row>
    <row r="33484" spans="76:76">
      <c r="BX33484" s="16"/>
    </row>
    <row r="33485" spans="76:76">
      <c r="BX33485" s="16"/>
    </row>
    <row r="33486" spans="76:76">
      <c r="BX33486" s="16"/>
    </row>
    <row r="33487" spans="76:76">
      <c r="BX33487" s="16"/>
    </row>
    <row r="33488" spans="76:76">
      <c r="BX33488" s="16"/>
    </row>
    <row r="33489" spans="76:76">
      <c r="BX33489" s="16"/>
    </row>
    <row r="33490" spans="76:76">
      <c r="BX33490" s="16"/>
    </row>
    <row r="33491" spans="76:76">
      <c r="BX33491" s="16"/>
    </row>
    <row r="33492" spans="76:76">
      <c r="BX33492" s="16"/>
    </row>
    <row r="33493" spans="76:76">
      <c r="BX33493" s="16"/>
    </row>
    <row r="33494" spans="76:76">
      <c r="BX33494" s="16"/>
    </row>
    <row r="33495" spans="76:76">
      <c r="BX33495" s="16"/>
    </row>
    <row r="33496" spans="76:76">
      <c r="BX33496" s="16"/>
    </row>
    <row r="33497" spans="76:76">
      <c r="BX33497" s="16"/>
    </row>
    <row r="33498" spans="76:76">
      <c r="BX33498" s="16"/>
    </row>
    <row r="33499" spans="76:76">
      <c r="BX33499" s="16"/>
    </row>
    <row r="33500" spans="76:76">
      <c r="BX33500" s="16"/>
    </row>
    <row r="33501" spans="76:76">
      <c r="BX33501" s="16"/>
    </row>
    <row r="33502" spans="76:76">
      <c r="BX33502" s="16"/>
    </row>
    <row r="33503" spans="76:76">
      <c r="BX33503" s="16"/>
    </row>
    <row r="33504" spans="76:76">
      <c r="BX33504" s="16"/>
    </row>
    <row r="33505" spans="76:76">
      <c r="BX33505" s="16"/>
    </row>
    <row r="33506" spans="76:76">
      <c r="BX33506" s="16"/>
    </row>
    <row r="33507" spans="76:76">
      <c r="BX33507" s="16"/>
    </row>
    <row r="33508" spans="76:76">
      <c r="BX33508" s="16"/>
    </row>
    <row r="33509" spans="76:76">
      <c r="BX33509" s="16"/>
    </row>
    <row r="33510" spans="76:76">
      <c r="BX33510" s="16"/>
    </row>
    <row r="33511" spans="76:76">
      <c r="BX33511" s="16"/>
    </row>
    <row r="33512" spans="76:76">
      <c r="BX33512" s="16"/>
    </row>
    <row r="33513" spans="76:76">
      <c r="BX33513" s="16"/>
    </row>
    <row r="33514" spans="76:76">
      <c r="BX33514" s="16"/>
    </row>
    <row r="33515" spans="76:76">
      <c r="BX33515" s="16"/>
    </row>
    <row r="33516" spans="76:76">
      <c r="BX33516" s="16"/>
    </row>
    <row r="33517" spans="76:76">
      <c r="BX33517" s="16"/>
    </row>
    <row r="33518" spans="76:76">
      <c r="BX33518" s="16"/>
    </row>
    <row r="33519" spans="76:76">
      <c r="BX33519" s="16"/>
    </row>
    <row r="33520" spans="76:76">
      <c r="BX33520" s="16"/>
    </row>
    <row r="33521" spans="76:76">
      <c r="BX33521" s="16"/>
    </row>
    <row r="33522" spans="76:76">
      <c r="BX33522" s="16"/>
    </row>
    <row r="33523" spans="76:76">
      <c r="BX33523" s="16"/>
    </row>
    <row r="33524" spans="76:76">
      <c r="BX33524" s="16"/>
    </row>
    <row r="33525" spans="76:76">
      <c r="BX33525" s="16"/>
    </row>
    <row r="33526" spans="76:76">
      <c r="BX33526" s="16"/>
    </row>
    <row r="33527" spans="76:76">
      <c r="BX33527" s="16"/>
    </row>
    <row r="33528" spans="76:76">
      <c r="BX33528" s="16"/>
    </row>
    <row r="33529" spans="76:76">
      <c r="BX33529" s="16"/>
    </row>
    <row r="33530" spans="76:76">
      <c r="BX33530" s="16"/>
    </row>
    <row r="33531" spans="76:76">
      <c r="BX33531" s="16"/>
    </row>
    <row r="33532" spans="76:76">
      <c r="BX33532" s="16"/>
    </row>
    <row r="33533" spans="76:76">
      <c r="BX33533" s="16"/>
    </row>
    <row r="33534" spans="76:76">
      <c r="BX33534" s="16"/>
    </row>
    <row r="33535" spans="76:76">
      <c r="BX33535" s="16"/>
    </row>
    <row r="33536" spans="76:76">
      <c r="BX33536" s="16"/>
    </row>
    <row r="33537" spans="76:76">
      <c r="BX33537" s="16"/>
    </row>
    <row r="33538" spans="76:76">
      <c r="BX33538" s="16"/>
    </row>
    <row r="33539" spans="76:76">
      <c r="BX33539" s="16"/>
    </row>
    <row r="33540" spans="76:76">
      <c r="BX33540" s="16"/>
    </row>
    <row r="33541" spans="76:76">
      <c r="BX33541" s="16"/>
    </row>
    <row r="33542" spans="76:76">
      <c r="BX33542" s="16"/>
    </row>
    <row r="33543" spans="76:76">
      <c r="BX33543" s="16"/>
    </row>
    <row r="33544" spans="76:76">
      <c r="BX33544" s="16"/>
    </row>
    <row r="33545" spans="76:76">
      <c r="BX33545" s="16"/>
    </row>
    <row r="33546" spans="76:76">
      <c r="BX33546" s="16"/>
    </row>
    <row r="33547" spans="76:76">
      <c r="BX33547" s="16"/>
    </row>
    <row r="33548" spans="76:76">
      <c r="BX33548" s="16"/>
    </row>
    <row r="33549" spans="76:76">
      <c r="BX33549" s="16"/>
    </row>
    <row r="33550" spans="76:76">
      <c r="BX33550" s="16"/>
    </row>
    <row r="33551" spans="76:76">
      <c r="BX33551" s="16"/>
    </row>
    <row r="33552" spans="76:76">
      <c r="BX33552" s="16"/>
    </row>
    <row r="33553" spans="76:76">
      <c r="BX33553" s="16"/>
    </row>
    <row r="33554" spans="76:76">
      <c r="BX33554" s="16"/>
    </row>
    <row r="33555" spans="76:76">
      <c r="BX33555" s="16"/>
    </row>
    <row r="33556" spans="76:76">
      <c r="BX33556" s="16"/>
    </row>
    <row r="33557" spans="76:76">
      <c r="BX33557" s="16"/>
    </row>
    <row r="33558" spans="76:76">
      <c r="BX33558" s="16"/>
    </row>
    <row r="33559" spans="76:76">
      <c r="BX33559" s="16"/>
    </row>
    <row r="33560" spans="76:76">
      <c r="BX33560" s="16"/>
    </row>
    <row r="33561" spans="76:76">
      <c r="BX33561" s="16"/>
    </row>
    <row r="33562" spans="76:76">
      <c r="BX33562" s="16"/>
    </row>
    <row r="33563" spans="76:76">
      <c r="BX33563" s="16"/>
    </row>
    <row r="33564" spans="76:76">
      <c r="BX33564" s="16"/>
    </row>
    <row r="33565" spans="76:76">
      <c r="BX33565" s="16"/>
    </row>
    <row r="33566" spans="76:76">
      <c r="BX33566" s="16"/>
    </row>
    <row r="33567" spans="76:76">
      <c r="BX33567" s="16"/>
    </row>
    <row r="33568" spans="76:76">
      <c r="BX33568" s="16"/>
    </row>
    <row r="33569" spans="76:76">
      <c r="BX33569" s="16"/>
    </row>
    <row r="33570" spans="76:76">
      <c r="BX33570" s="16"/>
    </row>
    <row r="33571" spans="76:76">
      <c r="BX33571" s="16"/>
    </row>
    <row r="33572" spans="76:76">
      <c r="BX33572" s="16"/>
    </row>
    <row r="33573" spans="76:76">
      <c r="BX33573" s="16"/>
    </row>
    <row r="33574" spans="76:76">
      <c r="BX33574" s="16"/>
    </row>
    <row r="33575" spans="76:76">
      <c r="BX33575" s="16"/>
    </row>
    <row r="33576" spans="76:76">
      <c r="BX33576" s="16"/>
    </row>
    <row r="33577" spans="76:76">
      <c r="BX33577" s="16"/>
    </row>
    <row r="33578" spans="76:76">
      <c r="BX33578" s="16"/>
    </row>
    <row r="33579" spans="76:76">
      <c r="BX33579" s="16"/>
    </row>
    <row r="33580" spans="76:76">
      <c r="BX33580" s="16"/>
    </row>
    <row r="33581" spans="76:76">
      <c r="BX33581" s="16"/>
    </row>
    <row r="33582" spans="76:76">
      <c r="BX33582" s="16"/>
    </row>
    <row r="33583" spans="76:76">
      <c r="BX33583" s="16"/>
    </row>
    <row r="33584" spans="76:76">
      <c r="BX33584" s="16"/>
    </row>
    <row r="33585" spans="76:76">
      <c r="BX33585" s="16"/>
    </row>
    <row r="33586" spans="76:76">
      <c r="BX33586" s="16"/>
    </row>
    <row r="33587" spans="76:76">
      <c r="BX33587" s="16"/>
    </row>
    <row r="33588" spans="76:76">
      <c r="BX33588" s="16"/>
    </row>
    <row r="33589" spans="76:76">
      <c r="BX33589" s="16"/>
    </row>
    <row r="33590" spans="76:76">
      <c r="BX33590" s="16"/>
    </row>
    <row r="33591" spans="76:76">
      <c r="BX33591" s="16"/>
    </row>
    <row r="33592" spans="76:76">
      <c r="BX33592" s="16"/>
    </row>
    <row r="33593" spans="76:76">
      <c r="BX33593" s="16"/>
    </row>
    <row r="33594" spans="76:76">
      <c r="BX33594" s="16"/>
    </row>
    <row r="33595" spans="76:76">
      <c r="BX33595" s="16"/>
    </row>
    <row r="33596" spans="76:76">
      <c r="BX33596" s="16"/>
    </row>
    <row r="33597" spans="76:76">
      <c r="BX33597" s="16"/>
    </row>
    <row r="33598" spans="76:76">
      <c r="BX33598" s="16"/>
    </row>
    <row r="33599" spans="76:76">
      <c r="BX33599" s="16"/>
    </row>
    <row r="33600" spans="76:76">
      <c r="BX33600" s="16"/>
    </row>
    <row r="33601" spans="76:76">
      <c r="BX33601" s="16"/>
    </row>
    <row r="33602" spans="76:76">
      <c r="BX33602" s="16"/>
    </row>
    <row r="33603" spans="76:76">
      <c r="BX33603" s="16"/>
    </row>
    <row r="33604" spans="76:76">
      <c r="BX33604" s="16"/>
    </row>
    <row r="33605" spans="76:76">
      <c r="BX33605" s="16"/>
    </row>
    <row r="33606" spans="76:76">
      <c r="BX33606" s="16"/>
    </row>
    <row r="33607" spans="76:76">
      <c r="BX33607" s="16"/>
    </row>
    <row r="33608" spans="76:76">
      <c r="BX33608" s="16"/>
    </row>
    <row r="33609" spans="76:76">
      <c r="BX33609" s="16"/>
    </row>
    <row r="33610" spans="76:76">
      <c r="BX33610" s="16"/>
    </row>
    <row r="33611" spans="76:76">
      <c r="BX33611" s="16"/>
    </row>
    <row r="33612" spans="76:76">
      <c r="BX33612" s="16"/>
    </row>
    <row r="33613" spans="76:76">
      <c r="BX33613" s="16"/>
    </row>
    <row r="33614" spans="76:76">
      <c r="BX33614" s="16"/>
    </row>
    <row r="33615" spans="76:76">
      <c r="BX33615" s="16"/>
    </row>
    <row r="33616" spans="76:76">
      <c r="BX33616" s="16"/>
    </row>
    <row r="33617" spans="76:76">
      <c r="BX33617" s="16"/>
    </row>
    <row r="33618" spans="76:76">
      <c r="BX33618" s="16"/>
    </row>
    <row r="33619" spans="76:76">
      <c r="BX33619" s="16"/>
    </row>
    <row r="33620" spans="76:76">
      <c r="BX33620" s="16"/>
    </row>
    <row r="33621" spans="76:76">
      <c r="BX33621" s="16"/>
    </row>
    <row r="33622" spans="76:76">
      <c r="BX33622" s="16"/>
    </row>
    <row r="33623" spans="76:76">
      <c r="BX33623" s="16"/>
    </row>
    <row r="33624" spans="76:76">
      <c r="BX33624" s="16"/>
    </row>
    <row r="33625" spans="76:76">
      <c r="BX33625" s="16"/>
    </row>
    <row r="33626" spans="76:76">
      <c r="BX33626" s="16"/>
    </row>
    <row r="33627" spans="76:76">
      <c r="BX33627" s="16"/>
    </row>
    <row r="33628" spans="76:76">
      <c r="BX33628" s="16"/>
    </row>
    <row r="33629" spans="76:76">
      <c r="BX33629" s="16"/>
    </row>
    <row r="33630" spans="76:76">
      <c r="BX33630" s="16"/>
    </row>
    <row r="33631" spans="76:76">
      <c r="BX33631" s="16"/>
    </row>
    <row r="33632" spans="76:76">
      <c r="BX33632" s="16"/>
    </row>
    <row r="33633" spans="76:76">
      <c r="BX33633" s="16"/>
    </row>
    <row r="33634" spans="76:76">
      <c r="BX33634" s="16"/>
    </row>
    <row r="33635" spans="76:76">
      <c r="BX33635" s="16"/>
    </row>
    <row r="33636" spans="76:76">
      <c r="BX33636" s="16"/>
    </row>
    <row r="33637" spans="76:76">
      <c r="BX33637" s="16"/>
    </row>
    <row r="33638" spans="76:76">
      <c r="BX33638" s="16"/>
    </row>
    <row r="33639" spans="76:76">
      <c r="BX33639" s="16"/>
    </row>
    <row r="33640" spans="76:76">
      <c r="BX33640" s="16"/>
    </row>
    <row r="33641" spans="76:76">
      <c r="BX33641" s="16"/>
    </row>
    <row r="33642" spans="76:76">
      <c r="BX33642" s="16"/>
    </row>
    <row r="33643" spans="76:76">
      <c r="BX33643" s="16"/>
    </row>
    <row r="33644" spans="76:76">
      <c r="BX33644" s="16"/>
    </row>
    <row r="33645" spans="76:76">
      <c r="BX33645" s="16"/>
    </row>
    <row r="33646" spans="76:76">
      <c r="BX33646" s="16"/>
    </row>
    <row r="33647" spans="76:76">
      <c r="BX33647" s="16"/>
    </row>
    <row r="33648" spans="76:76">
      <c r="BX33648" s="16"/>
    </row>
    <row r="33649" spans="76:76">
      <c r="BX33649" s="16"/>
    </row>
    <row r="33650" spans="76:76">
      <c r="BX33650" s="16"/>
    </row>
    <row r="33651" spans="76:76">
      <c r="BX33651" s="16"/>
    </row>
    <row r="33652" spans="76:76">
      <c r="BX33652" s="16"/>
    </row>
    <row r="33653" spans="76:76">
      <c r="BX33653" s="16"/>
    </row>
    <row r="33654" spans="76:76">
      <c r="BX33654" s="16"/>
    </row>
    <row r="33655" spans="76:76">
      <c r="BX33655" s="16"/>
    </row>
    <row r="33656" spans="76:76">
      <c r="BX33656" s="16"/>
    </row>
    <row r="33657" spans="76:76">
      <c r="BX33657" s="16"/>
    </row>
    <row r="33658" spans="76:76">
      <c r="BX33658" s="16"/>
    </row>
    <row r="33659" spans="76:76">
      <c r="BX33659" s="16"/>
    </row>
    <row r="33660" spans="76:76">
      <c r="BX33660" s="16"/>
    </row>
    <row r="33661" spans="76:76">
      <c r="BX33661" s="16"/>
    </row>
    <row r="33662" spans="76:76">
      <c r="BX33662" s="16"/>
    </row>
    <row r="33663" spans="76:76">
      <c r="BX33663" s="16"/>
    </row>
    <row r="33664" spans="76:76">
      <c r="BX33664" s="16"/>
    </row>
    <row r="33665" spans="76:76">
      <c r="BX33665" s="16"/>
    </row>
    <row r="33666" spans="76:76">
      <c r="BX33666" s="16"/>
    </row>
    <row r="33667" spans="76:76">
      <c r="BX33667" s="16"/>
    </row>
    <row r="33668" spans="76:76">
      <c r="BX33668" s="16"/>
    </row>
    <row r="33669" spans="76:76">
      <c r="BX33669" s="16"/>
    </row>
    <row r="33670" spans="76:76">
      <c r="BX33670" s="16"/>
    </row>
    <row r="33671" spans="76:76">
      <c r="BX33671" s="16"/>
    </row>
    <row r="33672" spans="76:76">
      <c r="BX33672" s="16"/>
    </row>
    <row r="33673" spans="76:76">
      <c r="BX33673" s="16"/>
    </row>
    <row r="33674" spans="76:76">
      <c r="BX33674" s="16"/>
    </row>
    <row r="33675" spans="76:76">
      <c r="BX33675" s="16"/>
    </row>
    <row r="33676" spans="76:76">
      <c r="BX33676" s="16"/>
    </row>
    <row r="33677" spans="76:76">
      <c r="BX33677" s="16"/>
    </row>
    <row r="33678" spans="76:76">
      <c r="BX33678" s="16"/>
    </row>
    <row r="33679" spans="76:76">
      <c r="BX33679" s="16"/>
    </row>
    <row r="33680" spans="76:76">
      <c r="BX33680" s="16"/>
    </row>
    <row r="33681" spans="76:76">
      <c r="BX33681" s="16"/>
    </row>
    <row r="33682" spans="76:76">
      <c r="BX33682" s="16"/>
    </row>
    <row r="33683" spans="76:76">
      <c r="BX33683" s="16"/>
    </row>
    <row r="33684" spans="76:76">
      <c r="BX33684" s="16"/>
    </row>
    <row r="33685" spans="76:76">
      <c r="BX33685" s="16"/>
    </row>
    <row r="33686" spans="76:76">
      <c r="BX33686" s="16"/>
    </row>
    <row r="33687" spans="76:76">
      <c r="BX33687" s="16"/>
    </row>
    <row r="33688" spans="76:76">
      <c r="BX33688" s="16"/>
    </row>
    <row r="33689" spans="76:76">
      <c r="BX33689" s="16"/>
    </row>
    <row r="33690" spans="76:76">
      <c r="BX33690" s="16"/>
    </row>
    <row r="33691" spans="76:76">
      <c r="BX33691" s="16"/>
    </row>
    <row r="33692" spans="76:76">
      <c r="BX33692" s="16"/>
    </row>
    <row r="33693" spans="76:76">
      <c r="BX33693" s="16"/>
    </row>
    <row r="33694" spans="76:76">
      <c r="BX33694" s="16"/>
    </row>
    <row r="33695" spans="76:76">
      <c r="BX33695" s="16"/>
    </row>
    <row r="33696" spans="76:76">
      <c r="BX33696" s="16"/>
    </row>
    <row r="33697" spans="76:76">
      <c r="BX33697" s="16"/>
    </row>
    <row r="33698" spans="76:76">
      <c r="BX33698" s="16"/>
    </row>
    <row r="33699" spans="76:76">
      <c r="BX33699" s="16"/>
    </row>
    <row r="33700" spans="76:76">
      <c r="BX33700" s="16"/>
    </row>
    <row r="33701" spans="76:76">
      <c r="BX33701" s="16"/>
    </row>
    <row r="33702" spans="76:76">
      <c r="BX33702" s="16"/>
    </row>
    <row r="33703" spans="76:76">
      <c r="BX33703" s="16"/>
    </row>
    <row r="33704" spans="76:76">
      <c r="BX33704" s="16"/>
    </row>
    <row r="33705" spans="76:76">
      <c r="BX33705" s="16"/>
    </row>
    <row r="33706" spans="76:76">
      <c r="BX33706" s="16"/>
    </row>
    <row r="33707" spans="76:76">
      <c r="BX33707" s="16"/>
    </row>
    <row r="33708" spans="76:76">
      <c r="BX33708" s="16"/>
    </row>
    <row r="33709" spans="76:76">
      <c r="BX33709" s="16"/>
    </row>
    <row r="33710" spans="76:76">
      <c r="BX33710" s="16"/>
    </row>
    <row r="33711" spans="76:76">
      <c r="BX33711" s="16"/>
    </row>
    <row r="33712" spans="76:76">
      <c r="BX33712" s="16"/>
    </row>
    <row r="33713" spans="76:76">
      <c r="BX33713" s="16"/>
    </row>
    <row r="33714" spans="76:76">
      <c r="BX33714" s="16"/>
    </row>
    <row r="33715" spans="76:76">
      <c r="BX33715" s="16"/>
    </row>
    <row r="33716" spans="76:76">
      <c r="BX33716" s="16"/>
    </row>
    <row r="33717" spans="76:76">
      <c r="BX33717" s="16"/>
    </row>
    <row r="33718" spans="76:76">
      <c r="BX33718" s="16"/>
    </row>
    <row r="33719" spans="76:76">
      <c r="BX33719" s="16"/>
    </row>
    <row r="33720" spans="76:76">
      <c r="BX33720" s="16"/>
    </row>
    <row r="33721" spans="76:76">
      <c r="BX33721" s="16"/>
    </row>
    <row r="33722" spans="76:76">
      <c r="BX33722" s="16"/>
    </row>
    <row r="33723" spans="76:76">
      <c r="BX33723" s="16"/>
    </row>
    <row r="33724" spans="76:76">
      <c r="BX33724" s="16"/>
    </row>
    <row r="33725" spans="76:76">
      <c r="BX33725" s="16"/>
    </row>
    <row r="33726" spans="76:76">
      <c r="BX33726" s="16"/>
    </row>
    <row r="33727" spans="76:76">
      <c r="BX33727" s="16"/>
    </row>
    <row r="33728" spans="76:76">
      <c r="BX33728" s="16"/>
    </row>
    <row r="33729" spans="76:76">
      <c r="BX33729" s="16"/>
    </row>
    <row r="33730" spans="76:76">
      <c r="BX33730" s="16"/>
    </row>
    <row r="33731" spans="76:76">
      <c r="BX33731" s="16"/>
    </row>
    <row r="33732" spans="76:76">
      <c r="BX33732" s="16"/>
    </row>
    <row r="33733" spans="76:76">
      <c r="BX33733" s="16"/>
    </row>
    <row r="33734" spans="76:76">
      <c r="BX33734" s="16"/>
    </row>
    <row r="33735" spans="76:76">
      <c r="BX33735" s="16"/>
    </row>
    <row r="33736" spans="76:76">
      <c r="BX33736" s="16"/>
    </row>
    <row r="33737" spans="76:76">
      <c r="BX33737" s="16"/>
    </row>
    <row r="33738" spans="76:76">
      <c r="BX33738" s="16"/>
    </row>
    <row r="33739" spans="76:76">
      <c r="BX33739" s="16"/>
    </row>
    <row r="33740" spans="76:76">
      <c r="BX33740" s="16"/>
    </row>
    <row r="33741" spans="76:76">
      <c r="BX33741" s="16"/>
    </row>
    <row r="33742" spans="76:76">
      <c r="BX33742" s="16"/>
    </row>
    <row r="33743" spans="76:76">
      <c r="BX33743" s="16"/>
    </row>
    <row r="33744" spans="76:76">
      <c r="BX33744" s="16"/>
    </row>
    <row r="33745" spans="76:76">
      <c r="BX33745" s="16"/>
    </row>
    <row r="33746" spans="76:76">
      <c r="BX33746" s="16"/>
    </row>
    <row r="33747" spans="76:76">
      <c r="BX33747" s="16"/>
    </row>
    <row r="33748" spans="76:76">
      <c r="BX33748" s="16"/>
    </row>
    <row r="33749" spans="76:76">
      <c r="BX33749" s="16"/>
    </row>
    <row r="33750" spans="76:76">
      <c r="BX33750" s="16"/>
    </row>
    <row r="33751" spans="76:76">
      <c r="BX33751" s="16"/>
    </row>
    <row r="33752" spans="76:76">
      <c r="BX33752" s="16"/>
    </row>
    <row r="33753" spans="76:76">
      <c r="BX33753" s="16"/>
    </row>
    <row r="33754" spans="76:76">
      <c r="BX33754" s="16"/>
    </row>
    <row r="33755" spans="76:76">
      <c r="BX33755" s="16"/>
    </row>
    <row r="33756" spans="76:76">
      <c r="BX33756" s="16"/>
    </row>
    <row r="33757" spans="76:76">
      <c r="BX33757" s="16"/>
    </row>
    <row r="33758" spans="76:76">
      <c r="BX33758" s="16"/>
    </row>
    <row r="33759" spans="76:76">
      <c r="BX33759" s="16"/>
    </row>
    <row r="33760" spans="76:76">
      <c r="BX33760" s="16"/>
    </row>
    <row r="33761" spans="76:76">
      <c r="BX33761" s="16"/>
    </row>
    <row r="33762" spans="76:76">
      <c r="BX33762" s="16"/>
    </row>
    <row r="33763" spans="76:76">
      <c r="BX33763" s="16"/>
    </row>
    <row r="33764" spans="76:76">
      <c r="BX33764" s="16"/>
    </row>
    <row r="33765" spans="76:76">
      <c r="BX33765" s="16"/>
    </row>
    <row r="33766" spans="76:76">
      <c r="BX33766" s="16"/>
    </row>
    <row r="33767" spans="76:76">
      <c r="BX33767" s="16"/>
    </row>
    <row r="33768" spans="76:76">
      <c r="BX33768" s="16"/>
    </row>
    <row r="33769" spans="76:76">
      <c r="BX33769" s="16"/>
    </row>
    <row r="33770" spans="76:76">
      <c r="BX33770" s="16"/>
    </row>
    <row r="33771" spans="76:76">
      <c r="BX33771" s="16"/>
    </row>
    <row r="33772" spans="76:76">
      <c r="BX33772" s="16"/>
    </row>
    <row r="33773" spans="76:76">
      <c r="BX33773" s="16"/>
    </row>
    <row r="33774" spans="76:76">
      <c r="BX33774" s="16"/>
    </row>
    <row r="33775" spans="76:76">
      <c r="BX33775" s="16"/>
    </row>
    <row r="33776" spans="76:76">
      <c r="BX33776" s="16"/>
    </row>
    <row r="33777" spans="76:76">
      <c r="BX33777" s="16"/>
    </row>
    <row r="33778" spans="76:76">
      <c r="BX33778" s="16"/>
    </row>
    <row r="33779" spans="76:76">
      <c r="BX33779" s="16"/>
    </row>
    <row r="33780" spans="76:76">
      <c r="BX33780" s="16"/>
    </row>
    <row r="33781" spans="76:76">
      <c r="BX33781" s="16"/>
    </row>
    <row r="33782" spans="76:76">
      <c r="BX33782" s="16"/>
    </row>
    <row r="33783" spans="76:76">
      <c r="BX33783" s="16"/>
    </row>
    <row r="33784" spans="76:76">
      <c r="BX33784" s="16"/>
    </row>
    <row r="33785" spans="76:76">
      <c r="BX33785" s="16"/>
    </row>
    <row r="33786" spans="76:76">
      <c r="BX33786" s="16"/>
    </row>
    <row r="33787" spans="76:76">
      <c r="BX33787" s="16"/>
    </row>
    <row r="33788" spans="76:76">
      <c r="BX33788" s="16"/>
    </row>
    <row r="33789" spans="76:76">
      <c r="BX33789" s="16"/>
    </row>
    <row r="33790" spans="76:76">
      <c r="BX33790" s="16"/>
    </row>
    <row r="33791" spans="76:76">
      <c r="BX33791" s="16"/>
    </row>
    <row r="33792" spans="76:76">
      <c r="BX33792" s="16"/>
    </row>
    <row r="33793" spans="76:76">
      <c r="BX33793" s="16"/>
    </row>
    <row r="33794" spans="76:76">
      <c r="BX33794" s="16"/>
    </row>
    <row r="33795" spans="76:76">
      <c r="BX33795" s="16"/>
    </row>
    <row r="33796" spans="76:76">
      <c r="BX33796" s="16"/>
    </row>
    <row r="33797" spans="76:76">
      <c r="BX33797" s="16"/>
    </row>
    <row r="33798" spans="76:76">
      <c r="BX33798" s="16"/>
    </row>
    <row r="33799" spans="76:76">
      <c r="BX33799" s="16"/>
    </row>
    <row r="33800" spans="76:76">
      <c r="BX33800" s="16"/>
    </row>
    <row r="33801" spans="76:76">
      <c r="BX33801" s="16"/>
    </row>
    <row r="33802" spans="76:76">
      <c r="BX33802" s="16"/>
    </row>
    <row r="33803" spans="76:76">
      <c r="BX33803" s="16"/>
    </row>
    <row r="33804" spans="76:76">
      <c r="BX33804" s="16"/>
    </row>
    <row r="33805" spans="76:76">
      <c r="BX33805" s="16"/>
    </row>
    <row r="33806" spans="76:76">
      <c r="BX33806" s="16"/>
    </row>
    <row r="33807" spans="76:76">
      <c r="BX33807" s="16"/>
    </row>
    <row r="33808" spans="76:76">
      <c r="BX33808" s="16"/>
    </row>
    <row r="33809" spans="76:76">
      <c r="BX33809" s="16"/>
    </row>
    <row r="33810" spans="76:76">
      <c r="BX33810" s="16"/>
    </row>
    <row r="33811" spans="76:76">
      <c r="BX33811" s="16"/>
    </row>
    <row r="33812" spans="76:76">
      <c r="BX33812" s="16"/>
    </row>
    <row r="33813" spans="76:76">
      <c r="BX33813" s="16"/>
    </row>
    <row r="33814" spans="76:76">
      <c r="BX33814" s="16"/>
    </row>
    <row r="33815" spans="76:76">
      <c r="BX33815" s="16"/>
    </row>
    <row r="33816" spans="76:76">
      <c r="BX33816" s="16"/>
    </row>
    <row r="33817" spans="76:76">
      <c r="BX33817" s="16"/>
    </row>
    <row r="33818" spans="76:76">
      <c r="BX33818" s="16"/>
    </row>
    <row r="33819" spans="76:76">
      <c r="BX33819" s="16"/>
    </row>
    <row r="33820" spans="76:76">
      <c r="BX33820" s="16"/>
    </row>
    <row r="33821" spans="76:76">
      <c r="BX33821" s="16"/>
    </row>
    <row r="33822" spans="76:76">
      <c r="BX33822" s="16"/>
    </row>
    <row r="33823" spans="76:76">
      <c r="BX33823" s="16"/>
    </row>
    <row r="33824" spans="76:76">
      <c r="BX33824" s="16"/>
    </row>
    <row r="33825" spans="76:76">
      <c r="BX33825" s="16"/>
    </row>
    <row r="33826" spans="76:76">
      <c r="BX33826" s="16"/>
    </row>
    <row r="33827" spans="76:76">
      <c r="BX33827" s="16"/>
    </row>
    <row r="33828" spans="76:76">
      <c r="BX33828" s="16"/>
    </row>
    <row r="33829" spans="76:76">
      <c r="BX33829" s="16"/>
    </row>
    <row r="33830" spans="76:76">
      <c r="BX33830" s="16"/>
    </row>
    <row r="33831" spans="76:76">
      <c r="BX33831" s="16"/>
    </row>
    <row r="33832" spans="76:76">
      <c r="BX33832" s="16"/>
    </row>
    <row r="33833" spans="76:76">
      <c r="BX33833" s="16"/>
    </row>
    <row r="33834" spans="76:76">
      <c r="BX33834" s="16"/>
    </row>
    <row r="33835" spans="76:76">
      <c r="BX33835" s="16"/>
    </row>
    <row r="33836" spans="76:76">
      <c r="BX33836" s="16"/>
    </row>
    <row r="33837" spans="76:76">
      <c r="BX33837" s="16"/>
    </row>
    <row r="33838" spans="76:76">
      <c r="BX33838" s="16"/>
    </row>
    <row r="33839" spans="76:76">
      <c r="BX33839" s="16"/>
    </row>
    <row r="33840" spans="76:76">
      <c r="BX33840" s="16"/>
    </row>
    <row r="33841" spans="76:76">
      <c r="BX33841" s="16"/>
    </row>
    <row r="33842" spans="76:76">
      <c r="BX33842" s="16"/>
    </row>
    <row r="33843" spans="76:76">
      <c r="BX33843" s="16"/>
    </row>
    <row r="33844" spans="76:76">
      <c r="BX33844" s="16"/>
    </row>
    <row r="33845" spans="76:76">
      <c r="BX33845" s="16"/>
    </row>
    <row r="33846" spans="76:76">
      <c r="BX33846" s="16"/>
    </row>
    <row r="33847" spans="76:76">
      <c r="BX33847" s="16"/>
    </row>
    <row r="33848" spans="76:76">
      <c r="BX33848" s="16"/>
    </row>
    <row r="33849" spans="76:76">
      <c r="BX33849" s="16"/>
    </row>
    <row r="33850" spans="76:76">
      <c r="BX33850" s="16"/>
    </row>
    <row r="33851" spans="76:76">
      <c r="BX33851" s="16"/>
    </row>
    <row r="33852" spans="76:76">
      <c r="BX33852" s="16"/>
    </row>
    <row r="33853" spans="76:76">
      <c r="BX33853" s="16"/>
    </row>
    <row r="33854" spans="76:76">
      <c r="BX33854" s="16"/>
    </row>
    <row r="33855" spans="76:76">
      <c r="BX33855" s="16"/>
    </row>
    <row r="33856" spans="76:76">
      <c r="BX33856" s="16"/>
    </row>
    <row r="33857" spans="76:76">
      <c r="BX33857" s="16"/>
    </row>
    <row r="33858" spans="76:76">
      <c r="BX33858" s="16"/>
    </row>
    <row r="33859" spans="76:76">
      <c r="BX33859" s="16"/>
    </row>
    <row r="33860" spans="76:76">
      <c r="BX33860" s="16"/>
    </row>
    <row r="33861" spans="76:76">
      <c r="BX33861" s="16"/>
    </row>
    <row r="33862" spans="76:76">
      <c r="BX33862" s="16"/>
    </row>
    <row r="33863" spans="76:76">
      <c r="BX33863" s="16"/>
    </row>
    <row r="33864" spans="76:76">
      <c r="BX33864" s="16"/>
    </row>
    <row r="33865" spans="76:76">
      <c r="BX33865" s="16"/>
    </row>
    <row r="33866" spans="76:76">
      <c r="BX33866" s="16"/>
    </row>
    <row r="33867" spans="76:76">
      <c r="BX33867" s="16"/>
    </row>
    <row r="33868" spans="76:76">
      <c r="BX33868" s="16"/>
    </row>
    <row r="33869" spans="76:76">
      <c r="BX33869" s="16"/>
    </row>
    <row r="33870" spans="76:76">
      <c r="BX33870" s="16"/>
    </row>
    <row r="33871" spans="76:76">
      <c r="BX33871" s="16"/>
    </row>
    <row r="33872" spans="76:76">
      <c r="BX33872" s="16"/>
    </row>
    <row r="33873" spans="76:76">
      <c r="BX33873" s="16"/>
    </row>
    <row r="33874" spans="76:76">
      <c r="BX33874" s="16"/>
    </row>
    <row r="33875" spans="76:76">
      <c r="BX33875" s="16"/>
    </row>
    <row r="33876" spans="76:76">
      <c r="BX33876" s="16"/>
    </row>
    <row r="33877" spans="76:76">
      <c r="BX33877" s="16"/>
    </row>
    <row r="33878" spans="76:76">
      <c r="BX33878" s="16"/>
    </row>
    <row r="33879" spans="76:76">
      <c r="BX33879" s="16"/>
    </row>
    <row r="33880" spans="76:76">
      <c r="BX33880" s="16"/>
    </row>
    <row r="33881" spans="76:76">
      <c r="BX33881" s="16"/>
    </row>
    <row r="33882" spans="76:76">
      <c r="BX33882" s="16"/>
    </row>
    <row r="33883" spans="76:76">
      <c r="BX33883" s="16"/>
    </row>
    <row r="33884" spans="76:76">
      <c r="BX33884" s="16"/>
    </row>
    <row r="33885" spans="76:76">
      <c r="BX33885" s="16"/>
    </row>
    <row r="33886" spans="76:76">
      <c r="BX33886" s="16"/>
    </row>
    <row r="33887" spans="76:76">
      <c r="BX33887" s="16"/>
    </row>
    <row r="33888" spans="76:76">
      <c r="BX33888" s="16"/>
    </row>
    <row r="33889" spans="76:76">
      <c r="BX33889" s="16"/>
    </row>
    <row r="33890" spans="76:76">
      <c r="BX33890" s="16"/>
    </row>
    <row r="33891" spans="76:76">
      <c r="BX33891" s="16"/>
    </row>
    <row r="33892" spans="76:76">
      <c r="BX33892" s="16"/>
    </row>
    <row r="33893" spans="76:76">
      <c r="BX33893" s="16"/>
    </row>
    <row r="33894" spans="76:76">
      <c r="BX33894" s="16"/>
    </row>
    <row r="33895" spans="76:76">
      <c r="BX33895" s="16"/>
    </row>
    <row r="33896" spans="76:76">
      <c r="BX33896" s="16"/>
    </row>
    <row r="33897" spans="76:76">
      <c r="BX33897" s="16"/>
    </row>
    <row r="33898" spans="76:76">
      <c r="BX33898" s="16"/>
    </row>
    <row r="33899" spans="76:76">
      <c r="BX33899" s="16"/>
    </row>
    <row r="33900" spans="76:76">
      <c r="BX33900" s="16"/>
    </row>
    <row r="33901" spans="76:76">
      <c r="BX33901" s="16"/>
    </row>
    <row r="33902" spans="76:76">
      <c r="BX33902" s="16"/>
    </row>
    <row r="33903" spans="76:76">
      <c r="BX33903" s="16"/>
    </row>
    <row r="33904" spans="76:76">
      <c r="BX33904" s="16"/>
    </row>
    <row r="33905" spans="76:76">
      <c r="BX33905" s="16"/>
    </row>
    <row r="33906" spans="76:76">
      <c r="BX33906" s="16"/>
    </row>
    <row r="33907" spans="76:76">
      <c r="BX33907" s="16"/>
    </row>
    <row r="33908" spans="76:76">
      <c r="BX33908" s="16"/>
    </row>
    <row r="33909" spans="76:76">
      <c r="BX33909" s="16"/>
    </row>
    <row r="33910" spans="76:76">
      <c r="BX33910" s="16"/>
    </row>
    <row r="33911" spans="76:76">
      <c r="BX33911" s="16"/>
    </row>
    <row r="33912" spans="76:76">
      <c r="BX33912" s="16"/>
    </row>
    <row r="33913" spans="76:76">
      <c r="BX33913" s="16"/>
    </row>
    <row r="33914" spans="76:76">
      <c r="BX33914" s="16"/>
    </row>
    <row r="33915" spans="76:76">
      <c r="BX33915" s="16"/>
    </row>
    <row r="33916" spans="76:76">
      <c r="BX33916" s="16"/>
    </row>
    <row r="33917" spans="76:76">
      <c r="BX33917" s="16"/>
    </row>
    <row r="33918" spans="76:76">
      <c r="BX33918" s="16"/>
    </row>
    <row r="33919" spans="76:76">
      <c r="BX33919" s="16"/>
    </row>
    <row r="33920" spans="76:76">
      <c r="BX33920" s="16"/>
    </row>
    <row r="33921" spans="76:76">
      <c r="BX33921" s="16"/>
    </row>
    <row r="33922" spans="76:76">
      <c r="BX33922" s="16"/>
    </row>
    <row r="33923" spans="76:76">
      <c r="BX33923" s="16"/>
    </row>
    <row r="33924" spans="76:76">
      <c r="BX33924" s="16"/>
    </row>
    <row r="33925" spans="76:76">
      <c r="BX33925" s="16"/>
    </row>
    <row r="33926" spans="76:76">
      <c r="BX33926" s="16"/>
    </row>
    <row r="33927" spans="76:76">
      <c r="BX33927" s="16"/>
    </row>
    <row r="33928" spans="76:76">
      <c r="BX33928" s="16"/>
    </row>
    <row r="33929" spans="76:76">
      <c r="BX33929" s="16"/>
    </row>
    <row r="33930" spans="76:76">
      <c r="BX33930" s="16"/>
    </row>
    <row r="33931" spans="76:76">
      <c r="BX33931" s="16"/>
    </row>
    <row r="33932" spans="76:76">
      <c r="BX33932" s="16"/>
    </row>
    <row r="33933" spans="76:76">
      <c r="BX33933" s="16"/>
    </row>
    <row r="33934" spans="76:76">
      <c r="BX33934" s="16"/>
    </row>
    <row r="33935" spans="76:76">
      <c r="BX33935" s="16"/>
    </row>
    <row r="33936" spans="76:76">
      <c r="BX33936" s="16"/>
    </row>
    <row r="33937" spans="76:76">
      <c r="BX33937" s="16"/>
    </row>
    <row r="33938" spans="76:76">
      <c r="BX33938" s="16"/>
    </row>
    <row r="33939" spans="76:76">
      <c r="BX33939" s="16"/>
    </row>
    <row r="33940" spans="76:76">
      <c r="BX33940" s="16"/>
    </row>
    <row r="33941" spans="76:76">
      <c r="BX33941" s="16"/>
    </row>
    <row r="33942" spans="76:76">
      <c r="BX33942" s="16"/>
    </row>
    <row r="33943" spans="76:76">
      <c r="BX33943" s="16"/>
    </row>
    <row r="33944" spans="76:76">
      <c r="BX33944" s="16"/>
    </row>
    <row r="33945" spans="76:76">
      <c r="BX33945" s="16"/>
    </row>
    <row r="33946" spans="76:76">
      <c r="BX33946" s="16"/>
    </row>
    <row r="33947" spans="76:76">
      <c r="BX33947" s="16"/>
    </row>
    <row r="33948" spans="76:76">
      <c r="BX33948" s="16"/>
    </row>
    <row r="33949" spans="76:76">
      <c r="BX33949" s="16"/>
    </row>
    <row r="33950" spans="76:76">
      <c r="BX33950" s="16"/>
    </row>
    <row r="33951" spans="76:76">
      <c r="BX33951" s="16"/>
    </row>
    <row r="33952" spans="76:76">
      <c r="BX33952" s="16"/>
    </row>
    <row r="33953" spans="76:76">
      <c r="BX33953" s="16"/>
    </row>
    <row r="33954" spans="76:76">
      <c r="BX33954" s="16"/>
    </row>
    <row r="33955" spans="76:76">
      <c r="BX33955" s="16"/>
    </row>
    <row r="33956" spans="76:76">
      <c r="BX33956" s="16"/>
    </row>
    <row r="33957" spans="76:76">
      <c r="BX33957" s="16"/>
    </row>
    <row r="33958" spans="76:76">
      <c r="BX33958" s="16"/>
    </row>
    <row r="33959" spans="76:76">
      <c r="BX33959" s="16"/>
    </row>
    <row r="33960" spans="76:76">
      <c r="BX33960" s="16"/>
    </row>
    <row r="33961" spans="76:76">
      <c r="BX33961" s="16"/>
    </row>
    <row r="33962" spans="76:76">
      <c r="BX33962" s="16"/>
    </row>
    <row r="33963" spans="76:76">
      <c r="BX33963" s="16"/>
    </row>
    <row r="33964" spans="76:76">
      <c r="BX33964" s="16"/>
    </row>
    <row r="33965" spans="76:76">
      <c r="BX33965" s="16"/>
    </row>
    <row r="33966" spans="76:76">
      <c r="BX33966" s="16"/>
    </row>
    <row r="33967" spans="76:76">
      <c r="BX33967" s="16"/>
    </row>
    <row r="33968" spans="76:76">
      <c r="BX33968" s="16"/>
    </row>
    <row r="33969" spans="76:76">
      <c r="BX33969" s="16"/>
    </row>
    <row r="33970" spans="76:76">
      <c r="BX33970" s="16"/>
    </row>
    <row r="33971" spans="76:76">
      <c r="BX33971" s="16"/>
    </row>
    <row r="33972" spans="76:76">
      <c r="BX33972" s="16"/>
    </row>
    <row r="33973" spans="76:76">
      <c r="BX33973" s="16"/>
    </row>
    <row r="33974" spans="76:76">
      <c r="BX33974" s="16"/>
    </row>
    <row r="33975" spans="76:76">
      <c r="BX33975" s="16"/>
    </row>
    <row r="33976" spans="76:76">
      <c r="BX33976" s="16"/>
    </row>
    <row r="33977" spans="76:76">
      <c r="BX33977" s="16"/>
    </row>
    <row r="33978" spans="76:76">
      <c r="BX33978" s="16"/>
    </row>
    <row r="33979" spans="76:76">
      <c r="BX33979" s="16"/>
    </row>
    <row r="33980" spans="76:76">
      <c r="BX33980" s="16"/>
    </row>
    <row r="33981" spans="76:76">
      <c r="BX33981" s="16"/>
    </row>
    <row r="33982" spans="76:76">
      <c r="BX33982" s="16"/>
    </row>
    <row r="33983" spans="76:76">
      <c r="BX33983" s="16"/>
    </row>
    <row r="33984" spans="76:76">
      <c r="BX33984" s="16"/>
    </row>
    <row r="33985" spans="76:76">
      <c r="BX33985" s="16"/>
    </row>
    <row r="33986" spans="76:76">
      <c r="BX33986" s="16"/>
    </row>
    <row r="33987" spans="76:76">
      <c r="BX33987" s="16"/>
    </row>
    <row r="33988" spans="76:76">
      <c r="BX33988" s="16"/>
    </row>
    <row r="33989" spans="76:76">
      <c r="BX33989" s="16"/>
    </row>
    <row r="33990" spans="76:76">
      <c r="BX33990" s="16"/>
    </row>
    <row r="33991" spans="76:76">
      <c r="BX33991" s="16"/>
    </row>
    <row r="33992" spans="76:76">
      <c r="BX33992" s="16"/>
    </row>
    <row r="33993" spans="76:76">
      <c r="BX33993" s="16"/>
    </row>
    <row r="33994" spans="76:76">
      <c r="BX33994" s="16"/>
    </row>
    <row r="33995" spans="76:76">
      <c r="BX33995" s="16"/>
    </row>
    <row r="33996" spans="76:76">
      <c r="BX33996" s="16"/>
    </row>
    <row r="33997" spans="76:76">
      <c r="BX33997" s="16"/>
    </row>
    <row r="33998" spans="76:76">
      <c r="BX33998" s="16"/>
    </row>
    <row r="33999" spans="76:76">
      <c r="BX33999" s="16"/>
    </row>
    <row r="34000" spans="76:76">
      <c r="BX34000" s="16"/>
    </row>
    <row r="34001" spans="76:76">
      <c r="BX34001" s="16"/>
    </row>
    <row r="34002" spans="76:76">
      <c r="BX34002" s="16"/>
    </row>
    <row r="34003" spans="76:76">
      <c r="BX34003" s="16"/>
    </row>
    <row r="34004" spans="76:76">
      <c r="BX34004" s="16"/>
    </row>
    <row r="34005" spans="76:76">
      <c r="BX34005" s="16"/>
    </row>
    <row r="34006" spans="76:76">
      <c r="BX34006" s="16"/>
    </row>
    <row r="34007" spans="76:76">
      <c r="BX34007" s="16"/>
    </row>
    <row r="34008" spans="76:76">
      <c r="BX34008" s="16"/>
    </row>
    <row r="34009" spans="76:76">
      <c r="BX34009" s="16"/>
    </row>
    <row r="34010" spans="76:76">
      <c r="BX34010" s="16"/>
    </row>
    <row r="34011" spans="76:76">
      <c r="BX34011" s="16"/>
    </row>
    <row r="34012" spans="76:76">
      <c r="BX34012" s="16"/>
    </row>
    <row r="34013" spans="76:76">
      <c r="BX34013" s="16"/>
    </row>
    <row r="34014" spans="76:76">
      <c r="BX34014" s="16"/>
    </row>
    <row r="34015" spans="76:76">
      <c r="BX34015" s="16"/>
    </row>
    <row r="34016" spans="76:76">
      <c r="BX34016" s="16"/>
    </row>
    <row r="34017" spans="76:76">
      <c r="BX34017" s="16"/>
    </row>
    <row r="34018" spans="76:76">
      <c r="BX34018" s="16"/>
    </row>
    <row r="34019" spans="76:76">
      <c r="BX34019" s="16"/>
    </row>
    <row r="34020" spans="76:76">
      <c r="BX34020" s="16"/>
    </row>
    <row r="34021" spans="76:76">
      <c r="BX34021" s="16"/>
    </row>
    <row r="34022" spans="76:76">
      <c r="BX34022" s="16"/>
    </row>
    <row r="34023" spans="76:76">
      <c r="BX34023" s="16"/>
    </row>
    <row r="34024" spans="76:76">
      <c r="BX34024" s="16"/>
    </row>
    <row r="34025" spans="76:76">
      <c r="BX34025" s="16"/>
    </row>
    <row r="34026" spans="76:76">
      <c r="BX34026" s="16"/>
    </row>
    <row r="34027" spans="76:76">
      <c r="BX34027" s="16"/>
    </row>
    <row r="34028" spans="76:76">
      <c r="BX34028" s="16"/>
    </row>
    <row r="34029" spans="76:76">
      <c r="BX34029" s="16"/>
    </row>
    <row r="34030" spans="76:76">
      <c r="BX34030" s="16"/>
    </row>
    <row r="34031" spans="76:76">
      <c r="BX34031" s="16"/>
    </row>
    <row r="34032" spans="76:76">
      <c r="BX34032" s="16"/>
    </row>
    <row r="34033" spans="76:76">
      <c r="BX34033" s="16"/>
    </row>
    <row r="34034" spans="76:76">
      <c r="BX34034" s="16"/>
    </row>
    <row r="34035" spans="76:76">
      <c r="BX34035" s="16"/>
    </row>
    <row r="34036" spans="76:76">
      <c r="BX34036" s="16"/>
    </row>
    <row r="34037" spans="76:76">
      <c r="BX34037" s="16"/>
    </row>
    <row r="34038" spans="76:76">
      <c r="BX34038" s="16"/>
    </row>
    <row r="34039" spans="76:76">
      <c r="BX34039" s="16"/>
    </row>
    <row r="34040" spans="76:76">
      <c r="BX34040" s="16"/>
    </row>
    <row r="34041" spans="76:76">
      <c r="BX34041" s="16"/>
    </row>
    <row r="34042" spans="76:76">
      <c r="BX34042" s="16"/>
    </row>
    <row r="34043" spans="76:76">
      <c r="BX34043" s="16"/>
    </row>
    <row r="34044" spans="76:76">
      <c r="BX34044" s="16"/>
    </row>
    <row r="34045" spans="76:76">
      <c r="BX34045" s="16"/>
    </row>
    <row r="34046" spans="76:76">
      <c r="BX34046" s="16"/>
    </row>
    <row r="34047" spans="76:76">
      <c r="BX34047" s="16"/>
    </row>
    <row r="34048" spans="76:76">
      <c r="BX34048" s="16"/>
    </row>
    <row r="34049" spans="76:76">
      <c r="BX34049" s="16"/>
    </row>
    <row r="34050" spans="76:76">
      <c r="BX34050" s="16"/>
    </row>
    <row r="34051" spans="76:76">
      <c r="BX34051" s="16"/>
    </row>
    <row r="34052" spans="76:76">
      <c r="BX34052" s="16"/>
    </row>
    <row r="34053" spans="76:76">
      <c r="BX34053" s="16"/>
    </row>
    <row r="34054" spans="76:76">
      <c r="BX34054" s="16"/>
    </row>
    <row r="34055" spans="76:76">
      <c r="BX34055" s="16"/>
    </row>
    <row r="34056" spans="76:76">
      <c r="BX34056" s="16"/>
    </row>
    <row r="34057" spans="76:76">
      <c r="BX34057" s="16"/>
    </row>
    <row r="34058" spans="76:76">
      <c r="BX34058" s="16"/>
    </row>
    <row r="34059" spans="76:76">
      <c r="BX34059" s="16"/>
    </row>
    <row r="34060" spans="76:76">
      <c r="BX34060" s="16"/>
    </row>
    <row r="34061" spans="76:76">
      <c r="BX34061" s="16"/>
    </row>
    <row r="34062" spans="76:76">
      <c r="BX34062" s="16"/>
    </row>
    <row r="34063" spans="76:76">
      <c r="BX34063" s="16"/>
    </row>
    <row r="34064" spans="76:76">
      <c r="BX34064" s="16"/>
    </row>
    <row r="34065" spans="76:76">
      <c r="BX34065" s="16"/>
    </row>
    <row r="34066" spans="76:76">
      <c r="BX34066" s="16"/>
    </row>
    <row r="34067" spans="76:76">
      <c r="BX34067" s="16"/>
    </row>
    <row r="34068" spans="76:76">
      <c r="BX34068" s="16"/>
    </row>
    <row r="34069" spans="76:76">
      <c r="BX34069" s="16"/>
    </row>
    <row r="34070" spans="76:76">
      <c r="BX34070" s="16"/>
    </row>
    <row r="34071" spans="76:76">
      <c r="BX34071" s="16"/>
    </row>
    <row r="34072" spans="76:76">
      <c r="BX34072" s="16"/>
    </row>
    <row r="34073" spans="76:76">
      <c r="BX34073" s="16"/>
    </row>
    <row r="34074" spans="76:76">
      <c r="BX34074" s="16"/>
    </row>
    <row r="34075" spans="76:76">
      <c r="BX34075" s="16"/>
    </row>
    <row r="34076" spans="76:76">
      <c r="BX34076" s="16"/>
    </row>
    <row r="34077" spans="76:76">
      <c r="BX34077" s="16"/>
    </row>
    <row r="34078" spans="76:76">
      <c r="BX34078" s="16"/>
    </row>
    <row r="34079" spans="76:76">
      <c r="BX34079" s="16"/>
    </row>
    <row r="34080" spans="76:76">
      <c r="BX34080" s="16"/>
    </row>
    <row r="34081" spans="76:76">
      <c r="BX34081" s="16"/>
    </row>
    <row r="34082" spans="76:76">
      <c r="BX34082" s="16"/>
    </row>
    <row r="34083" spans="76:76">
      <c r="BX34083" s="16"/>
    </row>
    <row r="34084" spans="76:76">
      <c r="BX34084" s="16"/>
    </row>
    <row r="34085" spans="76:76">
      <c r="BX34085" s="16"/>
    </row>
    <row r="34086" spans="76:76">
      <c r="BX34086" s="16"/>
    </row>
    <row r="34087" spans="76:76">
      <c r="BX34087" s="16"/>
    </row>
    <row r="34088" spans="76:76">
      <c r="BX34088" s="16"/>
    </row>
    <row r="34089" spans="76:76">
      <c r="BX34089" s="16"/>
    </row>
    <row r="34090" spans="76:76">
      <c r="BX34090" s="16"/>
    </row>
    <row r="34091" spans="76:76">
      <c r="BX34091" s="16"/>
    </row>
    <row r="34092" spans="76:76">
      <c r="BX34092" s="16"/>
    </row>
    <row r="34093" spans="76:76">
      <c r="BX34093" s="16"/>
    </row>
    <row r="34094" spans="76:76">
      <c r="BX34094" s="16"/>
    </row>
    <row r="34095" spans="76:76">
      <c r="BX34095" s="16"/>
    </row>
    <row r="34096" spans="76:76">
      <c r="BX34096" s="16"/>
    </row>
    <row r="34097" spans="76:76">
      <c r="BX34097" s="16"/>
    </row>
    <row r="34098" spans="76:76">
      <c r="BX34098" s="16"/>
    </row>
    <row r="34099" spans="76:76">
      <c r="BX34099" s="16"/>
    </row>
    <row r="34100" spans="76:76">
      <c r="BX34100" s="16"/>
    </row>
    <row r="34101" spans="76:76">
      <c r="BX34101" s="16"/>
    </row>
    <row r="34102" spans="76:76">
      <c r="BX34102" s="16"/>
    </row>
    <row r="34103" spans="76:76">
      <c r="BX34103" s="16"/>
    </row>
    <row r="34104" spans="76:76">
      <c r="BX34104" s="16"/>
    </row>
    <row r="34105" spans="76:76">
      <c r="BX34105" s="16"/>
    </row>
    <row r="34106" spans="76:76">
      <c r="BX34106" s="16"/>
    </row>
    <row r="34107" spans="76:76">
      <c r="BX34107" s="16"/>
    </row>
    <row r="34108" spans="76:76">
      <c r="BX34108" s="16"/>
    </row>
    <row r="34109" spans="76:76">
      <c r="BX34109" s="16"/>
    </row>
    <row r="34110" spans="76:76">
      <c r="BX34110" s="16"/>
    </row>
    <row r="34111" spans="76:76">
      <c r="BX34111" s="16"/>
    </row>
    <row r="34112" spans="76:76">
      <c r="BX34112" s="16"/>
    </row>
    <row r="34113" spans="76:76">
      <c r="BX34113" s="16"/>
    </row>
    <row r="34114" spans="76:76">
      <c r="BX34114" s="16"/>
    </row>
    <row r="34115" spans="76:76">
      <c r="BX34115" s="16"/>
    </row>
    <row r="34116" spans="76:76">
      <c r="BX34116" s="16"/>
    </row>
    <row r="34117" spans="76:76">
      <c r="BX34117" s="16"/>
    </row>
    <row r="34118" spans="76:76">
      <c r="BX34118" s="16"/>
    </row>
    <row r="34119" spans="76:76">
      <c r="BX34119" s="16"/>
    </row>
    <row r="34120" spans="76:76">
      <c r="BX34120" s="16"/>
    </row>
    <row r="34121" spans="76:76">
      <c r="BX34121" s="16"/>
    </row>
    <row r="34122" spans="76:76">
      <c r="BX34122" s="16"/>
    </row>
    <row r="34123" spans="76:76">
      <c r="BX34123" s="16"/>
    </row>
    <row r="34124" spans="76:76">
      <c r="BX34124" s="16"/>
    </row>
    <row r="34125" spans="76:76">
      <c r="BX34125" s="16"/>
    </row>
    <row r="34126" spans="76:76">
      <c r="BX34126" s="16"/>
    </row>
    <row r="34127" spans="76:76">
      <c r="BX34127" s="16"/>
    </row>
    <row r="34128" spans="76:76">
      <c r="BX34128" s="16"/>
    </row>
    <row r="34129" spans="76:76">
      <c r="BX34129" s="16"/>
    </row>
    <row r="34130" spans="76:76">
      <c r="BX34130" s="16"/>
    </row>
    <row r="34131" spans="76:76">
      <c r="BX34131" s="16"/>
    </row>
    <row r="34132" spans="76:76">
      <c r="BX34132" s="16"/>
    </row>
    <row r="34133" spans="76:76">
      <c r="BX34133" s="16"/>
    </row>
    <row r="34134" spans="76:76">
      <c r="BX34134" s="16"/>
    </row>
    <row r="34135" spans="76:76">
      <c r="BX34135" s="16"/>
    </row>
    <row r="34136" spans="76:76">
      <c r="BX34136" s="16"/>
    </row>
    <row r="34137" spans="76:76">
      <c r="BX34137" s="16"/>
    </row>
    <row r="34138" spans="76:76">
      <c r="BX34138" s="16"/>
    </row>
    <row r="34139" spans="76:76">
      <c r="BX34139" s="16"/>
    </row>
    <row r="34140" spans="76:76">
      <c r="BX34140" s="16"/>
    </row>
    <row r="34141" spans="76:76">
      <c r="BX34141" s="16"/>
    </row>
    <row r="34142" spans="76:76">
      <c r="BX34142" s="16"/>
    </row>
    <row r="34143" spans="76:76">
      <c r="BX34143" s="16"/>
    </row>
    <row r="34144" spans="76:76">
      <c r="BX34144" s="16"/>
    </row>
    <row r="34145" spans="76:76">
      <c r="BX34145" s="16"/>
    </row>
    <row r="34146" spans="76:76">
      <c r="BX34146" s="16"/>
    </row>
    <row r="34147" spans="76:76">
      <c r="BX34147" s="16"/>
    </row>
    <row r="34148" spans="76:76">
      <c r="BX34148" s="16"/>
    </row>
    <row r="34149" spans="76:76">
      <c r="BX34149" s="16"/>
    </row>
    <row r="34150" spans="76:76">
      <c r="BX34150" s="16"/>
    </row>
    <row r="34151" spans="76:76">
      <c r="BX34151" s="16"/>
    </row>
    <row r="34152" spans="76:76">
      <c r="BX34152" s="16"/>
    </row>
    <row r="34153" spans="76:76">
      <c r="BX34153" s="16"/>
    </row>
    <row r="34154" spans="76:76">
      <c r="BX34154" s="16"/>
    </row>
    <row r="34155" spans="76:76">
      <c r="BX34155" s="16"/>
    </row>
    <row r="34156" spans="76:76">
      <c r="BX34156" s="16"/>
    </row>
    <row r="34157" spans="76:76">
      <c r="BX34157" s="16"/>
    </row>
    <row r="34158" spans="76:76">
      <c r="BX34158" s="16"/>
    </row>
    <row r="34159" spans="76:76">
      <c r="BX34159" s="16"/>
    </row>
    <row r="34160" spans="76:76">
      <c r="BX34160" s="16"/>
    </row>
    <row r="34161" spans="76:76">
      <c r="BX34161" s="16"/>
    </row>
    <row r="34162" spans="76:76">
      <c r="BX34162" s="16"/>
    </row>
    <row r="34163" spans="76:76">
      <c r="BX34163" s="16"/>
    </row>
    <row r="34164" spans="76:76">
      <c r="BX34164" s="16"/>
    </row>
    <row r="34165" spans="76:76">
      <c r="BX34165" s="16"/>
    </row>
    <row r="34166" spans="76:76">
      <c r="BX34166" s="16"/>
    </row>
    <row r="34167" spans="76:76">
      <c r="BX34167" s="16"/>
    </row>
    <row r="34168" spans="76:76">
      <c r="BX34168" s="16"/>
    </row>
    <row r="34169" spans="76:76">
      <c r="BX34169" s="16"/>
    </row>
    <row r="34170" spans="76:76">
      <c r="BX34170" s="16"/>
    </row>
    <row r="34171" spans="76:76">
      <c r="BX34171" s="16"/>
    </row>
    <row r="34172" spans="76:76">
      <c r="BX34172" s="16"/>
    </row>
    <row r="34173" spans="76:76">
      <c r="BX34173" s="16"/>
    </row>
    <row r="34174" spans="76:76">
      <c r="BX34174" s="16"/>
    </row>
    <row r="34175" spans="76:76">
      <c r="BX34175" s="16"/>
    </row>
    <row r="34176" spans="76:76">
      <c r="BX34176" s="16"/>
    </row>
    <row r="34177" spans="76:76">
      <c r="BX34177" s="16"/>
    </row>
    <row r="34178" spans="76:76">
      <c r="BX34178" s="16"/>
    </row>
    <row r="34179" spans="76:76">
      <c r="BX34179" s="16"/>
    </row>
    <row r="34180" spans="76:76">
      <c r="BX34180" s="16"/>
    </row>
    <row r="34181" spans="76:76">
      <c r="BX34181" s="16"/>
    </row>
    <row r="34182" spans="76:76">
      <c r="BX34182" s="16"/>
    </row>
    <row r="34183" spans="76:76">
      <c r="BX34183" s="16"/>
    </row>
    <row r="34184" spans="76:76">
      <c r="BX34184" s="16"/>
    </row>
    <row r="34185" spans="76:76">
      <c r="BX34185" s="16"/>
    </row>
    <row r="34186" spans="76:76">
      <c r="BX34186" s="16"/>
    </row>
    <row r="34187" spans="76:76">
      <c r="BX34187" s="16"/>
    </row>
    <row r="34188" spans="76:76">
      <c r="BX34188" s="16"/>
    </row>
    <row r="34189" spans="76:76">
      <c r="BX34189" s="16"/>
    </row>
    <row r="34190" spans="76:76">
      <c r="BX34190" s="16"/>
    </row>
    <row r="34191" spans="76:76">
      <c r="BX34191" s="16"/>
    </row>
    <row r="34192" spans="76:76">
      <c r="BX34192" s="16"/>
    </row>
    <row r="34193" spans="76:76">
      <c r="BX34193" s="16"/>
    </row>
    <row r="34194" spans="76:76">
      <c r="BX34194" s="16"/>
    </row>
    <row r="34195" spans="76:76">
      <c r="BX34195" s="16"/>
    </row>
    <row r="34196" spans="76:76">
      <c r="BX34196" s="16"/>
    </row>
    <row r="34197" spans="76:76">
      <c r="BX34197" s="16"/>
    </row>
    <row r="34198" spans="76:76">
      <c r="BX34198" s="16"/>
    </row>
    <row r="34199" spans="76:76">
      <c r="BX34199" s="16"/>
    </row>
    <row r="34200" spans="76:76">
      <c r="BX34200" s="16"/>
    </row>
    <row r="34201" spans="76:76">
      <c r="BX34201" s="16"/>
    </row>
    <row r="34202" spans="76:76">
      <c r="BX34202" s="16"/>
    </row>
    <row r="34203" spans="76:76">
      <c r="BX34203" s="16"/>
    </row>
    <row r="34204" spans="76:76">
      <c r="BX34204" s="16"/>
    </row>
    <row r="34205" spans="76:76">
      <c r="BX34205" s="16"/>
    </row>
    <row r="34206" spans="76:76">
      <c r="BX34206" s="16"/>
    </row>
    <row r="34207" spans="76:76">
      <c r="BX34207" s="16"/>
    </row>
    <row r="34208" spans="76:76">
      <c r="BX34208" s="16"/>
    </row>
    <row r="34209" spans="76:76">
      <c r="BX34209" s="16"/>
    </row>
    <row r="34210" spans="76:76">
      <c r="BX34210" s="16"/>
    </row>
    <row r="34211" spans="76:76">
      <c r="BX34211" s="16"/>
    </row>
    <row r="34212" spans="76:76">
      <c r="BX34212" s="16"/>
    </row>
    <row r="34213" spans="76:76">
      <c r="BX34213" s="16"/>
    </row>
    <row r="34214" spans="76:76">
      <c r="BX34214" s="16"/>
    </row>
    <row r="34215" spans="76:76">
      <c r="BX34215" s="16"/>
    </row>
    <row r="34216" spans="76:76">
      <c r="BX34216" s="16"/>
    </row>
    <row r="34217" spans="76:76">
      <c r="BX34217" s="16"/>
    </row>
    <row r="34218" spans="76:76">
      <c r="BX34218" s="16"/>
    </row>
    <row r="34219" spans="76:76">
      <c r="BX34219" s="16"/>
    </row>
    <row r="34220" spans="76:76">
      <c r="BX34220" s="16"/>
    </row>
    <row r="34221" spans="76:76">
      <c r="BX34221" s="16"/>
    </row>
    <row r="34222" spans="76:76">
      <c r="BX34222" s="16"/>
    </row>
    <row r="34223" spans="76:76">
      <c r="BX34223" s="16"/>
    </row>
    <row r="34224" spans="76:76">
      <c r="BX34224" s="16"/>
    </row>
    <row r="34225" spans="76:76">
      <c r="BX34225" s="16"/>
    </row>
    <row r="34226" spans="76:76">
      <c r="BX34226" s="16"/>
    </row>
    <row r="34227" spans="76:76">
      <c r="BX34227" s="16"/>
    </row>
    <row r="34228" spans="76:76">
      <c r="BX34228" s="16"/>
    </row>
    <row r="34229" spans="76:76">
      <c r="BX34229" s="16"/>
    </row>
    <row r="34230" spans="76:76">
      <c r="BX34230" s="16"/>
    </row>
    <row r="34231" spans="76:76">
      <c r="BX34231" s="16"/>
    </row>
    <row r="34232" spans="76:76">
      <c r="BX34232" s="16"/>
    </row>
    <row r="34233" spans="76:76">
      <c r="BX34233" s="16"/>
    </row>
    <row r="34234" spans="76:76">
      <c r="BX34234" s="16"/>
    </row>
    <row r="34235" spans="76:76">
      <c r="BX34235" s="16"/>
    </row>
    <row r="34236" spans="76:76">
      <c r="BX34236" s="16"/>
    </row>
    <row r="34237" spans="76:76">
      <c r="BX34237" s="16"/>
    </row>
    <row r="34238" spans="76:76">
      <c r="BX34238" s="16"/>
    </row>
    <row r="34239" spans="76:76">
      <c r="BX34239" s="16"/>
    </row>
    <row r="34240" spans="76:76">
      <c r="BX34240" s="16"/>
    </row>
    <row r="34241" spans="76:76">
      <c r="BX34241" s="16"/>
    </row>
    <row r="34242" spans="76:76">
      <c r="BX34242" s="16"/>
    </row>
    <row r="34243" spans="76:76">
      <c r="BX34243" s="16"/>
    </row>
    <row r="34244" spans="76:76">
      <c r="BX34244" s="16"/>
    </row>
    <row r="34245" spans="76:76">
      <c r="BX34245" s="16"/>
    </row>
    <row r="34246" spans="76:76">
      <c r="BX34246" s="16"/>
    </row>
    <row r="34247" spans="76:76">
      <c r="BX34247" s="16"/>
    </row>
    <row r="34248" spans="76:76">
      <c r="BX34248" s="16"/>
    </row>
    <row r="34249" spans="76:76">
      <c r="BX34249" s="16"/>
    </row>
    <row r="34250" spans="76:76">
      <c r="BX34250" s="16"/>
    </row>
    <row r="34251" spans="76:76">
      <c r="BX34251" s="16"/>
    </row>
    <row r="34252" spans="76:76">
      <c r="BX34252" s="16"/>
    </row>
    <row r="34253" spans="76:76">
      <c r="BX34253" s="16"/>
    </row>
    <row r="34254" spans="76:76">
      <c r="BX34254" s="16"/>
    </row>
    <row r="34255" spans="76:76">
      <c r="BX34255" s="16"/>
    </row>
    <row r="34256" spans="76:76">
      <c r="BX34256" s="16"/>
    </row>
    <row r="34257" spans="76:76">
      <c r="BX34257" s="16"/>
    </row>
    <row r="34258" spans="76:76">
      <c r="BX34258" s="16"/>
    </row>
    <row r="34259" spans="76:76">
      <c r="BX34259" s="16"/>
    </row>
    <row r="34260" spans="76:76">
      <c r="BX34260" s="16"/>
    </row>
    <row r="34261" spans="76:76">
      <c r="BX34261" s="16"/>
    </row>
    <row r="34262" spans="76:76">
      <c r="BX34262" s="16"/>
    </row>
    <row r="34263" spans="76:76">
      <c r="BX34263" s="16"/>
    </row>
    <row r="34264" spans="76:76">
      <c r="BX34264" s="16"/>
    </row>
    <row r="34265" spans="76:76">
      <c r="BX34265" s="16"/>
    </row>
    <row r="34266" spans="76:76">
      <c r="BX34266" s="16"/>
    </row>
    <row r="34267" spans="76:76">
      <c r="BX34267" s="16"/>
    </row>
    <row r="34268" spans="76:76">
      <c r="BX34268" s="16"/>
    </row>
    <row r="34269" spans="76:76">
      <c r="BX34269" s="16"/>
    </row>
    <row r="34270" spans="76:76">
      <c r="BX34270" s="16"/>
    </row>
    <row r="34271" spans="76:76">
      <c r="BX34271" s="16"/>
    </row>
    <row r="34272" spans="76:76">
      <c r="BX34272" s="16"/>
    </row>
    <row r="34273" spans="76:76">
      <c r="BX34273" s="16"/>
    </row>
    <row r="34274" spans="76:76">
      <c r="BX34274" s="16"/>
    </row>
    <row r="34275" spans="76:76">
      <c r="BX34275" s="16"/>
    </row>
    <row r="34276" spans="76:76">
      <c r="BX34276" s="16"/>
    </row>
    <row r="34277" spans="76:76">
      <c r="BX34277" s="16"/>
    </row>
    <row r="34278" spans="76:76">
      <c r="BX34278" s="16"/>
    </row>
    <row r="34279" spans="76:76">
      <c r="BX34279" s="16"/>
    </row>
    <row r="34280" spans="76:76">
      <c r="BX34280" s="16"/>
    </row>
    <row r="34281" spans="76:76">
      <c r="BX34281" s="16"/>
    </row>
    <row r="34282" spans="76:76">
      <c r="BX34282" s="16"/>
    </row>
    <row r="34283" spans="76:76">
      <c r="BX34283" s="16"/>
    </row>
    <row r="34284" spans="76:76">
      <c r="BX34284" s="16"/>
    </row>
    <row r="34285" spans="76:76">
      <c r="BX34285" s="16"/>
    </row>
    <row r="34286" spans="76:76">
      <c r="BX34286" s="16"/>
    </row>
    <row r="34287" spans="76:76">
      <c r="BX34287" s="16"/>
    </row>
    <row r="34288" spans="76:76">
      <c r="BX34288" s="16"/>
    </row>
    <row r="34289" spans="76:76">
      <c r="BX34289" s="16"/>
    </row>
    <row r="34290" spans="76:76">
      <c r="BX34290" s="16"/>
    </row>
    <row r="34291" spans="76:76">
      <c r="BX34291" s="16"/>
    </row>
    <row r="34292" spans="76:76">
      <c r="BX34292" s="16"/>
    </row>
    <row r="34293" spans="76:76">
      <c r="BX34293" s="16"/>
    </row>
    <row r="34294" spans="76:76">
      <c r="BX34294" s="16"/>
    </row>
    <row r="34295" spans="76:76">
      <c r="BX34295" s="16"/>
    </row>
    <row r="34296" spans="76:76">
      <c r="BX34296" s="16"/>
    </row>
    <row r="34297" spans="76:76">
      <c r="BX34297" s="16"/>
    </row>
    <row r="34298" spans="76:76">
      <c r="BX34298" s="16"/>
    </row>
    <row r="34299" spans="76:76">
      <c r="BX34299" s="16"/>
    </row>
    <row r="34300" spans="76:76">
      <c r="BX34300" s="16"/>
    </row>
    <row r="34301" spans="76:76">
      <c r="BX34301" s="16"/>
    </row>
    <row r="34302" spans="76:76">
      <c r="BX34302" s="16"/>
    </row>
    <row r="34303" spans="76:76">
      <c r="BX34303" s="16"/>
    </row>
    <row r="34304" spans="76:76">
      <c r="BX34304" s="16"/>
    </row>
    <row r="34305" spans="76:76">
      <c r="BX34305" s="16"/>
    </row>
    <row r="34306" spans="76:76">
      <c r="BX34306" s="16"/>
    </row>
    <row r="34307" spans="76:76">
      <c r="BX34307" s="16"/>
    </row>
    <row r="34308" spans="76:76">
      <c r="BX34308" s="16"/>
    </row>
    <row r="34309" spans="76:76">
      <c r="BX34309" s="16"/>
    </row>
    <row r="34310" spans="76:76">
      <c r="BX34310" s="16"/>
    </row>
    <row r="34311" spans="76:76">
      <c r="BX34311" s="16"/>
    </row>
    <row r="34312" spans="76:76">
      <c r="BX34312" s="16"/>
    </row>
    <row r="34313" spans="76:76">
      <c r="BX34313" s="16"/>
    </row>
    <row r="34314" spans="76:76">
      <c r="BX34314" s="16"/>
    </row>
    <row r="34315" spans="76:76">
      <c r="BX34315" s="16"/>
    </row>
    <row r="34316" spans="76:76">
      <c r="BX34316" s="16"/>
    </row>
    <row r="34317" spans="76:76">
      <c r="BX34317" s="16"/>
    </row>
    <row r="34318" spans="76:76">
      <c r="BX34318" s="16"/>
    </row>
    <row r="34319" spans="76:76">
      <c r="BX34319" s="16"/>
    </row>
    <row r="34320" spans="76:76">
      <c r="BX34320" s="16"/>
    </row>
    <row r="34321" spans="76:76">
      <c r="BX34321" s="16"/>
    </row>
    <row r="34322" spans="76:76">
      <c r="BX34322" s="16"/>
    </row>
    <row r="34323" spans="76:76">
      <c r="BX34323" s="16"/>
    </row>
    <row r="34324" spans="76:76">
      <c r="BX34324" s="16"/>
    </row>
    <row r="34325" spans="76:76">
      <c r="BX34325" s="16"/>
    </row>
    <row r="34326" spans="76:76">
      <c r="BX34326" s="16"/>
    </row>
    <row r="34327" spans="76:76">
      <c r="BX34327" s="16"/>
    </row>
    <row r="34328" spans="76:76">
      <c r="BX34328" s="16"/>
    </row>
    <row r="34329" spans="76:76">
      <c r="BX34329" s="16"/>
    </row>
    <row r="34330" spans="76:76">
      <c r="BX34330" s="16"/>
    </row>
    <row r="34331" spans="76:76">
      <c r="BX34331" s="16"/>
    </row>
    <row r="34332" spans="76:76">
      <c r="BX34332" s="16"/>
    </row>
    <row r="34333" spans="76:76">
      <c r="BX34333" s="16"/>
    </row>
    <row r="34334" spans="76:76">
      <c r="BX34334" s="16"/>
    </row>
    <row r="34335" spans="76:76">
      <c r="BX34335" s="16"/>
    </row>
    <row r="34336" spans="76:76">
      <c r="BX34336" s="16"/>
    </row>
    <row r="34337" spans="76:76">
      <c r="BX34337" s="16"/>
    </row>
    <row r="34338" spans="76:76">
      <c r="BX34338" s="16"/>
    </row>
    <row r="34339" spans="76:76">
      <c r="BX34339" s="16"/>
    </row>
    <row r="34340" spans="76:76">
      <c r="BX34340" s="16"/>
    </row>
    <row r="34341" spans="76:76">
      <c r="BX34341" s="16"/>
    </row>
    <row r="34342" spans="76:76">
      <c r="BX34342" s="16"/>
    </row>
    <row r="34343" spans="76:76">
      <c r="BX34343" s="16"/>
    </row>
    <row r="34344" spans="76:76">
      <c r="BX34344" s="16"/>
    </row>
    <row r="34345" spans="76:76">
      <c r="BX34345" s="16"/>
    </row>
    <row r="34346" spans="76:76">
      <c r="BX34346" s="16"/>
    </row>
    <row r="34347" spans="76:76">
      <c r="BX34347" s="16"/>
    </row>
    <row r="34348" spans="76:76">
      <c r="BX34348" s="16"/>
    </row>
    <row r="34349" spans="76:76">
      <c r="BX34349" s="16"/>
    </row>
    <row r="34350" spans="76:76">
      <c r="BX34350" s="16"/>
    </row>
    <row r="34351" spans="76:76">
      <c r="BX34351" s="16"/>
    </row>
    <row r="34352" spans="76:76">
      <c r="BX34352" s="16"/>
    </row>
    <row r="34353" spans="76:76">
      <c r="BX34353" s="16"/>
    </row>
    <row r="34354" spans="76:76">
      <c r="BX34354" s="16"/>
    </row>
    <row r="34355" spans="76:76">
      <c r="BX34355" s="16"/>
    </row>
    <row r="34356" spans="76:76">
      <c r="BX34356" s="16"/>
    </row>
    <row r="34357" spans="76:76">
      <c r="BX34357" s="16"/>
    </row>
    <row r="34358" spans="76:76">
      <c r="BX34358" s="16"/>
    </row>
    <row r="34359" spans="76:76">
      <c r="BX34359" s="16"/>
    </row>
    <row r="34360" spans="76:76">
      <c r="BX34360" s="16"/>
    </row>
    <row r="34361" spans="76:76">
      <c r="BX34361" s="16"/>
    </row>
    <row r="34362" spans="76:76">
      <c r="BX34362" s="16"/>
    </row>
    <row r="34363" spans="76:76">
      <c r="BX34363" s="16"/>
    </row>
    <row r="34364" spans="76:76">
      <c r="BX34364" s="16"/>
    </row>
    <row r="34365" spans="76:76">
      <c r="BX34365" s="16"/>
    </row>
    <row r="34366" spans="76:76">
      <c r="BX34366" s="16"/>
    </row>
    <row r="34367" spans="76:76">
      <c r="BX34367" s="16"/>
    </row>
    <row r="34368" spans="76:76">
      <c r="BX34368" s="16"/>
    </row>
    <row r="34369" spans="76:76">
      <c r="BX34369" s="16"/>
    </row>
    <row r="34370" spans="76:76">
      <c r="BX34370" s="16"/>
    </row>
    <row r="34371" spans="76:76">
      <c r="BX34371" s="16"/>
    </row>
    <row r="34372" spans="76:76">
      <c r="BX34372" s="16"/>
    </row>
    <row r="34373" spans="76:76">
      <c r="BX34373" s="16"/>
    </row>
    <row r="34374" spans="76:76">
      <c r="BX34374" s="16"/>
    </row>
    <row r="34375" spans="76:76">
      <c r="BX34375" s="16"/>
    </row>
    <row r="34376" spans="76:76">
      <c r="BX34376" s="16"/>
    </row>
    <row r="34377" spans="76:76">
      <c r="BX34377" s="16"/>
    </row>
    <row r="34378" spans="76:76">
      <c r="BX34378" s="16"/>
    </row>
    <row r="34379" spans="76:76">
      <c r="BX34379" s="16"/>
    </row>
    <row r="34380" spans="76:76">
      <c r="BX34380" s="16"/>
    </row>
    <row r="34381" spans="76:76">
      <c r="BX34381" s="16"/>
    </row>
    <row r="34382" spans="76:76">
      <c r="BX34382" s="16"/>
    </row>
    <row r="34383" spans="76:76">
      <c r="BX34383" s="16"/>
    </row>
    <row r="34384" spans="76:76">
      <c r="BX34384" s="16"/>
    </row>
    <row r="34385" spans="76:76">
      <c r="BX34385" s="16"/>
    </row>
    <row r="34386" spans="76:76">
      <c r="BX34386" s="16"/>
    </row>
    <row r="34387" spans="76:76">
      <c r="BX34387" s="16"/>
    </row>
    <row r="34388" spans="76:76">
      <c r="BX34388" s="16"/>
    </row>
    <row r="34389" spans="76:76">
      <c r="BX34389" s="16"/>
    </row>
    <row r="34390" spans="76:76">
      <c r="BX34390" s="16"/>
    </row>
    <row r="34391" spans="76:76">
      <c r="BX34391" s="16"/>
    </row>
    <row r="34392" spans="76:76">
      <c r="BX34392" s="16"/>
    </row>
    <row r="34393" spans="76:76">
      <c r="BX34393" s="16"/>
    </row>
    <row r="34394" spans="76:76">
      <c r="BX34394" s="16"/>
    </row>
    <row r="34395" spans="76:76">
      <c r="BX34395" s="16"/>
    </row>
    <row r="34396" spans="76:76">
      <c r="BX34396" s="16"/>
    </row>
    <row r="34397" spans="76:76">
      <c r="BX34397" s="16"/>
    </row>
    <row r="34398" spans="76:76">
      <c r="BX34398" s="16"/>
    </row>
    <row r="34399" spans="76:76">
      <c r="BX34399" s="16"/>
    </row>
    <row r="34400" spans="76:76">
      <c r="BX34400" s="16"/>
    </row>
    <row r="34401" spans="76:76">
      <c r="BX34401" s="16"/>
    </row>
    <row r="34402" spans="76:76">
      <c r="BX34402" s="16"/>
    </row>
    <row r="34403" spans="76:76">
      <c r="BX34403" s="16"/>
    </row>
    <row r="34404" spans="76:76">
      <c r="BX34404" s="16"/>
    </row>
    <row r="34405" spans="76:76">
      <c r="BX34405" s="16"/>
    </row>
    <row r="34406" spans="76:76">
      <c r="BX34406" s="16"/>
    </row>
    <row r="34407" spans="76:76">
      <c r="BX34407" s="16"/>
    </row>
    <row r="34408" spans="76:76">
      <c r="BX34408" s="16"/>
    </row>
    <row r="34409" spans="76:76">
      <c r="BX34409" s="16"/>
    </row>
    <row r="34410" spans="76:76">
      <c r="BX34410" s="16"/>
    </row>
    <row r="34411" spans="76:76">
      <c r="BX34411" s="16"/>
    </row>
    <row r="34412" spans="76:76">
      <c r="BX34412" s="16"/>
    </row>
    <row r="34413" spans="76:76">
      <c r="BX34413" s="16"/>
    </row>
    <row r="34414" spans="76:76">
      <c r="BX34414" s="16"/>
    </row>
    <row r="34415" spans="76:76">
      <c r="BX34415" s="16"/>
    </row>
    <row r="34416" spans="76:76">
      <c r="BX34416" s="16"/>
    </row>
    <row r="34417" spans="76:76">
      <c r="BX34417" s="16"/>
    </row>
    <row r="34418" spans="76:76">
      <c r="BX34418" s="16"/>
    </row>
    <row r="34419" spans="76:76">
      <c r="BX34419" s="16"/>
    </row>
    <row r="34420" spans="76:76">
      <c r="BX34420" s="16"/>
    </row>
    <row r="34421" spans="76:76">
      <c r="BX34421" s="16"/>
    </row>
    <row r="34422" spans="76:76">
      <c r="BX34422" s="16"/>
    </row>
    <row r="34423" spans="76:76">
      <c r="BX34423" s="16"/>
    </row>
    <row r="34424" spans="76:76">
      <c r="BX34424" s="16"/>
    </row>
    <row r="34425" spans="76:76">
      <c r="BX34425" s="16"/>
    </row>
    <row r="34426" spans="76:76">
      <c r="BX34426" s="16"/>
    </row>
    <row r="34427" spans="76:76">
      <c r="BX34427" s="16"/>
    </row>
    <row r="34428" spans="76:76">
      <c r="BX34428" s="16"/>
    </row>
    <row r="34429" spans="76:76">
      <c r="BX34429" s="16"/>
    </row>
    <row r="34430" spans="76:76">
      <c r="BX34430" s="16"/>
    </row>
    <row r="34431" spans="76:76">
      <c r="BX34431" s="16"/>
    </row>
    <row r="34432" spans="76:76">
      <c r="BX34432" s="16"/>
    </row>
    <row r="34433" spans="76:76">
      <c r="BX34433" s="16"/>
    </row>
    <row r="34434" spans="76:76">
      <c r="BX34434" s="16"/>
    </row>
    <row r="34435" spans="76:76">
      <c r="BX34435" s="16"/>
    </row>
    <row r="34436" spans="76:76">
      <c r="BX34436" s="16"/>
    </row>
    <row r="34437" spans="76:76">
      <c r="BX34437" s="16"/>
    </row>
    <row r="34438" spans="76:76">
      <c r="BX34438" s="16"/>
    </row>
    <row r="34439" spans="76:76">
      <c r="BX34439" s="16"/>
    </row>
    <row r="34440" spans="76:76">
      <c r="BX34440" s="16"/>
    </row>
    <row r="34441" spans="76:76">
      <c r="BX34441" s="16"/>
    </row>
    <row r="34442" spans="76:76">
      <c r="BX34442" s="16"/>
    </row>
    <row r="34443" spans="76:76">
      <c r="BX34443" s="16"/>
    </row>
    <row r="34444" spans="76:76">
      <c r="BX34444" s="16"/>
    </row>
    <row r="34445" spans="76:76">
      <c r="BX34445" s="16"/>
    </row>
    <row r="34446" spans="76:76">
      <c r="BX34446" s="16"/>
    </row>
    <row r="34447" spans="76:76">
      <c r="BX34447" s="16"/>
    </row>
    <row r="34448" spans="76:76">
      <c r="BX34448" s="16"/>
    </row>
    <row r="34449" spans="76:76">
      <c r="BX34449" s="16"/>
    </row>
    <row r="34450" spans="76:76">
      <c r="BX34450" s="16"/>
    </row>
    <row r="34451" spans="76:76">
      <c r="BX34451" s="16"/>
    </row>
    <row r="34452" spans="76:76">
      <c r="BX34452" s="16"/>
    </row>
    <row r="34453" spans="76:76">
      <c r="BX34453" s="16"/>
    </row>
    <row r="34454" spans="76:76">
      <c r="BX34454" s="16"/>
    </row>
    <row r="34455" spans="76:76">
      <c r="BX34455" s="16"/>
    </row>
    <row r="34456" spans="76:76">
      <c r="BX34456" s="16"/>
    </row>
    <row r="34457" spans="76:76">
      <c r="BX34457" s="16"/>
    </row>
    <row r="34458" spans="76:76">
      <c r="BX34458" s="16"/>
    </row>
    <row r="34459" spans="76:76">
      <c r="BX34459" s="16"/>
    </row>
    <row r="34460" spans="76:76">
      <c r="BX34460" s="16"/>
    </row>
    <row r="34461" spans="76:76">
      <c r="BX34461" s="16"/>
    </row>
    <row r="34462" spans="76:76">
      <c r="BX34462" s="16"/>
    </row>
    <row r="34463" spans="76:76">
      <c r="BX34463" s="16"/>
    </row>
    <row r="34464" spans="76:76">
      <c r="BX34464" s="16"/>
    </row>
    <row r="34465" spans="76:76">
      <c r="BX34465" s="16"/>
    </row>
    <row r="34466" spans="76:76">
      <c r="BX34466" s="16"/>
    </row>
    <row r="34467" spans="76:76">
      <c r="BX34467" s="16"/>
    </row>
    <row r="34468" spans="76:76">
      <c r="BX34468" s="16"/>
    </row>
    <row r="34469" spans="76:76">
      <c r="BX34469" s="16"/>
    </row>
    <row r="34470" spans="76:76">
      <c r="BX34470" s="16"/>
    </row>
    <row r="34471" spans="76:76">
      <c r="BX34471" s="16"/>
    </row>
    <row r="34472" spans="76:76">
      <c r="BX34472" s="16"/>
    </row>
    <row r="34473" spans="76:76">
      <c r="BX34473" s="16"/>
    </row>
    <row r="34474" spans="76:76">
      <c r="BX34474" s="16"/>
    </row>
    <row r="34475" spans="76:76">
      <c r="BX34475" s="16"/>
    </row>
    <row r="34476" spans="76:76">
      <c r="BX34476" s="16"/>
    </row>
    <row r="34477" spans="76:76">
      <c r="BX34477" s="16"/>
    </row>
    <row r="34478" spans="76:76">
      <c r="BX34478" s="16"/>
    </row>
    <row r="34479" spans="76:76">
      <c r="BX34479" s="16"/>
    </row>
    <row r="34480" spans="76:76">
      <c r="BX34480" s="16"/>
    </row>
    <row r="34481" spans="76:76">
      <c r="BX34481" s="16"/>
    </row>
    <row r="34482" spans="76:76">
      <c r="BX34482" s="16"/>
    </row>
    <row r="34483" spans="76:76">
      <c r="BX34483" s="16"/>
    </row>
    <row r="34484" spans="76:76">
      <c r="BX34484" s="16"/>
    </row>
    <row r="34485" spans="76:76">
      <c r="BX34485" s="16"/>
    </row>
    <row r="34486" spans="76:76">
      <c r="BX34486" s="16"/>
    </row>
    <row r="34487" spans="76:76">
      <c r="BX34487" s="16"/>
    </row>
    <row r="34488" spans="76:76">
      <c r="BX34488" s="16"/>
    </row>
    <row r="34489" spans="76:76">
      <c r="BX34489" s="16"/>
    </row>
    <row r="34490" spans="76:76">
      <c r="BX34490" s="16"/>
    </row>
    <row r="34491" spans="76:76">
      <c r="BX34491" s="16"/>
    </row>
    <row r="34492" spans="76:76">
      <c r="BX34492" s="16"/>
    </row>
    <row r="34493" spans="76:76">
      <c r="BX34493" s="16"/>
    </row>
    <row r="34494" spans="76:76">
      <c r="BX34494" s="16"/>
    </row>
    <row r="34495" spans="76:76">
      <c r="BX34495" s="16"/>
    </row>
    <row r="34496" spans="76:76">
      <c r="BX34496" s="16"/>
    </row>
    <row r="34497" spans="76:76">
      <c r="BX34497" s="16"/>
    </row>
    <row r="34498" spans="76:76">
      <c r="BX34498" s="16"/>
    </row>
    <row r="34499" spans="76:76">
      <c r="BX34499" s="16"/>
    </row>
    <row r="34500" spans="76:76">
      <c r="BX34500" s="16"/>
    </row>
    <row r="34501" spans="76:76">
      <c r="BX34501" s="16"/>
    </row>
    <row r="34502" spans="76:76">
      <c r="BX34502" s="16"/>
    </row>
    <row r="34503" spans="76:76">
      <c r="BX34503" s="16"/>
    </row>
    <row r="34504" spans="76:76">
      <c r="BX34504" s="16"/>
    </row>
    <row r="34505" spans="76:76">
      <c r="BX34505" s="16"/>
    </row>
    <row r="34506" spans="76:76">
      <c r="BX34506" s="16"/>
    </row>
    <row r="34507" spans="76:76">
      <c r="BX34507" s="16"/>
    </row>
    <row r="34508" spans="76:76">
      <c r="BX34508" s="16"/>
    </row>
    <row r="34509" spans="76:76">
      <c r="BX34509" s="16"/>
    </row>
    <row r="34510" spans="76:76">
      <c r="BX34510" s="16"/>
    </row>
    <row r="34511" spans="76:76">
      <c r="BX34511" s="16"/>
    </row>
    <row r="34512" spans="76:76">
      <c r="BX34512" s="16"/>
    </row>
    <row r="34513" spans="76:76">
      <c r="BX34513" s="16"/>
    </row>
    <row r="34514" spans="76:76">
      <c r="BX34514" s="16"/>
    </row>
    <row r="34515" spans="76:76">
      <c r="BX34515" s="16"/>
    </row>
    <row r="34516" spans="76:76">
      <c r="BX34516" s="16"/>
    </row>
    <row r="34517" spans="76:76">
      <c r="BX34517" s="16"/>
    </row>
    <row r="34518" spans="76:76">
      <c r="BX34518" s="16"/>
    </row>
    <row r="34519" spans="76:76">
      <c r="BX34519" s="16"/>
    </row>
    <row r="34520" spans="76:76">
      <c r="BX34520" s="16"/>
    </row>
    <row r="34521" spans="76:76">
      <c r="BX34521" s="16"/>
    </row>
    <row r="34522" spans="76:76">
      <c r="BX34522" s="16"/>
    </row>
    <row r="34523" spans="76:76">
      <c r="BX34523" s="16"/>
    </row>
    <row r="34524" spans="76:76">
      <c r="BX34524" s="16"/>
    </row>
    <row r="34525" spans="76:76">
      <c r="BX34525" s="16"/>
    </row>
    <row r="34526" spans="76:76">
      <c r="BX34526" s="16"/>
    </row>
    <row r="34527" spans="76:76">
      <c r="BX34527" s="16"/>
    </row>
    <row r="34528" spans="76:76">
      <c r="BX34528" s="16"/>
    </row>
    <row r="34529" spans="76:76">
      <c r="BX34529" s="16"/>
    </row>
    <row r="34530" spans="76:76">
      <c r="BX34530" s="16"/>
    </row>
    <row r="34531" spans="76:76">
      <c r="BX34531" s="16"/>
    </row>
    <row r="34532" spans="76:76">
      <c r="BX34532" s="16"/>
    </row>
    <row r="34533" spans="76:76">
      <c r="BX34533" s="16"/>
    </row>
    <row r="34534" spans="76:76">
      <c r="BX34534" s="16"/>
    </row>
    <row r="34535" spans="76:76">
      <c r="BX34535" s="16"/>
    </row>
    <row r="34536" spans="76:76">
      <c r="BX34536" s="16"/>
    </row>
    <row r="34537" spans="76:76">
      <c r="BX34537" s="16"/>
    </row>
    <row r="34538" spans="76:76">
      <c r="BX34538" s="16"/>
    </row>
    <row r="34539" spans="76:76">
      <c r="BX34539" s="16"/>
    </row>
    <row r="34540" spans="76:76">
      <c r="BX34540" s="16"/>
    </row>
    <row r="34541" spans="76:76">
      <c r="BX34541" s="16"/>
    </row>
    <row r="34542" spans="76:76">
      <c r="BX34542" s="16"/>
    </row>
    <row r="34543" spans="76:76">
      <c r="BX34543" s="16"/>
    </row>
    <row r="34544" spans="76:76">
      <c r="BX34544" s="16"/>
    </row>
    <row r="34545" spans="76:76">
      <c r="BX34545" s="16"/>
    </row>
    <row r="34546" spans="76:76">
      <c r="BX34546" s="16"/>
    </row>
    <row r="34547" spans="76:76">
      <c r="BX34547" s="16"/>
    </row>
    <row r="34548" spans="76:76">
      <c r="BX34548" s="16"/>
    </row>
    <row r="34549" spans="76:76">
      <c r="BX34549" s="16"/>
    </row>
    <row r="34550" spans="76:76">
      <c r="BX34550" s="16"/>
    </row>
    <row r="34551" spans="76:76">
      <c r="BX34551" s="16"/>
    </row>
    <row r="34552" spans="76:76">
      <c r="BX34552" s="16"/>
    </row>
    <row r="34553" spans="76:76">
      <c r="BX34553" s="16"/>
    </row>
    <row r="34554" spans="76:76">
      <c r="BX34554" s="16"/>
    </row>
    <row r="34555" spans="76:76">
      <c r="BX34555" s="16"/>
    </row>
    <row r="34556" spans="76:76">
      <c r="BX34556" s="16"/>
    </row>
    <row r="34557" spans="76:76">
      <c r="BX34557" s="16"/>
    </row>
    <row r="34558" spans="76:76">
      <c r="BX34558" s="16"/>
    </row>
    <row r="34559" spans="76:76">
      <c r="BX34559" s="16"/>
    </row>
    <row r="34560" spans="76:76">
      <c r="BX34560" s="16"/>
    </row>
    <row r="34561" spans="76:76">
      <c r="BX34561" s="16"/>
    </row>
    <row r="34562" spans="76:76">
      <c r="BX34562" s="16"/>
    </row>
    <row r="34563" spans="76:76">
      <c r="BX34563" s="16"/>
    </row>
    <row r="34564" spans="76:76">
      <c r="BX34564" s="16"/>
    </row>
    <row r="34565" spans="76:76">
      <c r="BX34565" s="16"/>
    </row>
    <row r="34566" spans="76:76">
      <c r="BX34566" s="16"/>
    </row>
    <row r="34567" spans="76:76">
      <c r="BX34567" s="16"/>
    </row>
    <row r="34568" spans="76:76">
      <c r="BX34568" s="16"/>
    </row>
    <row r="34569" spans="76:76">
      <c r="BX34569" s="16"/>
    </row>
    <row r="34570" spans="76:76">
      <c r="BX34570" s="16"/>
    </row>
    <row r="34571" spans="76:76">
      <c r="BX34571" s="16"/>
    </row>
    <row r="34572" spans="76:76">
      <c r="BX34572" s="16"/>
    </row>
    <row r="34573" spans="76:76">
      <c r="BX34573" s="16"/>
    </row>
    <row r="34574" spans="76:76">
      <c r="BX34574" s="16"/>
    </row>
    <row r="34575" spans="76:76">
      <c r="BX34575" s="16"/>
    </row>
    <row r="34576" spans="76:76">
      <c r="BX34576" s="16"/>
    </row>
    <row r="34577" spans="76:76">
      <c r="BX34577" s="16"/>
    </row>
    <row r="34578" spans="76:76">
      <c r="BX34578" s="16"/>
    </row>
    <row r="34579" spans="76:76">
      <c r="BX34579" s="16"/>
    </row>
    <row r="34580" spans="76:76">
      <c r="BX34580" s="16"/>
    </row>
    <row r="34581" spans="76:76">
      <c r="BX34581" s="16"/>
    </row>
    <row r="34582" spans="76:76">
      <c r="BX34582" s="16"/>
    </row>
    <row r="34583" spans="76:76">
      <c r="BX34583" s="16"/>
    </row>
    <row r="34584" spans="76:76">
      <c r="BX34584" s="16"/>
    </row>
    <row r="34585" spans="76:76">
      <c r="BX34585" s="16"/>
    </row>
    <row r="34586" spans="76:76">
      <c r="BX34586" s="16"/>
    </row>
    <row r="34587" spans="76:76">
      <c r="BX34587" s="16"/>
    </row>
    <row r="34588" spans="76:76">
      <c r="BX34588" s="16"/>
    </row>
    <row r="34589" spans="76:76">
      <c r="BX34589" s="16"/>
    </row>
    <row r="34590" spans="76:76">
      <c r="BX34590" s="16"/>
    </row>
    <row r="34591" spans="76:76">
      <c r="BX34591" s="16"/>
    </row>
    <row r="34592" spans="76:76">
      <c r="BX34592" s="16"/>
    </row>
    <row r="34593" spans="76:76">
      <c r="BX34593" s="16"/>
    </row>
    <row r="34594" spans="76:76">
      <c r="BX34594" s="16"/>
    </row>
    <row r="34595" spans="76:76">
      <c r="BX34595" s="16"/>
    </row>
    <row r="34596" spans="76:76">
      <c r="BX34596" s="16"/>
    </row>
    <row r="34597" spans="76:76">
      <c r="BX34597" s="16"/>
    </row>
    <row r="34598" spans="76:76">
      <c r="BX34598" s="16"/>
    </row>
    <row r="34599" spans="76:76">
      <c r="BX34599" s="16"/>
    </row>
    <row r="34600" spans="76:76">
      <c r="BX34600" s="16"/>
    </row>
    <row r="34601" spans="76:76">
      <c r="BX34601" s="16"/>
    </row>
    <row r="34602" spans="76:76">
      <c r="BX34602" s="16"/>
    </row>
    <row r="34603" spans="76:76">
      <c r="BX34603" s="16"/>
    </row>
    <row r="34604" spans="76:76">
      <c r="BX34604" s="16"/>
    </row>
    <row r="34605" spans="76:76">
      <c r="BX34605" s="16"/>
    </row>
    <row r="34606" spans="76:76">
      <c r="BX34606" s="16"/>
    </row>
    <row r="34607" spans="76:76">
      <c r="BX34607" s="16"/>
    </row>
    <row r="34608" spans="76:76">
      <c r="BX34608" s="16"/>
    </row>
    <row r="34609" spans="76:76">
      <c r="BX34609" s="16"/>
    </row>
    <row r="34610" spans="76:76">
      <c r="BX34610" s="16"/>
    </row>
    <row r="34611" spans="76:76">
      <c r="BX34611" s="16"/>
    </row>
    <row r="34612" spans="76:76">
      <c r="BX34612" s="16"/>
    </row>
    <row r="34613" spans="76:76">
      <c r="BX34613" s="16"/>
    </row>
    <row r="34614" spans="76:76">
      <c r="BX34614" s="16"/>
    </row>
    <row r="34615" spans="76:76">
      <c r="BX34615" s="16"/>
    </row>
    <row r="34616" spans="76:76">
      <c r="BX34616" s="16"/>
    </row>
    <row r="34617" spans="76:76">
      <c r="BX34617" s="16"/>
    </row>
    <row r="34618" spans="76:76">
      <c r="BX34618" s="16"/>
    </row>
    <row r="34619" spans="76:76">
      <c r="BX34619" s="16"/>
    </row>
    <row r="34620" spans="76:76">
      <c r="BX34620" s="16"/>
    </row>
    <row r="34621" spans="76:76">
      <c r="BX34621" s="16"/>
    </row>
    <row r="34622" spans="76:76">
      <c r="BX34622" s="16"/>
    </row>
    <row r="34623" spans="76:76">
      <c r="BX34623" s="16"/>
    </row>
    <row r="34624" spans="76:76">
      <c r="BX34624" s="16"/>
    </row>
    <row r="34625" spans="76:76">
      <c r="BX34625" s="16"/>
    </row>
    <row r="34626" spans="76:76">
      <c r="BX34626" s="16"/>
    </row>
    <row r="34627" spans="76:76">
      <c r="BX34627" s="16"/>
    </row>
    <row r="34628" spans="76:76">
      <c r="BX34628" s="16"/>
    </row>
    <row r="34629" spans="76:76">
      <c r="BX34629" s="16"/>
    </row>
    <row r="34630" spans="76:76">
      <c r="BX34630" s="16"/>
    </row>
    <row r="34631" spans="76:76">
      <c r="BX34631" s="16"/>
    </row>
    <row r="34632" spans="76:76">
      <c r="BX34632" s="16"/>
    </row>
    <row r="34633" spans="76:76">
      <c r="BX34633" s="16"/>
    </row>
    <row r="34634" spans="76:76">
      <c r="BX34634" s="16"/>
    </row>
    <row r="34635" spans="76:76">
      <c r="BX34635" s="16"/>
    </row>
    <row r="34636" spans="76:76">
      <c r="BX34636" s="16"/>
    </row>
    <row r="34637" spans="76:76">
      <c r="BX34637" s="16"/>
    </row>
    <row r="34638" spans="76:76">
      <c r="BX34638" s="16"/>
    </row>
    <row r="34639" spans="76:76">
      <c r="BX34639" s="16"/>
    </row>
    <row r="34640" spans="76:76">
      <c r="BX34640" s="16"/>
    </row>
    <row r="34641" spans="76:76">
      <c r="BX34641" s="16"/>
    </row>
    <row r="34642" spans="76:76">
      <c r="BX34642" s="16"/>
    </row>
    <row r="34643" spans="76:76">
      <c r="BX34643" s="16"/>
    </row>
    <row r="34644" spans="76:76">
      <c r="BX34644" s="16"/>
    </row>
    <row r="34645" spans="76:76">
      <c r="BX34645" s="16"/>
    </row>
    <row r="34646" spans="76:76">
      <c r="BX34646" s="16"/>
    </row>
    <row r="34647" spans="76:76">
      <c r="BX34647" s="16"/>
    </row>
    <row r="34648" spans="76:76">
      <c r="BX34648" s="16"/>
    </row>
    <row r="34649" spans="76:76">
      <c r="BX34649" s="16"/>
    </row>
    <row r="34650" spans="76:76">
      <c r="BX34650" s="16"/>
    </row>
    <row r="34651" spans="76:76">
      <c r="BX34651" s="16"/>
    </row>
    <row r="34652" spans="76:76">
      <c r="BX34652" s="16"/>
    </row>
    <row r="34653" spans="76:76">
      <c r="BX34653" s="16"/>
    </row>
    <row r="34654" spans="76:76">
      <c r="BX34654" s="16"/>
    </row>
    <row r="34655" spans="76:76">
      <c r="BX34655" s="16"/>
    </row>
    <row r="34656" spans="76:76">
      <c r="BX34656" s="16"/>
    </row>
    <row r="34657" spans="76:76">
      <c r="BX34657" s="16"/>
    </row>
    <row r="34658" spans="76:76">
      <c r="BX34658" s="16"/>
    </row>
    <row r="34659" spans="76:76">
      <c r="BX34659" s="16"/>
    </row>
    <row r="34660" spans="76:76">
      <c r="BX34660" s="16"/>
    </row>
    <row r="34661" spans="76:76">
      <c r="BX34661" s="16"/>
    </row>
    <row r="34662" spans="76:76">
      <c r="BX34662" s="16"/>
    </row>
    <row r="34663" spans="76:76">
      <c r="BX34663" s="16"/>
    </row>
    <row r="34664" spans="76:76">
      <c r="BX34664" s="16"/>
    </row>
    <row r="34665" spans="76:76">
      <c r="BX34665" s="16"/>
    </row>
    <row r="34666" spans="76:76">
      <c r="BX34666" s="16"/>
    </row>
    <row r="34667" spans="76:76">
      <c r="BX34667" s="16"/>
    </row>
    <row r="34668" spans="76:76">
      <c r="BX34668" s="16"/>
    </row>
    <row r="34669" spans="76:76">
      <c r="BX34669" s="16"/>
    </row>
    <row r="34670" spans="76:76">
      <c r="BX34670" s="16"/>
    </row>
    <row r="34671" spans="76:76">
      <c r="BX34671" s="16"/>
    </row>
    <row r="34672" spans="76:76">
      <c r="BX34672" s="16"/>
    </row>
    <row r="34673" spans="76:76">
      <c r="BX34673" s="16"/>
    </row>
    <row r="34674" spans="76:76">
      <c r="BX34674" s="16"/>
    </row>
    <row r="34675" spans="76:76">
      <c r="BX34675" s="16"/>
    </row>
    <row r="34676" spans="76:76">
      <c r="BX34676" s="16"/>
    </row>
    <row r="34677" spans="76:76">
      <c r="BX34677" s="16"/>
    </row>
    <row r="34678" spans="76:76">
      <c r="BX34678" s="16"/>
    </row>
    <row r="34679" spans="76:76">
      <c r="BX34679" s="16"/>
    </row>
    <row r="34680" spans="76:76">
      <c r="BX34680" s="16"/>
    </row>
    <row r="34681" spans="76:76">
      <c r="BX34681" s="16"/>
    </row>
    <row r="34682" spans="76:76">
      <c r="BX34682" s="16"/>
    </row>
    <row r="34683" spans="76:76">
      <c r="BX34683" s="16"/>
    </row>
    <row r="34684" spans="76:76">
      <c r="BX34684" s="16"/>
    </row>
    <row r="34685" spans="76:76">
      <c r="BX34685" s="16"/>
    </row>
    <row r="34686" spans="76:76">
      <c r="BX34686" s="16"/>
    </row>
    <row r="34687" spans="76:76">
      <c r="BX34687" s="16"/>
    </row>
    <row r="34688" spans="76:76">
      <c r="BX34688" s="16"/>
    </row>
    <row r="34689" spans="76:76">
      <c r="BX34689" s="16"/>
    </row>
    <row r="34690" spans="76:76">
      <c r="BX34690" s="16"/>
    </row>
    <row r="34691" spans="76:76">
      <c r="BX34691" s="16"/>
    </row>
    <row r="34692" spans="76:76">
      <c r="BX34692" s="16"/>
    </row>
    <row r="34693" spans="76:76">
      <c r="BX34693" s="16"/>
    </row>
    <row r="34694" spans="76:76">
      <c r="BX34694" s="16"/>
    </row>
    <row r="34695" spans="76:76">
      <c r="BX34695" s="16"/>
    </row>
    <row r="34696" spans="76:76">
      <c r="BX34696" s="16"/>
    </row>
    <row r="34697" spans="76:76">
      <c r="BX34697" s="16"/>
    </row>
    <row r="34698" spans="76:76">
      <c r="BX34698" s="16"/>
    </row>
    <row r="34699" spans="76:76">
      <c r="BX34699" s="16"/>
    </row>
    <row r="34700" spans="76:76">
      <c r="BX34700" s="16"/>
    </row>
    <row r="34701" spans="76:76">
      <c r="BX34701" s="16"/>
    </row>
    <row r="34702" spans="76:76">
      <c r="BX34702" s="16"/>
    </row>
    <row r="34703" spans="76:76">
      <c r="BX34703" s="16"/>
    </row>
    <row r="34704" spans="76:76">
      <c r="BX34704" s="16"/>
    </row>
    <row r="34705" spans="76:76">
      <c r="BX34705" s="16"/>
    </row>
    <row r="34706" spans="76:76">
      <c r="BX34706" s="16"/>
    </row>
    <row r="34707" spans="76:76">
      <c r="BX34707" s="16"/>
    </row>
    <row r="34708" spans="76:76">
      <c r="BX34708" s="16"/>
    </row>
    <row r="34709" spans="76:76">
      <c r="BX34709" s="16"/>
    </row>
    <row r="34710" spans="76:76">
      <c r="BX34710" s="16"/>
    </row>
    <row r="34711" spans="76:76">
      <c r="BX34711" s="16"/>
    </row>
    <row r="34712" spans="76:76">
      <c r="BX34712" s="16"/>
    </row>
    <row r="34713" spans="76:76">
      <c r="BX34713" s="16"/>
    </row>
    <row r="34714" spans="76:76">
      <c r="BX34714" s="16"/>
    </row>
    <row r="34715" spans="76:76">
      <c r="BX34715" s="16"/>
    </row>
    <row r="34716" spans="76:76">
      <c r="BX34716" s="16"/>
    </row>
    <row r="34717" spans="76:76">
      <c r="BX34717" s="16"/>
    </row>
    <row r="34718" spans="76:76">
      <c r="BX34718" s="16"/>
    </row>
    <row r="34719" spans="76:76">
      <c r="BX34719" s="16"/>
    </row>
    <row r="34720" spans="76:76">
      <c r="BX34720" s="16"/>
    </row>
    <row r="34721" spans="76:76">
      <c r="BX34721" s="16"/>
    </row>
    <row r="34722" spans="76:76">
      <c r="BX34722" s="16"/>
    </row>
    <row r="34723" spans="76:76">
      <c r="BX34723" s="16"/>
    </row>
    <row r="34724" spans="76:76">
      <c r="BX34724" s="16"/>
    </row>
    <row r="34725" spans="76:76">
      <c r="BX34725" s="16"/>
    </row>
    <row r="34726" spans="76:76">
      <c r="BX34726" s="16"/>
    </row>
    <row r="34727" spans="76:76">
      <c r="BX34727" s="16"/>
    </row>
    <row r="34728" spans="76:76">
      <c r="BX34728" s="16"/>
    </row>
    <row r="34729" spans="76:76">
      <c r="BX34729" s="16"/>
    </row>
    <row r="34730" spans="76:76">
      <c r="BX34730" s="16"/>
    </row>
    <row r="34731" spans="76:76">
      <c r="BX34731" s="16"/>
    </row>
    <row r="34732" spans="76:76">
      <c r="BX34732" s="16"/>
    </row>
    <row r="34733" spans="76:76">
      <c r="BX34733" s="16"/>
    </row>
    <row r="34734" spans="76:76">
      <c r="BX34734" s="16"/>
    </row>
    <row r="34735" spans="76:76">
      <c r="BX34735" s="16"/>
    </row>
    <row r="34736" spans="76:76">
      <c r="BX34736" s="16"/>
    </row>
    <row r="34737" spans="76:76">
      <c r="BX34737" s="16"/>
    </row>
    <row r="34738" spans="76:76">
      <c r="BX34738" s="16"/>
    </row>
    <row r="34739" spans="76:76">
      <c r="BX34739" s="16"/>
    </row>
    <row r="34740" spans="76:76">
      <c r="BX34740" s="16"/>
    </row>
    <row r="34741" spans="76:76">
      <c r="BX34741" s="16"/>
    </row>
    <row r="34742" spans="76:76">
      <c r="BX34742" s="16"/>
    </row>
    <row r="34743" spans="76:76">
      <c r="BX34743" s="16"/>
    </row>
    <row r="34744" spans="76:76">
      <c r="BX34744" s="16"/>
    </row>
    <row r="34745" spans="76:76">
      <c r="BX34745" s="16"/>
    </row>
    <row r="34746" spans="76:76">
      <c r="BX34746" s="16"/>
    </row>
    <row r="34747" spans="76:76">
      <c r="BX34747" s="16"/>
    </row>
    <row r="34748" spans="76:76">
      <c r="BX34748" s="16"/>
    </row>
    <row r="34749" spans="76:76">
      <c r="BX34749" s="16"/>
    </row>
    <row r="34750" spans="76:76">
      <c r="BX34750" s="16"/>
    </row>
    <row r="34751" spans="76:76">
      <c r="BX34751" s="16"/>
    </row>
    <row r="34752" spans="76:76">
      <c r="BX34752" s="16"/>
    </row>
    <row r="34753" spans="76:76">
      <c r="BX34753" s="16"/>
    </row>
    <row r="34754" spans="76:76">
      <c r="BX34754" s="16"/>
    </row>
    <row r="34755" spans="76:76">
      <c r="BX34755" s="16"/>
    </row>
    <row r="34756" spans="76:76">
      <c r="BX34756" s="16"/>
    </row>
    <row r="34757" spans="76:76">
      <c r="BX34757" s="16"/>
    </row>
    <row r="34758" spans="76:76">
      <c r="BX34758" s="16"/>
    </row>
    <row r="34759" spans="76:76">
      <c r="BX34759" s="16"/>
    </row>
    <row r="34760" spans="76:76">
      <c r="BX34760" s="16"/>
    </row>
    <row r="34761" spans="76:76">
      <c r="BX34761" s="16"/>
    </row>
    <row r="34762" spans="76:76">
      <c r="BX34762" s="16"/>
    </row>
    <row r="34763" spans="76:76">
      <c r="BX34763" s="16"/>
    </row>
    <row r="34764" spans="76:76">
      <c r="BX34764" s="16"/>
    </row>
    <row r="34765" spans="76:76">
      <c r="BX34765" s="16"/>
    </row>
    <row r="34766" spans="76:76">
      <c r="BX34766" s="16"/>
    </row>
    <row r="34767" spans="76:76">
      <c r="BX34767" s="16"/>
    </row>
    <row r="34768" spans="76:76">
      <c r="BX34768" s="16"/>
    </row>
    <row r="34769" spans="76:76">
      <c r="BX34769" s="16"/>
    </row>
    <row r="34770" spans="76:76">
      <c r="BX34770" s="16"/>
    </row>
    <row r="34771" spans="76:76">
      <c r="BX34771" s="16"/>
    </row>
    <row r="34772" spans="76:76">
      <c r="BX34772" s="16"/>
    </row>
    <row r="34773" spans="76:76">
      <c r="BX34773" s="16"/>
    </row>
    <row r="34774" spans="76:76">
      <c r="BX34774" s="16"/>
    </row>
    <row r="34775" spans="76:76">
      <c r="BX34775" s="16"/>
    </row>
    <row r="34776" spans="76:76">
      <c r="BX34776" s="16"/>
    </row>
    <row r="34777" spans="76:76">
      <c r="BX34777" s="16"/>
    </row>
    <row r="34778" spans="76:76">
      <c r="BX34778" s="16"/>
    </row>
    <row r="34779" spans="76:76">
      <c r="BX34779" s="16"/>
    </row>
    <row r="34780" spans="76:76">
      <c r="BX34780" s="16"/>
    </row>
    <row r="34781" spans="76:76">
      <c r="BX34781" s="16"/>
    </row>
    <row r="34782" spans="76:76">
      <c r="BX34782" s="16"/>
    </row>
    <row r="34783" spans="76:76">
      <c r="BX34783" s="16"/>
    </row>
    <row r="34784" spans="76:76">
      <c r="BX34784" s="16"/>
    </row>
    <row r="34785" spans="76:76">
      <c r="BX34785" s="16"/>
    </row>
    <row r="34786" spans="76:76">
      <c r="BX34786" s="16"/>
    </row>
    <row r="34787" spans="76:76">
      <c r="BX34787" s="16"/>
    </row>
    <row r="34788" spans="76:76">
      <c r="BX34788" s="16"/>
    </row>
    <row r="34789" spans="76:76">
      <c r="BX34789" s="16"/>
    </row>
    <row r="34790" spans="76:76">
      <c r="BX34790" s="16"/>
    </row>
    <row r="34791" spans="76:76">
      <c r="BX34791" s="16"/>
    </row>
    <row r="34792" spans="76:76">
      <c r="BX34792" s="16"/>
    </row>
    <row r="34793" spans="76:76">
      <c r="BX34793" s="16"/>
    </row>
    <row r="34794" spans="76:76">
      <c r="BX34794" s="16"/>
    </row>
    <row r="34795" spans="76:76">
      <c r="BX34795" s="16"/>
    </row>
    <row r="34796" spans="76:76">
      <c r="BX34796" s="16"/>
    </row>
    <row r="34797" spans="76:76">
      <c r="BX34797" s="16"/>
    </row>
    <row r="34798" spans="76:76">
      <c r="BX34798" s="16"/>
    </row>
    <row r="34799" spans="76:76">
      <c r="BX34799" s="16"/>
    </row>
    <row r="34800" spans="76:76">
      <c r="BX34800" s="16"/>
    </row>
    <row r="34801" spans="76:76">
      <c r="BX34801" s="16"/>
    </row>
    <row r="34802" spans="76:76">
      <c r="BX34802" s="16"/>
    </row>
    <row r="34803" spans="76:76">
      <c r="BX34803" s="16"/>
    </row>
    <row r="34804" spans="76:76">
      <c r="BX34804" s="16"/>
    </row>
    <row r="34805" spans="76:76">
      <c r="BX34805" s="16"/>
    </row>
    <row r="34806" spans="76:76">
      <c r="BX34806" s="16"/>
    </row>
    <row r="34807" spans="76:76">
      <c r="BX34807" s="16"/>
    </row>
    <row r="34808" spans="76:76">
      <c r="BX34808" s="16"/>
    </row>
    <row r="34809" spans="76:76">
      <c r="BX34809" s="16"/>
    </row>
    <row r="34810" spans="76:76">
      <c r="BX34810" s="16"/>
    </row>
    <row r="34811" spans="76:76">
      <c r="BX34811" s="16"/>
    </row>
    <row r="34812" spans="76:76">
      <c r="BX34812" s="16"/>
    </row>
    <row r="34813" spans="76:76">
      <c r="BX34813" s="16"/>
    </row>
    <row r="34814" spans="76:76">
      <c r="BX34814" s="16"/>
    </row>
    <row r="34815" spans="76:76">
      <c r="BX34815" s="16"/>
    </row>
    <row r="34816" spans="76:76">
      <c r="BX34816" s="16"/>
    </row>
    <row r="34817" spans="76:76">
      <c r="BX34817" s="16"/>
    </row>
    <row r="34818" spans="76:76">
      <c r="BX34818" s="16"/>
    </row>
    <row r="34819" spans="76:76">
      <c r="BX34819" s="16"/>
    </row>
    <row r="34820" spans="76:76">
      <c r="BX34820" s="16"/>
    </row>
    <row r="34821" spans="76:76">
      <c r="BX34821" s="16"/>
    </row>
    <row r="34822" spans="76:76">
      <c r="BX34822" s="16"/>
    </row>
    <row r="34823" spans="76:76">
      <c r="BX34823" s="16"/>
    </row>
    <row r="34824" spans="76:76">
      <c r="BX34824" s="16"/>
    </row>
    <row r="34825" spans="76:76">
      <c r="BX34825" s="16"/>
    </row>
    <row r="34826" spans="76:76">
      <c r="BX34826" s="16"/>
    </row>
    <row r="34827" spans="76:76">
      <c r="BX34827" s="16"/>
    </row>
    <row r="34828" spans="76:76">
      <c r="BX34828" s="16"/>
    </row>
    <row r="34829" spans="76:76">
      <c r="BX34829" s="16"/>
    </row>
    <row r="34830" spans="76:76">
      <c r="BX34830" s="16"/>
    </row>
    <row r="34831" spans="76:76">
      <c r="BX34831" s="16"/>
    </row>
    <row r="34832" spans="76:76">
      <c r="BX34832" s="16"/>
    </row>
    <row r="34833" spans="76:76">
      <c r="BX34833" s="16"/>
    </row>
    <row r="34834" spans="76:76">
      <c r="BX34834" s="16"/>
    </row>
    <row r="34835" spans="76:76">
      <c r="BX34835" s="16"/>
    </row>
    <row r="34836" spans="76:76">
      <c r="BX34836" s="16"/>
    </row>
    <row r="34837" spans="76:76">
      <c r="BX34837" s="16"/>
    </row>
    <row r="34838" spans="76:76">
      <c r="BX34838" s="16"/>
    </row>
    <row r="34839" spans="76:76">
      <c r="BX34839" s="16"/>
    </row>
    <row r="34840" spans="76:76">
      <c r="BX34840" s="16"/>
    </row>
    <row r="34841" spans="76:76">
      <c r="BX34841" s="16"/>
    </row>
    <row r="34842" spans="76:76">
      <c r="BX34842" s="16"/>
    </row>
    <row r="34843" spans="76:76">
      <c r="BX34843" s="16"/>
    </row>
    <row r="34844" spans="76:76">
      <c r="BX34844" s="16"/>
    </row>
    <row r="34845" spans="76:76">
      <c r="BX34845" s="16"/>
    </row>
    <row r="34846" spans="76:76">
      <c r="BX34846" s="16"/>
    </row>
    <row r="34847" spans="76:76">
      <c r="BX34847" s="16"/>
    </row>
    <row r="34848" spans="76:76">
      <c r="BX34848" s="16"/>
    </row>
    <row r="34849" spans="76:76">
      <c r="BX34849" s="16"/>
    </row>
    <row r="34850" spans="76:76">
      <c r="BX34850" s="16"/>
    </row>
    <row r="34851" spans="76:76">
      <c r="BX34851" s="16"/>
    </row>
    <row r="34852" spans="76:76">
      <c r="BX34852" s="16"/>
    </row>
    <row r="34853" spans="76:76">
      <c r="BX34853" s="16"/>
    </row>
    <row r="34854" spans="76:76">
      <c r="BX34854" s="16"/>
    </row>
    <row r="34855" spans="76:76">
      <c r="BX34855" s="16"/>
    </row>
    <row r="34856" spans="76:76">
      <c r="BX34856" s="16"/>
    </row>
    <row r="34857" spans="76:76">
      <c r="BX34857" s="16"/>
    </row>
    <row r="34858" spans="76:76">
      <c r="BX34858" s="16"/>
    </row>
    <row r="34859" spans="76:76">
      <c r="BX34859" s="16"/>
    </row>
    <row r="34860" spans="76:76">
      <c r="BX34860" s="16"/>
    </row>
    <row r="34861" spans="76:76">
      <c r="BX34861" s="16"/>
    </row>
    <row r="34862" spans="76:76">
      <c r="BX34862" s="16"/>
    </row>
    <row r="34863" spans="76:76">
      <c r="BX34863" s="16"/>
    </row>
    <row r="34864" spans="76:76">
      <c r="BX34864" s="16"/>
    </row>
    <row r="34865" spans="76:76">
      <c r="BX34865" s="16"/>
    </row>
    <row r="34866" spans="76:76">
      <c r="BX34866" s="16"/>
    </row>
    <row r="34867" spans="76:76">
      <c r="BX34867" s="16"/>
    </row>
    <row r="34868" spans="76:76">
      <c r="BX34868" s="16"/>
    </row>
    <row r="34869" spans="76:76">
      <c r="BX34869" s="16"/>
    </row>
    <row r="34870" spans="76:76">
      <c r="BX34870" s="16"/>
    </row>
    <row r="34871" spans="76:76">
      <c r="BX34871" s="16"/>
    </row>
    <row r="34872" spans="76:76">
      <c r="BX34872" s="16"/>
    </row>
    <row r="34873" spans="76:76">
      <c r="BX34873" s="16"/>
    </row>
    <row r="34874" spans="76:76">
      <c r="BX34874" s="16"/>
    </row>
    <row r="34875" spans="76:76">
      <c r="BX34875" s="16"/>
    </row>
    <row r="34876" spans="76:76">
      <c r="BX34876" s="16"/>
    </row>
    <row r="34877" spans="76:76">
      <c r="BX34877" s="16"/>
    </row>
    <row r="34878" spans="76:76">
      <c r="BX34878" s="16"/>
    </row>
    <row r="34879" spans="76:76">
      <c r="BX34879" s="16"/>
    </row>
    <row r="34880" spans="76:76">
      <c r="BX34880" s="16"/>
    </row>
    <row r="34881" spans="76:76">
      <c r="BX34881" s="16"/>
    </row>
    <row r="34882" spans="76:76">
      <c r="BX34882" s="16"/>
    </row>
    <row r="34883" spans="76:76">
      <c r="BX34883" s="16"/>
    </row>
    <row r="34884" spans="76:76">
      <c r="BX34884" s="16"/>
    </row>
    <row r="34885" spans="76:76">
      <c r="BX34885" s="16"/>
    </row>
    <row r="34886" spans="76:76">
      <c r="BX34886" s="16"/>
    </row>
    <row r="34887" spans="76:76">
      <c r="BX34887" s="16"/>
    </row>
    <row r="34888" spans="76:76">
      <c r="BX34888" s="16"/>
    </row>
    <row r="34889" spans="76:76">
      <c r="BX34889" s="16"/>
    </row>
    <row r="34890" spans="76:76">
      <c r="BX34890" s="16"/>
    </row>
    <row r="34891" spans="76:76">
      <c r="BX34891" s="16"/>
    </row>
    <row r="34892" spans="76:76">
      <c r="BX34892" s="16"/>
    </row>
    <row r="34893" spans="76:76">
      <c r="BX34893" s="16"/>
    </row>
    <row r="34894" spans="76:76">
      <c r="BX34894" s="16"/>
    </row>
    <row r="34895" spans="76:76">
      <c r="BX34895" s="16"/>
    </row>
    <row r="34896" spans="76:76">
      <c r="BX34896" s="16"/>
    </row>
    <row r="34897" spans="76:76">
      <c r="BX34897" s="16"/>
    </row>
    <row r="34898" spans="76:76">
      <c r="BX34898" s="16"/>
    </row>
    <row r="34899" spans="76:76">
      <c r="BX34899" s="16"/>
    </row>
    <row r="34900" spans="76:76">
      <c r="BX34900" s="16"/>
    </row>
    <row r="34901" spans="76:76">
      <c r="BX34901" s="16"/>
    </row>
    <row r="34902" spans="76:76">
      <c r="BX34902" s="16"/>
    </row>
    <row r="34903" spans="76:76">
      <c r="BX34903" s="16"/>
    </row>
    <row r="34904" spans="76:76">
      <c r="BX34904" s="16"/>
    </row>
    <row r="34905" spans="76:76">
      <c r="BX34905" s="16"/>
    </row>
    <row r="34906" spans="76:76">
      <c r="BX34906" s="16"/>
    </row>
    <row r="34907" spans="76:76">
      <c r="BX34907" s="16"/>
    </row>
    <row r="34908" spans="76:76">
      <c r="BX34908" s="16"/>
    </row>
    <row r="34909" spans="76:76">
      <c r="BX34909" s="16"/>
    </row>
    <row r="34910" spans="76:76">
      <c r="BX34910" s="16"/>
    </row>
    <row r="34911" spans="76:76">
      <c r="BX34911" s="16"/>
    </row>
    <row r="34912" spans="76:76">
      <c r="BX34912" s="16"/>
    </row>
    <row r="34913" spans="76:76">
      <c r="BX34913" s="16"/>
    </row>
    <row r="34914" spans="76:76">
      <c r="BX34914" s="16"/>
    </row>
    <row r="34915" spans="76:76">
      <c r="BX34915" s="16"/>
    </row>
    <row r="34916" spans="76:76">
      <c r="BX34916" s="16"/>
    </row>
    <row r="34917" spans="76:76">
      <c r="BX34917" s="16"/>
    </row>
    <row r="34918" spans="76:76">
      <c r="BX34918" s="16"/>
    </row>
    <row r="34919" spans="76:76">
      <c r="BX34919" s="16"/>
    </row>
    <row r="34920" spans="76:76">
      <c r="BX34920" s="16"/>
    </row>
    <row r="34921" spans="76:76">
      <c r="BX34921" s="16"/>
    </row>
    <row r="34922" spans="76:76">
      <c r="BX34922" s="16"/>
    </row>
    <row r="34923" spans="76:76">
      <c r="BX34923" s="16"/>
    </row>
    <row r="34924" spans="76:76">
      <c r="BX34924" s="16"/>
    </row>
    <row r="34925" spans="76:76">
      <c r="BX34925" s="16"/>
    </row>
    <row r="34926" spans="76:76">
      <c r="BX34926" s="16"/>
    </row>
    <row r="34927" spans="76:76">
      <c r="BX34927" s="16"/>
    </row>
    <row r="34928" spans="76:76">
      <c r="BX34928" s="16"/>
    </row>
    <row r="34929" spans="76:76">
      <c r="BX34929" s="16"/>
    </row>
    <row r="34930" spans="76:76">
      <c r="BX34930" s="16"/>
    </row>
    <row r="34931" spans="76:76">
      <c r="BX34931" s="16"/>
    </row>
    <row r="34932" spans="76:76">
      <c r="BX34932" s="16"/>
    </row>
    <row r="34933" spans="76:76">
      <c r="BX34933" s="16"/>
    </row>
    <row r="34934" spans="76:76">
      <c r="BX34934" s="16"/>
    </row>
    <row r="34935" spans="76:76">
      <c r="BX34935" s="16"/>
    </row>
    <row r="34936" spans="76:76">
      <c r="BX34936" s="16"/>
    </row>
    <row r="34937" spans="76:76">
      <c r="BX34937" s="16"/>
    </row>
    <row r="34938" spans="76:76">
      <c r="BX34938" s="16"/>
    </row>
    <row r="34939" spans="76:76">
      <c r="BX34939" s="16"/>
    </row>
    <row r="34940" spans="76:76">
      <c r="BX34940" s="16"/>
    </row>
    <row r="34941" spans="76:76">
      <c r="BX34941" s="16"/>
    </row>
    <row r="34942" spans="76:76">
      <c r="BX34942" s="16"/>
    </row>
    <row r="34943" spans="76:76">
      <c r="BX34943" s="16"/>
    </row>
    <row r="34944" spans="76:76">
      <c r="BX34944" s="16"/>
    </row>
    <row r="34945" spans="76:76">
      <c r="BX34945" s="16"/>
    </row>
    <row r="34946" spans="76:76">
      <c r="BX34946" s="16"/>
    </row>
    <row r="34947" spans="76:76">
      <c r="BX34947" s="16"/>
    </row>
    <row r="34948" spans="76:76">
      <c r="BX34948" s="16"/>
    </row>
    <row r="34949" spans="76:76">
      <c r="BX34949" s="16"/>
    </row>
    <row r="34950" spans="76:76">
      <c r="BX34950" s="16"/>
    </row>
    <row r="34951" spans="76:76">
      <c r="BX34951" s="16"/>
    </row>
    <row r="34952" spans="76:76">
      <c r="BX34952" s="16"/>
    </row>
    <row r="34953" spans="76:76">
      <c r="BX34953" s="16"/>
    </row>
    <row r="34954" spans="76:76">
      <c r="BX34954" s="16"/>
    </row>
    <row r="34955" spans="76:76">
      <c r="BX34955" s="16"/>
    </row>
    <row r="34956" spans="76:76">
      <c r="BX34956" s="16"/>
    </row>
    <row r="34957" spans="76:76">
      <c r="BX34957" s="16"/>
    </row>
    <row r="34958" spans="76:76">
      <c r="BX34958" s="16"/>
    </row>
    <row r="34959" spans="76:76">
      <c r="BX34959" s="16"/>
    </row>
    <row r="34960" spans="76:76">
      <c r="BX34960" s="16"/>
    </row>
    <row r="34961" spans="76:76">
      <c r="BX34961" s="16"/>
    </row>
    <row r="34962" spans="76:76">
      <c r="BX34962" s="16"/>
    </row>
    <row r="34963" spans="76:76">
      <c r="BX34963" s="16"/>
    </row>
    <row r="34964" spans="76:76">
      <c r="BX34964" s="16"/>
    </row>
    <row r="34965" spans="76:76">
      <c r="BX34965" s="16"/>
    </row>
    <row r="34966" spans="76:76">
      <c r="BX34966" s="16"/>
    </row>
    <row r="34967" spans="76:76">
      <c r="BX34967" s="16"/>
    </row>
    <row r="34968" spans="76:76">
      <c r="BX34968" s="16"/>
    </row>
    <row r="34969" spans="76:76">
      <c r="BX34969" s="16"/>
    </row>
    <row r="34970" spans="76:76">
      <c r="BX34970" s="16"/>
    </row>
    <row r="34971" spans="76:76">
      <c r="BX34971" s="16"/>
    </row>
    <row r="34972" spans="76:76">
      <c r="BX34972" s="16"/>
    </row>
    <row r="34973" spans="76:76">
      <c r="BX34973" s="16"/>
    </row>
    <row r="34974" spans="76:76">
      <c r="BX34974" s="16"/>
    </row>
    <row r="34975" spans="76:76">
      <c r="BX34975" s="16"/>
    </row>
    <row r="34976" spans="76:76">
      <c r="BX34976" s="16"/>
    </row>
    <row r="34977" spans="76:76">
      <c r="BX34977" s="16"/>
    </row>
    <row r="34978" spans="76:76">
      <c r="BX34978" s="16"/>
    </row>
    <row r="34979" spans="76:76">
      <c r="BX34979" s="16"/>
    </row>
    <row r="34980" spans="76:76">
      <c r="BX34980" s="16"/>
    </row>
    <row r="34981" spans="76:76">
      <c r="BX34981" s="16"/>
    </row>
    <row r="34982" spans="76:76">
      <c r="BX34982" s="16"/>
    </row>
    <row r="34983" spans="76:76">
      <c r="BX34983" s="16"/>
    </row>
    <row r="34984" spans="76:76">
      <c r="BX34984" s="16"/>
    </row>
    <row r="34985" spans="76:76">
      <c r="BX34985" s="16"/>
    </row>
    <row r="34986" spans="76:76">
      <c r="BX34986" s="16"/>
    </row>
    <row r="34987" spans="76:76">
      <c r="BX34987" s="16"/>
    </row>
    <row r="34988" spans="76:76">
      <c r="BX34988" s="16"/>
    </row>
    <row r="34989" spans="76:76">
      <c r="BX34989" s="16"/>
    </row>
    <row r="34990" spans="76:76">
      <c r="BX34990" s="16"/>
    </row>
    <row r="34991" spans="76:76">
      <c r="BX34991" s="16"/>
    </row>
    <row r="34992" spans="76:76">
      <c r="BX34992" s="16"/>
    </row>
    <row r="34993" spans="76:76">
      <c r="BX34993" s="16"/>
    </row>
    <row r="34994" spans="76:76">
      <c r="BX34994" s="16"/>
    </row>
    <row r="34995" spans="76:76">
      <c r="BX34995" s="16"/>
    </row>
    <row r="34996" spans="76:76">
      <c r="BX34996" s="16"/>
    </row>
    <row r="34997" spans="76:76">
      <c r="BX34997" s="16"/>
    </row>
    <row r="34998" spans="76:76">
      <c r="BX34998" s="16"/>
    </row>
    <row r="34999" spans="76:76">
      <c r="BX34999" s="16"/>
    </row>
    <row r="35000" spans="76:76">
      <c r="BX35000" s="16"/>
    </row>
    <row r="35001" spans="76:76">
      <c r="BX35001" s="16"/>
    </row>
    <row r="35002" spans="76:76">
      <c r="BX35002" s="16"/>
    </row>
    <row r="35003" spans="76:76">
      <c r="BX35003" s="16"/>
    </row>
    <row r="35004" spans="76:76">
      <c r="BX35004" s="16"/>
    </row>
    <row r="35005" spans="76:76">
      <c r="BX35005" s="16"/>
    </row>
    <row r="35006" spans="76:76">
      <c r="BX35006" s="16"/>
    </row>
    <row r="35007" spans="76:76">
      <c r="BX35007" s="16"/>
    </row>
    <row r="35008" spans="76:76">
      <c r="BX35008" s="16"/>
    </row>
    <row r="35009" spans="76:76">
      <c r="BX35009" s="16"/>
    </row>
    <row r="35010" spans="76:76">
      <c r="BX35010" s="16"/>
    </row>
    <row r="35011" spans="76:76">
      <c r="BX35011" s="16"/>
    </row>
    <row r="35012" spans="76:76">
      <c r="BX35012" s="16"/>
    </row>
    <row r="35013" spans="76:76">
      <c r="BX35013" s="16"/>
    </row>
    <row r="35014" spans="76:76">
      <c r="BX35014" s="16"/>
    </row>
    <row r="35015" spans="76:76">
      <c r="BX35015" s="16"/>
    </row>
    <row r="35016" spans="76:76">
      <c r="BX35016" s="16"/>
    </row>
    <row r="35017" spans="76:76">
      <c r="BX35017" s="16"/>
    </row>
    <row r="35018" spans="76:76">
      <c r="BX35018" s="16"/>
    </row>
    <row r="35019" spans="76:76">
      <c r="BX35019" s="16"/>
    </row>
    <row r="35020" spans="76:76">
      <c r="BX35020" s="16"/>
    </row>
    <row r="35021" spans="76:76">
      <c r="BX35021" s="16"/>
    </row>
    <row r="35022" spans="76:76">
      <c r="BX35022" s="16"/>
    </row>
    <row r="35023" spans="76:76">
      <c r="BX35023" s="16"/>
    </row>
    <row r="35024" spans="76:76">
      <c r="BX35024" s="16"/>
    </row>
    <row r="35025" spans="76:76">
      <c r="BX35025" s="16"/>
    </row>
    <row r="35026" spans="76:76">
      <c r="BX35026" s="16"/>
    </row>
    <row r="35027" spans="76:76">
      <c r="BX35027" s="16"/>
    </row>
    <row r="35028" spans="76:76">
      <c r="BX35028" s="16"/>
    </row>
    <row r="35029" spans="76:76">
      <c r="BX35029" s="16"/>
    </row>
    <row r="35030" spans="76:76">
      <c r="BX35030" s="16"/>
    </row>
    <row r="35031" spans="76:76">
      <c r="BX35031" s="16"/>
    </row>
    <row r="35032" spans="76:76">
      <c r="BX35032" s="16"/>
    </row>
    <row r="35033" spans="76:76">
      <c r="BX35033" s="16"/>
    </row>
    <row r="35034" spans="76:76">
      <c r="BX35034" s="16"/>
    </row>
    <row r="35035" spans="76:76">
      <c r="BX35035" s="16"/>
    </row>
    <row r="35036" spans="76:76">
      <c r="BX35036" s="16"/>
    </row>
    <row r="35037" spans="76:76">
      <c r="BX35037" s="16"/>
    </row>
    <row r="35038" spans="76:76">
      <c r="BX35038" s="16"/>
    </row>
    <row r="35039" spans="76:76">
      <c r="BX35039" s="16"/>
    </row>
    <row r="35040" spans="76:76">
      <c r="BX35040" s="16"/>
    </row>
    <row r="35041" spans="76:76">
      <c r="BX35041" s="16"/>
    </row>
    <row r="35042" spans="76:76">
      <c r="BX35042" s="16"/>
    </row>
    <row r="35043" spans="76:76">
      <c r="BX35043" s="16"/>
    </row>
    <row r="35044" spans="76:76">
      <c r="BX35044" s="16"/>
    </row>
    <row r="35045" spans="76:76">
      <c r="BX35045" s="16"/>
    </row>
    <row r="35046" spans="76:76">
      <c r="BX35046" s="16"/>
    </row>
    <row r="35047" spans="76:76">
      <c r="BX35047" s="16"/>
    </row>
    <row r="35048" spans="76:76">
      <c r="BX35048" s="16"/>
    </row>
    <row r="35049" spans="76:76">
      <c r="BX35049" s="16"/>
    </row>
    <row r="35050" spans="76:76">
      <c r="BX35050" s="16"/>
    </row>
    <row r="35051" spans="76:76">
      <c r="BX35051" s="16"/>
    </row>
    <row r="35052" spans="76:76">
      <c r="BX35052" s="16"/>
    </row>
    <row r="35053" spans="76:76">
      <c r="BX35053" s="16"/>
    </row>
    <row r="35054" spans="76:76">
      <c r="BX35054" s="16"/>
    </row>
    <row r="35055" spans="76:76">
      <c r="BX35055" s="16"/>
    </row>
    <row r="35056" spans="76:76">
      <c r="BX35056" s="16"/>
    </row>
    <row r="35057" spans="76:76">
      <c r="BX35057" s="16"/>
    </row>
    <row r="35058" spans="76:76">
      <c r="BX35058" s="16"/>
    </row>
    <row r="35059" spans="76:76">
      <c r="BX35059" s="16"/>
    </row>
    <row r="35060" spans="76:76">
      <c r="BX35060" s="16"/>
    </row>
    <row r="35061" spans="76:76">
      <c r="BX35061" s="16"/>
    </row>
    <row r="35062" spans="76:76">
      <c r="BX35062" s="16"/>
    </row>
    <row r="35063" spans="76:76">
      <c r="BX35063" s="16"/>
    </row>
    <row r="35064" spans="76:76">
      <c r="BX35064" s="16"/>
    </row>
    <row r="35065" spans="76:76">
      <c r="BX35065" s="16"/>
    </row>
    <row r="35066" spans="76:76">
      <c r="BX35066" s="16"/>
    </row>
    <row r="35067" spans="76:76">
      <c r="BX35067" s="16"/>
    </row>
    <row r="35068" spans="76:76">
      <c r="BX35068" s="16"/>
    </row>
    <row r="35069" spans="76:76">
      <c r="BX35069" s="16"/>
    </row>
    <row r="35070" spans="76:76">
      <c r="BX35070" s="16"/>
    </row>
    <row r="35071" spans="76:76">
      <c r="BX35071" s="16"/>
    </row>
    <row r="35072" spans="76:76">
      <c r="BX35072" s="16"/>
    </row>
    <row r="35073" spans="76:76">
      <c r="BX35073" s="16"/>
    </row>
    <row r="35074" spans="76:76">
      <c r="BX35074" s="16"/>
    </row>
    <row r="35075" spans="76:76">
      <c r="BX35075" s="16"/>
    </row>
    <row r="35076" spans="76:76">
      <c r="BX35076" s="16"/>
    </row>
    <row r="35077" spans="76:76">
      <c r="BX35077" s="16"/>
    </row>
    <row r="35078" spans="76:76">
      <c r="BX35078" s="16"/>
    </row>
    <row r="35079" spans="76:76">
      <c r="BX35079" s="16"/>
    </row>
    <row r="35080" spans="76:76">
      <c r="BX35080" s="16"/>
    </row>
    <row r="35081" spans="76:76">
      <c r="BX35081" s="16"/>
    </row>
    <row r="35082" spans="76:76">
      <c r="BX35082" s="16"/>
    </row>
    <row r="35083" spans="76:76">
      <c r="BX35083" s="16"/>
    </row>
    <row r="35084" spans="76:76">
      <c r="BX35084" s="16"/>
    </row>
    <row r="35085" spans="76:76">
      <c r="BX35085" s="16"/>
    </row>
    <row r="35086" spans="76:76">
      <c r="BX35086" s="16"/>
    </row>
    <row r="35087" spans="76:76">
      <c r="BX35087" s="16"/>
    </row>
    <row r="35088" spans="76:76">
      <c r="BX35088" s="16"/>
    </row>
    <row r="35089" spans="76:76">
      <c r="BX35089" s="16"/>
    </row>
    <row r="35090" spans="76:76">
      <c r="BX35090" s="16"/>
    </row>
    <row r="35091" spans="76:76">
      <c r="BX35091" s="16"/>
    </row>
    <row r="35092" spans="76:76">
      <c r="BX35092" s="16"/>
    </row>
    <row r="35093" spans="76:76">
      <c r="BX35093" s="16"/>
    </row>
    <row r="35094" spans="76:76">
      <c r="BX35094" s="16"/>
    </row>
    <row r="35095" spans="76:76">
      <c r="BX35095" s="16"/>
    </row>
    <row r="35096" spans="76:76">
      <c r="BX35096" s="16"/>
    </row>
    <row r="35097" spans="76:76">
      <c r="BX35097" s="16"/>
    </row>
    <row r="35098" spans="76:76">
      <c r="BX35098" s="16"/>
    </row>
    <row r="35099" spans="76:76">
      <c r="BX35099" s="16"/>
    </row>
    <row r="35100" spans="76:76">
      <c r="BX35100" s="16"/>
    </row>
    <row r="35101" spans="76:76">
      <c r="BX35101" s="16"/>
    </row>
    <row r="35102" spans="76:76">
      <c r="BX35102" s="16"/>
    </row>
    <row r="35103" spans="76:76">
      <c r="BX35103" s="16"/>
    </row>
    <row r="35104" spans="76:76">
      <c r="BX35104" s="16"/>
    </row>
    <row r="35105" spans="76:76">
      <c r="BX35105" s="16"/>
    </row>
    <row r="35106" spans="76:76">
      <c r="BX35106" s="16"/>
    </row>
    <row r="35107" spans="76:76">
      <c r="BX35107" s="16"/>
    </row>
    <row r="35108" spans="76:76">
      <c r="BX35108" s="16"/>
    </row>
    <row r="35109" spans="76:76">
      <c r="BX35109" s="16"/>
    </row>
    <row r="35110" spans="76:76">
      <c r="BX35110" s="16"/>
    </row>
    <row r="35111" spans="76:76">
      <c r="BX35111" s="16"/>
    </row>
    <row r="35112" spans="76:76">
      <c r="BX35112" s="16"/>
    </row>
    <row r="35113" spans="76:76">
      <c r="BX35113" s="16"/>
    </row>
    <row r="35114" spans="76:76">
      <c r="BX35114" s="16"/>
    </row>
    <row r="35115" spans="76:76">
      <c r="BX35115" s="16"/>
    </row>
    <row r="35116" spans="76:76">
      <c r="BX35116" s="16"/>
    </row>
    <row r="35117" spans="76:76">
      <c r="BX35117" s="16"/>
    </row>
    <row r="35118" spans="76:76">
      <c r="BX35118" s="16"/>
    </row>
    <row r="35119" spans="76:76">
      <c r="BX35119" s="16"/>
    </row>
    <row r="35120" spans="76:76">
      <c r="BX35120" s="16"/>
    </row>
    <row r="35121" spans="76:76">
      <c r="BX35121" s="16"/>
    </row>
    <row r="35122" spans="76:76">
      <c r="BX35122" s="16"/>
    </row>
    <row r="35123" spans="76:76">
      <c r="BX35123" s="16"/>
    </row>
    <row r="35124" spans="76:76">
      <c r="BX35124" s="16"/>
    </row>
    <row r="35125" spans="76:76">
      <c r="BX35125" s="16"/>
    </row>
    <row r="35126" spans="76:76">
      <c r="BX35126" s="16"/>
    </row>
    <row r="35127" spans="76:76">
      <c r="BX35127" s="16"/>
    </row>
    <row r="35128" spans="76:76">
      <c r="BX35128" s="16"/>
    </row>
    <row r="35129" spans="76:76">
      <c r="BX35129" s="16"/>
    </row>
    <row r="35130" spans="76:76">
      <c r="BX35130" s="16"/>
    </row>
    <row r="35131" spans="76:76">
      <c r="BX35131" s="16"/>
    </row>
    <row r="35132" spans="76:76">
      <c r="BX35132" s="16"/>
    </row>
    <row r="35133" spans="76:76">
      <c r="BX35133" s="16"/>
    </row>
    <row r="35134" spans="76:76">
      <c r="BX35134" s="16"/>
    </row>
    <row r="35135" spans="76:76">
      <c r="BX35135" s="16"/>
    </row>
    <row r="35136" spans="76:76">
      <c r="BX35136" s="16"/>
    </row>
    <row r="35137" spans="76:76">
      <c r="BX35137" s="16"/>
    </row>
    <row r="35138" spans="76:76">
      <c r="BX35138" s="16"/>
    </row>
    <row r="35139" spans="76:76">
      <c r="BX35139" s="16"/>
    </row>
    <row r="35140" spans="76:76">
      <c r="BX35140" s="16"/>
    </row>
    <row r="35141" spans="76:76">
      <c r="BX35141" s="16"/>
    </row>
    <row r="35142" spans="76:76">
      <c r="BX35142" s="16"/>
    </row>
    <row r="35143" spans="76:76">
      <c r="BX35143" s="16"/>
    </row>
    <row r="35144" spans="76:76">
      <c r="BX35144" s="16"/>
    </row>
    <row r="35145" spans="76:76">
      <c r="BX35145" s="16"/>
    </row>
    <row r="35146" spans="76:76">
      <c r="BX35146" s="16"/>
    </row>
    <row r="35147" spans="76:76">
      <c r="BX35147" s="16"/>
    </row>
    <row r="35148" spans="76:76">
      <c r="BX35148" s="16"/>
    </row>
    <row r="35149" spans="76:76">
      <c r="BX35149" s="16"/>
    </row>
    <row r="35150" spans="76:76">
      <c r="BX35150" s="16"/>
    </row>
    <row r="35151" spans="76:76">
      <c r="BX35151" s="16"/>
    </row>
    <row r="35152" spans="76:76">
      <c r="BX35152" s="16"/>
    </row>
    <row r="35153" spans="76:76">
      <c r="BX35153" s="16"/>
    </row>
    <row r="35154" spans="76:76">
      <c r="BX35154" s="16"/>
    </row>
    <row r="35155" spans="76:76">
      <c r="BX35155" s="16"/>
    </row>
    <row r="35156" spans="76:76">
      <c r="BX35156" s="16"/>
    </row>
    <row r="35157" spans="76:76">
      <c r="BX35157" s="16"/>
    </row>
    <row r="35158" spans="76:76">
      <c r="BX35158" s="16"/>
    </row>
    <row r="35159" spans="76:76">
      <c r="BX35159" s="16"/>
    </row>
    <row r="35160" spans="76:76">
      <c r="BX35160" s="16"/>
    </row>
    <row r="35161" spans="76:76">
      <c r="BX35161" s="16"/>
    </row>
    <row r="35162" spans="76:76">
      <c r="BX35162" s="16"/>
    </row>
    <row r="35163" spans="76:76">
      <c r="BX35163" s="16"/>
    </row>
    <row r="35164" spans="76:76">
      <c r="BX35164" s="16"/>
    </row>
    <row r="35165" spans="76:76">
      <c r="BX35165" s="16"/>
    </row>
    <row r="35166" spans="76:76">
      <c r="BX35166" s="16"/>
    </row>
    <row r="35167" spans="76:76">
      <c r="BX35167" s="16"/>
    </row>
    <row r="35168" spans="76:76">
      <c r="BX35168" s="16"/>
    </row>
    <row r="35169" spans="76:76">
      <c r="BX35169" s="16"/>
    </row>
    <row r="35170" spans="76:76">
      <c r="BX35170" s="16"/>
    </row>
    <row r="35171" spans="76:76">
      <c r="BX35171" s="16"/>
    </row>
    <row r="35172" spans="76:76">
      <c r="BX35172" s="16"/>
    </row>
    <row r="35173" spans="76:76">
      <c r="BX35173" s="16"/>
    </row>
    <row r="35174" spans="76:76">
      <c r="BX35174" s="16"/>
    </row>
    <row r="35175" spans="76:76">
      <c r="BX35175" s="16"/>
    </row>
    <row r="35176" spans="76:76">
      <c r="BX35176" s="16"/>
    </row>
    <row r="35177" spans="76:76">
      <c r="BX35177" s="16"/>
    </row>
    <row r="35178" spans="76:76">
      <c r="BX35178" s="16"/>
    </row>
    <row r="35179" spans="76:76">
      <c r="BX35179" s="16"/>
    </row>
    <row r="35180" spans="76:76">
      <c r="BX35180" s="16"/>
    </row>
    <row r="35181" spans="76:76">
      <c r="BX35181" s="16"/>
    </row>
    <row r="35182" spans="76:76">
      <c r="BX35182" s="16"/>
    </row>
    <row r="35183" spans="76:76">
      <c r="BX35183" s="16"/>
    </row>
    <row r="35184" spans="76:76">
      <c r="BX35184" s="16"/>
    </row>
    <row r="35185" spans="76:76">
      <c r="BX35185" s="16"/>
    </row>
    <row r="35186" spans="76:76">
      <c r="BX35186" s="16"/>
    </row>
    <row r="35187" spans="76:76">
      <c r="BX35187" s="16"/>
    </row>
    <row r="35188" spans="76:76">
      <c r="BX35188" s="16"/>
    </row>
    <row r="35189" spans="76:76">
      <c r="BX35189" s="16"/>
    </row>
    <row r="35190" spans="76:76">
      <c r="BX35190" s="16"/>
    </row>
    <row r="35191" spans="76:76">
      <c r="BX35191" s="16"/>
    </row>
    <row r="35192" spans="76:76">
      <c r="BX35192" s="16"/>
    </row>
    <row r="35193" spans="76:76">
      <c r="BX35193" s="16"/>
    </row>
    <row r="35194" spans="76:76">
      <c r="BX35194" s="16"/>
    </row>
    <row r="35195" spans="76:76">
      <c r="BX35195" s="16"/>
    </row>
    <row r="35196" spans="76:76">
      <c r="BX35196" s="16"/>
    </row>
    <row r="35197" spans="76:76">
      <c r="BX35197" s="16"/>
    </row>
    <row r="35198" spans="76:76">
      <c r="BX35198" s="16"/>
    </row>
    <row r="35199" spans="76:76">
      <c r="BX35199" s="16"/>
    </row>
    <row r="35200" spans="76:76">
      <c r="BX35200" s="16"/>
    </row>
    <row r="35201" spans="76:76">
      <c r="BX35201" s="16"/>
    </row>
    <row r="35202" spans="76:76">
      <c r="BX35202" s="16"/>
    </row>
    <row r="35203" spans="76:76">
      <c r="BX35203" s="16"/>
    </row>
    <row r="35204" spans="76:76">
      <c r="BX35204" s="16"/>
    </row>
    <row r="35205" spans="76:76">
      <c r="BX35205" s="16"/>
    </row>
    <row r="35206" spans="76:76">
      <c r="BX35206" s="16"/>
    </row>
    <row r="35207" spans="76:76">
      <c r="BX35207" s="16"/>
    </row>
    <row r="35208" spans="76:76">
      <c r="BX35208" s="16"/>
    </row>
    <row r="35209" spans="76:76">
      <c r="BX35209" s="16"/>
    </row>
    <row r="35210" spans="76:76">
      <c r="BX35210" s="16"/>
    </row>
    <row r="35211" spans="76:76">
      <c r="BX35211" s="16"/>
    </row>
    <row r="35212" spans="76:76">
      <c r="BX35212" s="16"/>
    </row>
    <row r="35213" spans="76:76">
      <c r="BX35213" s="16"/>
    </row>
    <row r="35214" spans="76:76">
      <c r="BX35214" s="16"/>
    </row>
    <row r="35215" spans="76:76">
      <c r="BX35215" s="16"/>
    </row>
    <row r="35216" spans="76:76">
      <c r="BX35216" s="16"/>
    </row>
    <row r="35217" spans="76:76">
      <c r="BX35217" s="16"/>
    </row>
    <row r="35218" spans="76:76">
      <c r="BX35218" s="16"/>
    </row>
    <row r="35219" spans="76:76">
      <c r="BX35219" s="16"/>
    </row>
    <row r="35220" spans="76:76">
      <c r="BX35220" s="16"/>
    </row>
    <row r="35221" spans="76:76">
      <c r="BX35221" s="16"/>
    </row>
    <row r="35222" spans="76:76">
      <c r="BX35222" s="16"/>
    </row>
    <row r="35223" spans="76:76">
      <c r="BX35223" s="16"/>
    </row>
    <row r="35224" spans="76:76">
      <c r="BX35224" s="16"/>
    </row>
    <row r="35225" spans="76:76">
      <c r="BX35225" s="16"/>
    </row>
    <row r="35226" spans="76:76">
      <c r="BX35226" s="16"/>
    </row>
    <row r="35227" spans="76:76">
      <c r="BX35227" s="16"/>
    </row>
    <row r="35228" spans="76:76">
      <c r="BX35228" s="16"/>
    </row>
    <row r="35229" spans="76:76">
      <c r="BX35229" s="16"/>
    </row>
    <row r="35230" spans="76:76">
      <c r="BX35230" s="16"/>
    </row>
    <row r="35231" spans="76:76">
      <c r="BX35231" s="16"/>
    </row>
    <row r="35232" spans="76:76">
      <c r="BX35232" s="16"/>
    </row>
    <row r="35233" spans="76:76">
      <c r="BX35233" s="16"/>
    </row>
    <row r="35234" spans="76:76">
      <c r="BX35234" s="16"/>
    </row>
    <row r="35235" spans="76:76">
      <c r="BX35235" s="16"/>
    </row>
    <row r="35236" spans="76:76">
      <c r="BX35236" s="16"/>
    </row>
    <row r="35237" spans="76:76">
      <c r="BX35237" s="16"/>
    </row>
    <row r="35238" spans="76:76">
      <c r="BX35238" s="16"/>
    </row>
    <row r="35239" spans="76:76">
      <c r="BX35239" s="16"/>
    </row>
    <row r="35240" spans="76:76">
      <c r="BX35240" s="16"/>
    </row>
    <row r="35241" spans="76:76">
      <c r="BX35241" s="16"/>
    </row>
    <row r="35242" spans="76:76">
      <c r="BX35242" s="16"/>
    </row>
    <row r="35243" spans="76:76">
      <c r="BX35243" s="16"/>
    </row>
    <row r="35244" spans="76:76">
      <c r="BX35244" s="16"/>
    </row>
    <row r="35245" spans="76:76">
      <c r="BX35245" s="16"/>
    </row>
    <row r="35246" spans="76:76">
      <c r="BX35246" s="16"/>
    </row>
    <row r="35247" spans="76:76">
      <c r="BX35247" s="16"/>
    </row>
    <row r="35248" spans="76:76">
      <c r="BX35248" s="16"/>
    </row>
    <row r="35249" spans="76:76">
      <c r="BX35249" s="16"/>
    </row>
    <row r="35250" spans="76:76">
      <c r="BX35250" s="16"/>
    </row>
    <row r="35251" spans="76:76">
      <c r="BX35251" s="16"/>
    </row>
    <row r="35252" spans="76:76">
      <c r="BX35252" s="16"/>
    </row>
    <row r="35253" spans="76:76">
      <c r="BX35253" s="16"/>
    </row>
    <row r="35254" spans="76:76">
      <c r="BX35254" s="16"/>
    </row>
    <row r="35255" spans="76:76">
      <c r="BX35255" s="16"/>
    </row>
    <row r="35256" spans="76:76">
      <c r="BX35256" s="16"/>
    </row>
    <row r="35257" spans="76:76">
      <c r="BX35257" s="16"/>
    </row>
    <row r="35258" spans="76:76">
      <c r="BX35258" s="16"/>
    </row>
    <row r="35259" spans="76:76">
      <c r="BX35259" s="16"/>
    </row>
    <row r="35260" spans="76:76">
      <c r="BX35260" s="16"/>
    </row>
    <row r="35261" spans="76:76">
      <c r="BX35261" s="16"/>
    </row>
    <row r="35262" spans="76:76">
      <c r="BX35262" s="16"/>
    </row>
    <row r="35263" spans="76:76">
      <c r="BX35263" s="16"/>
    </row>
    <row r="35264" spans="76:76">
      <c r="BX35264" s="16"/>
    </row>
    <row r="35265" spans="76:76">
      <c r="BX35265" s="16"/>
    </row>
    <row r="35266" spans="76:76">
      <c r="BX35266" s="16"/>
    </row>
    <row r="35267" spans="76:76">
      <c r="BX35267" s="16"/>
    </row>
    <row r="35268" spans="76:76">
      <c r="BX35268" s="16"/>
    </row>
    <row r="35269" spans="76:76">
      <c r="BX35269" s="16"/>
    </row>
    <row r="35270" spans="76:76">
      <c r="BX35270" s="16"/>
    </row>
    <row r="35271" spans="76:76">
      <c r="BX35271" s="16"/>
    </row>
    <row r="35272" spans="76:76">
      <c r="BX35272" s="16"/>
    </row>
    <row r="35273" spans="76:76">
      <c r="BX35273" s="16"/>
    </row>
    <row r="35274" spans="76:76">
      <c r="BX35274" s="16"/>
    </row>
    <row r="35275" spans="76:76">
      <c r="BX35275" s="16"/>
    </row>
    <row r="35276" spans="76:76">
      <c r="BX35276" s="16"/>
    </row>
    <row r="35277" spans="76:76">
      <c r="BX35277" s="16"/>
    </row>
    <row r="35278" spans="76:76">
      <c r="BX35278" s="16"/>
    </row>
    <row r="35279" spans="76:76">
      <c r="BX35279" s="16"/>
    </row>
    <row r="35280" spans="76:76">
      <c r="BX35280" s="16"/>
    </row>
    <row r="35281" spans="76:76">
      <c r="BX35281" s="16"/>
    </row>
    <row r="35282" spans="76:76">
      <c r="BX35282" s="16"/>
    </row>
    <row r="35283" spans="76:76">
      <c r="BX35283" s="16"/>
    </row>
    <row r="35284" spans="76:76">
      <c r="BX35284" s="16"/>
    </row>
    <row r="35285" spans="76:76">
      <c r="BX35285" s="16"/>
    </row>
    <row r="35286" spans="76:76">
      <c r="BX35286" s="16"/>
    </row>
    <row r="35287" spans="76:76">
      <c r="BX35287" s="16"/>
    </row>
    <row r="35288" spans="76:76">
      <c r="BX35288" s="16"/>
    </row>
    <row r="35289" spans="76:76">
      <c r="BX35289" s="16"/>
    </row>
    <row r="35290" spans="76:76">
      <c r="BX35290" s="16"/>
    </row>
    <row r="35291" spans="76:76">
      <c r="BX35291" s="16"/>
    </row>
    <row r="35292" spans="76:76">
      <c r="BX35292" s="16"/>
    </row>
    <row r="35293" spans="76:76">
      <c r="BX35293" s="16"/>
    </row>
    <row r="35294" spans="76:76">
      <c r="BX35294" s="16"/>
    </row>
    <row r="35295" spans="76:76">
      <c r="BX35295" s="16"/>
    </row>
    <row r="35296" spans="76:76">
      <c r="BX35296" s="16"/>
    </row>
    <row r="35297" spans="76:76">
      <c r="BX35297" s="16"/>
    </row>
    <row r="35298" spans="76:76">
      <c r="BX35298" s="16"/>
    </row>
    <row r="35299" spans="76:76">
      <c r="BX35299" s="16"/>
    </row>
    <row r="35300" spans="76:76">
      <c r="BX35300" s="16"/>
    </row>
    <row r="35301" spans="76:76">
      <c r="BX35301" s="16"/>
    </row>
    <row r="35302" spans="76:76">
      <c r="BX35302" s="16"/>
    </row>
    <row r="35303" spans="76:76">
      <c r="BX35303" s="16"/>
    </row>
    <row r="35304" spans="76:76">
      <c r="BX35304" s="16"/>
    </row>
    <row r="35305" spans="76:76">
      <c r="BX35305" s="16"/>
    </row>
    <row r="35306" spans="76:76">
      <c r="BX35306" s="16"/>
    </row>
    <row r="35307" spans="76:76">
      <c r="BX35307" s="16"/>
    </row>
    <row r="35308" spans="76:76">
      <c r="BX35308" s="16"/>
    </row>
    <row r="35309" spans="76:76">
      <c r="BX35309" s="16"/>
    </row>
    <row r="35310" spans="76:76">
      <c r="BX35310" s="16"/>
    </row>
    <row r="35311" spans="76:76">
      <c r="BX35311" s="16"/>
    </row>
    <row r="35312" spans="76:76">
      <c r="BX35312" s="16"/>
    </row>
    <row r="35313" spans="76:76">
      <c r="BX35313" s="16"/>
    </row>
    <row r="35314" spans="76:76">
      <c r="BX35314" s="16"/>
    </row>
    <row r="35315" spans="76:76">
      <c r="BX35315" s="16"/>
    </row>
    <row r="35316" spans="76:76">
      <c r="BX35316" s="16"/>
    </row>
    <row r="35317" spans="76:76">
      <c r="BX35317" s="16"/>
    </row>
    <row r="35318" spans="76:76">
      <c r="BX35318" s="16"/>
    </row>
    <row r="35319" spans="76:76">
      <c r="BX35319" s="16"/>
    </row>
    <row r="35320" spans="76:76">
      <c r="BX35320" s="16"/>
    </row>
    <row r="35321" spans="76:76">
      <c r="BX35321" s="16"/>
    </row>
    <row r="35322" spans="76:76">
      <c r="BX35322" s="16"/>
    </row>
    <row r="35323" spans="76:76">
      <c r="BX35323" s="16"/>
    </row>
    <row r="35324" spans="76:76">
      <c r="BX35324" s="16"/>
    </row>
    <row r="35325" spans="76:76">
      <c r="BX35325" s="16"/>
    </row>
    <row r="35326" spans="76:76">
      <c r="BX35326" s="16"/>
    </row>
    <row r="35327" spans="76:76">
      <c r="BX35327" s="16"/>
    </row>
    <row r="35328" spans="76:76">
      <c r="BX35328" s="16"/>
    </row>
    <row r="35329" spans="76:76">
      <c r="BX35329" s="16"/>
    </row>
    <row r="35330" spans="76:76">
      <c r="BX35330" s="16"/>
    </row>
    <row r="35331" spans="76:76">
      <c r="BX35331" s="16"/>
    </row>
    <row r="35332" spans="76:76">
      <c r="BX35332" s="16"/>
    </row>
    <row r="35333" spans="76:76">
      <c r="BX35333" s="16"/>
    </row>
    <row r="35334" spans="76:76">
      <c r="BX35334" s="16"/>
    </row>
    <row r="35335" spans="76:76">
      <c r="BX35335" s="16"/>
    </row>
    <row r="35336" spans="76:76">
      <c r="BX35336" s="16"/>
    </row>
    <row r="35337" spans="76:76">
      <c r="BX35337" s="16"/>
    </row>
    <row r="35338" spans="76:76">
      <c r="BX35338" s="16"/>
    </row>
    <row r="35339" spans="76:76">
      <c r="BX35339" s="16"/>
    </row>
    <row r="35340" spans="76:76">
      <c r="BX35340" s="16"/>
    </row>
    <row r="35341" spans="76:76">
      <c r="BX35341" s="16"/>
    </row>
    <row r="35342" spans="76:76">
      <c r="BX35342" s="16"/>
    </row>
    <row r="35343" spans="76:76">
      <c r="BX35343" s="16"/>
    </row>
    <row r="35344" spans="76:76">
      <c r="BX35344" s="16"/>
    </row>
    <row r="35345" spans="76:76">
      <c r="BX35345" s="16"/>
    </row>
    <row r="35346" spans="76:76">
      <c r="BX35346" s="16"/>
    </row>
    <row r="35347" spans="76:76">
      <c r="BX35347" s="16"/>
    </row>
    <row r="35348" spans="76:76">
      <c r="BX35348" s="16"/>
    </row>
    <row r="35349" spans="76:76">
      <c r="BX35349" s="16"/>
    </row>
    <row r="35350" spans="76:76">
      <c r="BX35350" s="16"/>
    </row>
    <row r="35351" spans="76:76">
      <c r="BX35351" s="16"/>
    </row>
    <row r="35352" spans="76:76">
      <c r="BX35352" s="16"/>
    </row>
    <row r="35353" spans="76:76">
      <c r="BX35353" s="16"/>
    </row>
    <row r="35354" spans="76:76">
      <c r="BX35354" s="16"/>
    </row>
    <row r="35355" spans="76:76">
      <c r="BX35355" s="16"/>
    </row>
    <row r="35356" spans="76:76">
      <c r="BX35356" s="16"/>
    </row>
    <row r="35357" spans="76:76">
      <c r="BX35357" s="16"/>
    </row>
    <row r="35358" spans="76:76">
      <c r="BX35358" s="16"/>
    </row>
    <row r="35359" spans="76:76">
      <c r="BX35359" s="16"/>
    </row>
    <row r="35360" spans="76:76">
      <c r="BX35360" s="16"/>
    </row>
    <row r="35361" spans="76:76">
      <c r="BX35361" s="16"/>
    </row>
    <row r="35362" spans="76:76">
      <c r="BX35362" s="16"/>
    </row>
    <row r="35363" spans="76:76">
      <c r="BX35363" s="16"/>
    </row>
    <row r="35364" spans="76:76">
      <c r="BX35364" s="16"/>
    </row>
    <row r="35365" spans="76:76">
      <c r="BX35365" s="16"/>
    </row>
    <row r="35366" spans="76:76">
      <c r="BX35366" s="16"/>
    </row>
    <row r="35367" spans="76:76">
      <c r="BX35367" s="16"/>
    </row>
    <row r="35368" spans="76:76">
      <c r="BX35368" s="16"/>
    </row>
    <row r="35369" spans="76:76">
      <c r="BX35369" s="16"/>
    </row>
    <row r="35370" spans="76:76">
      <c r="BX35370" s="16"/>
    </row>
    <row r="35371" spans="76:76">
      <c r="BX35371" s="16"/>
    </row>
    <row r="35372" spans="76:76">
      <c r="BX35372" s="16"/>
    </row>
    <row r="35373" spans="76:76">
      <c r="BX35373" s="16"/>
    </row>
    <row r="35374" spans="76:76">
      <c r="BX35374" s="16"/>
    </row>
    <row r="35375" spans="76:76">
      <c r="BX35375" s="16"/>
    </row>
    <row r="35376" spans="76:76">
      <c r="BX35376" s="16"/>
    </row>
    <row r="35377" spans="76:76">
      <c r="BX35377" s="16"/>
    </row>
    <row r="35378" spans="76:76">
      <c r="BX35378" s="16"/>
    </row>
    <row r="35379" spans="76:76">
      <c r="BX35379" s="16"/>
    </row>
    <row r="35380" spans="76:76">
      <c r="BX35380" s="16"/>
    </row>
    <row r="35381" spans="76:76">
      <c r="BX35381" s="16"/>
    </row>
    <row r="35382" spans="76:76">
      <c r="BX35382" s="16"/>
    </row>
    <row r="35383" spans="76:76">
      <c r="BX35383" s="16"/>
    </row>
    <row r="35384" spans="76:76">
      <c r="BX35384" s="16"/>
    </row>
    <row r="35385" spans="76:76">
      <c r="BX35385" s="16"/>
    </row>
    <row r="35386" spans="76:76">
      <c r="BX35386" s="16"/>
    </row>
    <row r="35387" spans="76:76">
      <c r="BX35387" s="16"/>
    </row>
    <row r="35388" spans="76:76">
      <c r="BX35388" s="16"/>
    </row>
    <row r="35389" spans="76:76">
      <c r="BX35389" s="16"/>
    </row>
    <row r="35390" spans="76:76">
      <c r="BX35390" s="16"/>
    </row>
    <row r="35391" spans="76:76">
      <c r="BX35391" s="16"/>
    </row>
    <row r="35392" spans="76:76">
      <c r="BX35392" s="16"/>
    </row>
    <row r="35393" spans="76:76">
      <c r="BX35393" s="16"/>
    </row>
    <row r="35394" spans="76:76">
      <c r="BX35394" s="16"/>
    </row>
    <row r="35395" spans="76:76">
      <c r="BX35395" s="16"/>
    </row>
    <row r="35396" spans="76:76">
      <c r="BX35396" s="16"/>
    </row>
    <row r="35397" spans="76:76">
      <c r="BX35397" s="16"/>
    </row>
    <row r="35398" spans="76:76">
      <c r="BX35398" s="16"/>
    </row>
    <row r="35399" spans="76:76">
      <c r="BX35399" s="16"/>
    </row>
    <row r="35400" spans="76:76">
      <c r="BX35400" s="16"/>
    </row>
    <row r="35401" spans="76:76">
      <c r="BX35401" s="16"/>
    </row>
    <row r="35402" spans="76:76">
      <c r="BX35402" s="16"/>
    </row>
    <row r="35403" spans="76:76">
      <c r="BX35403" s="16"/>
    </row>
    <row r="35404" spans="76:76">
      <c r="BX35404" s="16"/>
    </row>
    <row r="35405" spans="76:76">
      <c r="BX35405" s="16"/>
    </row>
    <row r="35406" spans="76:76">
      <c r="BX35406" s="16"/>
    </row>
    <row r="35407" spans="76:76">
      <c r="BX35407" s="16"/>
    </row>
    <row r="35408" spans="76:76">
      <c r="BX35408" s="16"/>
    </row>
    <row r="35409" spans="76:76">
      <c r="BX35409" s="16"/>
    </row>
    <row r="35410" spans="76:76">
      <c r="BX35410" s="16"/>
    </row>
    <row r="35411" spans="76:76">
      <c r="BX35411" s="16"/>
    </row>
    <row r="35412" spans="76:76">
      <c r="BX35412" s="16"/>
    </row>
    <row r="35413" spans="76:76">
      <c r="BX35413" s="16"/>
    </row>
    <row r="35414" spans="76:76">
      <c r="BX35414" s="16"/>
    </row>
    <row r="35415" spans="76:76">
      <c r="BX35415" s="16"/>
    </row>
    <row r="35416" spans="76:76">
      <c r="BX35416" s="16"/>
    </row>
    <row r="35417" spans="76:76">
      <c r="BX35417" s="16"/>
    </row>
    <row r="35418" spans="76:76">
      <c r="BX35418" s="16"/>
    </row>
    <row r="35419" spans="76:76">
      <c r="BX35419" s="16"/>
    </row>
    <row r="35420" spans="76:76">
      <c r="BX35420" s="16"/>
    </row>
    <row r="35421" spans="76:76">
      <c r="BX35421" s="16"/>
    </row>
    <row r="35422" spans="76:76">
      <c r="BX35422" s="16"/>
    </row>
    <row r="35423" spans="76:76">
      <c r="BX35423" s="16"/>
    </row>
    <row r="35424" spans="76:76">
      <c r="BX35424" s="16"/>
    </row>
    <row r="35425" spans="76:76">
      <c r="BX35425" s="16"/>
    </row>
    <row r="35426" spans="76:76">
      <c r="BX35426" s="16"/>
    </row>
    <row r="35427" spans="76:76">
      <c r="BX35427" s="16"/>
    </row>
    <row r="35428" spans="76:76">
      <c r="BX35428" s="16"/>
    </row>
    <row r="35429" spans="76:76">
      <c r="BX35429" s="16"/>
    </row>
    <row r="35430" spans="76:76">
      <c r="BX35430" s="16"/>
    </row>
    <row r="35431" spans="76:76">
      <c r="BX35431" s="16"/>
    </row>
    <row r="35432" spans="76:76">
      <c r="BX35432" s="16"/>
    </row>
    <row r="35433" spans="76:76">
      <c r="BX35433" s="16"/>
    </row>
    <row r="35434" spans="76:76">
      <c r="BX35434" s="16"/>
    </row>
    <row r="35435" spans="76:76">
      <c r="BX35435" s="16"/>
    </row>
    <row r="35436" spans="76:76">
      <c r="BX35436" s="16"/>
    </row>
    <row r="35437" spans="76:76">
      <c r="BX35437" s="16"/>
    </row>
    <row r="35438" spans="76:76">
      <c r="BX35438" s="16"/>
    </row>
    <row r="35439" spans="76:76">
      <c r="BX35439" s="16"/>
    </row>
    <row r="35440" spans="76:76">
      <c r="BX35440" s="16"/>
    </row>
    <row r="35441" spans="76:76">
      <c r="BX35441" s="16"/>
    </row>
    <row r="35442" spans="76:76">
      <c r="BX35442" s="16"/>
    </row>
    <row r="35443" spans="76:76">
      <c r="BX35443" s="16"/>
    </row>
    <row r="35444" spans="76:76">
      <c r="BX35444" s="16"/>
    </row>
    <row r="35445" spans="76:76">
      <c r="BX35445" s="16"/>
    </row>
    <row r="35446" spans="76:76">
      <c r="BX35446" s="16"/>
    </row>
    <row r="35447" spans="76:76">
      <c r="BX35447" s="16"/>
    </row>
    <row r="35448" spans="76:76">
      <c r="BX35448" s="16"/>
    </row>
    <row r="35449" spans="76:76">
      <c r="BX35449" s="16"/>
    </row>
    <row r="35450" spans="76:76">
      <c r="BX35450" s="16"/>
    </row>
    <row r="35451" spans="76:76">
      <c r="BX35451" s="16"/>
    </row>
    <row r="35452" spans="76:76">
      <c r="BX35452" s="16"/>
    </row>
    <row r="35453" spans="76:76">
      <c r="BX35453" s="16"/>
    </row>
    <row r="35454" spans="76:76">
      <c r="BX35454" s="16"/>
    </row>
    <row r="35455" spans="76:76">
      <c r="BX35455" s="16"/>
    </row>
    <row r="35456" spans="76:76">
      <c r="BX35456" s="16"/>
    </row>
    <row r="35457" spans="76:76">
      <c r="BX35457" s="16"/>
    </row>
    <row r="35458" spans="76:76">
      <c r="BX35458" s="16"/>
    </row>
    <row r="35459" spans="76:76">
      <c r="BX35459" s="16"/>
    </row>
    <row r="35460" spans="76:76">
      <c r="BX35460" s="16"/>
    </row>
    <row r="35461" spans="76:76">
      <c r="BX35461" s="16"/>
    </row>
    <row r="35462" spans="76:76">
      <c r="BX35462" s="16"/>
    </row>
    <row r="35463" spans="76:76">
      <c r="BX35463" s="16"/>
    </row>
    <row r="35464" spans="76:76">
      <c r="BX35464" s="16"/>
    </row>
    <row r="35465" spans="76:76">
      <c r="BX35465" s="16"/>
    </row>
    <row r="35466" spans="76:76">
      <c r="BX35466" s="16"/>
    </row>
    <row r="35467" spans="76:76">
      <c r="BX35467" s="16"/>
    </row>
    <row r="35468" spans="76:76">
      <c r="BX35468" s="16"/>
    </row>
    <row r="35469" spans="76:76">
      <c r="BX35469" s="16"/>
    </row>
    <row r="35470" spans="76:76">
      <c r="BX35470" s="16"/>
    </row>
    <row r="35471" spans="76:76">
      <c r="BX35471" s="16"/>
    </row>
    <row r="35472" spans="76:76">
      <c r="BX35472" s="16"/>
    </row>
    <row r="35473" spans="76:76">
      <c r="BX35473" s="16"/>
    </row>
    <row r="35474" spans="76:76">
      <c r="BX35474" s="16"/>
    </row>
    <row r="35475" spans="76:76">
      <c r="BX35475" s="16"/>
    </row>
    <row r="35476" spans="76:76">
      <c r="BX35476" s="16"/>
    </row>
    <row r="35477" spans="76:76">
      <c r="BX35477" s="16"/>
    </row>
    <row r="35478" spans="76:76">
      <c r="BX35478" s="16"/>
    </row>
    <row r="35479" spans="76:76">
      <c r="BX35479" s="16"/>
    </row>
    <row r="35480" spans="76:76">
      <c r="BX35480" s="16"/>
    </row>
    <row r="35481" spans="76:76">
      <c r="BX35481" s="16"/>
    </row>
    <row r="35482" spans="76:76">
      <c r="BX35482" s="16"/>
    </row>
    <row r="35483" spans="76:76">
      <c r="BX35483" s="16"/>
    </row>
    <row r="35484" spans="76:76">
      <c r="BX35484" s="16"/>
    </row>
    <row r="35485" spans="76:76">
      <c r="BX35485" s="16"/>
    </row>
    <row r="35486" spans="76:76">
      <c r="BX35486" s="16"/>
    </row>
    <row r="35487" spans="76:76">
      <c r="BX35487" s="16"/>
    </row>
    <row r="35488" spans="76:76">
      <c r="BX35488" s="16"/>
    </row>
    <row r="35489" spans="76:76">
      <c r="BX35489" s="16"/>
    </row>
    <row r="35490" spans="76:76">
      <c r="BX35490" s="16"/>
    </row>
    <row r="35491" spans="76:76">
      <c r="BX35491" s="16"/>
    </row>
    <row r="35492" spans="76:76">
      <c r="BX35492" s="16"/>
    </row>
    <row r="35493" spans="76:76">
      <c r="BX35493" s="16"/>
    </row>
    <row r="35494" spans="76:76">
      <c r="BX35494" s="16"/>
    </row>
    <row r="35495" spans="76:76">
      <c r="BX35495" s="16"/>
    </row>
    <row r="35496" spans="76:76">
      <c r="BX35496" s="16"/>
    </row>
    <row r="35497" spans="76:76">
      <c r="BX35497" s="16"/>
    </row>
    <row r="35498" spans="76:76">
      <c r="BX35498" s="16"/>
    </row>
    <row r="35499" spans="76:76">
      <c r="BX35499" s="16"/>
    </row>
    <row r="35500" spans="76:76">
      <c r="BX35500" s="16"/>
    </row>
    <row r="35501" spans="76:76">
      <c r="BX35501" s="16"/>
    </row>
    <row r="35502" spans="76:76">
      <c r="BX35502" s="16"/>
    </row>
    <row r="35503" spans="76:76">
      <c r="BX35503" s="16"/>
    </row>
    <row r="35504" spans="76:76">
      <c r="BX35504" s="16"/>
    </row>
    <row r="35505" spans="76:76">
      <c r="BX35505" s="16"/>
    </row>
    <row r="35506" spans="76:76">
      <c r="BX35506" s="16"/>
    </row>
    <row r="35507" spans="76:76">
      <c r="BX35507" s="16"/>
    </row>
    <row r="35508" spans="76:76">
      <c r="BX35508" s="16"/>
    </row>
    <row r="35509" spans="76:76">
      <c r="BX35509" s="16"/>
    </row>
    <row r="35510" spans="76:76">
      <c r="BX35510" s="16"/>
    </row>
    <row r="35511" spans="76:76">
      <c r="BX35511" s="16"/>
    </row>
    <row r="35512" spans="76:76">
      <c r="BX35512" s="16"/>
    </row>
    <row r="35513" spans="76:76">
      <c r="BX35513" s="16"/>
    </row>
    <row r="35514" spans="76:76">
      <c r="BX35514" s="16"/>
    </row>
    <row r="35515" spans="76:76">
      <c r="BX35515" s="16"/>
    </row>
    <row r="35516" spans="76:76">
      <c r="BX35516" s="16"/>
    </row>
    <row r="35517" spans="76:76">
      <c r="BX35517" s="16"/>
    </row>
    <row r="35518" spans="76:76">
      <c r="BX35518" s="16"/>
    </row>
    <row r="35519" spans="76:76">
      <c r="BX35519" s="16"/>
    </row>
    <row r="35520" spans="76:76">
      <c r="BX35520" s="16"/>
    </row>
    <row r="35521" spans="76:76">
      <c r="BX35521" s="16"/>
    </row>
    <row r="35522" spans="76:76">
      <c r="BX35522" s="16"/>
    </row>
    <row r="35523" spans="76:76">
      <c r="BX35523" s="16"/>
    </row>
    <row r="35524" spans="76:76">
      <c r="BX35524" s="16"/>
    </row>
    <row r="35525" spans="76:76">
      <c r="BX35525" s="16"/>
    </row>
    <row r="35526" spans="76:76">
      <c r="BX35526" s="16"/>
    </row>
    <row r="35527" spans="76:76">
      <c r="BX35527" s="16"/>
    </row>
    <row r="35528" spans="76:76">
      <c r="BX35528" s="16"/>
    </row>
    <row r="35529" spans="76:76">
      <c r="BX35529" s="16"/>
    </row>
    <row r="35530" spans="76:76">
      <c r="BX35530" s="16"/>
    </row>
    <row r="35531" spans="76:76">
      <c r="BX35531" s="16"/>
    </row>
    <row r="35532" spans="76:76">
      <c r="BX35532" s="16"/>
    </row>
    <row r="35533" spans="76:76">
      <c r="BX35533" s="16"/>
    </row>
    <row r="35534" spans="76:76">
      <c r="BX35534" s="16"/>
    </row>
    <row r="35535" spans="76:76">
      <c r="BX35535" s="16"/>
    </row>
    <row r="35536" spans="76:76">
      <c r="BX35536" s="16"/>
    </row>
    <row r="35537" spans="76:76">
      <c r="BX35537" s="16"/>
    </row>
    <row r="35538" spans="76:76">
      <c r="BX35538" s="16"/>
    </row>
    <row r="35539" spans="76:76">
      <c r="BX35539" s="16"/>
    </row>
    <row r="35540" spans="76:76">
      <c r="BX35540" s="16"/>
    </row>
    <row r="35541" spans="76:76">
      <c r="BX35541" s="16"/>
    </row>
    <row r="35542" spans="76:76">
      <c r="BX35542" s="16"/>
    </row>
    <row r="35543" spans="76:76">
      <c r="BX35543" s="16"/>
    </row>
    <row r="35544" spans="76:76">
      <c r="BX35544" s="16"/>
    </row>
    <row r="35545" spans="76:76">
      <c r="BX35545" s="16"/>
    </row>
    <row r="35546" spans="76:76">
      <c r="BX35546" s="16"/>
    </row>
    <row r="35547" spans="76:76">
      <c r="BX35547" s="16"/>
    </row>
    <row r="35548" spans="76:76">
      <c r="BX35548" s="16"/>
    </row>
    <row r="35549" spans="76:76">
      <c r="BX35549" s="16"/>
    </row>
    <row r="35550" spans="76:76">
      <c r="BX35550" s="16"/>
    </row>
    <row r="35551" spans="76:76">
      <c r="BX35551" s="16"/>
    </row>
    <row r="35552" spans="76:76">
      <c r="BX35552" s="16"/>
    </row>
    <row r="35553" spans="76:76">
      <c r="BX35553" s="16"/>
    </row>
    <row r="35554" spans="76:76">
      <c r="BX35554" s="16"/>
    </row>
    <row r="35555" spans="76:76">
      <c r="BX35555" s="16"/>
    </row>
    <row r="35556" spans="76:76">
      <c r="BX35556" s="16"/>
    </row>
    <row r="35557" spans="76:76">
      <c r="BX35557" s="16"/>
    </row>
    <row r="35558" spans="76:76">
      <c r="BX35558" s="16"/>
    </row>
    <row r="35559" spans="76:76">
      <c r="BX35559" s="16"/>
    </row>
    <row r="35560" spans="76:76">
      <c r="BX35560" s="16"/>
    </row>
    <row r="35561" spans="76:76">
      <c r="BX35561" s="16"/>
    </row>
    <row r="35562" spans="76:76">
      <c r="BX35562" s="16"/>
    </row>
    <row r="35563" spans="76:76">
      <c r="BX35563" s="16"/>
    </row>
    <row r="35564" spans="76:76">
      <c r="BX35564" s="16"/>
    </row>
    <row r="35565" spans="76:76">
      <c r="BX35565" s="16"/>
    </row>
    <row r="35566" spans="76:76">
      <c r="BX35566" s="16"/>
    </row>
    <row r="35567" spans="76:76">
      <c r="BX35567" s="16"/>
    </row>
    <row r="35568" spans="76:76">
      <c r="BX35568" s="16"/>
    </row>
    <row r="35569" spans="76:76">
      <c r="BX35569" s="16"/>
    </row>
    <row r="35570" spans="76:76">
      <c r="BX35570" s="16"/>
    </row>
    <row r="35571" spans="76:76">
      <c r="BX35571" s="16"/>
    </row>
    <row r="35572" spans="76:76">
      <c r="BX35572" s="16"/>
    </row>
    <row r="35573" spans="76:76">
      <c r="BX35573" s="16"/>
    </row>
    <row r="35574" spans="76:76">
      <c r="BX35574" s="16"/>
    </row>
    <row r="35575" spans="76:76">
      <c r="BX35575" s="16"/>
    </row>
    <row r="35576" spans="76:76">
      <c r="BX35576" s="16"/>
    </row>
    <row r="35577" spans="76:76">
      <c r="BX35577" s="16"/>
    </row>
    <row r="35578" spans="76:76">
      <c r="BX35578" s="16"/>
    </row>
    <row r="35579" spans="76:76">
      <c r="BX35579" s="16"/>
    </row>
    <row r="35580" spans="76:76">
      <c r="BX35580" s="16"/>
    </row>
    <row r="35581" spans="76:76">
      <c r="BX35581" s="16"/>
    </row>
    <row r="35582" spans="76:76">
      <c r="BX35582" s="16"/>
    </row>
    <row r="35583" spans="76:76">
      <c r="BX35583" s="16"/>
    </row>
    <row r="35584" spans="76:76">
      <c r="BX35584" s="16"/>
    </row>
    <row r="35585" spans="76:76">
      <c r="BX35585" s="16"/>
    </row>
    <row r="35586" spans="76:76">
      <c r="BX35586" s="16"/>
    </row>
    <row r="35587" spans="76:76">
      <c r="BX35587" s="16"/>
    </row>
    <row r="35588" spans="76:76">
      <c r="BX35588" s="16"/>
    </row>
    <row r="35589" spans="76:76">
      <c r="BX35589" s="16"/>
    </row>
    <row r="35590" spans="76:76">
      <c r="BX35590" s="16"/>
    </row>
    <row r="35591" spans="76:76">
      <c r="BX35591" s="16"/>
    </row>
    <row r="35592" spans="76:76">
      <c r="BX35592" s="16"/>
    </row>
    <row r="35593" spans="76:76">
      <c r="BX35593" s="16"/>
    </row>
    <row r="35594" spans="76:76">
      <c r="BX35594" s="16"/>
    </row>
    <row r="35595" spans="76:76">
      <c r="BX35595" s="16"/>
    </row>
    <row r="35596" spans="76:76">
      <c r="BX35596" s="16"/>
    </row>
    <row r="35597" spans="76:76">
      <c r="BX35597" s="16"/>
    </row>
    <row r="35598" spans="76:76">
      <c r="BX35598" s="16"/>
    </row>
    <row r="35599" spans="76:76">
      <c r="BX35599" s="16"/>
    </row>
    <row r="35600" spans="76:76">
      <c r="BX35600" s="16"/>
    </row>
    <row r="35601" spans="76:76">
      <c r="BX35601" s="16"/>
    </row>
    <row r="35602" spans="76:76">
      <c r="BX35602" s="16"/>
    </row>
    <row r="35603" spans="76:76">
      <c r="BX35603" s="16"/>
    </row>
    <row r="35604" spans="76:76">
      <c r="BX35604" s="16"/>
    </row>
    <row r="35605" spans="76:76">
      <c r="BX35605" s="16"/>
    </row>
    <row r="35606" spans="76:76">
      <c r="BX35606" s="16"/>
    </row>
    <row r="35607" spans="76:76">
      <c r="BX35607" s="16"/>
    </row>
    <row r="35608" spans="76:76">
      <c r="BX35608" s="16"/>
    </row>
    <row r="35609" spans="76:76">
      <c r="BX35609" s="16"/>
    </row>
    <row r="35610" spans="76:76">
      <c r="BX35610" s="16"/>
    </row>
    <row r="35611" spans="76:76">
      <c r="BX35611" s="16"/>
    </row>
    <row r="35612" spans="76:76">
      <c r="BX35612" s="16"/>
    </row>
    <row r="35613" spans="76:76">
      <c r="BX35613" s="16"/>
    </row>
    <row r="35614" spans="76:76">
      <c r="BX35614" s="16"/>
    </row>
    <row r="35615" spans="76:76">
      <c r="BX35615" s="16"/>
    </row>
    <row r="35616" spans="76:76">
      <c r="BX35616" s="16"/>
    </row>
    <row r="35617" spans="76:76">
      <c r="BX35617" s="16"/>
    </row>
    <row r="35618" spans="76:76">
      <c r="BX35618" s="16"/>
    </row>
    <row r="35619" spans="76:76">
      <c r="BX35619" s="16"/>
    </row>
    <row r="35620" spans="76:76">
      <c r="BX35620" s="16"/>
    </row>
    <row r="35621" spans="76:76">
      <c r="BX35621" s="16"/>
    </row>
    <row r="35622" spans="76:76">
      <c r="BX35622" s="16"/>
    </row>
    <row r="35623" spans="76:76">
      <c r="BX35623" s="16"/>
    </row>
    <row r="35624" spans="76:76">
      <c r="BX35624" s="16"/>
    </row>
    <row r="35625" spans="76:76">
      <c r="BX35625" s="16"/>
    </row>
    <row r="35626" spans="76:76">
      <c r="BX35626" s="16"/>
    </row>
    <row r="35627" spans="76:76">
      <c r="BX35627" s="16"/>
    </row>
    <row r="35628" spans="76:76">
      <c r="BX35628" s="16"/>
    </row>
    <row r="35629" spans="76:76">
      <c r="BX35629" s="16"/>
    </row>
    <row r="35630" spans="76:76">
      <c r="BX35630" s="16"/>
    </row>
    <row r="35631" spans="76:76">
      <c r="BX35631" s="16"/>
    </row>
    <row r="35632" spans="76:76">
      <c r="BX35632" s="16"/>
    </row>
    <row r="35633" spans="76:76">
      <c r="BX35633" s="16"/>
    </row>
    <row r="35634" spans="76:76">
      <c r="BX35634" s="16"/>
    </row>
    <row r="35635" spans="76:76">
      <c r="BX35635" s="16"/>
    </row>
    <row r="35636" spans="76:76">
      <c r="BX35636" s="16"/>
    </row>
    <row r="35637" spans="76:76">
      <c r="BX35637" s="16"/>
    </row>
    <row r="35638" spans="76:76">
      <c r="BX35638" s="16"/>
    </row>
    <row r="35639" spans="76:76">
      <c r="BX35639" s="16"/>
    </row>
    <row r="35640" spans="76:76">
      <c r="BX35640" s="16"/>
    </row>
    <row r="35641" spans="76:76">
      <c r="BX35641" s="16"/>
    </row>
    <row r="35642" spans="76:76">
      <c r="BX35642" s="16"/>
    </row>
    <row r="35643" spans="76:76">
      <c r="BX35643" s="16"/>
    </row>
    <row r="35644" spans="76:76">
      <c r="BX35644" s="16"/>
    </row>
    <row r="35645" spans="76:76">
      <c r="BX35645" s="16"/>
    </row>
    <row r="35646" spans="76:76">
      <c r="BX35646" s="16"/>
    </row>
    <row r="35647" spans="76:76">
      <c r="BX35647" s="16"/>
    </row>
    <row r="35648" spans="76:76">
      <c r="BX35648" s="16"/>
    </row>
    <row r="35649" spans="76:76">
      <c r="BX35649" s="16"/>
    </row>
    <row r="35650" spans="76:76">
      <c r="BX35650" s="16"/>
    </row>
    <row r="35651" spans="76:76">
      <c r="BX35651" s="16"/>
    </row>
    <row r="35652" spans="76:76">
      <c r="BX35652" s="16"/>
    </row>
    <row r="35653" spans="76:76">
      <c r="BX35653" s="16"/>
    </row>
    <row r="35654" spans="76:76">
      <c r="BX35654" s="16"/>
    </row>
    <row r="35655" spans="76:76">
      <c r="BX35655" s="16"/>
    </row>
    <row r="35656" spans="76:76">
      <c r="BX35656" s="16"/>
    </row>
    <row r="35657" spans="76:76">
      <c r="BX35657" s="16"/>
    </row>
    <row r="35658" spans="76:76">
      <c r="BX35658" s="16"/>
    </row>
    <row r="35659" spans="76:76">
      <c r="BX35659" s="16"/>
    </row>
    <row r="35660" spans="76:76">
      <c r="BX35660" s="16"/>
    </row>
    <row r="35661" spans="76:76">
      <c r="BX35661" s="16"/>
    </row>
    <row r="35662" spans="76:76">
      <c r="BX35662" s="16"/>
    </row>
    <row r="35663" spans="76:76">
      <c r="BX35663" s="16"/>
    </row>
    <row r="35664" spans="76:76">
      <c r="BX35664" s="16"/>
    </row>
    <row r="35665" spans="76:76">
      <c r="BX35665" s="16"/>
    </row>
    <row r="35666" spans="76:76">
      <c r="BX35666" s="16"/>
    </row>
    <row r="35667" spans="76:76">
      <c r="BX35667" s="16"/>
    </row>
    <row r="35668" spans="76:76">
      <c r="BX35668" s="16"/>
    </row>
    <row r="35669" spans="76:76">
      <c r="BX35669" s="16"/>
    </row>
    <row r="35670" spans="76:76">
      <c r="BX35670" s="16"/>
    </row>
    <row r="35671" spans="76:76">
      <c r="BX35671" s="16"/>
    </row>
    <row r="35672" spans="76:76">
      <c r="BX35672" s="16"/>
    </row>
    <row r="35673" spans="76:76">
      <c r="BX35673" s="16"/>
    </row>
    <row r="35674" spans="76:76">
      <c r="BX35674" s="16"/>
    </row>
    <row r="35675" spans="76:76">
      <c r="BX35675" s="16"/>
    </row>
    <row r="35676" spans="76:76">
      <c r="BX35676" s="16"/>
    </row>
    <row r="35677" spans="76:76">
      <c r="BX35677" s="16"/>
    </row>
    <row r="35678" spans="76:76">
      <c r="BX35678" s="16"/>
    </row>
    <row r="35679" spans="76:76">
      <c r="BX35679" s="16"/>
    </row>
    <row r="35680" spans="76:76">
      <c r="BX35680" s="16"/>
    </row>
    <row r="35681" spans="76:76">
      <c r="BX35681" s="16"/>
    </row>
    <row r="35682" spans="76:76">
      <c r="BX35682" s="16"/>
    </row>
    <row r="35683" spans="76:76">
      <c r="BX35683" s="16"/>
    </row>
    <row r="35684" spans="76:76">
      <c r="BX35684" s="16"/>
    </row>
    <row r="35685" spans="76:76">
      <c r="BX35685" s="16"/>
    </row>
    <row r="35686" spans="76:76">
      <c r="BX35686" s="16"/>
    </row>
    <row r="35687" spans="76:76">
      <c r="BX35687" s="16"/>
    </row>
    <row r="35688" spans="76:76">
      <c r="BX35688" s="16"/>
    </row>
    <row r="35689" spans="76:76">
      <c r="BX35689" s="16"/>
    </row>
    <row r="35690" spans="76:76">
      <c r="BX35690" s="16"/>
    </row>
    <row r="35691" spans="76:76">
      <c r="BX35691" s="16"/>
    </row>
    <row r="35692" spans="76:76">
      <c r="BX35692" s="16"/>
    </row>
    <row r="35693" spans="76:76">
      <c r="BX35693" s="16"/>
    </row>
    <row r="35694" spans="76:76">
      <c r="BX35694" s="16"/>
    </row>
    <row r="35695" spans="76:76">
      <c r="BX35695" s="16"/>
    </row>
    <row r="35696" spans="76:76">
      <c r="BX35696" s="16"/>
    </row>
    <row r="35697" spans="76:76">
      <c r="BX35697" s="16"/>
    </row>
    <row r="35698" spans="76:76">
      <c r="BX35698" s="16"/>
    </row>
    <row r="35699" spans="76:76">
      <c r="BX35699" s="16"/>
    </row>
    <row r="35700" spans="76:76">
      <c r="BX35700" s="16"/>
    </row>
    <row r="35701" spans="76:76">
      <c r="BX35701" s="16"/>
    </row>
    <row r="35702" spans="76:76">
      <c r="BX35702" s="16"/>
    </row>
    <row r="35703" spans="76:76">
      <c r="BX35703" s="16"/>
    </row>
    <row r="35704" spans="76:76">
      <c r="BX35704" s="16"/>
    </row>
    <row r="35705" spans="76:76">
      <c r="BX35705" s="16"/>
    </row>
    <row r="35706" spans="76:76">
      <c r="BX35706" s="16"/>
    </row>
    <row r="35707" spans="76:76">
      <c r="BX35707" s="16"/>
    </row>
    <row r="35708" spans="76:76">
      <c r="BX35708" s="16"/>
    </row>
    <row r="35709" spans="76:76">
      <c r="BX35709" s="16"/>
    </row>
    <row r="35710" spans="76:76">
      <c r="BX35710" s="16"/>
    </row>
    <row r="35711" spans="76:76">
      <c r="BX35711" s="16"/>
    </row>
    <row r="35712" spans="76:76">
      <c r="BX35712" s="16"/>
    </row>
    <row r="35713" spans="76:76">
      <c r="BX35713" s="16"/>
    </row>
    <row r="35714" spans="76:76">
      <c r="BX35714" s="16"/>
    </row>
    <row r="35715" spans="76:76">
      <c r="BX35715" s="16"/>
    </row>
    <row r="35716" spans="76:76">
      <c r="BX35716" s="16"/>
    </row>
    <row r="35717" spans="76:76">
      <c r="BX35717" s="16"/>
    </row>
    <row r="35718" spans="76:76">
      <c r="BX35718" s="16"/>
    </row>
    <row r="35719" spans="76:76">
      <c r="BX35719" s="16"/>
    </row>
    <row r="35720" spans="76:76">
      <c r="BX35720" s="16"/>
    </row>
    <row r="35721" spans="76:76">
      <c r="BX35721" s="16"/>
    </row>
    <row r="35722" spans="76:76">
      <c r="BX35722" s="16"/>
    </row>
    <row r="35723" spans="76:76">
      <c r="BX35723" s="16"/>
    </row>
    <row r="35724" spans="76:76">
      <c r="BX35724" s="16"/>
    </row>
    <row r="35725" spans="76:76">
      <c r="BX35725" s="16"/>
    </row>
    <row r="35726" spans="76:76">
      <c r="BX35726" s="16"/>
    </row>
    <row r="35727" spans="76:76">
      <c r="BX35727" s="16"/>
    </row>
    <row r="35728" spans="76:76">
      <c r="BX35728" s="16"/>
    </row>
    <row r="35729" spans="76:76">
      <c r="BX35729" s="16"/>
    </row>
    <row r="35730" spans="76:76">
      <c r="BX35730" s="16"/>
    </row>
    <row r="35731" spans="76:76">
      <c r="BX35731" s="16"/>
    </row>
    <row r="35732" spans="76:76">
      <c r="BX35732" s="16"/>
    </row>
    <row r="35733" spans="76:76">
      <c r="BX35733" s="16"/>
    </row>
    <row r="35734" spans="76:76">
      <c r="BX35734" s="16"/>
    </row>
    <row r="35735" spans="76:76">
      <c r="BX35735" s="16"/>
    </row>
    <row r="35736" spans="76:76">
      <c r="BX35736" s="16"/>
    </row>
    <row r="35737" spans="76:76">
      <c r="BX35737" s="16"/>
    </row>
    <row r="35738" spans="76:76">
      <c r="BX35738" s="16"/>
    </row>
    <row r="35739" spans="76:76">
      <c r="BX35739" s="16"/>
    </row>
    <row r="35740" spans="76:76">
      <c r="BX35740" s="16"/>
    </row>
    <row r="35741" spans="76:76">
      <c r="BX35741" s="16"/>
    </row>
    <row r="35742" spans="76:76">
      <c r="BX35742" s="16"/>
    </row>
    <row r="35743" spans="76:76">
      <c r="BX35743" s="16"/>
    </row>
    <row r="35744" spans="76:76">
      <c r="BX35744" s="16"/>
    </row>
    <row r="35745" spans="76:76">
      <c r="BX35745" s="16"/>
    </row>
    <row r="35746" spans="76:76">
      <c r="BX35746" s="16"/>
    </row>
    <row r="35747" spans="76:76">
      <c r="BX35747" s="16"/>
    </row>
    <row r="35748" spans="76:76">
      <c r="BX35748" s="16"/>
    </row>
    <row r="35749" spans="76:76">
      <c r="BX35749" s="16"/>
    </row>
    <row r="35750" spans="76:76">
      <c r="BX35750" s="16"/>
    </row>
    <row r="35751" spans="76:76">
      <c r="BX35751" s="16"/>
    </row>
    <row r="35752" spans="76:76">
      <c r="BX35752" s="16"/>
    </row>
    <row r="35753" spans="76:76">
      <c r="BX35753" s="16"/>
    </row>
    <row r="35754" spans="76:76">
      <c r="BX35754" s="16"/>
    </row>
    <row r="35755" spans="76:76">
      <c r="BX35755" s="16"/>
    </row>
    <row r="35756" spans="76:76">
      <c r="BX35756" s="16"/>
    </row>
    <row r="35757" spans="76:76">
      <c r="BX35757" s="16"/>
    </row>
    <row r="35758" spans="76:76">
      <c r="BX35758" s="16"/>
    </row>
    <row r="35759" spans="76:76">
      <c r="BX35759" s="16"/>
    </row>
    <row r="35760" spans="76:76">
      <c r="BX35760" s="16"/>
    </row>
    <row r="35761" spans="76:76">
      <c r="BX35761" s="16"/>
    </row>
    <row r="35762" spans="76:76">
      <c r="BX35762" s="16"/>
    </row>
    <row r="35763" spans="76:76">
      <c r="BX35763" s="16"/>
    </row>
    <row r="35764" spans="76:76">
      <c r="BX35764" s="16"/>
    </row>
    <row r="35765" spans="76:76">
      <c r="BX35765" s="16"/>
    </row>
    <row r="35766" spans="76:76">
      <c r="BX35766" s="16"/>
    </row>
    <row r="35767" spans="76:76">
      <c r="BX35767" s="16"/>
    </row>
    <row r="35768" spans="76:76">
      <c r="BX35768" s="16"/>
    </row>
    <row r="35769" spans="76:76">
      <c r="BX35769" s="16"/>
    </row>
    <row r="35770" spans="76:76">
      <c r="BX35770" s="16"/>
    </row>
    <row r="35771" spans="76:76">
      <c r="BX35771" s="16"/>
    </row>
    <row r="35772" spans="76:76">
      <c r="BX35772" s="16"/>
    </row>
    <row r="35773" spans="76:76">
      <c r="BX35773" s="16"/>
    </row>
    <row r="35774" spans="76:76">
      <c r="BX35774" s="16"/>
    </row>
    <row r="35775" spans="76:76">
      <c r="BX35775" s="16"/>
    </row>
    <row r="35776" spans="76:76">
      <c r="BX35776" s="16"/>
    </row>
    <row r="35777" spans="76:76">
      <c r="BX35777" s="16"/>
    </row>
    <row r="35778" spans="76:76">
      <c r="BX35778" s="16"/>
    </row>
    <row r="35779" spans="76:76">
      <c r="BX35779" s="16"/>
    </row>
    <row r="35780" spans="76:76">
      <c r="BX35780" s="16"/>
    </row>
    <row r="35781" spans="76:76">
      <c r="BX35781" s="16"/>
    </row>
    <row r="35782" spans="76:76">
      <c r="BX35782" s="16"/>
    </row>
    <row r="35783" spans="76:76">
      <c r="BX35783" s="16"/>
    </row>
    <row r="35784" spans="76:76">
      <c r="BX35784" s="16"/>
    </row>
    <row r="35785" spans="76:76">
      <c r="BX35785" s="16"/>
    </row>
    <row r="35786" spans="76:76">
      <c r="BX35786" s="16"/>
    </row>
    <row r="35787" spans="76:76">
      <c r="BX35787" s="16"/>
    </row>
    <row r="35788" spans="76:76">
      <c r="BX35788" s="16"/>
    </row>
    <row r="35789" spans="76:76">
      <c r="BX35789" s="16"/>
    </row>
    <row r="35790" spans="76:76">
      <c r="BX35790" s="16"/>
    </row>
    <row r="35791" spans="76:76">
      <c r="BX35791" s="16"/>
    </row>
    <row r="35792" spans="76:76">
      <c r="BX35792" s="16"/>
    </row>
    <row r="35793" spans="76:76">
      <c r="BX35793" s="16"/>
    </row>
    <row r="35794" spans="76:76">
      <c r="BX35794" s="16"/>
    </row>
    <row r="35795" spans="76:76">
      <c r="BX35795" s="16"/>
    </row>
    <row r="35796" spans="76:76">
      <c r="BX35796" s="16"/>
    </row>
    <row r="35797" spans="76:76">
      <c r="BX35797" s="16"/>
    </row>
    <row r="35798" spans="76:76">
      <c r="BX35798" s="16"/>
    </row>
    <row r="35799" spans="76:76">
      <c r="BX35799" s="16"/>
    </row>
    <row r="35800" spans="76:76">
      <c r="BX35800" s="16"/>
    </row>
    <row r="35801" spans="76:76">
      <c r="BX35801" s="16"/>
    </row>
    <row r="35802" spans="76:76">
      <c r="BX35802" s="16"/>
    </row>
    <row r="35803" spans="76:76">
      <c r="BX35803" s="16"/>
    </row>
    <row r="35804" spans="76:76">
      <c r="BX35804" s="16"/>
    </row>
    <row r="35805" spans="76:76">
      <c r="BX35805" s="16"/>
    </row>
    <row r="35806" spans="76:76">
      <c r="BX35806" s="16"/>
    </row>
    <row r="35807" spans="76:76">
      <c r="BX35807" s="16"/>
    </row>
    <row r="35808" spans="76:76">
      <c r="BX35808" s="16"/>
    </row>
    <row r="35809" spans="76:76">
      <c r="BX35809" s="16"/>
    </row>
    <row r="35810" spans="76:76">
      <c r="BX35810" s="16"/>
    </row>
    <row r="35811" spans="76:76">
      <c r="BX35811" s="16"/>
    </row>
    <row r="35812" spans="76:76">
      <c r="BX35812" s="16"/>
    </row>
    <row r="35813" spans="76:76">
      <c r="BX35813" s="16"/>
    </row>
    <row r="35814" spans="76:76">
      <c r="BX35814" s="16"/>
    </row>
    <row r="35815" spans="76:76">
      <c r="BX35815" s="16"/>
    </row>
    <row r="35816" spans="76:76">
      <c r="BX35816" s="16"/>
    </row>
    <row r="35817" spans="76:76">
      <c r="BX35817" s="16"/>
    </row>
    <row r="35818" spans="76:76">
      <c r="BX35818" s="16"/>
    </row>
    <row r="35819" spans="76:76">
      <c r="BX35819" s="16"/>
    </row>
    <row r="35820" spans="76:76">
      <c r="BX35820" s="16"/>
    </row>
    <row r="35821" spans="76:76">
      <c r="BX35821" s="16"/>
    </row>
    <row r="35822" spans="76:76">
      <c r="BX35822" s="16"/>
    </row>
    <row r="35823" spans="76:76">
      <c r="BX35823" s="16"/>
    </row>
    <row r="35824" spans="76:76">
      <c r="BX35824" s="16"/>
    </row>
    <row r="35825" spans="76:76">
      <c r="BX35825" s="16"/>
    </row>
    <row r="35826" spans="76:76">
      <c r="BX35826" s="16"/>
    </row>
    <row r="35827" spans="76:76">
      <c r="BX35827" s="16"/>
    </row>
    <row r="35828" spans="76:76">
      <c r="BX35828" s="16"/>
    </row>
    <row r="35829" spans="76:76">
      <c r="BX35829" s="16"/>
    </row>
    <row r="35830" spans="76:76">
      <c r="BX35830" s="16"/>
    </row>
    <row r="35831" spans="76:76">
      <c r="BX35831" s="16"/>
    </row>
    <row r="35832" spans="76:76">
      <c r="BX35832" s="16"/>
    </row>
    <row r="35833" spans="76:76">
      <c r="BX35833" s="16"/>
    </row>
    <row r="35834" spans="76:76">
      <c r="BX35834" s="16"/>
    </row>
    <row r="35835" spans="76:76">
      <c r="BX35835" s="16"/>
    </row>
    <row r="35836" spans="76:76">
      <c r="BX35836" s="16"/>
    </row>
    <row r="35837" spans="76:76">
      <c r="BX35837" s="16"/>
    </row>
    <row r="35838" spans="76:76">
      <c r="BX35838" s="16"/>
    </row>
    <row r="35839" spans="76:76">
      <c r="BX35839" s="16"/>
    </row>
    <row r="35840" spans="76:76">
      <c r="BX35840" s="16"/>
    </row>
    <row r="35841" spans="76:76">
      <c r="BX35841" s="16"/>
    </row>
    <row r="35842" spans="76:76">
      <c r="BX35842" s="16"/>
    </row>
    <row r="35843" spans="76:76">
      <c r="BX35843" s="16"/>
    </row>
    <row r="35844" spans="76:76">
      <c r="BX35844" s="16"/>
    </row>
    <row r="35845" spans="76:76">
      <c r="BX35845" s="16"/>
    </row>
    <row r="35846" spans="76:76">
      <c r="BX35846" s="16"/>
    </row>
    <row r="35847" spans="76:76">
      <c r="BX35847" s="16"/>
    </row>
    <row r="35848" spans="76:76">
      <c r="BX35848" s="16"/>
    </row>
    <row r="35849" spans="76:76">
      <c r="BX35849" s="16"/>
    </row>
    <row r="35850" spans="76:76">
      <c r="BX35850" s="16"/>
    </row>
    <row r="35851" spans="76:76">
      <c r="BX35851" s="16"/>
    </row>
    <row r="35852" spans="76:76">
      <c r="BX35852" s="16"/>
    </row>
    <row r="35853" spans="76:76">
      <c r="BX35853" s="16"/>
    </row>
    <row r="35854" spans="76:76">
      <c r="BX35854" s="16"/>
    </row>
    <row r="35855" spans="76:76">
      <c r="BX35855" s="16"/>
    </row>
    <row r="35856" spans="76:76">
      <c r="BX35856" s="16"/>
    </row>
    <row r="35857" spans="76:76">
      <c r="BX35857" s="16"/>
    </row>
    <row r="35858" spans="76:76">
      <c r="BX35858" s="16"/>
    </row>
    <row r="35859" spans="76:76">
      <c r="BX35859" s="16"/>
    </row>
    <row r="35860" spans="76:76">
      <c r="BX35860" s="16"/>
    </row>
    <row r="35861" spans="76:76">
      <c r="BX35861" s="16"/>
    </row>
    <row r="35862" spans="76:76">
      <c r="BX35862" s="16"/>
    </row>
    <row r="35863" spans="76:76">
      <c r="BX35863" s="16"/>
    </row>
    <row r="35864" spans="76:76">
      <c r="BX35864" s="16"/>
    </row>
    <row r="35865" spans="76:76">
      <c r="BX35865" s="16"/>
    </row>
    <row r="35866" spans="76:76">
      <c r="BX35866" s="16"/>
    </row>
    <row r="35867" spans="76:76">
      <c r="BX35867" s="16"/>
    </row>
    <row r="35868" spans="76:76">
      <c r="BX35868" s="16"/>
    </row>
    <row r="35869" spans="76:76">
      <c r="BX35869" s="16"/>
    </row>
    <row r="35870" spans="76:76">
      <c r="BX35870" s="16"/>
    </row>
    <row r="35871" spans="76:76">
      <c r="BX35871" s="16"/>
    </row>
    <row r="35872" spans="76:76">
      <c r="BX35872" s="16"/>
    </row>
    <row r="35873" spans="76:76">
      <c r="BX35873" s="16"/>
    </row>
    <row r="35874" spans="76:76">
      <c r="BX35874" s="16"/>
    </row>
    <row r="35875" spans="76:76">
      <c r="BX35875" s="16"/>
    </row>
    <row r="35876" spans="76:76">
      <c r="BX35876" s="16"/>
    </row>
    <row r="35877" spans="76:76">
      <c r="BX35877" s="16"/>
    </row>
    <row r="35878" spans="76:76">
      <c r="BX35878" s="16"/>
    </row>
    <row r="35879" spans="76:76">
      <c r="BX35879" s="16"/>
    </row>
    <row r="35880" spans="76:76">
      <c r="BX35880" s="16"/>
    </row>
    <row r="35881" spans="76:76">
      <c r="BX35881" s="16"/>
    </row>
    <row r="35882" spans="76:76">
      <c r="BX35882" s="16"/>
    </row>
    <row r="35883" spans="76:76">
      <c r="BX35883" s="16"/>
    </row>
    <row r="35884" spans="76:76">
      <c r="BX35884" s="16"/>
    </row>
    <row r="35885" spans="76:76">
      <c r="BX35885" s="16"/>
    </row>
    <row r="35886" spans="76:76">
      <c r="BX35886" s="16"/>
    </row>
    <row r="35887" spans="76:76">
      <c r="BX35887" s="16"/>
    </row>
    <row r="35888" spans="76:76">
      <c r="BX35888" s="16"/>
    </row>
    <row r="35889" spans="76:76">
      <c r="BX35889" s="16"/>
    </row>
    <row r="35890" spans="76:76">
      <c r="BX35890" s="16"/>
    </row>
    <row r="35891" spans="76:76">
      <c r="BX35891" s="16"/>
    </row>
    <row r="35892" spans="76:76">
      <c r="BX35892" s="16"/>
    </row>
    <row r="35893" spans="76:76">
      <c r="BX35893" s="16"/>
    </row>
    <row r="35894" spans="76:76">
      <c r="BX35894" s="16"/>
    </row>
    <row r="35895" spans="76:76">
      <c r="BX35895" s="16"/>
    </row>
    <row r="35896" spans="76:76">
      <c r="BX35896" s="16"/>
    </row>
    <row r="35897" spans="76:76">
      <c r="BX35897" s="16"/>
    </row>
    <row r="35898" spans="76:76">
      <c r="BX35898" s="16"/>
    </row>
    <row r="35899" spans="76:76">
      <c r="BX35899" s="16"/>
    </row>
    <row r="35900" spans="76:76">
      <c r="BX35900" s="16"/>
    </row>
    <row r="35901" spans="76:76">
      <c r="BX35901" s="16"/>
    </row>
    <row r="35902" spans="76:76">
      <c r="BX35902" s="16"/>
    </row>
    <row r="35903" spans="76:76">
      <c r="BX35903" s="16"/>
    </row>
    <row r="35904" spans="76:76">
      <c r="BX35904" s="16"/>
    </row>
    <row r="35905" spans="76:76">
      <c r="BX35905" s="16"/>
    </row>
    <row r="35906" spans="76:76">
      <c r="BX35906" s="16"/>
    </row>
    <row r="35907" spans="76:76">
      <c r="BX35907" s="16"/>
    </row>
    <row r="35908" spans="76:76">
      <c r="BX35908" s="16"/>
    </row>
    <row r="35909" spans="76:76">
      <c r="BX35909" s="16"/>
    </row>
    <row r="35910" spans="76:76">
      <c r="BX35910" s="16"/>
    </row>
    <row r="35911" spans="76:76">
      <c r="BX35911" s="16"/>
    </row>
    <row r="35912" spans="76:76">
      <c r="BX35912" s="16"/>
    </row>
    <row r="35913" spans="76:76">
      <c r="BX35913" s="16"/>
    </row>
    <row r="35914" spans="76:76">
      <c r="BX35914" s="16"/>
    </row>
    <row r="35915" spans="76:76">
      <c r="BX35915" s="16"/>
    </row>
    <row r="35916" spans="76:76">
      <c r="BX35916" s="16"/>
    </row>
    <row r="35917" spans="76:76">
      <c r="BX35917" s="16"/>
    </row>
    <row r="35918" spans="76:76">
      <c r="BX35918" s="16"/>
    </row>
    <row r="35919" spans="76:76">
      <c r="BX35919" s="16"/>
    </row>
    <row r="35920" spans="76:76">
      <c r="BX35920" s="16"/>
    </row>
    <row r="35921" spans="76:76">
      <c r="BX35921" s="16"/>
    </row>
    <row r="35922" spans="76:76">
      <c r="BX35922" s="16"/>
    </row>
    <row r="35923" spans="76:76">
      <c r="BX35923" s="16"/>
    </row>
    <row r="35924" spans="76:76">
      <c r="BX35924" s="16"/>
    </row>
    <row r="35925" spans="76:76">
      <c r="BX35925" s="16"/>
    </row>
    <row r="35926" spans="76:76">
      <c r="BX35926" s="16"/>
    </row>
    <row r="35927" spans="76:76">
      <c r="BX35927" s="16"/>
    </row>
    <row r="35928" spans="76:76">
      <c r="BX35928" s="16"/>
    </row>
    <row r="35929" spans="76:76">
      <c r="BX35929" s="16"/>
    </row>
    <row r="35930" spans="76:76">
      <c r="BX35930" s="16"/>
    </row>
    <row r="35931" spans="76:76">
      <c r="BX35931" s="16"/>
    </row>
    <row r="35932" spans="76:76">
      <c r="BX35932" s="16"/>
    </row>
    <row r="35933" spans="76:76">
      <c r="BX35933" s="16"/>
    </row>
    <row r="35934" spans="76:76">
      <c r="BX35934" s="16"/>
    </row>
    <row r="35935" spans="76:76">
      <c r="BX35935" s="16"/>
    </row>
    <row r="35936" spans="76:76">
      <c r="BX35936" s="16"/>
    </row>
    <row r="35937" spans="76:76">
      <c r="BX35937" s="16"/>
    </row>
    <row r="35938" spans="76:76">
      <c r="BX35938" s="16"/>
    </row>
    <row r="35939" spans="76:76">
      <c r="BX35939" s="16"/>
    </row>
    <row r="35940" spans="76:76">
      <c r="BX35940" s="16"/>
    </row>
    <row r="35941" spans="76:76">
      <c r="BX35941" s="16"/>
    </row>
    <row r="35942" spans="76:76">
      <c r="BX35942" s="16"/>
    </row>
    <row r="35943" spans="76:76">
      <c r="BX35943" s="16"/>
    </row>
    <row r="35944" spans="76:76">
      <c r="BX35944" s="16"/>
    </row>
    <row r="35945" spans="76:76">
      <c r="BX35945" s="16"/>
    </row>
    <row r="35946" spans="76:76">
      <c r="BX35946" s="16"/>
    </row>
    <row r="35947" spans="76:76">
      <c r="BX35947" s="16"/>
    </row>
    <row r="35948" spans="76:76">
      <c r="BX35948" s="16"/>
    </row>
    <row r="35949" spans="76:76">
      <c r="BX35949" s="16"/>
    </row>
    <row r="35950" spans="76:76">
      <c r="BX35950" s="16"/>
    </row>
    <row r="35951" spans="76:76">
      <c r="BX35951" s="16"/>
    </row>
    <row r="35952" spans="76:76">
      <c r="BX35952" s="16"/>
    </row>
    <row r="35953" spans="76:76">
      <c r="BX35953" s="16"/>
    </row>
    <row r="35954" spans="76:76">
      <c r="BX35954" s="16"/>
    </row>
    <row r="35955" spans="76:76">
      <c r="BX35955" s="16"/>
    </row>
    <row r="35956" spans="76:76">
      <c r="BX35956" s="16"/>
    </row>
    <row r="35957" spans="76:76">
      <c r="BX35957" s="16"/>
    </row>
    <row r="35958" spans="76:76">
      <c r="BX35958" s="16"/>
    </row>
    <row r="35959" spans="76:76">
      <c r="BX35959" s="16"/>
    </row>
    <row r="35960" spans="76:76">
      <c r="BX35960" s="16"/>
    </row>
    <row r="35961" spans="76:76">
      <c r="BX35961" s="16"/>
    </row>
    <row r="35962" spans="76:76">
      <c r="BX35962" s="16"/>
    </row>
    <row r="35963" spans="76:76">
      <c r="BX35963" s="16"/>
    </row>
    <row r="35964" spans="76:76">
      <c r="BX35964" s="16"/>
    </row>
    <row r="35965" spans="76:76">
      <c r="BX35965" s="16"/>
    </row>
    <row r="35966" spans="76:76">
      <c r="BX35966" s="16"/>
    </row>
    <row r="35967" spans="76:76">
      <c r="BX35967" s="16"/>
    </row>
    <row r="35968" spans="76:76">
      <c r="BX35968" s="16"/>
    </row>
    <row r="35969" spans="76:76">
      <c r="BX35969" s="16"/>
    </row>
    <row r="35970" spans="76:76">
      <c r="BX35970" s="16"/>
    </row>
    <row r="35971" spans="76:76">
      <c r="BX35971" s="16"/>
    </row>
    <row r="35972" spans="76:76">
      <c r="BX35972" s="16"/>
    </row>
    <row r="35973" spans="76:76">
      <c r="BX35973" s="16"/>
    </row>
    <row r="35974" spans="76:76">
      <c r="BX35974" s="16"/>
    </row>
    <row r="35975" spans="76:76">
      <c r="BX35975" s="16"/>
    </row>
    <row r="35976" spans="76:76">
      <c r="BX35976" s="16"/>
    </row>
    <row r="35977" spans="76:76">
      <c r="BX35977" s="16"/>
    </row>
    <row r="35978" spans="76:76">
      <c r="BX35978" s="16"/>
    </row>
    <row r="35979" spans="76:76">
      <c r="BX35979" s="16"/>
    </row>
    <row r="35980" spans="76:76">
      <c r="BX35980" s="16"/>
    </row>
    <row r="35981" spans="76:76">
      <c r="BX35981" s="16"/>
    </row>
    <row r="35982" spans="76:76">
      <c r="BX35982" s="16"/>
    </row>
    <row r="35983" spans="76:76">
      <c r="BX35983" s="16"/>
    </row>
    <row r="35984" spans="76:76">
      <c r="BX35984" s="16"/>
    </row>
    <row r="35985" spans="76:76">
      <c r="BX35985" s="16"/>
    </row>
    <row r="35986" spans="76:76">
      <c r="BX35986" s="16"/>
    </row>
    <row r="35987" spans="76:76">
      <c r="BX35987" s="16"/>
    </row>
    <row r="35988" spans="76:76">
      <c r="BX35988" s="16"/>
    </row>
    <row r="35989" spans="76:76">
      <c r="BX35989" s="16"/>
    </row>
    <row r="35990" spans="76:76">
      <c r="BX35990" s="16"/>
    </row>
    <row r="35991" spans="76:76">
      <c r="BX35991" s="16"/>
    </row>
    <row r="35992" spans="76:76">
      <c r="BX35992" s="16"/>
    </row>
    <row r="35993" spans="76:76">
      <c r="BX35993" s="16"/>
    </row>
    <row r="35994" spans="76:76">
      <c r="BX35994" s="16"/>
    </row>
    <row r="35995" spans="76:76">
      <c r="BX35995" s="16"/>
    </row>
    <row r="35996" spans="76:76">
      <c r="BX35996" s="16"/>
    </row>
    <row r="35997" spans="76:76">
      <c r="BX35997" s="16"/>
    </row>
    <row r="35998" spans="76:76">
      <c r="BX35998" s="16"/>
    </row>
    <row r="35999" spans="76:76">
      <c r="BX35999" s="16"/>
    </row>
    <row r="36000" spans="76:76">
      <c r="BX36000" s="16"/>
    </row>
    <row r="36001" spans="76:76">
      <c r="BX36001" s="16"/>
    </row>
    <row r="36002" spans="76:76">
      <c r="BX36002" s="16"/>
    </row>
    <row r="36003" spans="76:76">
      <c r="BX36003" s="16"/>
    </row>
    <row r="36004" spans="76:76">
      <c r="BX36004" s="16"/>
    </row>
    <row r="36005" spans="76:76">
      <c r="BX36005" s="16"/>
    </row>
    <row r="36006" spans="76:76">
      <c r="BX36006" s="16"/>
    </row>
    <row r="36007" spans="76:76">
      <c r="BX36007" s="16"/>
    </row>
    <row r="36008" spans="76:76">
      <c r="BX36008" s="16"/>
    </row>
    <row r="36009" spans="76:76">
      <c r="BX36009" s="16"/>
    </row>
    <row r="36010" spans="76:76">
      <c r="BX36010" s="16"/>
    </row>
    <row r="36011" spans="76:76">
      <c r="BX36011" s="16"/>
    </row>
    <row r="36012" spans="76:76">
      <c r="BX36012" s="16"/>
    </row>
    <row r="36013" spans="76:76">
      <c r="BX36013" s="16"/>
    </row>
    <row r="36014" spans="76:76">
      <c r="BX36014" s="16"/>
    </row>
    <row r="36015" spans="76:76">
      <c r="BX36015" s="16"/>
    </row>
    <row r="36016" spans="76:76">
      <c r="BX36016" s="16"/>
    </row>
    <row r="36017" spans="76:76">
      <c r="BX36017" s="16"/>
    </row>
    <row r="36018" spans="76:76">
      <c r="BX36018" s="16"/>
    </row>
    <row r="36019" spans="76:76">
      <c r="BX36019" s="16"/>
    </row>
    <row r="36020" spans="76:76">
      <c r="BX36020" s="16"/>
    </row>
    <row r="36021" spans="76:76">
      <c r="BX36021" s="16"/>
    </row>
    <row r="36022" spans="76:76">
      <c r="BX36022" s="16"/>
    </row>
    <row r="36023" spans="76:76">
      <c r="BX36023" s="16"/>
    </row>
    <row r="36024" spans="76:76">
      <c r="BX36024" s="16"/>
    </row>
    <row r="36025" spans="76:76">
      <c r="BX36025" s="16"/>
    </row>
    <row r="36026" spans="76:76">
      <c r="BX36026" s="16"/>
    </row>
    <row r="36027" spans="76:76">
      <c r="BX36027" s="16"/>
    </row>
    <row r="36028" spans="76:76">
      <c r="BX36028" s="16"/>
    </row>
    <row r="36029" spans="76:76">
      <c r="BX36029" s="16"/>
    </row>
    <row r="36030" spans="76:76">
      <c r="BX36030" s="16"/>
    </row>
    <row r="36031" spans="76:76">
      <c r="BX36031" s="16"/>
    </row>
    <row r="36032" spans="76:76">
      <c r="BX36032" s="16"/>
    </row>
    <row r="36033" spans="76:76">
      <c r="BX36033" s="16"/>
    </row>
    <row r="36034" spans="76:76">
      <c r="BX36034" s="16"/>
    </row>
    <row r="36035" spans="76:76">
      <c r="BX36035" s="16"/>
    </row>
    <row r="36036" spans="76:76">
      <c r="BX36036" s="16"/>
    </row>
    <row r="36037" spans="76:76">
      <c r="BX36037" s="16"/>
    </row>
    <row r="36038" spans="76:76">
      <c r="BX36038" s="16"/>
    </row>
    <row r="36039" spans="76:76">
      <c r="BX36039" s="16"/>
    </row>
    <row r="36040" spans="76:76">
      <c r="BX36040" s="16"/>
    </row>
    <row r="36041" spans="76:76">
      <c r="BX36041" s="16"/>
    </row>
    <row r="36042" spans="76:76">
      <c r="BX36042" s="16"/>
    </row>
    <row r="36043" spans="76:76">
      <c r="BX36043" s="16"/>
    </row>
    <row r="36044" spans="76:76">
      <c r="BX36044" s="16"/>
    </row>
    <row r="36045" spans="76:76">
      <c r="BX36045" s="16"/>
    </row>
    <row r="36046" spans="76:76">
      <c r="BX36046" s="16"/>
    </row>
    <row r="36047" spans="76:76">
      <c r="BX36047" s="16"/>
    </row>
    <row r="36048" spans="76:76">
      <c r="BX36048" s="16"/>
    </row>
    <row r="36049" spans="76:76">
      <c r="BX36049" s="16"/>
    </row>
    <row r="36050" spans="76:76">
      <c r="BX36050" s="16"/>
    </row>
    <row r="36051" spans="76:76">
      <c r="BX36051" s="16"/>
    </row>
    <row r="36052" spans="76:76">
      <c r="BX36052" s="16"/>
    </row>
    <row r="36053" spans="76:76">
      <c r="BX36053" s="16"/>
    </row>
    <row r="36054" spans="76:76">
      <c r="BX36054" s="16"/>
    </row>
    <row r="36055" spans="76:76">
      <c r="BX36055" s="16"/>
    </row>
    <row r="36056" spans="76:76">
      <c r="BX36056" s="16"/>
    </row>
    <row r="36057" spans="76:76">
      <c r="BX36057" s="16"/>
    </row>
    <row r="36058" spans="76:76">
      <c r="BX36058" s="16"/>
    </row>
    <row r="36059" spans="76:76">
      <c r="BX36059" s="16"/>
    </row>
    <row r="36060" spans="76:76">
      <c r="BX36060" s="16"/>
    </row>
    <row r="36061" spans="76:76">
      <c r="BX36061" s="16"/>
    </row>
    <row r="36062" spans="76:76">
      <c r="BX36062" s="16"/>
    </row>
    <row r="36063" spans="76:76">
      <c r="BX36063" s="16"/>
    </row>
    <row r="36064" spans="76:76">
      <c r="BX36064" s="16"/>
    </row>
    <row r="36065" spans="76:76">
      <c r="BX36065" s="16"/>
    </row>
    <row r="36066" spans="76:76">
      <c r="BX36066" s="16"/>
    </row>
    <row r="36067" spans="76:76">
      <c r="BX36067" s="16"/>
    </row>
    <row r="36068" spans="76:76">
      <c r="BX36068" s="16"/>
    </row>
    <row r="36069" spans="76:76">
      <c r="BX36069" s="16"/>
    </row>
    <row r="36070" spans="76:76">
      <c r="BX36070" s="16"/>
    </row>
    <row r="36071" spans="76:76">
      <c r="BX36071" s="16"/>
    </row>
    <row r="36072" spans="76:76">
      <c r="BX36072" s="16"/>
    </row>
    <row r="36073" spans="76:76">
      <c r="BX36073" s="16"/>
    </row>
    <row r="36074" spans="76:76">
      <c r="BX36074" s="16"/>
    </row>
    <row r="36075" spans="76:76">
      <c r="BX36075" s="16"/>
    </row>
    <row r="36076" spans="76:76">
      <c r="BX36076" s="16"/>
    </row>
    <row r="36077" spans="76:76">
      <c r="BX36077" s="16"/>
    </row>
    <row r="36078" spans="76:76">
      <c r="BX36078" s="16"/>
    </row>
    <row r="36079" spans="76:76">
      <c r="BX36079" s="16"/>
    </row>
    <row r="36080" spans="76:76">
      <c r="BX36080" s="16"/>
    </row>
    <row r="36081" spans="76:76">
      <c r="BX36081" s="16"/>
    </row>
    <row r="36082" spans="76:76">
      <c r="BX36082" s="16"/>
    </row>
    <row r="36083" spans="76:76">
      <c r="BX36083" s="16"/>
    </row>
    <row r="36084" spans="76:76">
      <c r="BX36084" s="16"/>
    </row>
    <row r="36085" spans="76:76">
      <c r="BX36085" s="16"/>
    </row>
    <row r="36086" spans="76:76">
      <c r="BX36086" s="16"/>
    </row>
    <row r="36087" spans="76:76">
      <c r="BX36087" s="16"/>
    </row>
    <row r="36088" spans="76:76">
      <c r="BX36088" s="16"/>
    </row>
    <row r="36089" spans="76:76">
      <c r="BX36089" s="16"/>
    </row>
    <row r="36090" spans="76:76">
      <c r="BX36090" s="16"/>
    </row>
    <row r="36091" spans="76:76">
      <c r="BX36091" s="16"/>
    </row>
    <row r="36092" spans="76:76">
      <c r="BX36092" s="16"/>
    </row>
    <row r="36093" spans="76:76">
      <c r="BX36093" s="16"/>
    </row>
    <row r="36094" spans="76:76">
      <c r="BX36094" s="16"/>
    </row>
    <row r="36095" spans="76:76">
      <c r="BX36095" s="16"/>
    </row>
    <row r="36096" spans="76:76">
      <c r="BX36096" s="16"/>
    </row>
    <row r="36097" spans="76:76">
      <c r="BX36097" s="16"/>
    </row>
    <row r="36098" spans="76:76">
      <c r="BX36098" s="16"/>
    </row>
    <row r="36099" spans="76:76">
      <c r="BX36099" s="16"/>
    </row>
    <row r="36100" spans="76:76">
      <c r="BX36100" s="16"/>
    </row>
    <row r="36101" spans="76:76">
      <c r="BX36101" s="16"/>
    </row>
    <row r="36102" spans="76:76">
      <c r="BX36102" s="16"/>
    </row>
    <row r="36103" spans="76:76">
      <c r="BX36103" s="16"/>
    </row>
    <row r="36104" spans="76:76">
      <c r="BX36104" s="16"/>
    </row>
    <row r="36105" spans="76:76">
      <c r="BX36105" s="16"/>
    </row>
    <row r="36106" spans="76:76">
      <c r="BX36106" s="16"/>
    </row>
    <row r="36107" spans="76:76">
      <c r="BX36107" s="16"/>
    </row>
    <row r="36108" spans="76:76">
      <c r="BX36108" s="16"/>
    </row>
    <row r="36109" spans="76:76">
      <c r="BX36109" s="16"/>
    </row>
    <row r="36110" spans="76:76">
      <c r="BX36110" s="16"/>
    </row>
    <row r="36111" spans="76:76">
      <c r="BX36111" s="16"/>
    </row>
    <row r="36112" spans="76:76">
      <c r="BX36112" s="16"/>
    </row>
    <row r="36113" spans="76:76">
      <c r="BX36113" s="16"/>
    </row>
    <row r="36114" spans="76:76">
      <c r="BX36114" s="16"/>
    </row>
    <row r="36115" spans="76:76">
      <c r="BX36115" s="16"/>
    </row>
    <row r="36116" spans="76:76">
      <c r="BX36116" s="16"/>
    </row>
    <row r="36117" spans="76:76">
      <c r="BX36117" s="16"/>
    </row>
    <row r="36118" spans="76:76">
      <c r="BX36118" s="16"/>
    </row>
    <row r="36119" spans="76:76">
      <c r="BX36119" s="16"/>
    </row>
    <row r="36120" spans="76:76">
      <c r="BX36120" s="16"/>
    </row>
    <row r="36121" spans="76:76">
      <c r="BX36121" s="16"/>
    </row>
    <row r="36122" spans="76:76">
      <c r="BX36122" s="16"/>
    </row>
    <row r="36123" spans="76:76">
      <c r="BX36123" s="16"/>
    </row>
    <row r="36124" spans="76:76">
      <c r="BX36124" s="16"/>
    </row>
    <row r="36125" spans="76:76">
      <c r="BX36125" s="16"/>
    </row>
    <row r="36126" spans="76:76">
      <c r="BX36126" s="16"/>
    </row>
    <row r="36127" spans="76:76">
      <c r="BX36127" s="16"/>
    </row>
    <row r="36128" spans="76:76">
      <c r="BX36128" s="16"/>
    </row>
    <row r="36129" spans="76:76">
      <c r="BX36129" s="16"/>
    </row>
    <row r="36130" spans="76:76">
      <c r="BX36130" s="16"/>
    </row>
    <row r="36131" spans="76:76">
      <c r="BX36131" s="16"/>
    </row>
    <row r="36132" spans="76:76">
      <c r="BX36132" s="16"/>
    </row>
    <row r="36133" spans="76:76">
      <c r="BX36133" s="16"/>
    </row>
    <row r="36134" spans="76:76">
      <c r="BX36134" s="16"/>
    </row>
    <row r="36135" spans="76:76">
      <c r="BX36135" s="16"/>
    </row>
    <row r="36136" spans="76:76">
      <c r="BX36136" s="16"/>
    </row>
    <row r="36137" spans="76:76">
      <c r="BX36137" s="16"/>
    </row>
    <row r="36138" spans="76:76">
      <c r="BX36138" s="16"/>
    </row>
    <row r="36139" spans="76:76">
      <c r="BX36139" s="16"/>
    </row>
    <row r="36140" spans="76:76">
      <c r="BX36140" s="16"/>
    </row>
    <row r="36141" spans="76:76">
      <c r="BX36141" s="16"/>
    </row>
    <row r="36142" spans="76:76">
      <c r="BX36142" s="16"/>
    </row>
    <row r="36143" spans="76:76">
      <c r="BX36143" s="16"/>
    </row>
    <row r="36144" spans="76:76">
      <c r="BX36144" s="16"/>
    </row>
    <row r="36145" spans="76:76">
      <c r="BX36145" s="16"/>
    </row>
    <row r="36146" spans="76:76">
      <c r="BX36146" s="16"/>
    </row>
    <row r="36147" spans="76:76">
      <c r="BX36147" s="16"/>
    </row>
    <row r="36148" spans="76:76">
      <c r="BX36148" s="16"/>
    </row>
    <row r="36149" spans="76:76">
      <c r="BX36149" s="16"/>
    </row>
    <row r="36150" spans="76:76">
      <c r="BX36150" s="16"/>
    </row>
    <row r="36151" spans="76:76">
      <c r="BX36151" s="16"/>
    </row>
    <row r="36152" spans="76:76">
      <c r="BX36152" s="16"/>
    </row>
    <row r="36153" spans="76:76">
      <c r="BX36153" s="16"/>
    </row>
    <row r="36154" spans="76:76">
      <c r="BX36154" s="16"/>
    </row>
    <row r="36155" spans="76:76">
      <c r="BX36155" s="16"/>
    </row>
    <row r="36156" spans="76:76">
      <c r="BX36156" s="16"/>
    </row>
    <row r="36157" spans="76:76">
      <c r="BX36157" s="16"/>
    </row>
    <row r="36158" spans="76:76">
      <c r="BX36158" s="16"/>
    </row>
    <row r="36159" spans="76:76">
      <c r="BX36159" s="16"/>
    </row>
    <row r="36160" spans="76:76">
      <c r="BX36160" s="16"/>
    </row>
    <row r="36161" spans="76:76">
      <c r="BX36161" s="16"/>
    </row>
    <row r="36162" spans="76:76">
      <c r="BX36162" s="16"/>
    </row>
    <row r="36163" spans="76:76">
      <c r="BX36163" s="16"/>
    </row>
    <row r="36164" spans="76:76">
      <c r="BX36164" s="16"/>
    </row>
    <row r="36165" spans="76:76">
      <c r="BX36165" s="16"/>
    </row>
    <row r="36166" spans="76:76">
      <c r="BX36166" s="16"/>
    </row>
    <row r="36167" spans="76:76">
      <c r="BX36167" s="16"/>
    </row>
    <row r="36168" spans="76:76">
      <c r="BX36168" s="16"/>
    </row>
    <row r="36169" spans="76:76">
      <c r="BX36169" s="16"/>
    </row>
    <row r="36170" spans="76:76">
      <c r="BX36170" s="16"/>
    </row>
    <row r="36171" spans="76:76">
      <c r="BX36171" s="16"/>
    </row>
    <row r="36172" spans="76:76">
      <c r="BX36172" s="16"/>
    </row>
    <row r="36173" spans="76:76">
      <c r="BX36173" s="16"/>
    </row>
    <row r="36174" spans="76:76">
      <c r="BX36174" s="16"/>
    </row>
    <row r="36175" spans="76:76">
      <c r="BX36175" s="16"/>
    </row>
    <row r="36176" spans="76:76">
      <c r="BX36176" s="16"/>
    </row>
    <row r="36177" spans="76:76">
      <c r="BX36177" s="16"/>
    </row>
    <row r="36178" spans="76:76">
      <c r="BX36178" s="16"/>
    </row>
    <row r="36179" spans="76:76">
      <c r="BX36179" s="16"/>
    </row>
    <row r="36180" spans="76:76">
      <c r="BX36180" s="16"/>
    </row>
    <row r="36181" spans="76:76">
      <c r="BX36181" s="16"/>
    </row>
    <row r="36182" spans="76:76">
      <c r="BX36182" s="16"/>
    </row>
    <row r="36183" spans="76:76">
      <c r="BX36183" s="16"/>
    </row>
    <row r="36184" spans="76:76">
      <c r="BX36184" s="16"/>
    </row>
    <row r="36185" spans="76:76">
      <c r="BX36185" s="16"/>
    </row>
    <row r="36186" spans="76:76">
      <c r="BX36186" s="16"/>
    </row>
    <row r="36187" spans="76:76">
      <c r="BX36187" s="16"/>
    </row>
    <row r="36188" spans="76:76">
      <c r="BX36188" s="16"/>
    </row>
    <row r="36189" spans="76:76">
      <c r="BX36189" s="16"/>
    </row>
    <row r="36190" spans="76:76">
      <c r="BX36190" s="16"/>
    </row>
    <row r="36191" spans="76:76">
      <c r="BX36191" s="16"/>
    </row>
    <row r="36192" spans="76:76">
      <c r="BX36192" s="16"/>
    </row>
    <row r="36193" spans="76:76">
      <c r="BX36193" s="16"/>
    </row>
    <row r="36194" spans="76:76">
      <c r="BX36194" s="16"/>
    </row>
    <row r="36195" spans="76:76">
      <c r="BX36195" s="16"/>
    </row>
    <row r="36196" spans="76:76">
      <c r="BX36196" s="16"/>
    </row>
    <row r="36197" spans="76:76">
      <c r="BX36197" s="16"/>
    </row>
    <row r="36198" spans="76:76">
      <c r="BX36198" s="16"/>
    </row>
    <row r="36199" spans="76:76">
      <c r="BX36199" s="16"/>
    </row>
    <row r="36200" spans="76:76">
      <c r="BX36200" s="16"/>
    </row>
    <row r="36201" spans="76:76">
      <c r="BX36201" s="16"/>
    </row>
    <row r="36202" spans="76:76">
      <c r="BX36202" s="16"/>
    </row>
    <row r="36203" spans="76:76">
      <c r="BX36203" s="16"/>
    </row>
    <row r="36204" spans="76:76">
      <c r="BX36204" s="16"/>
    </row>
    <row r="36205" spans="76:76">
      <c r="BX36205" s="16"/>
    </row>
    <row r="36206" spans="76:76">
      <c r="BX36206" s="16"/>
    </row>
    <row r="36207" spans="76:76">
      <c r="BX36207" s="16"/>
    </row>
    <row r="36208" spans="76:76">
      <c r="BX36208" s="16"/>
    </row>
    <row r="36209" spans="76:76">
      <c r="BX36209" s="16"/>
    </row>
    <row r="36210" spans="76:76">
      <c r="BX36210" s="16"/>
    </row>
    <row r="36211" spans="76:76">
      <c r="BX36211" s="16"/>
    </row>
    <row r="36212" spans="76:76">
      <c r="BX36212" s="16"/>
    </row>
    <row r="36213" spans="76:76">
      <c r="BX36213" s="16"/>
    </row>
    <row r="36214" spans="76:76">
      <c r="BX36214" s="16"/>
    </row>
    <row r="36215" spans="76:76">
      <c r="BX36215" s="16"/>
    </row>
    <row r="36216" spans="76:76">
      <c r="BX36216" s="16"/>
    </row>
    <row r="36217" spans="76:76">
      <c r="BX36217" s="16"/>
    </row>
    <row r="36218" spans="76:76">
      <c r="BX36218" s="16"/>
    </row>
    <row r="36219" spans="76:76">
      <c r="BX36219" s="16"/>
    </row>
    <row r="36220" spans="76:76">
      <c r="BX36220" s="16"/>
    </row>
    <row r="36221" spans="76:76">
      <c r="BX36221" s="16"/>
    </row>
    <row r="36222" spans="76:76">
      <c r="BX36222" s="16"/>
    </row>
    <row r="36223" spans="76:76">
      <c r="BX36223" s="16"/>
    </row>
    <row r="36224" spans="76:76">
      <c r="BX36224" s="16"/>
    </row>
    <row r="36225" spans="76:76">
      <c r="BX36225" s="16"/>
    </row>
    <row r="36226" spans="76:76">
      <c r="BX36226" s="16"/>
    </row>
    <row r="36227" spans="76:76">
      <c r="BX36227" s="16"/>
    </row>
    <row r="36228" spans="76:76">
      <c r="BX36228" s="16"/>
    </row>
    <row r="36229" spans="76:76">
      <c r="BX36229" s="16"/>
    </row>
    <row r="36230" spans="76:76">
      <c r="BX36230" s="16"/>
    </row>
    <row r="36231" spans="76:76">
      <c r="BX36231" s="16"/>
    </row>
    <row r="36232" spans="76:76">
      <c r="BX36232" s="16"/>
    </row>
    <row r="36233" spans="76:76">
      <c r="BX36233" s="16"/>
    </row>
    <row r="36234" spans="76:76">
      <c r="BX36234" s="16"/>
    </row>
    <row r="36235" spans="76:76">
      <c r="BX36235" s="16"/>
    </row>
    <row r="36236" spans="76:76">
      <c r="BX36236" s="16"/>
    </row>
    <row r="36237" spans="76:76">
      <c r="BX36237" s="16"/>
    </row>
    <row r="36238" spans="76:76">
      <c r="BX36238" s="16"/>
    </row>
    <row r="36239" spans="76:76">
      <c r="BX36239" s="16"/>
    </row>
    <row r="36240" spans="76:76">
      <c r="BX36240" s="16"/>
    </row>
    <row r="36241" spans="76:76">
      <c r="BX36241" s="16"/>
    </row>
    <row r="36242" spans="76:76">
      <c r="BX36242" s="16"/>
    </row>
    <row r="36243" spans="76:76">
      <c r="BX36243" s="16"/>
    </row>
    <row r="36244" spans="76:76">
      <c r="BX36244" s="16"/>
    </row>
    <row r="36245" spans="76:76">
      <c r="BX36245" s="16"/>
    </row>
    <row r="36246" spans="76:76">
      <c r="BX36246" s="16"/>
    </row>
    <row r="36247" spans="76:76">
      <c r="BX36247" s="16"/>
    </row>
    <row r="36248" spans="76:76">
      <c r="BX36248" s="16"/>
    </row>
    <row r="36249" spans="76:76">
      <c r="BX36249" s="16"/>
    </row>
    <row r="36250" spans="76:76">
      <c r="BX36250" s="16"/>
    </row>
    <row r="36251" spans="76:76">
      <c r="BX36251" s="16"/>
    </row>
    <row r="36252" spans="76:76">
      <c r="BX36252" s="16"/>
    </row>
    <row r="36253" spans="76:76">
      <c r="BX36253" s="16"/>
    </row>
    <row r="36254" spans="76:76">
      <c r="BX36254" s="16"/>
    </row>
    <row r="36255" spans="76:76">
      <c r="BX36255" s="16"/>
    </row>
    <row r="36256" spans="76:76">
      <c r="BX36256" s="16"/>
    </row>
    <row r="36257" spans="76:76">
      <c r="BX36257" s="16"/>
    </row>
    <row r="36258" spans="76:76">
      <c r="BX36258" s="16"/>
    </row>
    <row r="36259" spans="76:76">
      <c r="BX36259" s="16"/>
    </row>
    <row r="36260" spans="76:76">
      <c r="BX36260" s="16"/>
    </row>
    <row r="36261" spans="76:76">
      <c r="BX36261" s="16"/>
    </row>
    <row r="36262" spans="76:76">
      <c r="BX36262" s="16"/>
    </row>
    <row r="36263" spans="76:76">
      <c r="BX36263" s="16"/>
    </row>
    <row r="36264" spans="76:76">
      <c r="BX36264" s="16"/>
    </row>
    <row r="36265" spans="76:76">
      <c r="BX36265" s="16"/>
    </row>
    <row r="36266" spans="76:76">
      <c r="BX36266" s="16"/>
    </row>
    <row r="36267" spans="76:76">
      <c r="BX36267" s="16"/>
    </row>
    <row r="36268" spans="76:76">
      <c r="BX36268" s="16"/>
    </row>
    <row r="36269" spans="76:76">
      <c r="BX36269" s="16"/>
    </row>
    <row r="36270" spans="76:76">
      <c r="BX36270" s="16"/>
    </row>
    <row r="36271" spans="76:76">
      <c r="BX36271" s="16"/>
    </row>
    <row r="36272" spans="76:76">
      <c r="BX36272" s="16"/>
    </row>
    <row r="36273" spans="76:76">
      <c r="BX36273" s="16"/>
    </row>
    <row r="36274" spans="76:76">
      <c r="BX36274" s="16"/>
    </row>
    <row r="36275" spans="76:76">
      <c r="BX36275" s="16"/>
    </row>
    <row r="36276" spans="76:76">
      <c r="BX36276" s="16"/>
    </row>
    <row r="36277" spans="76:76">
      <c r="BX36277" s="16"/>
    </row>
    <row r="36278" spans="76:76">
      <c r="BX36278" s="16"/>
    </row>
    <row r="36279" spans="76:76">
      <c r="BX36279" s="16"/>
    </row>
    <row r="36280" spans="76:76">
      <c r="BX36280" s="16"/>
    </row>
    <row r="36281" spans="76:76">
      <c r="BX36281" s="16"/>
    </row>
    <row r="36282" spans="76:76">
      <c r="BX36282" s="16"/>
    </row>
    <row r="36283" spans="76:76">
      <c r="BX36283" s="16"/>
    </row>
    <row r="36284" spans="76:76">
      <c r="BX36284" s="16"/>
    </row>
    <row r="36285" spans="76:76">
      <c r="BX36285" s="16"/>
    </row>
    <row r="36286" spans="76:76">
      <c r="BX36286" s="16"/>
    </row>
    <row r="36287" spans="76:76">
      <c r="BX36287" s="16"/>
    </row>
    <row r="36288" spans="76:76">
      <c r="BX36288" s="16"/>
    </row>
    <row r="36289" spans="76:76">
      <c r="BX36289" s="16"/>
    </row>
    <row r="36290" spans="76:76">
      <c r="BX36290" s="16"/>
    </row>
    <row r="36291" spans="76:76">
      <c r="BX36291" s="16"/>
    </row>
    <row r="36292" spans="76:76">
      <c r="BX36292" s="16"/>
    </row>
    <row r="36293" spans="76:76">
      <c r="BX36293" s="16"/>
    </row>
    <row r="36294" spans="76:76">
      <c r="BX36294" s="16"/>
    </row>
    <row r="36295" spans="76:76">
      <c r="BX36295" s="16"/>
    </row>
    <row r="36296" spans="76:76">
      <c r="BX36296" s="16"/>
    </row>
    <row r="36297" spans="76:76">
      <c r="BX36297" s="16"/>
    </row>
    <row r="36298" spans="76:76">
      <c r="BX36298" s="16"/>
    </row>
    <row r="36299" spans="76:76">
      <c r="BX36299" s="16"/>
    </row>
    <row r="36300" spans="76:76">
      <c r="BX36300" s="16"/>
    </row>
    <row r="36301" spans="76:76">
      <c r="BX36301" s="16"/>
    </row>
    <row r="36302" spans="76:76">
      <c r="BX36302" s="16"/>
    </row>
    <row r="36303" spans="76:76">
      <c r="BX36303" s="16"/>
    </row>
    <row r="36304" spans="76:76">
      <c r="BX36304" s="16"/>
    </row>
    <row r="36305" spans="76:76">
      <c r="BX36305" s="16"/>
    </row>
    <row r="36306" spans="76:76">
      <c r="BX36306" s="16"/>
    </row>
    <row r="36307" spans="76:76">
      <c r="BX36307" s="16"/>
    </row>
    <row r="36308" spans="76:76">
      <c r="BX36308" s="16"/>
    </row>
    <row r="36309" spans="76:76">
      <c r="BX36309" s="16"/>
    </row>
    <row r="36310" spans="76:76">
      <c r="BX36310" s="16"/>
    </row>
    <row r="36311" spans="76:76">
      <c r="BX36311" s="16"/>
    </row>
    <row r="36312" spans="76:76">
      <c r="BX36312" s="16"/>
    </row>
    <row r="36313" spans="76:76">
      <c r="BX36313" s="16"/>
    </row>
    <row r="36314" spans="76:76">
      <c r="BX36314" s="16"/>
    </row>
    <row r="36315" spans="76:76">
      <c r="BX36315" s="16"/>
    </row>
    <row r="36316" spans="76:76">
      <c r="BX36316" s="16"/>
    </row>
    <row r="36317" spans="76:76">
      <c r="BX36317" s="16"/>
    </row>
    <row r="36318" spans="76:76">
      <c r="BX36318" s="16"/>
    </row>
    <row r="36319" spans="76:76">
      <c r="BX36319" s="16"/>
    </row>
    <row r="36320" spans="76:76">
      <c r="BX36320" s="16"/>
    </row>
    <row r="36321" spans="76:76">
      <c r="BX36321" s="16"/>
    </row>
    <row r="36322" spans="76:76">
      <c r="BX36322" s="16"/>
    </row>
    <row r="36323" spans="76:76">
      <c r="BX36323" s="16"/>
    </row>
    <row r="36324" spans="76:76">
      <c r="BX36324" s="16"/>
    </row>
    <row r="36325" spans="76:76">
      <c r="BX36325" s="16"/>
    </row>
    <row r="36326" spans="76:76">
      <c r="BX36326" s="16"/>
    </row>
    <row r="36327" spans="76:76">
      <c r="BX36327" s="16"/>
    </row>
    <row r="36328" spans="76:76">
      <c r="BX36328" s="16"/>
    </row>
    <row r="36329" spans="76:76">
      <c r="BX36329" s="16"/>
    </row>
    <row r="36330" spans="76:76">
      <c r="BX36330" s="16"/>
    </row>
    <row r="36331" spans="76:76">
      <c r="BX36331" s="16"/>
    </row>
    <row r="36332" spans="76:76">
      <c r="BX36332" s="16"/>
    </row>
    <row r="36333" spans="76:76">
      <c r="BX36333" s="16"/>
    </row>
    <row r="36334" spans="76:76">
      <c r="BX36334" s="16"/>
    </row>
    <row r="36335" spans="76:76">
      <c r="BX36335" s="16"/>
    </row>
    <row r="36336" spans="76:76">
      <c r="BX36336" s="16"/>
    </row>
    <row r="36337" spans="76:76">
      <c r="BX36337" s="16"/>
    </row>
    <row r="36338" spans="76:76">
      <c r="BX36338" s="16"/>
    </row>
    <row r="36339" spans="76:76">
      <c r="BX36339" s="16"/>
    </row>
    <row r="36340" spans="76:76">
      <c r="BX36340" s="16"/>
    </row>
    <row r="36341" spans="76:76">
      <c r="BX36341" s="16"/>
    </row>
    <row r="36342" spans="76:76">
      <c r="BX36342" s="16"/>
    </row>
    <row r="36343" spans="76:76">
      <c r="BX36343" s="16"/>
    </row>
    <row r="36344" spans="76:76">
      <c r="BX36344" s="16"/>
    </row>
    <row r="36345" spans="76:76">
      <c r="BX36345" s="16"/>
    </row>
    <row r="36346" spans="76:76">
      <c r="BX36346" s="16"/>
    </row>
    <row r="36347" spans="76:76">
      <c r="BX36347" s="16"/>
    </row>
    <row r="36348" spans="76:76">
      <c r="BX36348" s="16"/>
    </row>
    <row r="36349" spans="76:76">
      <c r="BX36349" s="16"/>
    </row>
    <row r="36350" spans="76:76">
      <c r="BX36350" s="16"/>
    </row>
    <row r="36351" spans="76:76">
      <c r="BX36351" s="16"/>
    </row>
    <row r="36352" spans="76:76">
      <c r="BX36352" s="16"/>
    </row>
    <row r="36353" spans="76:76">
      <c r="BX36353" s="16"/>
    </row>
    <row r="36354" spans="76:76">
      <c r="BX36354" s="16"/>
    </row>
    <row r="36355" spans="76:76">
      <c r="BX36355" s="16"/>
    </row>
    <row r="36356" spans="76:76">
      <c r="BX36356" s="16"/>
    </row>
    <row r="36357" spans="76:76">
      <c r="BX36357" s="16"/>
    </row>
    <row r="36358" spans="76:76">
      <c r="BX36358" s="16"/>
    </row>
    <row r="36359" spans="76:76">
      <c r="BX36359" s="16"/>
    </row>
    <row r="36360" spans="76:76">
      <c r="BX36360" s="16"/>
    </row>
    <row r="36361" spans="76:76">
      <c r="BX36361" s="16"/>
    </row>
    <row r="36362" spans="76:76">
      <c r="BX36362" s="16"/>
    </row>
    <row r="36363" spans="76:76">
      <c r="BX36363" s="16"/>
    </row>
    <row r="36364" spans="76:76">
      <c r="BX36364" s="16"/>
    </row>
    <row r="36365" spans="76:76">
      <c r="BX36365" s="16"/>
    </row>
    <row r="36366" spans="76:76">
      <c r="BX36366" s="16"/>
    </row>
    <row r="36367" spans="76:76">
      <c r="BX36367" s="16"/>
    </row>
    <row r="36368" spans="76:76">
      <c r="BX36368" s="16"/>
    </row>
    <row r="36369" spans="76:76">
      <c r="BX36369" s="16"/>
    </row>
    <row r="36370" spans="76:76">
      <c r="BX36370" s="16"/>
    </row>
    <row r="36371" spans="76:76">
      <c r="BX36371" s="16"/>
    </row>
    <row r="36372" spans="76:76">
      <c r="BX36372" s="16"/>
    </row>
    <row r="36373" spans="76:76">
      <c r="BX36373" s="16"/>
    </row>
    <row r="36374" spans="76:76">
      <c r="BX36374" s="16"/>
    </row>
    <row r="36375" spans="76:76">
      <c r="BX36375" s="16"/>
    </row>
    <row r="36376" spans="76:76">
      <c r="BX36376" s="16"/>
    </row>
    <row r="36377" spans="76:76">
      <c r="BX36377" s="16"/>
    </row>
    <row r="36378" spans="76:76">
      <c r="BX36378" s="16"/>
    </row>
    <row r="36379" spans="76:76">
      <c r="BX36379" s="16"/>
    </row>
    <row r="36380" spans="76:76">
      <c r="BX36380" s="16"/>
    </row>
    <row r="36381" spans="76:76">
      <c r="BX36381" s="16"/>
    </row>
    <row r="36382" spans="76:76">
      <c r="BX36382" s="16"/>
    </row>
    <row r="36383" spans="76:76">
      <c r="BX36383" s="16"/>
    </row>
    <row r="36384" spans="76:76">
      <c r="BX36384" s="16"/>
    </row>
    <row r="36385" spans="76:76">
      <c r="BX36385" s="16"/>
    </row>
    <row r="36386" spans="76:76">
      <c r="BX36386" s="16"/>
    </row>
    <row r="36387" spans="76:76">
      <c r="BX36387" s="16"/>
    </row>
    <row r="36388" spans="76:76">
      <c r="BX36388" s="16"/>
    </row>
    <row r="36389" spans="76:76">
      <c r="BX36389" s="16"/>
    </row>
    <row r="36390" spans="76:76">
      <c r="BX36390" s="16"/>
    </row>
    <row r="36391" spans="76:76">
      <c r="BX36391" s="16"/>
    </row>
    <row r="36392" spans="76:76">
      <c r="BX36392" s="16"/>
    </row>
    <row r="36393" spans="76:76">
      <c r="BX36393" s="16"/>
    </row>
    <row r="36394" spans="76:76">
      <c r="BX36394" s="16"/>
    </row>
    <row r="36395" spans="76:76">
      <c r="BX36395" s="16"/>
    </row>
    <row r="36396" spans="76:76">
      <c r="BX36396" s="16"/>
    </row>
    <row r="36397" spans="76:76">
      <c r="BX36397" s="16"/>
    </row>
    <row r="36398" spans="76:76">
      <c r="BX36398" s="16"/>
    </row>
    <row r="36399" spans="76:76">
      <c r="BX36399" s="16"/>
    </row>
    <row r="36400" spans="76:76">
      <c r="BX36400" s="16"/>
    </row>
    <row r="36401" spans="76:76">
      <c r="BX36401" s="16"/>
    </row>
    <row r="36402" spans="76:76">
      <c r="BX36402" s="16"/>
    </row>
    <row r="36403" spans="76:76">
      <c r="BX36403" s="16"/>
    </row>
    <row r="36404" spans="76:76">
      <c r="BX36404" s="16"/>
    </row>
    <row r="36405" spans="76:76">
      <c r="BX36405" s="16"/>
    </row>
    <row r="36406" spans="76:76">
      <c r="BX36406" s="16"/>
    </row>
    <row r="36407" spans="76:76">
      <c r="BX36407" s="16"/>
    </row>
    <row r="36408" spans="76:76">
      <c r="BX36408" s="16"/>
    </row>
    <row r="36409" spans="76:76">
      <c r="BX36409" s="16"/>
    </row>
    <row r="36410" spans="76:76">
      <c r="BX36410" s="16"/>
    </row>
    <row r="36411" spans="76:76">
      <c r="BX36411" s="16"/>
    </row>
    <row r="36412" spans="76:76">
      <c r="BX36412" s="16"/>
    </row>
    <row r="36413" spans="76:76">
      <c r="BX36413" s="16"/>
    </row>
    <row r="36414" spans="76:76">
      <c r="BX36414" s="16"/>
    </row>
    <row r="36415" spans="76:76">
      <c r="BX36415" s="16"/>
    </row>
    <row r="36416" spans="76:76">
      <c r="BX36416" s="16"/>
    </row>
    <row r="36417" spans="76:76">
      <c r="BX36417" s="16"/>
    </row>
    <row r="36418" spans="76:76">
      <c r="BX36418" s="16"/>
    </row>
    <row r="36419" spans="76:76">
      <c r="BX36419" s="16"/>
    </row>
    <row r="36420" spans="76:76">
      <c r="BX36420" s="16"/>
    </row>
    <row r="36421" spans="76:76">
      <c r="BX36421" s="16"/>
    </row>
    <row r="36422" spans="76:76">
      <c r="BX36422" s="16"/>
    </row>
    <row r="36423" spans="76:76">
      <c r="BX36423" s="16"/>
    </row>
    <row r="36424" spans="76:76">
      <c r="BX36424" s="16"/>
    </row>
    <row r="36425" spans="76:76">
      <c r="BX36425" s="16"/>
    </row>
    <row r="36426" spans="76:76">
      <c r="BX36426" s="16"/>
    </row>
    <row r="36427" spans="76:76">
      <c r="BX36427" s="16"/>
    </row>
    <row r="36428" spans="76:76">
      <c r="BX36428" s="16"/>
    </row>
    <row r="36429" spans="76:76">
      <c r="BX36429" s="16"/>
    </row>
    <row r="36430" spans="76:76">
      <c r="BX36430" s="16"/>
    </row>
    <row r="36431" spans="76:76">
      <c r="BX36431" s="16"/>
    </row>
    <row r="36432" spans="76:76">
      <c r="BX36432" s="16"/>
    </row>
    <row r="36433" spans="76:76">
      <c r="BX36433" s="16"/>
    </row>
    <row r="36434" spans="76:76">
      <c r="BX36434" s="16"/>
    </row>
    <row r="36435" spans="76:76">
      <c r="BX36435" s="16"/>
    </row>
    <row r="36436" spans="76:76">
      <c r="BX36436" s="16"/>
    </row>
    <row r="36437" spans="76:76">
      <c r="BX36437" s="16"/>
    </row>
    <row r="36438" spans="76:76">
      <c r="BX36438" s="16"/>
    </row>
    <row r="36439" spans="76:76">
      <c r="BX36439" s="16"/>
    </row>
    <row r="36440" spans="76:76">
      <c r="BX36440" s="16"/>
    </row>
    <row r="36441" spans="76:76">
      <c r="BX36441" s="16"/>
    </row>
    <row r="36442" spans="76:76">
      <c r="BX36442" s="16"/>
    </row>
    <row r="36443" spans="76:76">
      <c r="BX36443" s="16"/>
    </row>
    <row r="36444" spans="76:76">
      <c r="BX36444" s="16"/>
    </row>
    <row r="36445" spans="76:76">
      <c r="BX36445" s="16"/>
    </row>
    <row r="36446" spans="76:76">
      <c r="BX36446" s="16"/>
    </row>
    <row r="36447" spans="76:76">
      <c r="BX36447" s="16"/>
    </row>
    <row r="36448" spans="76:76">
      <c r="BX36448" s="16"/>
    </row>
    <row r="36449" spans="76:76">
      <c r="BX36449" s="16"/>
    </row>
    <row r="36450" spans="76:76">
      <c r="BX36450" s="16"/>
    </row>
    <row r="36451" spans="76:76">
      <c r="BX36451" s="16"/>
    </row>
    <row r="36452" spans="76:76">
      <c r="BX36452" s="16"/>
    </row>
    <row r="36453" spans="76:76">
      <c r="BX36453" s="16"/>
    </row>
    <row r="36454" spans="76:76">
      <c r="BX36454" s="16"/>
    </row>
    <row r="36455" spans="76:76">
      <c r="BX36455" s="16"/>
    </row>
    <row r="36456" spans="76:76">
      <c r="BX36456" s="16"/>
    </row>
    <row r="36457" spans="76:76">
      <c r="BX36457" s="16"/>
    </row>
    <row r="36458" spans="76:76">
      <c r="BX36458" s="16"/>
    </row>
    <row r="36459" spans="76:76">
      <c r="BX36459" s="16"/>
    </row>
    <row r="36460" spans="76:76">
      <c r="BX36460" s="16"/>
    </row>
    <row r="36461" spans="76:76">
      <c r="BX36461" s="16"/>
    </row>
    <row r="36462" spans="76:76">
      <c r="BX36462" s="16"/>
    </row>
    <row r="36463" spans="76:76">
      <c r="BX36463" s="16"/>
    </row>
    <row r="36464" spans="76:76">
      <c r="BX36464" s="16"/>
    </row>
    <row r="36465" spans="76:76">
      <c r="BX36465" s="16"/>
    </row>
    <row r="36466" spans="76:76">
      <c r="BX36466" s="16"/>
    </row>
    <row r="36467" spans="76:76">
      <c r="BX36467" s="16"/>
    </row>
    <row r="36468" spans="76:76">
      <c r="BX36468" s="16"/>
    </row>
    <row r="36469" spans="76:76">
      <c r="BX36469" s="16"/>
    </row>
    <row r="36470" spans="76:76">
      <c r="BX36470" s="16"/>
    </row>
    <row r="36471" spans="76:76">
      <c r="BX36471" s="16"/>
    </row>
    <row r="36472" spans="76:76">
      <c r="BX36472" s="16"/>
    </row>
    <row r="36473" spans="76:76">
      <c r="BX36473" s="16"/>
    </row>
    <row r="36474" spans="76:76">
      <c r="BX36474" s="16"/>
    </row>
    <row r="36475" spans="76:76">
      <c r="BX36475" s="16"/>
    </row>
    <row r="36476" spans="76:76">
      <c r="BX36476" s="16"/>
    </row>
    <row r="36477" spans="76:76">
      <c r="BX36477" s="16"/>
    </row>
    <row r="36478" spans="76:76">
      <c r="BX36478" s="16"/>
    </row>
    <row r="36479" spans="76:76">
      <c r="BX36479" s="16"/>
    </row>
    <row r="36480" spans="76:76">
      <c r="BX36480" s="16"/>
    </row>
    <row r="36481" spans="76:76">
      <c r="BX36481" s="16"/>
    </row>
    <row r="36482" spans="76:76">
      <c r="BX36482" s="16"/>
    </row>
    <row r="36483" spans="76:76">
      <c r="BX36483" s="16"/>
    </row>
    <row r="36484" spans="76:76">
      <c r="BX36484" s="16"/>
    </row>
    <row r="36485" spans="76:76">
      <c r="BX36485" s="16"/>
    </row>
    <row r="36486" spans="76:76">
      <c r="BX36486" s="16"/>
    </row>
    <row r="36487" spans="76:76">
      <c r="BX36487" s="16"/>
    </row>
    <row r="36488" spans="76:76">
      <c r="BX36488" s="16"/>
    </row>
    <row r="36489" spans="76:76">
      <c r="BX36489" s="16"/>
    </row>
    <row r="36490" spans="76:76">
      <c r="BX36490" s="16"/>
    </row>
    <row r="36491" spans="76:76">
      <c r="BX36491" s="16"/>
    </row>
    <row r="36492" spans="76:76">
      <c r="BX36492" s="16"/>
    </row>
    <row r="36493" spans="76:76">
      <c r="BX36493" s="16"/>
    </row>
    <row r="36494" spans="76:76">
      <c r="BX36494" s="16"/>
    </row>
    <row r="36495" spans="76:76">
      <c r="BX36495" s="16"/>
    </row>
    <row r="36496" spans="76:76">
      <c r="BX36496" s="16"/>
    </row>
    <row r="36497" spans="76:76">
      <c r="BX36497" s="16"/>
    </row>
    <row r="36498" spans="76:76">
      <c r="BX36498" s="16"/>
    </row>
    <row r="36499" spans="76:76">
      <c r="BX36499" s="16"/>
    </row>
    <row r="36500" spans="76:76">
      <c r="BX36500" s="16"/>
    </row>
    <row r="36501" spans="76:76">
      <c r="BX36501" s="16"/>
    </row>
    <row r="36502" spans="76:76">
      <c r="BX36502" s="16"/>
    </row>
    <row r="36503" spans="76:76">
      <c r="BX36503" s="16"/>
    </row>
    <row r="36504" spans="76:76">
      <c r="BX36504" s="16"/>
    </row>
    <row r="36505" spans="76:76">
      <c r="BX36505" s="16"/>
    </row>
    <row r="36506" spans="76:76">
      <c r="BX36506" s="16"/>
    </row>
    <row r="36507" spans="76:76">
      <c r="BX36507" s="16"/>
    </row>
    <row r="36508" spans="76:76">
      <c r="BX36508" s="16"/>
    </row>
    <row r="36509" spans="76:76">
      <c r="BX36509" s="16"/>
    </row>
    <row r="36510" spans="76:76">
      <c r="BX36510" s="16"/>
    </row>
    <row r="36511" spans="76:76">
      <c r="BX36511" s="16"/>
    </row>
    <row r="36512" spans="76:76">
      <c r="BX36512" s="16"/>
    </row>
    <row r="36513" spans="76:76">
      <c r="BX36513" s="16"/>
    </row>
    <row r="36514" spans="76:76">
      <c r="BX36514" s="16"/>
    </row>
    <row r="36515" spans="76:76">
      <c r="BX36515" s="16"/>
    </row>
    <row r="36516" spans="76:76">
      <c r="BX36516" s="16"/>
    </row>
    <row r="36517" spans="76:76">
      <c r="BX36517" s="16"/>
    </row>
    <row r="36518" spans="76:76">
      <c r="BX36518" s="16"/>
    </row>
    <row r="36519" spans="76:76">
      <c r="BX36519" s="16"/>
    </row>
    <row r="36520" spans="76:76">
      <c r="BX36520" s="16"/>
    </row>
    <row r="36521" spans="76:76">
      <c r="BX36521" s="16"/>
    </row>
    <row r="36522" spans="76:76">
      <c r="BX36522" s="16"/>
    </row>
    <row r="36523" spans="76:76">
      <c r="BX36523" s="16"/>
    </row>
    <row r="36524" spans="76:76">
      <c r="BX36524" s="16"/>
    </row>
    <row r="36525" spans="76:76">
      <c r="BX36525" s="16"/>
    </row>
    <row r="36526" spans="76:76">
      <c r="BX36526" s="16"/>
    </row>
    <row r="36527" spans="76:76">
      <c r="BX36527" s="16"/>
    </row>
    <row r="36528" spans="76:76">
      <c r="BX36528" s="16"/>
    </row>
    <row r="36529" spans="76:76">
      <c r="BX36529" s="16"/>
    </row>
    <row r="36530" spans="76:76">
      <c r="BX36530" s="16"/>
    </row>
    <row r="36531" spans="76:76">
      <c r="BX36531" s="16"/>
    </row>
    <row r="36532" spans="76:76">
      <c r="BX36532" s="16"/>
    </row>
    <row r="36533" spans="76:76">
      <c r="BX36533" s="16"/>
    </row>
    <row r="36534" spans="76:76">
      <c r="BX36534" s="16"/>
    </row>
    <row r="36535" spans="76:76">
      <c r="BX36535" s="16"/>
    </row>
    <row r="36536" spans="76:76">
      <c r="BX36536" s="16"/>
    </row>
    <row r="36537" spans="76:76">
      <c r="BX36537" s="16"/>
    </row>
    <row r="36538" spans="76:76">
      <c r="BX36538" s="16"/>
    </row>
    <row r="36539" spans="76:76">
      <c r="BX36539" s="16"/>
    </row>
    <row r="36540" spans="76:76">
      <c r="BX36540" s="16"/>
    </row>
    <row r="36541" spans="76:76">
      <c r="BX36541" s="16"/>
    </row>
    <row r="36542" spans="76:76">
      <c r="BX36542" s="16"/>
    </row>
    <row r="36543" spans="76:76">
      <c r="BX36543" s="16"/>
    </row>
    <row r="36544" spans="76:76">
      <c r="BX36544" s="16"/>
    </row>
    <row r="36545" spans="76:76">
      <c r="BX36545" s="16"/>
    </row>
    <row r="36546" spans="76:76">
      <c r="BX36546" s="16"/>
    </row>
    <row r="36547" spans="76:76">
      <c r="BX36547" s="16"/>
    </row>
    <row r="36548" spans="76:76">
      <c r="BX36548" s="16"/>
    </row>
    <row r="36549" spans="76:76">
      <c r="BX36549" s="16"/>
    </row>
    <row r="36550" spans="76:76">
      <c r="BX36550" s="16"/>
    </row>
    <row r="36551" spans="76:76">
      <c r="BX36551" s="16"/>
    </row>
    <row r="36552" spans="76:76">
      <c r="BX36552" s="16"/>
    </row>
    <row r="36553" spans="76:76">
      <c r="BX36553" s="16"/>
    </row>
    <row r="36554" spans="76:76">
      <c r="BX36554" s="16"/>
    </row>
    <row r="36555" spans="76:76">
      <c r="BX36555" s="16"/>
    </row>
    <row r="36556" spans="76:76">
      <c r="BX36556" s="16"/>
    </row>
    <row r="36557" spans="76:76">
      <c r="BX36557" s="16"/>
    </row>
    <row r="36558" spans="76:76">
      <c r="BX36558" s="16"/>
    </row>
    <row r="36559" spans="76:76">
      <c r="BX36559" s="16"/>
    </row>
    <row r="36560" spans="76:76">
      <c r="BX36560" s="16"/>
    </row>
    <row r="36561" spans="76:76">
      <c r="BX36561" s="16"/>
    </row>
    <row r="36562" spans="76:76">
      <c r="BX36562" s="16"/>
    </row>
    <row r="36563" spans="76:76">
      <c r="BX36563" s="16"/>
    </row>
    <row r="36564" spans="76:76">
      <c r="BX36564" s="16"/>
    </row>
    <row r="36565" spans="76:76">
      <c r="BX36565" s="16"/>
    </row>
    <row r="36566" spans="76:76">
      <c r="BX36566" s="16"/>
    </row>
    <row r="36567" spans="76:76">
      <c r="BX36567" s="16"/>
    </row>
    <row r="36568" spans="76:76">
      <c r="BX36568" s="16"/>
    </row>
    <row r="36569" spans="76:76">
      <c r="BX36569" s="16"/>
    </row>
    <row r="36570" spans="76:76">
      <c r="BX36570" s="16"/>
    </row>
    <row r="36571" spans="76:76">
      <c r="BX36571" s="16"/>
    </row>
    <row r="36572" spans="76:76">
      <c r="BX36572" s="16"/>
    </row>
    <row r="36573" spans="76:76">
      <c r="BX36573" s="16"/>
    </row>
    <row r="36574" spans="76:76">
      <c r="BX36574" s="16"/>
    </row>
    <row r="36575" spans="76:76">
      <c r="BX36575" s="16"/>
    </row>
    <row r="36576" spans="76:76">
      <c r="BX36576" s="16"/>
    </row>
    <row r="36577" spans="76:76">
      <c r="BX36577" s="16"/>
    </row>
    <row r="36578" spans="76:76">
      <c r="BX36578" s="16"/>
    </row>
    <row r="36579" spans="76:76">
      <c r="BX36579" s="16"/>
    </row>
    <row r="36580" spans="76:76">
      <c r="BX36580" s="16"/>
    </row>
    <row r="36581" spans="76:76">
      <c r="BX36581" s="16"/>
    </row>
    <row r="36582" spans="76:76">
      <c r="BX36582" s="16"/>
    </row>
    <row r="36583" spans="76:76">
      <c r="BX36583" s="16"/>
    </row>
    <row r="36584" spans="76:76">
      <c r="BX36584" s="16"/>
    </row>
    <row r="36585" spans="76:76">
      <c r="BX36585" s="16"/>
    </row>
    <row r="36586" spans="76:76">
      <c r="BX36586" s="16"/>
    </row>
    <row r="36587" spans="76:76">
      <c r="BX36587" s="16"/>
    </row>
    <row r="36588" spans="76:76">
      <c r="BX36588" s="16"/>
    </row>
    <row r="36589" spans="76:76">
      <c r="BX36589" s="16"/>
    </row>
    <row r="36590" spans="76:76">
      <c r="BX36590" s="16"/>
    </row>
    <row r="36591" spans="76:76">
      <c r="BX36591" s="16"/>
    </row>
    <row r="36592" spans="76:76">
      <c r="BX36592" s="16"/>
    </row>
    <row r="36593" spans="76:76">
      <c r="BX36593" s="16"/>
    </row>
    <row r="36594" spans="76:76">
      <c r="BX36594" s="16"/>
    </row>
    <row r="36595" spans="76:76">
      <c r="BX36595" s="16"/>
    </row>
    <row r="36596" spans="76:76">
      <c r="BX36596" s="16"/>
    </row>
    <row r="36597" spans="76:76">
      <c r="BX36597" s="16"/>
    </row>
    <row r="36598" spans="76:76">
      <c r="BX36598" s="16"/>
    </row>
    <row r="36599" spans="76:76">
      <c r="BX36599" s="16"/>
    </row>
    <row r="36600" spans="76:76">
      <c r="BX36600" s="16"/>
    </row>
    <row r="36601" spans="76:76">
      <c r="BX36601" s="16"/>
    </row>
    <row r="36602" spans="76:76">
      <c r="BX36602" s="16"/>
    </row>
    <row r="36603" spans="76:76">
      <c r="BX36603" s="16"/>
    </row>
    <row r="36604" spans="76:76">
      <c r="BX36604" s="16"/>
    </row>
    <row r="36605" spans="76:76">
      <c r="BX36605" s="16"/>
    </row>
    <row r="36606" spans="76:76">
      <c r="BX36606" s="16"/>
    </row>
    <row r="36607" spans="76:76">
      <c r="BX36607" s="16"/>
    </row>
    <row r="36608" spans="76:76">
      <c r="BX36608" s="16"/>
    </row>
    <row r="36609" spans="76:76">
      <c r="BX36609" s="16"/>
    </row>
    <row r="36610" spans="76:76">
      <c r="BX36610" s="16"/>
    </row>
    <row r="36611" spans="76:76">
      <c r="BX36611" s="16"/>
    </row>
    <row r="36612" spans="76:76">
      <c r="BX36612" s="16"/>
    </row>
    <row r="36613" spans="76:76">
      <c r="BX36613" s="16"/>
    </row>
    <row r="36614" spans="76:76">
      <c r="BX36614" s="16"/>
    </row>
    <row r="36615" spans="76:76">
      <c r="BX36615" s="16"/>
    </row>
    <row r="36616" spans="76:76">
      <c r="BX36616" s="16"/>
    </row>
    <row r="36617" spans="76:76">
      <c r="BX36617" s="16"/>
    </row>
    <row r="36618" spans="76:76">
      <c r="BX36618" s="16"/>
    </row>
    <row r="36619" spans="76:76">
      <c r="BX36619" s="16"/>
    </row>
    <row r="36620" spans="76:76">
      <c r="BX36620" s="16"/>
    </row>
    <row r="36621" spans="76:76">
      <c r="BX36621" s="16"/>
    </row>
    <row r="36622" spans="76:76">
      <c r="BX36622" s="16"/>
    </row>
    <row r="36623" spans="76:76">
      <c r="BX36623" s="16"/>
    </row>
    <row r="36624" spans="76:76">
      <c r="BX36624" s="16"/>
    </row>
    <row r="36625" spans="76:76">
      <c r="BX36625" s="16"/>
    </row>
    <row r="36626" spans="76:76">
      <c r="BX36626" s="16"/>
    </row>
    <row r="36627" spans="76:76">
      <c r="BX36627" s="16"/>
    </row>
    <row r="36628" spans="76:76">
      <c r="BX36628" s="16"/>
    </row>
    <row r="36629" spans="76:76">
      <c r="BX36629" s="16"/>
    </row>
    <row r="36630" spans="76:76">
      <c r="BX36630" s="16"/>
    </row>
    <row r="36631" spans="76:76">
      <c r="BX36631" s="16"/>
    </row>
    <row r="36632" spans="76:76">
      <c r="BX36632" s="16"/>
    </row>
    <row r="36633" spans="76:76">
      <c r="BX36633" s="16"/>
    </row>
    <row r="36634" spans="76:76">
      <c r="BX36634" s="16"/>
    </row>
    <row r="36635" spans="76:76">
      <c r="BX36635" s="16"/>
    </row>
    <row r="36636" spans="76:76">
      <c r="BX36636" s="16"/>
    </row>
    <row r="36637" spans="76:76">
      <c r="BX36637" s="16"/>
    </row>
    <row r="36638" spans="76:76">
      <c r="BX36638" s="16"/>
    </row>
    <row r="36639" spans="76:76">
      <c r="BX36639" s="16"/>
    </row>
    <row r="36640" spans="76:76">
      <c r="BX36640" s="16"/>
    </row>
    <row r="36641" spans="76:76">
      <c r="BX36641" s="16"/>
    </row>
    <row r="36642" spans="76:76">
      <c r="BX36642" s="16"/>
    </row>
    <row r="36643" spans="76:76">
      <c r="BX36643" s="16"/>
    </row>
    <row r="36644" spans="76:76">
      <c r="BX36644" s="16"/>
    </row>
    <row r="36645" spans="76:76">
      <c r="BX36645" s="16"/>
    </row>
    <row r="36646" spans="76:76">
      <c r="BX36646" s="16"/>
    </row>
    <row r="36647" spans="76:76">
      <c r="BX36647" s="16"/>
    </row>
    <row r="36648" spans="76:76">
      <c r="BX36648" s="16"/>
    </row>
    <row r="36649" spans="76:76">
      <c r="BX36649" s="16"/>
    </row>
    <row r="36650" spans="76:76">
      <c r="BX36650" s="16"/>
    </row>
    <row r="36651" spans="76:76">
      <c r="BX36651" s="16"/>
    </row>
    <row r="36652" spans="76:76">
      <c r="BX36652" s="16"/>
    </row>
    <row r="36653" spans="76:76">
      <c r="BX36653" s="16"/>
    </row>
    <row r="36654" spans="76:76">
      <c r="BX36654" s="16"/>
    </row>
    <row r="36655" spans="76:76">
      <c r="BX36655" s="16"/>
    </row>
    <row r="36656" spans="76:76">
      <c r="BX36656" s="16"/>
    </row>
    <row r="36657" spans="76:76">
      <c r="BX36657" s="16"/>
    </row>
    <row r="36658" spans="76:76">
      <c r="BX36658" s="16"/>
    </row>
    <row r="36659" spans="76:76">
      <c r="BX36659" s="16"/>
    </row>
    <row r="36660" spans="76:76">
      <c r="BX36660" s="16"/>
    </row>
    <row r="36661" spans="76:76">
      <c r="BX36661" s="16"/>
    </row>
    <row r="36662" spans="76:76">
      <c r="BX36662" s="16"/>
    </row>
    <row r="36663" spans="76:76">
      <c r="BX36663" s="16"/>
    </row>
    <row r="36664" spans="76:76">
      <c r="BX36664" s="16"/>
    </row>
    <row r="36665" spans="76:76">
      <c r="BX36665" s="16"/>
    </row>
    <row r="36666" spans="76:76">
      <c r="BX36666" s="16"/>
    </row>
    <row r="36667" spans="76:76">
      <c r="BX36667" s="16"/>
    </row>
    <row r="36668" spans="76:76">
      <c r="BX36668" s="16"/>
    </row>
    <row r="36669" spans="76:76">
      <c r="BX36669" s="16"/>
    </row>
    <row r="36670" spans="76:76">
      <c r="BX36670" s="16"/>
    </row>
    <row r="36671" spans="76:76">
      <c r="BX36671" s="16"/>
    </row>
    <row r="36672" spans="76:76">
      <c r="BX36672" s="16"/>
    </row>
    <row r="36673" spans="76:76">
      <c r="BX36673" s="16"/>
    </row>
    <row r="36674" spans="76:76">
      <c r="BX36674" s="16"/>
    </row>
    <row r="36675" spans="76:76">
      <c r="BX36675" s="16"/>
    </row>
    <row r="36676" spans="76:76">
      <c r="BX36676" s="16"/>
    </row>
    <row r="36677" spans="76:76">
      <c r="BX36677" s="16"/>
    </row>
    <row r="36678" spans="76:76">
      <c r="BX36678" s="16"/>
    </row>
    <row r="36679" spans="76:76">
      <c r="BX36679" s="16"/>
    </row>
    <row r="36680" spans="76:76">
      <c r="BX36680" s="16"/>
    </row>
    <row r="36681" spans="76:76">
      <c r="BX36681" s="16"/>
    </row>
    <row r="36682" spans="76:76">
      <c r="BX36682" s="16"/>
    </row>
    <row r="36683" spans="76:76">
      <c r="BX36683" s="16"/>
    </row>
    <row r="36684" spans="76:76">
      <c r="BX36684" s="16"/>
    </row>
    <row r="36685" spans="76:76">
      <c r="BX36685" s="16"/>
    </row>
    <row r="36686" spans="76:76">
      <c r="BX36686" s="16"/>
    </row>
    <row r="36687" spans="76:76">
      <c r="BX36687" s="16"/>
    </row>
    <row r="36688" spans="76:76">
      <c r="BX36688" s="16"/>
    </row>
    <row r="36689" spans="76:76">
      <c r="BX36689" s="16"/>
    </row>
    <row r="36690" spans="76:76">
      <c r="BX36690" s="16"/>
    </row>
    <row r="36691" spans="76:76">
      <c r="BX36691" s="16"/>
    </row>
    <row r="36692" spans="76:76">
      <c r="BX36692" s="16"/>
    </row>
    <row r="36693" spans="76:76">
      <c r="BX36693" s="16"/>
    </row>
    <row r="36694" spans="76:76">
      <c r="BX36694" s="16"/>
    </row>
    <row r="36695" spans="76:76">
      <c r="BX36695" s="16"/>
    </row>
    <row r="36696" spans="76:76">
      <c r="BX36696" s="16"/>
    </row>
    <row r="36697" spans="76:76">
      <c r="BX36697" s="16"/>
    </row>
    <row r="36698" spans="76:76">
      <c r="BX36698" s="16"/>
    </row>
    <row r="36699" spans="76:76">
      <c r="BX36699" s="16"/>
    </row>
    <row r="36700" spans="76:76">
      <c r="BX36700" s="16"/>
    </row>
    <row r="36701" spans="76:76">
      <c r="BX36701" s="16"/>
    </row>
    <row r="36702" spans="76:76">
      <c r="BX36702" s="16"/>
    </row>
    <row r="36703" spans="76:76">
      <c r="BX36703" s="16"/>
    </row>
    <row r="36704" spans="76:76">
      <c r="BX36704" s="16"/>
    </row>
    <row r="36705" spans="76:76">
      <c r="BX36705" s="16"/>
    </row>
    <row r="36706" spans="76:76">
      <c r="BX36706" s="16"/>
    </row>
    <row r="36707" spans="76:76">
      <c r="BX36707" s="16"/>
    </row>
    <row r="36708" spans="76:76">
      <c r="BX36708" s="16"/>
    </row>
    <row r="36709" spans="76:76">
      <c r="BX36709" s="16"/>
    </row>
    <row r="36710" spans="76:76">
      <c r="BX36710" s="16"/>
    </row>
    <row r="36711" spans="76:76">
      <c r="BX36711" s="16"/>
    </row>
    <row r="36712" spans="76:76">
      <c r="BX36712" s="16"/>
    </row>
    <row r="36713" spans="76:76">
      <c r="BX36713" s="16"/>
    </row>
    <row r="36714" spans="76:76">
      <c r="BX36714" s="16"/>
    </row>
    <row r="36715" spans="76:76">
      <c r="BX36715" s="16"/>
    </row>
    <row r="36716" spans="76:76">
      <c r="BX36716" s="16"/>
    </row>
    <row r="36717" spans="76:76">
      <c r="BX36717" s="16"/>
    </row>
    <row r="36718" spans="76:76">
      <c r="BX36718" s="16"/>
    </row>
    <row r="36719" spans="76:76">
      <c r="BX36719" s="16"/>
    </row>
    <row r="36720" spans="76:76">
      <c r="BX36720" s="16"/>
    </row>
    <row r="36721" spans="76:76">
      <c r="BX36721" s="16"/>
    </row>
    <row r="36722" spans="76:76">
      <c r="BX36722" s="16"/>
    </row>
    <row r="36723" spans="76:76">
      <c r="BX36723" s="16"/>
    </row>
    <row r="36724" spans="76:76">
      <c r="BX36724" s="16"/>
    </row>
    <row r="36725" spans="76:76">
      <c r="BX36725" s="16"/>
    </row>
    <row r="36726" spans="76:76">
      <c r="BX36726" s="16"/>
    </row>
    <row r="36727" spans="76:76">
      <c r="BX36727" s="16"/>
    </row>
    <row r="36728" spans="76:76">
      <c r="BX36728" s="16"/>
    </row>
    <row r="36729" spans="76:76">
      <c r="BX36729" s="16"/>
    </row>
    <row r="36730" spans="76:76">
      <c r="BX36730" s="16"/>
    </row>
    <row r="36731" spans="76:76">
      <c r="BX36731" s="16"/>
    </row>
    <row r="36732" spans="76:76">
      <c r="BX36732" s="16"/>
    </row>
    <row r="36733" spans="76:76">
      <c r="BX36733" s="16"/>
    </row>
    <row r="36734" spans="76:76">
      <c r="BX36734" s="16"/>
    </row>
    <row r="36735" spans="76:76">
      <c r="BX36735" s="16"/>
    </row>
    <row r="36736" spans="76:76">
      <c r="BX36736" s="16"/>
    </row>
    <row r="36737" spans="76:76">
      <c r="BX36737" s="16"/>
    </row>
    <row r="36738" spans="76:76">
      <c r="BX36738" s="16"/>
    </row>
    <row r="36739" spans="76:76">
      <c r="BX36739" s="16"/>
    </row>
    <row r="36740" spans="76:76">
      <c r="BX36740" s="16"/>
    </row>
    <row r="36741" spans="76:76">
      <c r="BX36741" s="16"/>
    </row>
    <row r="36742" spans="76:76">
      <c r="BX36742" s="16"/>
    </row>
    <row r="36743" spans="76:76">
      <c r="BX36743" s="16"/>
    </row>
    <row r="36744" spans="76:76">
      <c r="BX36744" s="16"/>
    </row>
    <row r="36745" spans="76:76">
      <c r="BX36745" s="16"/>
    </row>
    <row r="36746" spans="76:76">
      <c r="BX36746" s="16"/>
    </row>
    <row r="36747" spans="76:76">
      <c r="BX36747" s="16"/>
    </row>
    <row r="36748" spans="76:76">
      <c r="BX36748" s="16"/>
    </row>
    <row r="36749" spans="76:76">
      <c r="BX36749" s="16"/>
    </row>
    <row r="36750" spans="76:76">
      <c r="BX36750" s="16"/>
    </row>
    <row r="36751" spans="76:76">
      <c r="BX36751" s="16"/>
    </row>
    <row r="36752" spans="76:76">
      <c r="BX36752" s="16"/>
    </row>
    <row r="36753" spans="76:76">
      <c r="BX36753" s="16"/>
    </row>
    <row r="36754" spans="76:76">
      <c r="BX36754" s="16"/>
    </row>
    <row r="36755" spans="76:76">
      <c r="BX36755" s="16"/>
    </row>
    <row r="36756" spans="76:76">
      <c r="BX36756" s="16"/>
    </row>
    <row r="36757" spans="76:76">
      <c r="BX36757" s="16"/>
    </row>
    <row r="36758" spans="76:76">
      <c r="BX36758" s="16"/>
    </row>
    <row r="36759" spans="76:76">
      <c r="BX36759" s="16"/>
    </row>
    <row r="36760" spans="76:76">
      <c r="BX36760" s="16"/>
    </row>
    <row r="36761" spans="76:76">
      <c r="BX36761" s="16"/>
    </row>
    <row r="36762" spans="76:76">
      <c r="BX36762" s="16"/>
    </row>
    <row r="36763" spans="76:76">
      <c r="BX36763" s="16"/>
    </row>
    <row r="36764" spans="76:76">
      <c r="BX36764" s="16"/>
    </row>
    <row r="36765" spans="76:76">
      <c r="BX36765" s="16"/>
    </row>
    <row r="36766" spans="76:76">
      <c r="BX36766" s="16"/>
    </row>
    <row r="36767" spans="76:76">
      <c r="BX36767" s="16"/>
    </row>
    <row r="36768" spans="76:76">
      <c r="BX36768" s="16"/>
    </row>
    <row r="36769" spans="76:76">
      <c r="BX36769" s="16"/>
    </row>
    <row r="36770" spans="76:76">
      <c r="BX36770" s="16"/>
    </row>
    <row r="36771" spans="76:76">
      <c r="BX36771" s="16"/>
    </row>
    <row r="36772" spans="76:76">
      <c r="BX36772" s="16"/>
    </row>
    <row r="36773" spans="76:76">
      <c r="BX36773" s="16"/>
    </row>
    <row r="36774" spans="76:76">
      <c r="BX36774" s="16"/>
    </row>
    <row r="36775" spans="76:76">
      <c r="BX36775" s="16"/>
    </row>
    <row r="36776" spans="76:76">
      <c r="BX36776" s="16"/>
    </row>
    <row r="36777" spans="76:76">
      <c r="BX36777" s="16"/>
    </row>
    <row r="36778" spans="76:76">
      <c r="BX36778" s="16"/>
    </row>
    <row r="36779" spans="76:76">
      <c r="BX36779" s="16"/>
    </row>
    <row r="36780" spans="76:76">
      <c r="BX36780" s="16"/>
    </row>
    <row r="36781" spans="76:76">
      <c r="BX36781" s="16"/>
    </row>
    <row r="36782" spans="76:76">
      <c r="BX36782" s="16"/>
    </row>
    <row r="36783" spans="76:76">
      <c r="BX36783" s="16"/>
    </row>
    <row r="36784" spans="76:76">
      <c r="BX36784" s="16"/>
    </row>
    <row r="36785" spans="76:76">
      <c r="BX36785" s="16"/>
    </row>
    <row r="36786" spans="76:76">
      <c r="BX36786" s="16"/>
    </row>
    <row r="36787" spans="76:76">
      <c r="BX36787" s="16"/>
    </row>
    <row r="36788" spans="76:76">
      <c r="BX36788" s="16"/>
    </row>
    <row r="36789" spans="76:76">
      <c r="BX36789" s="16"/>
    </row>
    <row r="36790" spans="76:76">
      <c r="BX36790" s="16"/>
    </row>
    <row r="36791" spans="76:76">
      <c r="BX36791" s="16"/>
    </row>
    <row r="36792" spans="76:76">
      <c r="BX36792" s="16"/>
    </row>
    <row r="36793" spans="76:76">
      <c r="BX36793" s="16"/>
    </row>
    <row r="36794" spans="76:76">
      <c r="BX36794" s="16"/>
    </row>
    <row r="36795" spans="76:76">
      <c r="BX36795" s="16"/>
    </row>
    <row r="36796" spans="76:76">
      <c r="BX36796" s="16"/>
    </row>
    <row r="36797" spans="76:76">
      <c r="BX36797" s="16"/>
    </row>
    <row r="36798" spans="76:76">
      <c r="BX36798" s="16"/>
    </row>
    <row r="36799" spans="76:76">
      <c r="BX36799" s="16"/>
    </row>
    <row r="36800" spans="76:76">
      <c r="BX36800" s="16"/>
    </row>
    <row r="36801" spans="76:76">
      <c r="BX36801" s="16"/>
    </row>
    <row r="36802" spans="76:76">
      <c r="BX36802" s="16"/>
    </row>
    <row r="36803" spans="76:76">
      <c r="BX36803" s="16"/>
    </row>
    <row r="36804" spans="76:76">
      <c r="BX36804" s="16"/>
    </row>
    <row r="36805" spans="76:76">
      <c r="BX36805" s="16"/>
    </row>
    <row r="36806" spans="76:76">
      <c r="BX36806" s="16"/>
    </row>
    <row r="36807" spans="76:76">
      <c r="BX36807" s="16"/>
    </row>
    <row r="36808" spans="76:76">
      <c r="BX36808" s="16"/>
    </row>
    <row r="36809" spans="76:76">
      <c r="BX36809" s="16"/>
    </row>
    <row r="36810" spans="76:76">
      <c r="BX36810" s="16"/>
    </row>
    <row r="36811" spans="76:76">
      <c r="BX36811" s="16"/>
    </row>
    <row r="36812" spans="76:76">
      <c r="BX36812" s="16"/>
    </row>
    <row r="36813" spans="76:76">
      <c r="BX36813" s="16"/>
    </row>
    <row r="36814" spans="76:76">
      <c r="BX36814" s="16"/>
    </row>
    <row r="36815" spans="76:76">
      <c r="BX36815" s="16"/>
    </row>
    <row r="36816" spans="76:76">
      <c r="BX36816" s="16"/>
    </row>
    <row r="36817" spans="76:76">
      <c r="BX36817" s="16"/>
    </row>
    <row r="36818" spans="76:76">
      <c r="BX36818" s="16"/>
    </row>
    <row r="36819" spans="76:76">
      <c r="BX36819" s="16"/>
    </row>
    <row r="36820" spans="76:76">
      <c r="BX36820" s="16"/>
    </row>
    <row r="36821" spans="76:76">
      <c r="BX36821" s="16"/>
    </row>
    <row r="36822" spans="76:76">
      <c r="BX36822" s="16"/>
    </row>
    <row r="36823" spans="76:76">
      <c r="BX36823" s="16"/>
    </row>
    <row r="36824" spans="76:76">
      <c r="BX36824" s="16"/>
    </row>
    <row r="36825" spans="76:76">
      <c r="BX36825" s="16"/>
    </row>
    <row r="36826" spans="76:76">
      <c r="BX36826" s="16"/>
    </row>
    <row r="36827" spans="76:76">
      <c r="BX36827" s="16"/>
    </row>
    <row r="36828" spans="76:76">
      <c r="BX36828" s="16"/>
    </row>
    <row r="36829" spans="76:76">
      <c r="BX36829" s="16"/>
    </row>
    <row r="36830" spans="76:76">
      <c r="BX36830" s="16"/>
    </row>
    <row r="36831" spans="76:76">
      <c r="BX36831" s="16"/>
    </row>
    <row r="36832" spans="76:76">
      <c r="BX36832" s="16"/>
    </row>
    <row r="36833" spans="76:76">
      <c r="BX36833" s="16"/>
    </row>
    <row r="36834" spans="76:76">
      <c r="BX36834" s="16"/>
    </row>
    <row r="36835" spans="76:76">
      <c r="BX36835" s="16"/>
    </row>
    <row r="36836" spans="76:76">
      <c r="BX36836" s="16"/>
    </row>
    <row r="36837" spans="76:76">
      <c r="BX36837" s="16"/>
    </row>
    <row r="36838" spans="76:76">
      <c r="BX36838" s="16"/>
    </row>
    <row r="36839" spans="76:76">
      <c r="BX36839" s="16"/>
    </row>
    <row r="36840" spans="76:76">
      <c r="BX36840" s="16"/>
    </row>
    <row r="36841" spans="76:76">
      <c r="BX36841" s="16"/>
    </row>
    <row r="36842" spans="76:76">
      <c r="BX36842" s="16"/>
    </row>
    <row r="36843" spans="76:76">
      <c r="BX36843" s="16"/>
    </row>
    <row r="36844" spans="76:76">
      <c r="BX36844" s="16"/>
    </row>
    <row r="36845" spans="76:76">
      <c r="BX36845" s="16"/>
    </row>
    <row r="36846" spans="76:76">
      <c r="BX36846" s="16"/>
    </row>
    <row r="36847" spans="76:76">
      <c r="BX36847" s="16"/>
    </row>
    <row r="36848" spans="76:76">
      <c r="BX36848" s="16"/>
    </row>
    <row r="36849" spans="76:76">
      <c r="BX36849" s="16"/>
    </row>
    <row r="36850" spans="76:76">
      <c r="BX36850" s="16"/>
    </row>
    <row r="36851" spans="76:76">
      <c r="BX36851" s="16"/>
    </row>
    <row r="36852" spans="76:76">
      <c r="BX36852" s="16"/>
    </row>
    <row r="36853" spans="76:76">
      <c r="BX36853" s="16"/>
    </row>
    <row r="36854" spans="76:76">
      <c r="BX36854" s="16"/>
    </row>
    <row r="36855" spans="76:76">
      <c r="BX36855" s="16"/>
    </row>
    <row r="36856" spans="76:76">
      <c r="BX36856" s="16"/>
    </row>
    <row r="36857" spans="76:76">
      <c r="BX36857" s="16"/>
    </row>
    <row r="36858" spans="76:76">
      <c r="BX36858" s="16"/>
    </row>
    <row r="36859" spans="76:76">
      <c r="BX36859" s="16"/>
    </row>
    <row r="36860" spans="76:76">
      <c r="BX36860" s="16"/>
    </row>
    <row r="36861" spans="76:76">
      <c r="BX36861" s="16"/>
    </row>
    <row r="36862" spans="76:76">
      <c r="BX36862" s="16"/>
    </row>
    <row r="36863" spans="76:76">
      <c r="BX36863" s="16"/>
    </row>
    <row r="36864" spans="76:76">
      <c r="BX36864" s="16"/>
    </row>
    <row r="36865" spans="76:76">
      <c r="BX36865" s="16"/>
    </row>
    <row r="36866" spans="76:76">
      <c r="BX36866" s="16"/>
    </row>
    <row r="36867" spans="76:76">
      <c r="BX36867" s="16"/>
    </row>
    <row r="36868" spans="76:76">
      <c r="BX36868" s="16"/>
    </row>
    <row r="36869" spans="76:76">
      <c r="BX36869" s="16"/>
    </row>
    <row r="36870" spans="76:76">
      <c r="BX36870" s="16"/>
    </row>
    <row r="36871" spans="76:76">
      <c r="BX36871" s="16"/>
    </row>
    <row r="36872" spans="76:76">
      <c r="BX36872" s="16"/>
    </row>
    <row r="36873" spans="76:76">
      <c r="BX36873" s="16"/>
    </row>
    <row r="36874" spans="76:76">
      <c r="BX36874" s="16"/>
    </row>
    <row r="36875" spans="76:76">
      <c r="BX36875" s="16"/>
    </row>
    <row r="36876" spans="76:76">
      <c r="BX36876" s="16"/>
    </row>
    <row r="36877" spans="76:76">
      <c r="BX36877" s="16"/>
    </row>
    <row r="36878" spans="76:76">
      <c r="BX36878" s="16"/>
    </row>
    <row r="36879" spans="76:76">
      <c r="BX36879" s="16"/>
    </row>
    <row r="36880" spans="76:76">
      <c r="BX36880" s="16"/>
    </row>
    <row r="36881" spans="76:76">
      <c r="BX36881" s="16"/>
    </row>
    <row r="36882" spans="76:76">
      <c r="BX36882" s="16"/>
    </row>
    <row r="36883" spans="76:76">
      <c r="BX36883" s="16"/>
    </row>
    <row r="36884" spans="76:76">
      <c r="BX36884" s="16"/>
    </row>
    <row r="36885" spans="76:76">
      <c r="BX36885" s="16"/>
    </row>
    <row r="36886" spans="76:76">
      <c r="BX36886" s="16"/>
    </row>
    <row r="36887" spans="76:76">
      <c r="BX36887" s="16"/>
    </row>
    <row r="36888" spans="76:76">
      <c r="BX36888" s="16"/>
    </row>
    <row r="36889" spans="76:76">
      <c r="BX36889" s="16"/>
    </row>
    <row r="36890" spans="76:76">
      <c r="BX36890" s="16"/>
    </row>
    <row r="36891" spans="76:76">
      <c r="BX36891" s="16"/>
    </row>
    <row r="36892" spans="76:76">
      <c r="BX36892" s="16"/>
    </row>
    <row r="36893" spans="76:76">
      <c r="BX36893" s="16"/>
    </row>
    <row r="36894" spans="76:76">
      <c r="BX36894" s="16"/>
    </row>
    <row r="36895" spans="76:76">
      <c r="BX36895" s="16"/>
    </row>
    <row r="36896" spans="76:76">
      <c r="BX36896" s="16"/>
    </row>
    <row r="36897" spans="76:76">
      <c r="BX36897" s="16"/>
    </row>
    <row r="36898" spans="76:76">
      <c r="BX36898" s="16"/>
    </row>
    <row r="36899" spans="76:76">
      <c r="BX36899" s="16"/>
    </row>
    <row r="36900" spans="76:76">
      <c r="BX36900" s="16"/>
    </row>
    <row r="36901" spans="76:76">
      <c r="BX36901" s="16"/>
    </row>
    <row r="36902" spans="76:76">
      <c r="BX36902" s="16"/>
    </row>
    <row r="36903" spans="76:76">
      <c r="BX36903" s="16"/>
    </row>
    <row r="36904" spans="76:76">
      <c r="BX36904" s="16"/>
    </row>
    <row r="36905" spans="76:76">
      <c r="BX36905" s="16"/>
    </row>
    <row r="36906" spans="76:76">
      <c r="BX36906" s="16"/>
    </row>
    <row r="36907" spans="76:76">
      <c r="BX36907" s="16"/>
    </row>
    <row r="36908" spans="76:76">
      <c r="BX36908" s="16"/>
    </row>
    <row r="36909" spans="76:76">
      <c r="BX36909" s="16"/>
    </row>
    <row r="36910" spans="76:76">
      <c r="BX36910" s="16"/>
    </row>
    <row r="36911" spans="76:76">
      <c r="BX36911" s="16"/>
    </row>
    <row r="36912" spans="76:76">
      <c r="BX36912" s="16"/>
    </row>
    <row r="36913" spans="76:76">
      <c r="BX36913" s="16"/>
    </row>
    <row r="36914" spans="76:76">
      <c r="BX36914" s="16"/>
    </row>
    <row r="36915" spans="76:76">
      <c r="BX36915" s="16"/>
    </row>
    <row r="36916" spans="76:76">
      <c r="BX36916" s="16"/>
    </row>
    <row r="36917" spans="76:76">
      <c r="BX36917" s="16"/>
    </row>
    <row r="36918" spans="76:76">
      <c r="BX36918" s="16"/>
    </row>
    <row r="36919" spans="76:76">
      <c r="BX36919" s="16"/>
    </row>
    <row r="36920" spans="76:76">
      <c r="BX36920" s="16"/>
    </row>
    <row r="36921" spans="76:76">
      <c r="BX36921" s="16"/>
    </row>
    <row r="36922" spans="76:76">
      <c r="BX36922" s="16"/>
    </row>
    <row r="36923" spans="76:76">
      <c r="BX36923" s="16"/>
    </row>
    <row r="36924" spans="76:76">
      <c r="BX36924" s="16"/>
    </row>
    <row r="36925" spans="76:76">
      <c r="BX36925" s="16"/>
    </row>
    <row r="36926" spans="76:76">
      <c r="BX36926" s="16"/>
    </row>
    <row r="36927" spans="76:76">
      <c r="BX36927" s="16"/>
    </row>
    <row r="36928" spans="76:76">
      <c r="BX36928" s="16"/>
    </row>
    <row r="36929" spans="76:76">
      <c r="BX36929" s="16"/>
    </row>
    <row r="36930" spans="76:76">
      <c r="BX36930" s="16"/>
    </row>
    <row r="36931" spans="76:76">
      <c r="BX36931" s="16"/>
    </row>
    <row r="36932" spans="76:76">
      <c r="BX36932" s="16"/>
    </row>
    <row r="36933" spans="76:76">
      <c r="BX36933" s="16"/>
    </row>
    <row r="36934" spans="76:76">
      <c r="BX36934" s="16"/>
    </row>
    <row r="36935" spans="76:76">
      <c r="BX36935" s="16"/>
    </row>
    <row r="36936" spans="76:76">
      <c r="BX36936" s="16"/>
    </row>
    <row r="36937" spans="76:76">
      <c r="BX36937" s="16"/>
    </row>
    <row r="36938" spans="76:76">
      <c r="BX36938" s="16"/>
    </row>
    <row r="36939" spans="76:76">
      <c r="BX36939" s="16"/>
    </row>
    <row r="36940" spans="76:76">
      <c r="BX36940" s="16"/>
    </row>
    <row r="36941" spans="76:76">
      <c r="BX36941" s="16"/>
    </row>
    <row r="36942" spans="76:76">
      <c r="BX36942" s="16"/>
    </row>
    <row r="36943" spans="76:76">
      <c r="BX36943" s="16"/>
    </row>
    <row r="36944" spans="76:76">
      <c r="BX36944" s="16"/>
    </row>
    <row r="36945" spans="76:76">
      <c r="BX36945" s="16"/>
    </row>
    <row r="36946" spans="76:76">
      <c r="BX36946" s="16"/>
    </row>
    <row r="36947" spans="76:76">
      <c r="BX36947" s="16"/>
    </row>
    <row r="36948" spans="76:76">
      <c r="BX36948" s="16"/>
    </row>
    <row r="36949" spans="76:76">
      <c r="BX36949" s="16"/>
    </row>
    <row r="36950" spans="76:76">
      <c r="BX36950" s="16"/>
    </row>
    <row r="36951" spans="76:76">
      <c r="BX36951" s="16"/>
    </row>
    <row r="36952" spans="76:76">
      <c r="BX36952" s="16"/>
    </row>
    <row r="36953" spans="76:76">
      <c r="BX36953" s="16"/>
    </row>
    <row r="36954" spans="76:76">
      <c r="BX36954" s="16"/>
    </row>
    <row r="36955" spans="76:76">
      <c r="BX36955" s="16"/>
    </row>
    <row r="36956" spans="76:76">
      <c r="BX36956" s="16"/>
    </row>
    <row r="36957" spans="76:76">
      <c r="BX36957" s="16"/>
    </row>
    <row r="36958" spans="76:76">
      <c r="BX36958" s="16"/>
    </row>
    <row r="36959" spans="76:76">
      <c r="BX36959" s="16"/>
    </row>
    <row r="36960" spans="76:76">
      <c r="BX36960" s="16"/>
    </row>
    <row r="36961" spans="76:76">
      <c r="BX36961" s="16"/>
    </row>
    <row r="36962" spans="76:76">
      <c r="BX36962" s="16"/>
    </row>
    <row r="36963" spans="76:76">
      <c r="BX36963" s="16"/>
    </row>
    <row r="36964" spans="76:76">
      <c r="BX36964" s="16"/>
    </row>
    <row r="36965" spans="76:76">
      <c r="BX36965" s="16"/>
    </row>
    <row r="36966" spans="76:76">
      <c r="BX36966" s="16"/>
    </row>
    <row r="36967" spans="76:76">
      <c r="BX36967" s="16"/>
    </row>
    <row r="36968" spans="76:76">
      <c r="BX36968" s="16"/>
    </row>
    <row r="36969" spans="76:76">
      <c r="BX36969" s="16"/>
    </row>
    <row r="36970" spans="76:76">
      <c r="BX36970" s="16"/>
    </row>
    <row r="36971" spans="76:76">
      <c r="BX36971" s="16"/>
    </row>
    <row r="36972" spans="76:76">
      <c r="BX36972" s="16"/>
    </row>
    <row r="36973" spans="76:76">
      <c r="BX36973" s="16"/>
    </row>
    <row r="36974" spans="76:76">
      <c r="BX36974" s="16"/>
    </row>
    <row r="36975" spans="76:76">
      <c r="BX36975" s="16"/>
    </row>
    <row r="36976" spans="76:76">
      <c r="BX36976" s="16"/>
    </row>
    <row r="36977" spans="76:76">
      <c r="BX36977" s="16"/>
    </row>
    <row r="36978" spans="76:76">
      <c r="BX36978" s="16"/>
    </row>
    <row r="36979" spans="76:76">
      <c r="BX36979" s="16"/>
    </row>
    <row r="36980" spans="76:76">
      <c r="BX36980" s="16"/>
    </row>
    <row r="36981" spans="76:76">
      <c r="BX36981" s="16"/>
    </row>
    <row r="36982" spans="76:76">
      <c r="BX36982" s="16"/>
    </row>
    <row r="36983" spans="76:76">
      <c r="BX36983" s="16"/>
    </row>
    <row r="36984" spans="76:76">
      <c r="BX36984" s="16"/>
    </row>
    <row r="36985" spans="76:76">
      <c r="BX36985" s="16"/>
    </row>
    <row r="36986" spans="76:76">
      <c r="BX36986" s="16"/>
    </row>
    <row r="36987" spans="76:76">
      <c r="BX36987" s="16"/>
    </row>
    <row r="36988" spans="76:76">
      <c r="BX36988" s="16"/>
    </row>
    <row r="36989" spans="76:76">
      <c r="BX36989" s="16"/>
    </row>
    <row r="36990" spans="76:76">
      <c r="BX36990" s="16"/>
    </row>
    <row r="36991" spans="76:76">
      <c r="BX36991" s="16"/>
    </row>
    <row r="36992" spans="76:76">
      <c r="BX36992" s="16"/>
    </row>
    <row r="36993" spans="76:76">
      <c r="BX36993" s="16"/>
    </row>
    <row r="36994" spans="76:76">
      <c r="BX36994" s="16"/>
    </row>
    <row r="36995" spans="76:76">
      <c r="BX36995" s="16"/>
    </row>
    <row r="36996" spans="76:76">
      <c r="BX36996" s="16"/>
    </row>
    <row r="36997" spans="76:76">
      <c r="BX36997" s="16"/>
    </row>
    <row r="36998" spans="76:76">
      <c r="BX36998" s="16"/>
    </row>
    <row r="36999" spans="76:76">
      <c r="BX36999" s="16"/>
    </row>
    <row r="37000" spans="76:76">
      <c r="BX37000" s="16"/>
    </row>
    <row r="37001" spans="76:76">
      <c r="BX37001" s="16"/>
    </row>
    <row r="37002" spans="76:76">
      <c r="BX37002" s="16"/>
    </row>
    <row r="37003" spans="76:76">
      <c r="BX37003" s="16"/>
    </row>
    <row r="37004" spans="76:76">
      <c r="BX37004" s="16"/>
    </row>
    <row r="37005" spans="76:76">
      <c r="BX37005" s="16"/>
    </row>
    <row r="37006" spans="76:76">
      <c r="BX37006" s="16"/>
    </row>
    <row r="37007" spans="76:76">
      <c r="BX37007" s="16"/>
    </row>
    <row r="37008" spans="76:76">
      <c r="BX37008" s="16"/>
    </row>
    <row r="37009" spans="76:76">
      <c r="BX37009" s="16"/>
    </row>
    <row r="37010" spans="76:76">
      <c r="BX37010" s="16"/>
    </row>
    <row r="37011" spans="76:76">
      <c r="BX37011" s="16"/>
    </row>
    <row r="37012" spans="76:76">
      <c r="BX37012" s="16"/>
    </row>
    <row r="37013" spans="76:76">
      <c r="BX37013" s="16"/>
    </row>
    <row r="37014" spans="76:76">
      <c r="BX37014" s="16"/>
    </row>
    <row r="37015" spans="76:76">
      <c r="BX37015" s="16"/>
    </row>
    <row r="37016" spans="76:76">
      <c r="BX37016" s="16"/>
    </row>
    <row r="37017" spans="76:76">
      <c r="BX37017" s="16"/>
    </row>
    <row r="37018" spans="76:76">
      <c r="BX37018" s="16"/>
    </row>
    <row r="37019" spans="76:76">
      <c r="BX37019" s="16"/>
    </row>
    <row r="37020" spans="76:76">
      <c r="BX37020" s="16"/>
    </row>
    <row r="37021" spans="76:76">
      <c r="BX37021" s="16"/>
    </row>
    <row r="37022" spans="76:76">
      <c r="BX37022" s="16"/>
    </row>
    <row r="37023" spans="76:76">
      <c r="BX37023" s="16"/>
    </row>
    <row r="37024" spans="76:76">
      <c r="BX37024" s="16"/>
    </row>
    <row r="37025" spans="76:76">
      <c r="BX37025" s="16"/>
    </row>
    <row r="37026" spans="76:76">
      <c r="BX37026" s="16"/>
    </row>
    <row r="37027" spans="76:76">
      <c r="BX37027" s="16"/>
    </row>
    <row r="37028" spans="76:76">
      <c r="BX37028" s="16"/>
    </row>
    <row r="37029" spans="76:76">
      <c r="BX37029" s="16"/>
    </row>
    <row r="37030" spans="76:76">
      <c r="BX37030" s="16"/>
    </row>
    <row r="37031" spans="76:76">
      <c r="BX37031" s="16"/>
    </row>
    <row r="37032" spans="76:76">
      <c r="BX37032" s="16"/>
    </row>
    <row r="37033" spans="76:76">
      <c r="BX37033" s="16"/>
    </row>
    <row r="37034" spans="76:76">
      <c r="BX37034" s="16"/>
    </row>
    <row r="37035" spans="76:76">
      <c r="BX37035" s="16"/>
    </row>
    <row r="37036" spans="76:76">
      <c r="BX37036" s="16"/>
    </row>
    <row r="37037" spans="76:76">
      <c r="BX37037" s="16"/>
    </row>
    <row r="37038" spans="76:76">
      <c r="BX37038" s="16"/>
    </row>
    <row r="37039" spans="76:76">
      <c r="BX37039" s="16"/>
    </row>
    <row r="37040" spans="76:76">
      <c r="BX37040" s="16"/>
    </row>
    <row r="37041" spans="76:76">
      <c r="BX37041" s="16"/>
    </row>
    <row r="37042" spans="76:76">
      <c r="BX37042" s="16"/>
    </row>
    <row r="37043" spans="76:76">
      <c r="BX37043" s="16"/>
    </row>
    <row r="37044" spans="76:76">
      <c r="BX37044" s="16"/>
    </row>
    <row r="37045" spans="76:76">
      <c r="BX37045" s="16"/>
    </row>
    <row r="37046" spans="76:76">
      <c r="BX37046" s="16"/>
    </row>
    <row r="37047" spans="76:76">
      <c r="BX37047" s="16"/>
    </row>
    <row r="37048" spans="76:76">
      <c r="BX37048" s="16"/>
    </row>
    <row r="37049" spans="76:76">
      <c r="BX37049" s="16"/>
    </row>
    <row r="37050" spans="76:76">
      <c r="BX37050" s="16"/>
    </row>
    <row r="37051" spans="76:76">
      <c r="BX37051" s="16"/>
    </row>
    <row r="37052" spans="76:76">
      <c r="BX37052" s="16"/>
    </row>
    <row r="37053" spans="76:76">
      <c r="BX37053" s="16"/>
    </row>
    <row r="37054" spans="76:76">
      <c r="BX37054" s="16"/>
    </row>
    <row r="37055" spans="76:76">
      <c r="BX37055" s="16"/>
    </row>
    <row r="37056" spans="76:76">
      <c r="BX37056" s="16"/>
    </row>
    <row r="37057" spans="76:76">
      <c r="BX37057" s="16"/>
    </row>
    <row r="37058" spans="76:76">
      <c r="BX37058" s="16"/>
    </row>
    <row r="37059" spans="76:76">
      <c r="BX37059" s="16"/>
    </row>
    <row r="37060" spans="76:76">
      <c r="BX37060" s="16"/>
    </row>
    <row r="37061" spans="76:76">
      <c r="BX37061" s="16"/>
    </row>
    <row r="37062" spans="76:76">
      <c r="BX37062" s="16"/>
    </row>
    <row r="37063" spans="76:76">
      <c r="BX37063" s="16"/>
    </row>
    <row r="37064" spans="76:76">
      <c r="BX37064" s="16"/>
    </row>
    <row r="37065" spans="76:76">
      <c r="BX37065" s="16"/>
    </row>
    <row r="37066" spans="76:76">
      <c r="BX37066" s="16"/>
    </row>
    <row r="37067" spans="76:76">
      <c r="BX37067" s="16"/>
    </row>
    <row r="37068" spans="76:76">
      <c r="BX37068" s="16"/>
    </row>
    <row r="37069" spans="76:76">
      <c r="BX37069" s="16"/>
    </row>
    <row r="37070" spans="76:76">
      <c r="BX37070" s="16"/>
    </row>
    <row r="37071" spans="76:76">
      <c r="BX37071" s="16"/>
    </row>
    <row r="37072" spans="76:76">
      <c r="BX37072" s="16"/>
    </row>
    <row r="37073" spans="76:76">
      <c r="BX37073" s="16"/>
    </row>
    <row r="37074" spans="76:76">
      <c r="BX37074" s="16"/>
    </row>
    <row r="37075" spans="76:76">
      <c r="BX37075" s="16"/>
    </row>
    <row r="37076" spans="76:76">
      <c r="BX37076" s="16"/>
    </row>
    <row r="37077" spans="76:76">
      <c r="BX37077" s="16"/>
    </row>
    <row r="37078" spans="76:76">
      <c r="BX37078" s="16"/>
    </row>
    <row r="37079" spans="76:76">
      <c r="BX37079" s="16"/>
    </row>
    <row r="37080" spans="76:76">
      <c r="BX37080" s="16"/>
    </row>
    <row r="37081" spans="76:76">
      <c r="BX37081" s="16"/>
    </row>
    <row r="37082" spans="76:76">
      <c r="BX37082" s="16"/>
    </row>
    <row r="37083" spans="76:76">
      <c r="BX37083" s="16"/>
    </row>
    <row r="37084" spans="76:76">
      <c r="BX37084" s="16"/>
    </row>
    <row r="37085" spans="76:76">
      <c r="BX37085" s="16"/>
    </row>
    <row r="37086" spans="76:76">
      <c r="BX37086" s="16"/>
    </row>
    <row r="37087" spans="76:76">
      <c r="BX37087" s="16"/>
    </row>
    <row r="37088" spans="76:76">
      <c r="BX37088" s="16"/>
    </row>
    <row r="37089" spans="76:76">
      <c r="BX37089" s="16"/>
    </row>
    <row r="37090" spans="76:76">
      <c r="BX37090" s="16"/>
    </row>
    <row r="37091" spans="76:76">
      <c r="BX37091" s="16"/>
    </row>
    <row r="37092" spans="76:76">
      <c r="BX37092" s="16"/>
    </row>
    <row r="37093" spans="76:76">
      <c r="BX37093" s="16"/>
    </row>
    <row r="37094" spans="76:76">
      <c r="BX37094" s="16"/>
    </row>
    <row r="37095" spans="76:76">
      <c r="BX37095" s="16"/>
    </row>
    <row r="37096" spans="76:76">
      <c r="BX37096" s="16"/>
    </row>
    <row r="37097" spans="76:76">
      <c r="BX37097" s="16"/>
    </row>
    <row r="37098" spans="76:76">
      <c r="BX37098" s="16"/>
    </row>
    <row r="37099" spans="76:76">
      <c r="BX37099" s="16"/>
    </row>
    <row r="37100" spans="76:76">
      <c r="BX37100" s="16"/>
    </row>
    <row r="37101" spans="76:76">
      <c r="BX37101" s="16"/>
    </row>
    <row r="37102" spans="76:76">
      <c r="BX37102" s="16"/>
    </row>
    <row r="37103" spans="76:76">
      <c r="BX37103" s="16"/>
    </row>
    <row r="37104" spans="76:76">
      <c r="BX37104" s="16"/>
    </row>
    <row r="37105" spans="76:76">
      <c r="BX37105" s="16"/>
    </row>
    <row r="37106" spans="76:76">
      <c r="BX37106" s="16"/>
    </row>
    <row r="37107" spans="76:76">
      <c r="BX37107" s="16"/>
    </row>
    <row r="37108" spans="76:76">
      <c r="BX37108" s="16"/>
    </row>
    <row r="37109" spans="76:76">
      <c r="BX37109" s="16"/>
    </row>
    <row r="37110" spans="76:76">
      <c r="BX37110" s="16"/>
    </row>
    <row r="37111" spans="76:76">
      <c r="BX37111" s="16"/>
    </row>
    <row r="37112" spans="76:76">
      <c r="BX37112" s="16"/>
    </row>
    <row r="37113" spans="76:76">
      <c r="BX37113" s="16"/>
    </row>
    <row r="37114" spans="76:76">
      <c r="BX37114" s="16"/>
    </row>
    <row r="37115" spans="76:76">
      <c r="BX37115" s="16"/>
    </row>
    <row r="37116" spans="76:76">
      <c r="BX37116" s="16"/>
    </row>
    <row r="37117" spans="76:76">
      <c r="BX37117" s="16"/>
    </row>
    <row r="37118" spans="76:76">
      <c r="BX37118" s="16"/>
    </row>
    <row r="37119" spans="76:76">
      <c r="BX37119" s="16"/>
    </row>
    <row r="37120" spans="76:76">
      <c r="BX37120" s="16"/>
    </row>
    <row r="37121" spans="76:76">
      <c r="BX37121" s="16"/>
    </row>
    <row r="37122" spans="76:76">
      <c r="BX37122" s="16"/>
    </row>
    <row r="37123" spans="76:76">
      <c r="BX37123" s="16"/>
    </row>
    <row r="37124" spans="76:76">
      <c r="BX37124" s="16"/>
    </row>
    <row r="37125" spans="76:76">
      <c r="BX37125" s="16"/>
    </row>
    <row r="37126" spans="76:76">
      <c r="BX37126" s="16"/>
    </row>
    <row r="37127" spans="76:76">
      <c r="BX37127" s="16"/>
    </row>
    <row r="37128" spans="76:76">
      <c r="BX37128" s="16"/>
    </row>
    <row r="37129" spans="76:76">
      <c r="BX37129" s="16"/>
    </row>
    <row r="37130" spans="76:76">
      <c r="BX37130" s="16"/>
    </row>
    <row r="37131" spans="76:76">
      <c r="BX37131" s="16"/>
    </row>
    <row r="37132" spans="76:76">
      <c r="BX37132" s="16"/>
    </row>
    <row r="37133" spans="76:76">
      <c r="BX37133" s="16"/>
    </row>
    <row r="37134" spans="76:76">
      <c r="BX37134" s="16"/>
    </row>
    <row r="37135" spans="76:76">
      <c r="BX37135" s="16"/>
    </row>
    <row r="37136" spans="76:76">
      <c r="BX37136" s="16"/>
    </row>
    <row r="37137" spans="76:76">
      <c r="BX37137" s="16"/>
    </row>
    <row r="37138" spans="76:76">
      <c r="BX37138" s="16"/>
    </row>
    <row r="37139" spans="76:76">
      <c r="BX37139" s="16"/>
    </row>
    <row r="37140" spans="76:76">
      <c r="BX37140" s="16"/>
    </row>
    <row r="37141" spans="76:76">
      <c r="BX37141" s="16"/>
    </row>
    <row r="37142" spans="76:76">
      <c r="BX37142" s="16"/>
    </row>
    <row r="37143" spans="76:76">
      <c r="BX37143" s="16"/>
    </row>
    <row r="37144" spans="76:76">
      <c r="BX37144" s="16"/>
    </row>
    <row r="37145" spans="76:76">
      <c r="BX37145" s="16"/>
    </row>
    <row r="37146" spans="76:76">
      <c r="BX37146" s="16"/>
    </row>
    <row r="37147" spans="76:76">
      <c r="BX37147" s="16"/>
    </row>
    <row r="37148" spans="76:76">
      <c r="BX37148" s="16"/>
    </row>
    <row r="37149" spans="76:76">
      <c r="BX37149" s="16"/>
    </row>
    <row r="37150" spans="76:76">
      <c r="BX37150" s="16"/>
    </row>
    <row r="37151" spans="76:76">
      <c r="BX37151" s="16"/>
    </row>
    <row r="37152" spans="76:76">
      <c r="BX37152" s="16"/>
    </row>
    <row r="37153" spans="76:76">
      <c r="BX37153" s="16"/>
    </row>
    <row r="37154" spans="76:76">
      <c r="BX37154" s="16"/>
    </row>
    <row r="37155" spans="76:76">
      <c r="BX37155" s="16"/>
    </row>
    <row r="37156" spans="76:76">
      <c r="BX37156" s="16"/>
    </row>
    <row r="37157" spans="76:76">
      <c r="BX37157" s="16"/>
    </row>
    <row r="37158" spans="76:76">
      <c r="BX37158" s="16"/>
    </row>
    <row r="37159" spans="76:76">
      <c r="BX37159" s="16"/>
    </row>
    <row r="37160" spans="76:76">
      <c r="BX37160" s="16"/>
    </row>
    <row r="37161" spans="76:76">
      <c r="BX37161" s="16"/>
    </row>
    <row r="37162" spans="76:76">
      <c r="BX37162" s="16"/>
    </row>
    <row r="37163" spans="76:76">
      <c r="BX37163" s="16"/>
    </row>
    <row r="37164" spans="76:76">
      <c r="BX37164" s="16"/>
    </row>
    <row r="37165" spans="76:76">
      <c r="BX37165" s="16"/>
    </row>
    <row r="37166" spans="76:76">
      <c r="BX37166" s="16"/>
    </row>
    <row r="37167" spans="76:76">
      <c r="BX37167" s="16"/>
    </row>
    <row r="37168" spans="76:76">
      <c r="BX37168" s="16"/>
    </row>
    <row r="37169" spans="76:76">
      <c r="BX37169" s="16"/>
    </row>
    <row r="37170" spans="76:76">
      <c r="BX37170" s="16"/>
    </row>
    <row r="37171" spans="76:76">
      <c r="BX37171" s="16"/>
    </row>
    <row r="37172" spans="76:76">
      <c r="BX37172" s="16"/>
    </row>
    <row r="37173" spans="76:76">
      <c r="BX37173" s="16"/>
    </row>
    <row r="37174" spans="76:76">
      <c r="BX37174" s="16"/>
    </row>
    <row r="37175" spans="76:76">
      <c r="BX37175" s="16"/>
    </row>
    <row r="37176" spans="76:76">
      <c r="BX37176" s="16"/>
    </row>
    <row r="37177" spans="76:76">
      <c r="BX37177" s="16"/>
    </row>
    <row r="37178" spans="76:76">
      <c r="BX37178" s="16"/>
    </row>
    <row r="37179" spans="76:76">
      <c r="BX37179" s="16"/>
    </row>
    <row r="37180" spans="76:76">
      <c r="BX37180" s="16"/>
    </row>
    <row r="37181" spans="76:76">
      <c r="BX37181" s="16"/>
    </row>
    <row r="37182" spans="76:76">
      <c r="BX37182" s="16"/>
    </row>
    <row r="37183" spans="76:76">
      <c r="BX37183" s="16"/>
    </row>
    <row r="37184" spans="76:76">
      <c r="BX37184" s="16"/>
    </row>
    <row r="37185" spans="76:76">
      <c r="BX37185" s="16"/>
    </row>
    <row r="37186" spans="76:76">
      <c r="BX37186" s="16"/>
    </row>
    <row r="37187" spans="76:76">
      <c r="BX37187" s="16"/>
    </row>
    <row r="37188" spans="76:76">
      <c r="BX37188" s="16"/>
    </row>
    <row r="37189" spans="76:76">
      <c r="BX37189" s="16"/>
    </row>
    <row r="37190" spans="76:76">
      <c r="BX37190" s="16"/>
    </row>
    <row r="37191" spans="76:76">
      <c r="BX37191" s="16"/>
    </row>
    <row r="37192" spans="76:76">
      <c r="BX37192" s="16"/>
    </row>
    <row r="37193" spans="76:76">
      <c r="BX37193" s="16"/>
    </row>
    <row r="37194" spans="76:76">
      <c r="BX37194" s="16"/>
    </row>
    <row r="37195" spans="76:76">
      <c r="BX37195" s="16"/>
    </row>
    <row r="37196" spans="76:76">
      <c r="BX37196" s="16"/>
    </row>
    <row r="37197" spans="76:76">
      <c r="BX37197" s="16"/>
    </row>
    <row r="37198" spans="76:76">
      <c r="BX37198" s="16"/>
    </row>
    <row r="37199" spans="76:76">
      <c r="BX37199" s="16"/>
    </row>
    <row r="37200" spans="76:76">
      <c r="BX37200" s="16"/>
    </row>
    <row r="37201" spans="76:76">
      <c r="BX37201" s="16"/>
    </row>
    <row r="37202" spans="76:76">
      <c r="BX37202" s="16"/>
    </row>
    <row r="37203" spans="76:76">
      <c r="BX37203" s="16"/>
    </row>
    <row r="37204" spans="76:76">
      <c r="BX37204" s="16"/>
    </row>
    <row r="37205" spans="76:76">
      <c r="BX37205" s="16"/>
    </row>
    <row r="37206" spans="76:76">
      <c r="BX37206" s="16"/>
    </row>
    <row r="37207" spans="76:76">
      <c r="BX37207" s="16"/>
    </row>
    <row r="37208" spans="76:76">
      <c r="BX37208" s="16"/>
    </row>
    <row r="37209" spans="76:76">
      <c r="BX37209" s="16"/>
    </row>
    <row r="37210" spans="76:76">
      <c r="BX37210" s="16"/>
    </row>
    <row r="37211" spans="76:76">
      <c r="BX37211" s="16"/>
    </row>
    <row r="37212" spans="76:76">
      <c r="BX37212" s="16"/>
    </row>
    <row r="37213" spans="76:76">
      <c r="BX37213" s="16"/>
    </row>
    <row r="37214" spans="76:76">
      <c r="BX37214" s="16"/>
    </row>
    <row r="37215" spans="76:76">
      <c r="BX37215" s="16"/>
    </row>
    <row r="37216" spans="76:76">
      <c r="BX37216" s="16"/>
    </row>
    <row r="37217" spans="76:76">
      <c r="BX37217" s="16"/>
    </row>
    <row r="37218" spans="76:76">
      <c r="BX37218" s="16"/>
    </row>
    <row r="37219" spans="76:76">
      <c r="BX37219" s="16"/>
    </row>
    <row r="37220" spans="76:76">
      <c r="BX37220" s="16"/>
    </row>
    <row r="37221" spans="76:76">
      <c r="BX37221" s="16"/>
    </row>
    <row r="37222" spans="76:76">
      <c r="BX37222" s="16"/>
    </row>
    <row r="37223" spans="76:76">
      <c r="BX37223" s="16"/>
    </row>
    <row r="37224" spans="76:76">
      <c r="BX37224" s="16"/>
    </row>
    <row r="37225" spans="76:76">
      <c r="BX37225" s="16"/>
    </row>
    <row r="37226" spans="76:76">
      <c r="BX37226" s="16"/>
    </row>
    <row r="37227" spans="76:76">
      <c r="BX37227" s="16"/>
    </row>
    <row r="37228" spans="76:76">
      <c r="BX37228" s="16"/>
    </row>
    <row r="37229" spans="76:76">
      <c r="BX37229" s="16"/>
    </row>
    <row r="37230" spans="76:76">
      <c r="BX37230" s="16"/>
    </row>
    <row r="37231" spans="76:76">
      <c r="BX37231" s="16"/>
    </row>
    <row r="37232" spans="76:76">
      <c r="BX37232" s="16"/>
    </row>
    <row r="37233" spans="76:76">
      <c r="BX37233" s="16"/>
    </row>
    <row r="37234" spans="76:76">
      <c r="BX37234" s="16"/>
    </row>
    <row r="37235" spans="76:76">
      <c r="BX37235" s="16"/>
    </row>
    <row r="37236" spans="76:76">
      <c r="BX37236" s="16"/>
    </row>
    <row r="37237" spans="76:76">
      <c r="BX37237" s="16"/>
    </row>
    <row r="37238" spans="76:76">
      <c r="BX37238" s="16"/>
    </row>
    <row r="37239" spans="76:76">
      <c r="BX37239" s="16"/>
    </row>
    <row r="37240" spans="76:76">
      <c r="BX37240" s="16"/>
    </row>
    <row r="37241" spans="76:76">
      <c r="BX37241" s="16"/>
    </row>
    <row r="37242" spans="76:76">
      <c r="BX37242" s="16"/>
    </row>
    <row r="37243" spans="76:76">
      <c r="BX37243" s="16"/>
    </row>
    <row r="37244" spans="76:76">
      <c r="BX37244" s="16"/>
    </row>
    <row r="37245" spans="76:76">
      <c r="BX37245" s="16"/>
    </row>
    <row r="37246" spans="76:76">
      <c r="BX37246" s="16"/>
    </row>
    <row r="37247" spans="76:76">
      <c r="BX37247" s="16"/>
    </row>
    <row r="37248" spans="76:76">
      <c r="BX37248" s="16"/>
    </row>
    <row r="37249" spans="76:76">
      <c r="BX37249" s="16"/>
    </row>
    <row r="37250" spans="76:76">
      <c r="BX37250" s="16"/>
    </row>
    <row r="37251" spans="76:76">
      <c r="BX37251" s="16"/>
    </row>
    <row r="37252" spans="76:76">
      <c r="BX37252" s="16"/>
    </row>
    <row r="37253" spans="76:76">
      <c r="BX37253" s="16"/>
    </row>
    <row r="37254" spans="76:76">
      <c r="BX37254" s="16"/>
    </row>
    <row r="37255" spans="76:76">
      <c r="BX37255" s="16"/>
    </row>
    <row r="37256" spans="76:76">
      <c r="BX37256" s="16"/>
    </row>
    <row r="37257" spans="76:76">
      <c r="BX37257" s="16"/>
    </row>
    <row r="37258" spans="76:76">
      <c r="BX37258" s="16"/>
    </row>
    <row r="37259" spans="76:76">
      <c r="BX37259" s="16"/>
    </row>
    <row r="37260" spans="76:76">
      <c r="BX37260" s="16"/>
    </row>
    <row r="37261" spans="76:76">
      <c r="BX37261" s="16"/>
    </row>
    <row r="37262" spans="76:76">
      <c r="BX37262" s="16"/>
    </row>
    <row r="37263" spans="76:76">
      <c r="BX37263" s="16"/>
    </row>
    <row r="37264" spans="76:76">
      <c r="BX37264" s="16"/>
    </row>
    <row r="37265" spans="76:76">
      <c r="BX37265" s="16"/>
    </row>
    <row r="37266" spans="76:76">
      <c r="BX37266" s="16"/>
    </row>
    <row r="37267" spans="76:76">
      <c r="BX37267" s="16"/>
    </row>
    <row r="37268" spans="76:76">
      <c r="BX37268" s="16"/>
    </row>
    <row r="37269" spans="76:76">
      <c r="BX37269" s="16"/>
    </row>
    <row r="37270" spans="76:76">
      <c r="BX37270" s="16"/>
    </row>
    <row r="37271" spans="76:76">
      <c r="BX37271" s="16"/>
    </row>
    <row r="37272" spans="76:76">
      <c r="BX37272" s="16"/>
    </row>
    <row r="37273" spans="76:76">
      <c r="BX37273" s="16"/>
    </row>
    <row r="37274" spans="76:76">
      <c r="BX37274" s="16"/>
    </row>
    <row r="37275" spans="76:76">
      <c r="BX37275" s="16"/>
    </row>
    <row r="37276" spans="76:76">
      <c r="BX37276" s="16"/>
    </row>
    <row r="37277" spans="76:76">
      <c r="BX37277" s="16"/>
    </row>
    <row r="37278" spans="76:76">
      <c r="BX37278" s="16"/>
    </row>
    <row r="37279" spans="76:76">
      <c r="BX37279" s="16"/>
    </row>
    <row r="37280" spans="76:76">
      <c r="BX37280" s="16"/>
    </row>
    <row r="37281" spans="76:76">
      <c r="BX37281" s="16"/>
    </row>
    <row r="37282" spans="76:76">
      <c r="BX37282" s="16"/>
    </row>
    <row r="37283" spans="76:76">
      <c r="BX37283" s="16"/>
    </row>
    <row r="37284" spans="76:76">
      <c r="BX37284" s="16"/>
    </row>
    <row r="37285" spans="76:76">
      <c r="BX37285" s="16"/>
    </row>
    <row r="37286" spans="76:76">
      <c r="BX37286" s="16"/>
    </row>
    <row r="37287" spans="76:76">
      <c r="BX37287" s="16"/>
    </row>
    <row r="37288" spans="76:76">
      <c r="BX37288" s="16"/>
    </row>
    <row r="37289" spans="76:76">
      <c r="BX37289" s="16"/>
    </row>
    <row r="37290" spans="76:76">
      <c r="BX37290" s="16"/>
    </row>
    <row r="37291" spans="76:76">
      <c r="BX37291" s="16"/>
    </row>
    <row r="37292" spans="76:76">
      <c r="BX37292" s="16"/>
    </row>
    <row r="37293" spans="76:76">
      <c r="BX37293" s="16"/>
    </row>
    <row r="37294" spans="76:76">
      <c r="BX37294" s="16"/>
    </row>
    <row r="37295" spans="76:76">
      <c r="BX37295" s="16"/>
    </row>
    <row r="37296" spans="76:76">
      <c r="BX37296" s="16"/>
    </row>
    <row r="37297" spans="76:76">
      <c r="BX37297" s="16"/>
    </row>
    <row r="37298" spans="76:76">
      <c r="BX37298" s="16"/>
    </row>
    <row r="37299" spans="76:76">
      <c r="BX37299" s="16"/>
    </row>
    <row r="37300" spans="76:76">
      <c r="BX37300" s="16"/>
    </row>
    <row r="37301" spans="76:76">
      <c r="BX37301" s="16"/>
    </row>
    <row r="37302" spans="76:76">
      <c r="BX37302" s="16"/>
    </row>
    <row r="37303" spans="76:76">
      <c r="BX37303" s="16"/>
    </row>
    <row r="37304" spans="76:76">
      <c r="BX37304" s="16"/>
    </row>
    <row r="37305" spans="76:76">
      <c r="BX37305" s="16"/>
    </row>
    <row r="37306" spans="76:76">
      <c r="BX37306" s="16"/>
    </row>
    <row r="37307" spans="76:76">
      <c r="BX37307" s="16"/>
    </row>
    <row r="37308" spans="76:76">
      <c r="BX37308" s="16"/>
    </row>
    <row r="37309" spans="76:76">
      <c r="BX37309" s="16"/>
    </row>
    <row r="37310" spans="76:76">
      <c r="BX37310" s="16"/>
    </row>
    <row r="37311" spans="76:76">
      <c r="BX37311" s="16"/>
    </row>
    <row r="37312" spans="76:76">
      <c r="BX37312" s="16"/>
    </row>
    <row r="37313" spans="76:76">
      <c r="BX37313" s="16"/>
    </row>
    <row r="37314" spans="76:76">
      <c r="BX37314" s="16"/>
    </row>
    <row r="37315" spans="76:76">
      <c r="BX37315" s="16"/>
    </row>
    <row r="37316" spans="76:76">
      <c r="BX37316" s="16"/>
    </row>
    <row r="37317" spans="76:76">
      <c r="BX37317" s="16"/>
    </row>
    <row r="37318" spans="76:76">
      <c r="BX37318" s="16"/>
    </row>
    <row r="37319" spans="76:76">
      <c r="BX37319" s="16"/>
    </row>
    <row r="37320" spans="76:76">
      <c r="BX37320" s="16"/>
    </row>
    <row r="37321" spans="76:76">
      <c r="BX37321" s="16"/>
    </row>
    <row r="37322" spans="76:76">
      <c r="BX37322" s="16"/>
    </row>
    <row r="37323" spans="76:76">
      <c r="BX37323" s="16"/>
    </row>
    <row r="37324" spans="76:76">
      <c r="BX37324" s="16"/>
    </row>
    <row r="37325" spans="76:76">
      <c r="BX37325" s="16"/>
    </row>
    <row r="37326" spans="76:76">
      <c r="BX37326" s="16"/>
    </row>
    <row r="37327" spans="76:76">
      <c r="BX37327" s="16"/>
    </row>
    <row r="37328" spans="76:76">
      <c r="BX37328" s="16"/>
    </row>
    <row r="37329" spans="76:76">
      <c r="BX37329" s="16"/>
    </row>
    <row r="37330" spans="76:76">
      <c r="BX37330" s="16"/>
    </row>
    <row r="37331" spans="76:76">
      <c r="BX37331" s="16"/>
    </row>
    <row r="37332" spans="76:76">
      <c r="BX37332" s="16"/>
    </row>
    <row r="37333" spans="76:76">
      <c r="BX37333" s="16"/>
    </row>
    <row r="37334" spans="76:76">
      <c r="BX37334" s="16"/>
    </row>
    <row r="37335" spans="76:76">
      <c r="BX37335" s="16"/>
    </row>
    <row r="37336" spans="76:76">
      <c r="BX37336" s="16"/>
    </row>
    <row r="37337" spans="76:76">
      <c r="BX37337" s="16"/>
    </row>
    <row r="37338" spans="76:76">
      <c r="BX37338" s="16"/>
    </row>
    <row r="37339" spans="76:76">
      <c r="BX37339" s="16"/>
    </row>
    <row r="37340" spans="76:76">
      <c r="BX37340" s="16"/>
    </row>
    <row r="37341" spans="76:76">
      <c r="BX37341" s="16"/>
    </row>
    <row r="37342" spans="76:76">
      <c r="BX37342" s="16"/>
    </row>
    <row r="37343" spans="76:76">
      <c r="BX37343" s="16"/>
    </row>
    <row r="37344" spans="76:76">
      <c r="BX37344" s="16"/>
    </row>
    <row r="37345" spans="76:76">
      <c r="BX37345" s="16"/>
    </row>
    <row r="37346" spans="76:76">
      <c r="BX37346" s="16"/>
    </row>
    <row r="37347" spans="76:76">
      <c r="BX37347" s="16"/>
    </row>
    <row r="37348" spans="76:76">
      <c r="BX37348" s="16"/>
    </row>
    <row r="37349" spans="76:76">
      <c r="BX37349" s="16"/>
    </row>
    <row r="37350" spans="76:76">
      <c r="BX37350" s="16"/>
    </row>
    <row r="37351" spans="76:76">
      <c r="BX37351" s="16"/>
    </row>
    <row r="37352" spans="76:76">
      <c r="BX37352" s="16"/>
    </row>
    <row r="37353" spans="76:76">
      <c r="BX37353" s="16"/>
    </row>
    <row r="37354" spans="76:76">
      <c r="BX37354" s="16"/>
    </row>
    <row r="37355" spans="76:76">
      <c r="BX37355" s="16"/>
    </row>
    <row r="37356" spans="76:76">
      <c r="BX37356" s="16"/>
    </row>
    <row r="37357" spans="76:76">
      <c r="BX37357" s="16"/>
    </row>
    <row r="37358" spans="76:76">
      <c r="BX37358" s="16"/>
    </row>
    <row r="37359" spans="76:76">
      <c r="BX37359" s="16"/>
    </row>
    <row r="37360" spans="76:76">
      <c r="BX37360" s="16"/>
    </row>
    <row r="37361" spans="76:76">
      <c r="BX37361" s="16"/>
    </row>
    <row r="37362" spans="76:76">
      <c r="BX37362" s="16"/>
    </row>
    <row r="37363" spans="76:76">
      <c r="BX37363" s="16"/>
    </row>
    <row r="37364" spans="76:76">
      <c r="BX37364" s="16"/>
    </row>
    <row r="37365" spans="76:76">
      <c r="BX37365" s="16"/>
    </row>
    <row r="37366" spans="76:76">
      <c r="BX37366" s="16"/>
    </row>
    <row r="37367" spans="76:76">
      <c r="BX37367" s="16"/>
    </row>
    <row r="37368" spans="76:76">
      <c r="BX37368" s="16"/>
    </row>
    <row r="37369" spans="76:76">
      <c r="BX37369" s="16"/>
    </row>
    <row r="37370" spans="76:76">
      <c r="BX37370" s="16"/>
    </row>
    <row r="37371" spans="76:76">
      <c r="BX37371" s="16"/>
    </row>
    <row r="37372" spans="76:76">
      <c r="BX37372" s="16"/>
    </row>
    <row r="37373" spans="76:76">
      <c r="BX37373" s="16"/>
    </row>
    <row r="37374" spans="76:76">
      <c r="BX37374" s="16"/>
    </row>
    <row r="37375" spans="76:76">
      <c r="BX37375" s="16"/>
    </row>
    <row r="37376" spans="76:76">
      <c r="BX37376" s="16"/>
    </row>
    <row r="37377" spans="76:76">
      <c r="BX37377" s="16"/>
    </row>
    <row r="37378" spans="76:76">
      <c r="BX37378" s="16"/>
    </row>
    <row r="37379" spans="76:76">
      <c r="BX37379" s="16"/>
    </row>
    <row r="37380" spans="76:76">
      <c r="BX37380" s="16"/>
    </row>
    <row r="37381" spans="76:76">
      <c r="BX37381" s="16"/>
    </row>
    <row r="37382" spans="76:76">
      <c r="BX37382" s="16"/>
    </row>
    <row r="37383" spans="76:76">
      <c r="BX37383" s="16"/>
    </row>
    <row r="37384" spans="76:76">
      <c r="BX37384" s="16"/>
    </row>
    <row r="37385" spans="76:76">
      <c r="BX37385" s="16"/>
    </row>
    <row r="37386" spans="76:76">
      <c r="BX37386" s="16"/>
    </row>
    <row r="37387" spans="76:76">
      <c r="BX37387" s="16"/>
    </row>
    <row r="37388" spans="76:76">
      <c r="BX37388" s="16"/>
    </row>
    <row r="37389" spans="76:76">
      <c r="BX37389" s="16"/>
    </row>
    <row r="37390" spans="76:76">
      <c r="BX37390" s="16"/>
    </row>
    <row r="37391" spans="76:76">
      <c r="BX37391" s="16"/>
    </row>
    <row r="37392" spans="76:76">
      <c r="BX37392" s="16"/>
    </row>
    <row r="37393" spans="76:76">
      <c r="BX37393" s="16"/>
    </row>
    <row r="37394" spans="76:76">
      <c r="BX37394" s="16"/>
    </row>
    <row r="37395" spans="76:76">
      <c r="BX37395" s="16"/>
    </row>
    <row r="37396" spans="76:76">
      <c r="BX37396" s="16"/>
    </row>
    <row r="37397" spans="76:76">
      <c r="BX37397" s="16"/>
    </row>
    <row r="37398" spans="76:76">
      <c r="BX37398" s="16"/>
    </row>
    <row r="37399" spans="76:76">
      <c r="BX37399" s="16"/>
    </row>
    <row r="37400" spans="76:76">
      <c r="BX37400" s="16"/>
    </row>
    <row r="37401" spans="76:76">
      <c r="BX37401" s="16"/>
    </row>
    <row r="37402" spans="76:76">
      <c r="BX37402" s="16"/>
    </row>
    <row r="37403" spans="76:76">
      <c r="BX37403" s="16"/>
    </row>
    <row r="37404" spans="76:76">
      <c r="BX37404" s="16"/>
    </row>
    <row r="37405" spans="76:76">
      <c r="BX37405" s="16"/>
    </row>
    <row r="37406" spans="76:76">
      <c r="BX37406" s="16"/>
    </row>
    <row r="37407" spans="76:76">
      <c r="BX37407" s="16"/>
    </row>
    <row r="37408" spans="76:76">
      <c r="BX37408" s="16"/>
    </row>
    <row r="37409" spans="76:76">
      <c r="BX37409" s="16"/>
    </row>
    <row r="37410" spans="76:76">
      <c r="BX37410" s="16"/>
    </row>
    <row r="37411" spans="76:76">
      <c r="BX37411" s="16"/>
    </row>
    <row r="37412" spans="76:76">
      <c r="BX37412" s="16"/>
    </row>
    <row r="37413" spans="76:76">
      <c r="BX37413" s="16"/>
    </row>
    <row r="37414" spans="76:76">
      <c r="BX37414" s="16"/>
    </row>
    <row r="37415" spans="76:76">
      <c r="BX37415" s="16"/>
    </row>
    <row r="37416" spans="76:76">
      <c r="BX37416" s="16"/>
    </row>
    <row r="37417" spans="76:76">
      <c r="BX37417" s="16"/>
    </row>
    <row r="37418" spans="76:76">
      <c r="BX37418" s="16"/>
    </row>
    <row r="37419" spans="76:76">
      <c r="BX37419" s="16"/>
    </row>
    <row r="37420" spans="76:76">
      <c r="BX37420" s="16"/>
    </row>
    <row r="37421" spans="76:76">
      <c r="BX37421" s="16"/>
    </row>
    <row r="37422" spans="76:76">
      <c r="BX37422" s="16"/>
    </row>
    <row r="37423" spans="76:76">
      <c r="BX37423" s="16"/>
    </row>
    <row r="37424" spans="76:76">
      <c r="BX37424" s="16"/>
    </row>
    <row r="37425" spans="76:76">
      <c r="BX37425" s="16"/>
    </row>
    <row r="37426" spans="76:76">
      <c r="BX37426" s="16"/>
    </row>
    <row r="37427" spans="76:76">
      <c r="BX37427" s="16"/>
    </row>
    <row r="37428" spans="76:76">
      <c r="BX37428" s="16"/>
    </row>
    <row r="37429" spans="76:76">
      <c r="BX37429" s="16"/>
    </row>
    <row r="37430" spans="76:76">
      <c r="BX37430" s="16"/>
    </row>
    <row r="37431" spans="76:76">
      <c r="BX37431" s="16"/>
    </row>
    <row r="37432" spans="76:76">
      <c r="BX37432" s="16"/>
    </row>
    <row r="37433" spans="76:76">
      <c r="BX37433" s="16"/>
    </row>
    <row r="37434" spans="76:76">
      <c r="BX37434" s="16"/>
    </row>
    <row r="37435" spans="76:76">
      <c r="BX37435" s="16"/>
    </row>
    <row r="37436" spans="76:76">
      <c r="BX37436" s="16"/>
    </row>
    <row r="37437" spans="76:76">
      <c r="BX37437" s="16"/>
    </row>
    <row r="37438" spans="76:76">
      <c r="BX37438" s="16"/>
    </row>
    <row r="37439" spans="76:76">
      <c r="BX37439" s="16"/>
    </row>
    <row r="37440" spans="76:76">
      <c r="BX37440" s="16"/>
    </row>
    <row r="37441" spans="76:76">
      <c r="BX37441" s="16"/>
    </row>
    <row r="37442" spans="76:76">
      <c r="BX37442" s="16"/>
    </row>
    <row r="37443" spans="76:76">
      <c r="BX37443" s="16"/>
    </row>
    <row r="37444" spans="76:76">
      <c r="BX37444" s="16"/>
    </row>
    <row r="37445" spans="76:76">
      <c r="BX37445" s="16"/>
    </row>
    <row r="37446" spans="76:76">
      <c r="BX37446" s="16"/>
    </row>
    <row r="37447" spans="76:76">
      <c r="BX37447" s="16"/>
    </row>
    <row r="37448" spans="76:76">
      <c r="BX37448" s="16"/>
    </row>
    <row r="37449" spans="76:76">
      <c r="BX37449" s="16"/>
    </row>
    <row r="37450" spans="76:76">
      <c r="BX37450" s="16"/>
    </row>
    <row r="37451" spans="76:76">
      <c r="BX37451" s="16"/>
    </row>
    <row r="37452" spans="76:76">
      <c r="BX37452" s="16"/>
    </row>
    <row r="37453" spans="76:76">
      <c r="BX37453" s="16"/>
    </row>
    <row r="37454" spans="76:76">
      <c r="BX37454" s="16"/>
    </row>
    <row r="37455" spans="76:76">
      <c r="BX37455" s="16"/>
    </row>
    <row r="37456" spans="76:76">
      <c r="BX37456" s="16"/>
    </row>
    <row r="37457" spans="76:76">
      <c r="BX37457" s="16"/>
    </row>
    <row r="37458" spans="76:76">
      <c r="BX37458" s="16"/>
    </row>
    <row r="37459" spans="76:76">
      <c r="BX37459" s="16"/>
    </row>
    <row r="37460" spans="76:76">
      <c r="BX37460" s="16"/>
    </row>
    <row r="37461" spans="76:76">
      <c r="BX37461" s="16"/>
    </row>
    <row r="37462" spans="76:76">
      <c r="BX37462" s="16"/>
    </row>
    <row r="37463" spans="76:76">
      <c r="BX37463" s="16"/>
    </row>
    <row r="37464" spans="76:76">
      <c r="BX37464" s="16"/>
    </row>
    <row r="37465" spans="76:76">
      <c r="BX37465" s="16"/>
    </row>
    <row r="37466" spans="76:76">
      <c r="BX37466" s="16"/>
    </row>
    <row r="37467" spans="76:76">
      <c r="BX37467" s="16"/>
    </row>
    <row r="37468" spans="76:76">
      <c r="BX37468" s="16"/>
    </row>
    <row r="37469" spans="76:76">
      <c r="BX37469" s="16"/>
    </row>
    <row r="37470" spans="76:76">
      <c r="BX37470" s="16"/>
    </row>
    <row r="37471" spans="76:76">
      <c r="BX37471" s="16"/>
    </row>
    <row r="37472" spans="76:76">
      <c r="BX37472" s="16"/>
    </row>
    <row r="37473" spans="76:76">
      <c r="BX37473" s="16"/>
    </row>
    <row r="37474" spans="76:76">
      <c r="BX37474" s="16"/>
    </row>
    <row r="37475" spans="76:76">
      <c r="BX37475" s="16"/>
    </row>
    <row r="37476" spans="76:76">
      <c r="BX37476" s="16"/>
    </row>
    <row r="37477" spans="76:76">
      <c r="BX37477" s="16"/>
    </row>
    <row r="37478" spans="76:76">
      <c r="BX37478" s="16"/>
    </row>
    <row r="37479" spans="76:76">
      <c r="BX37479" s="16"/>
    </row>
    <row r="37480" spans="76:76">
      <c r="BX37480" s="16"/>
    </row>
    <row r="37481" spans="76:76">
      <c r="BX37481" s="16"/>
    </row>
    <row r="37482" spans="76:76">
      <c r="BX37482" s="16"/>
    </row>
    <row r="37483" spans="76:76">
      <c r="BX37483" s="16"/>
    </row>
    <row r="37484" spans="76:76">
      <c r="BX37484" s="16"/>
    </row>
    <row r="37485" spans="76:76">
      <c r="BX37485" s="16"/>
    </row>
    <row r="37486" spans="76:76">
      <c r="BX37486" s="16"/>
    </row>
    <row r="37487" spans="76:76">
      <c r="BX37487" s="16"/>
    </row>
    <row r="37488" spans="76:76">
      <c r="BX37488" s="16"/>
    </row>
    <row r="37489" spans="76:76">
      <c r="BX37489" s="16"/>
    </row>
    <row r="37490" spans="76:76">
      <c r="BX37490" s="16"/>
    </row>
    <row r="37491" spans="76:76">
      <c r="BX37491" s="16"/>
    </row>
    <row r="37492" spans="76:76">
      <c r="BX37492" s="16"/>
    </row>
    <row r="37493" spans="76:76">
      <c r="BX37493" s="16"/>
    </row>
    <row r="37494" spans="76:76">
      <c r="BX37494" s="16"/>
    </row>
    <row r="37495" spans="76:76">
      <c r="BX37495" s="16"/>
    </row>
    <row r="37496" spans="76:76">
      <c r="BX37496" s="16"/>
    </row>
    <row r="37497" spans="76:76">
      <c r="BX37497" s="16"/>
    </row>
    <row r="37498" spans="76:76">
      <c r="BX37498" s="16"/>
    </row>
    <row r="37499" spans="76:76">
      <c r="BX37499" s="16"/>
    </row>
    <row r="37500" spans="76:76">
      <c r="BX37500" s="16"/>
    </row>
    <row r="37501" spans="76:76">
      <c r="BX37501" s="16"/>
    </row>
    <row r="37502" spans="76:76">
      <c r="BX37502" s="16"/>
    </row>
    <row r="37503" spans="76:76">
      <c r="BX37503" s="16"/>
    </row>
    <row r="37504" spans="76:76">
      <c r="BX37504" s="16"/>
    </row>
    <row r="37505" spans="76:76">
      <c r="BX37505" s="16"/>
    </row>
    <row r="37506" spans="76:76">
      <c r="BX37506" s="16"/>
    </row>
    <row r="37507" spans="76:76">
      <c r="BX37507" s="16"/>
    </row>
    <row r="37508" spans="76:76">
      <c r="BX37508" s="16"/>
    </row>
    <row r="37509" spans="76:76">
      <c r="BX37509" s="16"/>
    </row>
    <row r="37510" spans="76:76">
      <c r="BX37510" s="16"/>
    </row>
    <row r="37511" spans="76:76">
      <c r="BX37511" s="16"/>
    </row>
    <row r="37512" spans="76:76">
      <c r="BX37512" s="16"/>
    </row>
    <row r="37513" spans="76:76">
      <c r="BX37513" s="16"/>
    </row>
    <row r="37514" spans="76:76">
      <c r="BX37514" s="16"/>
    </row>
    <row r="37515" spans="76:76">
      <c r="BX37515" s="16"/>
    </row>
    <row r="37516" spans="76:76">
      <c r="BX37516" s="16"/>
    </row>
    <row r="37517" spans="76:76">
      <c r="BX37517" s="16"/>
    </row>
    <row r="37518" spans="76:76">
      <c r="BX37518" s="16"/>
    </row>
    <row r="37519" spans="76:76">
      <c r="BX37519" s="16"/>
    </row>
    <row r="37520" spans="76:76">
      <c r="BX37520" s="16"/>
    </row>
    <row r="37521" spans="76:76">
      <c r="BX37521" s="16"/>
    </row>
    <row r="37522" spans="76:76">
      <c r="BX37522" s="16"/>
    </row>
    <row r="37523" spans="76:76">
      <c r="BX37523" s="16"/>
    </row>
    <row r="37524" spans="76:76">
      <c r="BX37524" s="16"/>
    </row>
    <row r="37525" spans="76:76">
      <c r="BX37525" s="16"/>
    </row>
    <row r="37526" spans="76:76">
      <c r="BX37526" s="16"/>
    </row>
    <row r="37527" spans="76:76">
      <c r="BX37527" s="16"/>
    </row>
    <row r="37528" spans="76:76">
      <c r="BX37528" s="16"/>
    </row>
    <row r="37529" spans="76:76">
      <c r="BX37529" s="16"/>
    </row>
    <row r="37530" spans="76:76">
      <c r="BX37530" s="16"/>
    </row>
    <row r="37531" spans="76:76">
      <c r="BX37531" s="16"/>
    </row>
    <row r="37532" spans="76:76">
      <c r="BX37532" s="16"/>
    </row>
    <row r="37533" spans="76:76">
      <c r="BX37533" s="16"/>
    </row>
    <row r="37534" spans="76:76">
      <c r="BX37534" s="16"/>
    </row>
    <row r="37535" spans="76:76">
      <c r="BX37535" s="16"/>
    </row>
    <row r="37536" spans="76:76">
      <c r="BX37536" s="16"/>
    </row>
    <row r="37537" spans="76:76">
      <c r="BX37537" s="16"/>
    </row>
    <row r="37538" spans="76:76">
      <c r="BX37538" s="16"/>
    </row>
    <row r="37539" spans="76:76">
      <c r="BX37539" s="16"/>
    </row>
    <row r="37540" spans="76:76">
      <c r="BX37540" s="16"/>
    </row>
    <row r="37541" spans="76:76">
      <c r="BX37541" s="16"/>
    </row>
    <row r="37542" spans="76:76">
      <c r="BX37542" s="16"/>
    </row>
    <row r="37543" spans="76:76">
      <c r="BX37543" s="16"/>
    </row>
    <row r="37544" spans="76:76">
      <c r="BX37544" s="16"/>
    </row>
    <row r="37545" spans="76:76">
      <c r="BX37545" s="16"/>
    </row>
    <row r="37546" spans="76:76">
      <c r="BX37546" s="16"/>
    </row>
    <row r="37547" spans="76:76">
      <c r="BX37547" s="16"/>
    </row>
    <row r="37548" spans="76:76">
      <c r="BX37548" s="16"/>
    </row>
    <row r="37549" spans="76:76">
      <c r="BX37549" s="16"/>
    </row>
    <row r="37550" spans="76:76">
      <c r="BX37550" s="16"/>
    </row>
    <row r="37551" spans="76:76">
      <c r="BX37551" s="16"/>
    </row>
    <row r="37552" spans="76:76">
      <c r="BX37552" s="16"/>
    </row>
    <row r="37553" spans="76:76">
      <c r="BX37553" s="16"/>
    </row>
    <row r="37554" spans="76:76">
      <c r="BX37554" s="16"/>
    </row>
    <row r="37555" spans="76:76">
      <c r="BX37555" s="16"/>
    </row>
    <row r="37556" spans="76:76">
      <c r="BX37556" s="16"/>
    </row>
    <row r="37557" spans="76:76">
      <c r="BX37557" s="16"/>
    </row>
    <row r="37558" spans="76:76">
      <c r="BX37558" s="16"/>
    </row>
    <row r="37559" spans="76:76">
      <c r="BX37559" s="16"/>
    </row>
    <row r="37560" spans="76:76">
      <c r="BX37560" s="16"/>
    </row>
    <row r="37561" spans="76:76">
      <c r="BX37561" s="16"/>
    </row>
    <row r="37562" spans="76:76">
      <c r="BX37562" s="16"/>
    </row>
    <row r="37563" spans="76:76">
      <c r="BX37563" s="16"/>
    </row>
    <row r="37564" spans="76:76">
      <c r="BX37564" s="16"/>
    </row>
    <row r="37565" spans="76:76">
      <c r="BX37565" s="16"/>
    </row>
    <row r="37566" spans="76:76">
      <c r="BX37566" s="16"/>
    </row>
    <row r="37567" spans="76:76">
      <c r="BX37567" s="16"/>
    </row>
    <row r="37568" spans="76:76">
      <c r="BX37568" s="16"/>
    </row>
    <row r="37569" spans="76:76">
      <c r="BX37569" s="16"/>
    </row>
    <row r="37570" spans="76:76">
      <c r="BX37570" s="16"/>
    </row>
    <row r="37571" spans="76:76">
      <c r="BX37571" s="16"/>
    </row>
    <row r="37572" spans="76:76">
      <c r="BX37572" s="16"/>
    </row>
    <row r="37573" spans="76:76">
      <c r="BX37573" s="16"/>
    </row>
    <row r="37574" spans="76:76">
      <c r="BX37574" s="16"/>
    </row>
    <row r="37575" spans="76:76">
      <c r="BX37575" s="16"/>
    </row>
    <row r="37576" spans="76:76">
      <c r="BX37576" s="16"/>
    </row>
    <row r="37577" spans="76:76">
      <c r="BX37577" s="16"/>
    </row>
    <row r="37578" spans="76:76">
      <c r="BX37578" s="16"/>
    </row>
    <row r="37579" spans="76:76">
      <c r="BX37579" s="16"/>
    </row>
    <row r="37580" spans="76:76">
      <c r="BX37580" s="16"/>
    </row>
    <row r="37581" spans="76:76">
      <c r="BX37581" s="16"/>
    </row>
    <row r="37582" spans="76:76">
      <c r="BX37582" s="16"/>
    </row>
    <row r="37583" spans="76:76">
      <c r="BX37583" s="16"/>
    </row>
    <row r="37584" spans="76:76">
      <c r="BX37584" s="16"/>
    </row>
    <row r="37585" spans="76:76">
      <c r="BX37585" s="16"/>
    </row>
    <row r="37586" spans="76:76">
      <c r="BX37586" s="16"/>
    </row>
    <row r="37587" spans="76:76">
      <c r="BX37587" s="16"/>
    </row>
    <row r="37588" spans="76:76">
      <c r="BX37588" s="16"/>
    </row>
    <row r="37589" spans="76:76">
      <c r="BX37589" s="16"/>
    </row>
    <row r="37590" spans="76:76">
      <c r="BX37590" s="16"/>
    </row>
    <row r="37591" spans="76:76">
      <c r="BX37591" s="16"/>
    </row>
    <row r="37592" spans="76:76">
      <c r="BX37592" s="16"/>
    </row>
    <row r="37593" spans="76:76">
      <c r="BX37593" s="16"/>
    </row>
    <row r="37594" spans="76:76">
      <c r="BX37594" s="16"/>
    </row>
    <row r="37595" spans="76:76">
      <c r="BX37595" s="16"/>
    </row>
    <row r="37596" spans="76:76">
      <c r="BX37596" s="16"/>
    </row>
    <row r="37597" spans="76:76">
      <c r="BX37597" s="16"/>
    </row>
    <row r="37598" spans="76:76">
      <c r="BX37598" s="16"/>
    </row>
    <row r="37599" spans="76:76">
      <c r="BX37599" s="16"/>
    </row>
    <row r="37600" spans="76:76">
      <c r="BX37600" s="16"/>
    </row>
    <row r="37601" spans="76:76">
      <c r="BX37601" s="16"/>
    </row>
    <row r="37602" spans="76:76">
      <c r="BX37602" s="16"/>
    </row>
    <row r="37603" spans="76:76">
      <c r="BX37603" s="16"/>
    </row>
    <row r="37604" spans="76:76">
      <c r="BX37604" s="16"/>
    </row>
    <row r="37605" spans="76:76">
      <c r="BX37605" s="16"/>
    </row>
    <row r="37606" spans="76:76">
      <c r="BX37606" s="16"/>
    </row>
    <row r="37607" spans="76:76">
      <c r="BX37607" s="16"/>
    </row>
    <row r="37608" spans="76:76">
      <c r="BX37608" s="16"/>
    </row>
    <row r="37609" spans="76:76">
      <c r="BX37609" s="16"/>
    </row>
    <row r="37610" spans="76:76">
      <c r="BX37610" s="16"/>
    </row>
    <row r="37611" spans="76:76">
      <c r="BX37611" s="16"/>
    </row>
    <row r="37612" spans="76:76">
      <c r="BX37612" s="16"/>
    </row>
    <row r="37613" spans="76:76">
      <c r="BX37613" s="16"/>
    </row>
    <row r="37614" spans="76:76">
      <c r="BX37614" s="16"/>
    </row>
    <row r="37615" spans="76:76">
      <c r="BX37615" s="16"/>
    </row>
    <row r="37616" spans="76:76">
      <c r="BX37616" s="16"/>
    </row>
    <row r="37617" spans="76:76">
      <c r="BX37617" s="16"/>
    </row>
    <row r="37618" spans="76:76">
      <c r="BX37618" s="16"/>
    </row>
    <row r="37619" spans="76:76">
      <c r="BX37619" s="16"/>
    </row>
    <row r="37620" spans="76:76">
      <c r="BX37620" s="16"/>
    </row>
    <row r="37621" spans="76:76">
      <c r="BX37621" s="16"/>
    </row>
    <row r="37622" spans="76:76">
      <c r="BX37622" s="16"/>
    </row>
    <row r="37623" spans="76:76">
      <c r="BX37623" s="16"/>
    </row>
    <row r="37624" spans="76:76">
      <c r="BX37624" s="16"/>
    </row>
    <row r="37625" spans="76:76">
      <c r="BX37625" s="16"/>
    </row>
    <row r="37626" spans="76:76">
      <c r="BX37626" s="16"/>
    </row>
    <row r="37627" spans="76:76">
      <c r="BX37627" s="16"/>
    </row>
    <row r="37628" spans="76:76">
      <c r="BX37628" s="16"/>
    </row>
    <row r="37629" spans="76:76">
      <c r="BX37629" s="16"/>
    </row>
    <row r="37630" spans="76:76">
      <c r="BX37630" s="16"/>
    </row>
    <row r="37631" spans="76:76">
      <c r="BX37631" s="16"/>
    </row>
    <row r="37632" spans="76:76">
      <c r="BX37632" s="16"/>
    </row>
    <row r="37633" spans="76:76">
      <c r="BX37633" s="16"/>
    </row>
    <row r="37634" spans="76:76">
      <c r="BX37634" s="16"/>
    </row>
    <row r="37635" spans="76:76">
      <c r="BX37635" s="16"/>
    </row>
    <row r="37636" spans="76:76">
      <c r="BX37636" s="16"/>
    </row>
    <row r="37637" spans="76:76">
      <c r="BX37637" s="16"/>
    </row>
    <row r="37638" spans="76:76">
      <c r="BX37638" s="16"/>
    </row>
    <row r="37639" spans="76:76">
      <c r="BX37639" s="16"/>
    </row>
    <row r="37640" spans="76:76">
      <c r="BX37640" s="16"/>
    </row>
    <row r="37641" spans="76:76">
      <c r="BX37641" s="16"/>
    </row>
    <row r="37642" spans="76:76">
      <c r="BX37642" s="16"/>
    </row>
    <row r="37643" spans="76:76">
      <c r="BX37643" s="16"/>
    </row>
    <row r="37644" spans="76:76">
      <c r="BX37644" s="16"/>
    </row>
    <row r="37645" spans="76:76">
      <c r="BX37645" s="16"/>
    </row>
    <row r="37646" spans="76:76">
      <c r="BX37646" s="16"/>
    </row>
    <row r="37647" spans="76:76">
      <c r="BX37647" s="16"/>
    </row>
    <row r="37648" spans="76:76">
      <c r="BX37648" s="16"/>
    </row>
    <row r="37649" spans="76:76">
      <c r="BX37649" s="16"/>
    </row>
    <row r="37650" spans="76:76">
      <c r="BX37650" s="16"/>
    </row>
    <row r="37651" spans="76:76">
      <c r="BX37651" s="16"/>
    </row>
    <row r="37652" spans="76:76">
      <c r="BX37652" s="16"/>
    </row>
    <row r="37653" spans="76:76">
      <c r="BX37653" s="16"/>
    </row>
    <row r="37654" spans="76:76">
      <c r="BX37654" s="16"/>
    </row>
    <row r="37655" spans="76:76">
      <c r="BX37655" s="16"/>
    </row>
    <row r="37656" spans="76:76">
      <c r="BX37656" s="16"/>
    </row>
    <row r="37657" spans="76:76">
      <c r="BX37657" s="16"/>
    </row>
    <row r="37658" spans="76:76">
      <c r="BX37658" s="16"/>
    </row>
    <row r="37659" spans="76:76">
      <c r="BX37659" s="16"/>
    </row>
    <row r="37660" spans="76:76">
      <c r="BX37660" s="16"/>
    </row>
    <row r="37661" spans="76:76">
      <c r="BX37661" s="16"/>
    </row>
    <row r="37662" spans="76:76">
      <c r="BX37662" s="16"/>
    </row>
    <row r="37663" spans="76:76">
      <c r="BX37663" s="16"/>
    </row>
    <row r="37664" spans="76:76">
      <c r="BX37664" s="16"/>
    </row>
    <row r="37665" spans="76:76">
      <c r="BX37665" s="16"/>
    </row>
    <row r="37666" spans="76:76">
      <c r="BX37666" s="16"/>
    </row>
    <row r="37667" spans="76:76">
      <c r="BX37667" s="16"/>
    </row>
    <row r="37668" spans="76:76">
      <c r="BX37668" s="16"/>
    </row>
    <row r="37669" spans="76:76">
      <c r="BX37669" s="16"/>
    </row>
    <row r="37670" spans="76:76">
      <c r="BX37670" s="16"/>
    </row>
    <row r="37671" spans="76:76">
      <c r="BX37671" s="16"/>
    </row>
    <row r="37672" spans="76:76">
      <c r="BX37672" s="16"/>
    </row>
    <row r="37673" spans="76:76">
      <c r="BX37673" s="16"/>
    </row>
    <row r="37674" spans="76:76">
      <c r="BX37674" s="16"/>
    </row>
    <row r="37675" spans="76:76">
      <c r="BX37675" s="16"/>
    </row>
    <row r="37676" spans="76:76">
      <c r="BX37676" s="16"/>
    </row>
    <row r="37677" spans="76:76">
      <c r="BX37677" s="16"/>
    </row>
    <row r="37678" spans="76:76">
      <c r="BX37678" s="16"/>
    </row>
    <row r="37679" spans="76:76">
      <c r="BX37679" s="16"/>
    </row>
    <row r="37680" spans="76:76">
      <c r="BX37680" s="16"/>
    </row>
    <row r="37681" spans="76:76">
      <c r="BX37681" s="16"/>
    </row>
    <row r="37682" spans="76:76">
      <c r="BX37682" s="16"/>
    </row>
    <row r="37683" spans="76:76">
      <c r="BX37683" s="16"/>
    </row>
    <row r="37684" spans="76:76">
      <c r="BX37684" s="16"/>
    </row>
    <row r="37685" spans="76:76">
      <c r="BX37685" s="16"/>
    </row>
    <row r="37686" spans="76:76">
      <c r="BX37686" s="16"/>
    </row>
    <row r="37687" spans="76:76">
      <c r="BX37687" s="16"/>
    </row>
    <row r="37688" spans="76:76">
      <c r="BX37688" s="16"/>
    </row>
    <row r="37689" spans="76:76">
      <c r="BX37689" s="16"/>
    </row>
    <row r="37690" spans="76:76">
      <c r="BX37690" s="16"/>
    </row>
    <row r="37691" spans="76:76">
      <c r="BX37691" s="16"/>
    </row>
    <row r="37692" spans="76:76">
      <c r="BX37692" s="16"/>
    </row>
    <row r="37693" spans="76:76">
      <c r="BX37693" s="16"/>
    </row>
    <row r="37694" spans="76:76">
      <c r="BX37694" s="16"/>
    </row>
    <row r="37695" spans="76:76">
      <c r="BX37695" s="16"/>
    </row>
    <row r="37696" spans="76:76">
      <c r="BX37696" s="16"/>
    </row>
    <row r="37697" spans="76:76">
      <c r="BX37697" s="16"/>
    </row>
    <row r="37698" spans="76:76">
      <c r="BX37698" s="16"/>
    </row>
    <row r="37699" spans="76:76">
      <c r="BX37699" s="16"/>
    </row>
    <row r="37700" spans="76:76">
      <c r="BX37700" s="16"/>
    </row>
    <row r="37701" spans="76:76">
      <c r="BX37701" s="16"/>
    </row>
    <row r="37702" spans="76:76">
      <c r="BX37702" s="16"/>
    </row>
    <row r="37703" spans="76:76">
      <c r="BX37703" s="16"/>
    </row>
    <row r="37704" spans="76:76">
      <c r="BX37704" s="16"/>
    </row>
    <row r="37705" spans="76:76">
      <c r="BX37705" s="16"/>
    </row>
    <row r="37706" spans="76:76">
      <c r="BX37706" s="16"/>
    </row>
    <row r="37707" spans="76:76">
      <c r="BX37707" s="16"/>
    </row>
    <row r="37708" spans="76:76">
      <c r="BX37708" s="16"/>
    </row>
    <row r="37709" spans="76:76">
      <c r="BX37709" s="16"/>
    </row>
    <row r="37710" spans="76:76">
      <c r="BX37710" s="16"/>
    </row>
    <row r="37711" spans="76:76">
      <c r="BX37711" s="16"/>
    </row>
    <row r="37712" spans="76:76">
      <c r="BX37712" s="16"/>
    </row>
    <row r="37713" spans="76:76">
      <c r="BX37713" s="16"/>
    </row>
    <row r="37714" spans="76:76">
      <c r="BX37714" s="16"/>
    </row>
    <row r="37715" spans="76:76">
      <c r="BX37715" s="16"/>
    </row>
    <row r="37716" spans="76:76">
      <c r="BX37716" s="16"/>
    </row>
    <row r="37717" spans="76:76">
      <c r="BX37717" s="16"/>
    </row>
    <row r="37718" spans="76:76">
      <c r="BX37718" s="16"/>
    </row>
    <row r="37719" spans="76:76">
      <c r="BX37719" s="16"/>
    </row>
    <row r="37720" spans="76:76">
      <c r="BX37720" s="16"/>
    </row>
    <row r="37721" spans="76:76">
      <c r="BX37721" s="16"/>
    </row>
    <row r="37722" spans="76:76">
      <c r="BX37722" s="16"/>
    </row>
    <row r="37723" spans="76:76">
      <c r="BX37723" s="16"/>
    </row>
    <row r="37724" spans="76:76">
      <c r="BX37724" s="16"/>
    </row>
    <row r="37725" spans="76:76">
      <c r="BX37725" s="16"/>
    </row>
    <row r="37726" spans="76:76">
      <c r="BX37726" s="16"/>
    </row>
    <row r="37727" spans="76:76">
      <c r="BX37727" s="16"/>
    </row>
    <row r="37728" spans="76:76">
      <c r="BX37728" s="16"/>
    </row>
    <row r="37729" spans="76:76">
      <c r="BX37729" s="16"/>
    </row>
    <row r="37730" spans="76:76">
      <c r="BX37730" s="16"/>
    </row>
    <row r="37731" spans="76:76">
      <c r="BX37731" s="16"/>
    </row>
    <row r="37732" spans="76:76">
      <c r="BX37732" s="16"/>
    </row>
    <row r="37733" spans="76:76">
      <c r="BX37733" s="16"/>
    </row>
    <row r="37734" spans="76:76">
      <c r="BX37734" s="16"/>
    </row>
    <row r="37735" spans="76:76">
      <c r="BX37735" s="16"/>
    </row>
    <row r="37736" spans="76:76">
      <c r="BX37736" s="16"/>
    </row>
    <row r="37737" spans="76:76">
      <c r="BX37737" s="16"/>
    </row>
    <row r="37738" spans="76:76">
      <c r="BX37738" s="16"/>
    </row>
    <row r="37739" spans="76:76">
      <c r="BX37739" s="16"/>
    </row>
    <row r="37740" spans="76:76">
      <c r="BX37740" s="16"/>
    </row>
    <row r="37741" spans="76:76">
      <c r="BX37741" s="16"/>
    </row>
    <row r="37742" spans="76:76">
      <c r="BX37742" s="16"/>
    </row>
    <row r="37743" spans="76:76">
      <c r="BX37743" s="16"/>
    </row>
    <row r="37744" spans="76:76">
      <c r="BX37744" s="16"/>
    </row>
    <row r="37745" spans="76:76">
      <c r="BX37745" s="16"/>
    </row>
    <row r="37746" spans="76:76">
      <c r="BX37746" s="16"/>
    </row>
    <row r="37747" spans="76:76">
      <c r="BX37747" s="16"/>
    </row>
    <row r="37748" spans="76:76">
      <c r="BX37748" s="16"/>
    </row>
    <row r="37749" spans="76:76">
      <c r="BX37749" s="16"/>
    </row>
    <row r="37750" spans="76:76">
      <c r="BX37750" s="16"/>
    </row>
    <row r="37751" spans="76:76">
      <c r="BX37751" s="16"/>
    </row>
    <row r="37752" spans="76:76">
      <c r="BX37752" s="16"/>
    </row>
    <row r="37753" spans="76:76">
      <c r="BX37753" s="16"/>
    </row>
    <row r="37754" spans="76:76">
      <c r="BX37754" s="16"/>
    </row>
    <row r="37755" spans="76:76">
      <c r="BX37755" s="16"/>
    </row>
    <row r="37756" spans="76:76">
      <c r="BX37756" s="16"/>
    </row>
    <row r="37757" spans="76:76">
      <c r="BX37757" s="16"/>
    </row>
    <row r="37758" spans="76:76">
      <c r="BX37758" s="16"/>
    </row>
    <row r="37759" spans="76:76">
      <c r="BX37759" s="16"/>
    </row>
    <row r="37760" spans="76:76">
      <c r="BX37760" s="16"/>
    </row>
    <row r="37761" spans="76:76">
      <c r="BX37761" s="16"/>
    </row>
    <row r="37762" spans="76:76">
      <c r="BX37762" s="16"/>
    </row>
    <row r="37763" spans="76:76">
      <c r="BX37763" s="16"/>
    </row>
    <row r="37764" spans="76:76">
      <c r="BX37764" s="16"/>
    </row>
    <row r="37765" spans="76:76">
      <c r="BX37765" s="16"/>
    </row>
    <row r="37766" spans="76:76">
      <c r="BX37766" s="16"/>
    </row>
    <row r="37767" spans="76:76">
      <c r="BX37767" s="16"/>
    </row>
    <row r="37768" spans="76:76">
      <c r="BX37768" s="16"/>
    </row>
    <row r="37769" spans="76:76">
      <c r="BX37769" s="16"/>
    </row>
    <row r="37770" spans="76:76">
      <c r="BX37770" s="16"/>
    </row>
    <row r="37771" spans="76:76">
      <c r="BX37771" s="16"/>
    </row>
    <row r="37772" spans="76:76">
      <c r="BX37772" s="16"/>
    </row>
    <row r="37773" spans="76:76">
      <c r="BX37773" s="16"/>
    </row>
    <row r="37774" spans="76:76">
      <c r="BX37774" s="16"/>
    </row>
    <row r="37775" spans="76:76">
      <c r="BX37775" s="16"/>
    </row>
    <row r="37776" spans="76:76">
      <c r="BX37776" s="16"/>
    </row>
    <row r="37777" spans="76:76">
      <c r="BX37777" s="16"/>
    </row>
    <row r="37778" spans="76:76">
      <c r="BX37778" s="16"/>
    </row>
    <row r="37779" spans="76:76">
      <c r="BX37779" s="16"/>
    </row>
    <row r="37780" spans="76:76">
      <c r="BX37780" s="16"/>
    </row>
    <row r="37781" spans="76:76">
      <c r="BX37781" s="16"/>
    </row>
    <row r="37782" spans="76:76">
      <c r="BX37782" s="16"/>
    </row>
    <row r="37783" spans="76:76">
      <c r="BX37783" s="16"/>
    </row>
    <row r="37784" spans="76:76">
      <c r="BX37784" s="16"/>
    </row>
    <row r="37785" spans="76:76">
      <c r="BX37785" s="16"/>
    </row>
    <row r="37786" spans="76:76">
      <c r="BX37786" s="16"/>
    </row>
    <row r="37787" spans="76:76">
      <c r="BX37787" s="16"/>
    </row>
    <row r="37788" spans="76:76">
      <c r="BX37788" s="16"/>
    </row>
    <row r="37789" spans="76:76">
      <c r="BX37789" s="16"/>
    </row>
    <row r="37790" spans="76:76">
      <c r="BX37790" s="16"/>
    </row>
    <row r="37791" spans="76:76">
      <c r="BX37791" s="16"/>
    </row>
    <row r="37792" spans="76:76">
      <c r="BX37792" s="16"/>
    </row>
    <row r="37793" spans="76:76">
      <c r="BX37793" s="16"/>
    </row>
    <row r="37794" spans="76:76">
      <c r="BX37794" s="16"/>
    </row>
    <row r="37795" spans="76:76">
      <c r="BX37795" s="16"/>
    </row>
    <row r="37796" spans="76:76">
      <c r="BX37796" s="16"/>
    </row>
    <row r="37797" spans="76:76">
      <c r="BX37797" s="16"/>
    </row>
    <row r="37798" spans="76:76">
      <c r="BX37798" s="16"/>
    </row>
    <row r="37799" spans="76:76">
      <c r="BX37799" s="16"/>
    </row>
    <row r="37800" spans="76:76">
      <c r="BX37800" s="16"/>
    </row>
    <row r="37801" spans="76:76">
      <c r="BX37801" s="16"/>
    </row>
    <row r="37802" spans="76:76">
      <c r="BX37802" s="16"/>
    </row>
    <row r="37803" spans="76:76">
      <c r="BX37803" s="16"/>
    </row>
    <row r="37804" spans="76:76">
      <c r="BX37804" s="16"/>
    </row>
    <row r="37805" spans="76:76">
      <c r="BX37805" s="16"/>
    </row>
    <row r="37806" spans="76:76">
      <c r="BX37806" s="16"/>
    </row>
    <row r="37807" spans="76:76">
      <c r="BX37807" s="16"/>
    </row>
    <row r="37808" spans="76:76">
      <c r="BX37808" s="16"/>
    </row>
    <row r="37809" spans="76:76">
      <c r="BX37809" s="16"/>
    </row>
    <row r="37810" spans="76:76">
      <c r="BX37810" s="16"/>
    </row>
    <row r="37811" spans="76:76">
      <c r="BX37811" s="16"/>
    </row>
    <row r="37812" spans="76:76">
      <c r="BX37812" s="16"/>
    </row>
    <row r="37813" spans="76:76">
      <c r="BX37813" s="16"/>
    </row>
    <row r="37814" spans="76:76">
      <c r="BX37814" s="16"/>
    </row>
    <row r="37815" spans="76:76">
      <c r="BX37815" s="16"/>
    </row>
    <row r="37816" spans="76:76">
      <c r="BX37816" s="16"/>
    </row>
    <row r="37817" spans="76:76">
      <c r="BX37817" s="16"/>
    </row>
    <row r="37818" spans="76:76">
      <c r="BX37818" s="16"/>
    </row>
    <row r="37819" spans="76:76">
      <c r="BX37819" s="16"/>
    </row>
    <row r="37820" spans="76:76">
      <c r="BX37820" s="16"/>
    </row>
    <row r="37821" spans="76:76">
      <c r="BX37821" s="16"/>
    </row>
    <row r="37822" spans="76:76">
      <c r="BX37822" s="16"/>
    </row>
    <row r="37823" spans="76:76">
      <c r="BX37823" s="16"/>
    </row>
    <row r="37824" spans="76:76">
      <c r="BX37824" s="16"/>
    </row>
    <row r="37825" spans="76:76">
      <c r="BX37825" s="16"/>
    </row>
    <row r="37826" spans="76:76">
      <c r="BX37826" s="16"/>
    </row>
    <row r="37827" spans="76:76">
      <c r="BX37827" s="16"/>
    </row>
    <row r="37828" spans="76:76">
      <c r="BX37828" s="16"/>
    </row>
    <row r="37829" spans="76:76">
      <c r="BX37829" s="16"/>
    </row>
    <row r="37830" spans="76:76">
      <c r="BX37830" s="16"/>
    </row>
    <row r="37831" spans="76:76">
      <c r="BX37831" s="16"/>
    </row>
    <row r="37832" spans="76:76">
      <c r="BX37832" s="16"/>
    </row>
    <row r="37833" spans="76:76">
      <c r="BX37833" s="16"/>
    </row>
    <row r="37834" spans="76:76">
      <c r="BX37834" s="16"/>
    </row>
    <row r="37835" spans="76:76">
      <c r="BX37835" s="16"/>
    </row>
    <row r="37836" spans="76:76">
      <c r="BX37836" s="16"/>
    </row>
    <row r="37837" spans="76:76">
      <c r="BX37837" s="16"/>
    </row>
    <row r="37838" spans="76:76">
      <c r="BX37838" s="16"/>
    </row>
    <row r="37839" spans="76:76">
      <c r="BX37839" s="16"/>
    </row>
    <row r="37840" spans="76:76">
      <c r="BX37840" s="16"/>
    </row>
    <row r="37841" spans="76:76">
      <c r="BX37841" s="16"/>
    </row>
    <row r="37842" spans="76:76">
      <c r="BX37842" s="16"/>
    </row>
    <row r="37843" spans="76:76">
      <c r="BX37843" s="16"/>
    </row>
    <row r="37844" spans="76:76">
      <c r="BX37844" s="16"/>
    </row>
    <row r="37845" spans="76:76">
      <c r="BX37845" s="16"/>
    </row>
    <row r="37846" spans="76:76">
      <c r="BX37846" s="16"/>
    </row>
    <row r="37847" spans="76:76">
      <c r="BX37847" s="16"/>
    </row>
    <row r="37848" spans="76:76">
      <c r="BX37848" s="16"/>
    </row>
    <row r="37849" spans="76:76">
      <c r="BX37849" s="16"/>
    </row>
    <row r="37850" spans="76:76">
      <c r="BX37850" s="16"/>
    </row>
    <row r="37851" spans="76:76">
      <c r="BX37851" s="16"/>
    </row>
    <row r="37852" spans="76:76">
      <c r="BX37852" s="16"/>
    </row>
    <row r="37853" spans="76:76">
      <c r="BX37853" s="16"/>
    </row>
    <row r="37854" spans="76:76">
      <c r="BX37854" s="16"/>
    </row>
    <row r="37855" spans="76:76">
      <c r="BX37855" s="16"/>
    </row>
    <row r="37856" spans="76:76">
      <c r="BX37856" s="16"/>
    </row>
    <row r="37857" spans="76:76">
      <c r="BX37857" s="16"/>
    </row>
    <row r="37858" spans="76:76">
      <c r="BX37858" s="16"/>
    </row>
    <row r="37859" spans="76:76">
      <c r="BX37859" s="16"/>
    </row>
    <row r="37860" spans="76:76">
      <c r="BX37860" s="16"/>
    </row>
    <row r="37861" spans="76:76">
      <c r="BX37861" s="16"/>
    </row>
    <row r="37862" spans="76:76">
      <c r="BX37862" s="16"/>
    </row>
    <row r="37863" spans="76:76">
      <c r="BX37863" s="16"/>
    </row>
    <row r="37864" spans="76:76">
      <c r="BX37864" s="16"/>
    </row>
    <row r="37865" spans="76:76">
      <c r="BX37865" s="16"/>
    </row>
    <row r="37866" spans="76:76">
      <c r="BX37866" s="16"/>
    </row>
    <row r="37867" spans="76:76">
      <c r="BX37867" s="16"/>
    </row>
    <row r="37868" spans="76:76">
      <c r="BX37868" s="16"/>
    </row>
    <row r="37869" spans="76:76">
      <c r="BX37869" s="16"/>
    </row>
    <row r="37870" spans="76:76">
      <c r="BX37870" s="16"/>
    </row>
    <row r="37871" spans="76:76">
      <c r="BX37871" s="16"/>
    </row>
    <row r="37872" spans="76:76">
      <c r="BX37872" s="16"/>
    </row>
    <row r="37873" spans="76:76">
      <c r="BX37873" s="16"/>
    </row>
    <row r="37874" spans="76:76">
      <c r="BX37874" s="16"/>
    </row>
    <row r="37875" spans="76:76">
      <c r="BX37875" s="16"/>
    </row>
    <row r="37876" spans="76:76">
      <c r="BX37876" s="16"/>
    </row>
    <row r="37877" spans="76:76">
      <c r="BX37877" s="16"/>
    </row>
    <row r="37878" spans="76:76">
      <c r="BX37878" s="16"/>
    </row>
    <row r="37879" spans="76:76">
      <c r="BX37879" s="16"/>
    </row>
    <row r="37880" spans="76:76">
      <c r="BX37880" s="16"/>
    </row>
    <row r="37881" spans="76:76">
      <c r="BX37881" s="16"/>
    </row>
    <row r="37882" spans="76:76">
      <c r="BX37882" s="16"/>
    </row>
    <row r="37883" spans="76:76">
      <c r="BX37883" s="16"/>
    </row>
    <row r="37884" spans="76:76">
      <c r="BX37884" s="16"/>
    </row>
    <row r="37885" spans="76:76">
      <c r="BX37885" s="16"/>
    </row>
    <row r="37886" spans="76:76">
      <c r="BX37886" s="16"/>
    </row>
    <row r="37887" spans="76:76">
      <c r="BX37887" s="16"/>
    </row>
    <row r="37888" spans="76:76">
      <c r="BX37888" s="16"/>
    </row>
    <row r="37889" spans="76:76">
      <c r="BX37889" s="16"/>
    </row>
    <row r="37890" spans="76:76">
      <c r="BX37890" s="16"/>
    </row>
    <row r="37891" spans="76:76">
      <c r="BX37891" s="16"/>
    </row>
    <row r="37892" spans="76:76">
      <c r="BX37892" s="16"/>
    </row>
    <row r="37893" spans="76:76">
      <c r="BX37893" s="16"/>
    </row>
    <row r="37894" spans="76:76">
      <c r="BX37894" s="16"/>
    </row>
    <row r="37895" spans="76:76">
      <c r="BX37895" s="16"/>
    </row>
    <row r="37896" spans="76:76">
      <c r="BX37896" s="16"/>
    </row>
    <row r="37897" spans="76:76">
      <c r="BX37897" s="16"/>
    </row>
    <row r="37898" spans="76:76">
      <c r="BX37898" s="16"/>
    </row>
    <row r="37899" spans="76:76">
      <c r="BX37899" s="16"/>
    </row>
    <row r="37900" spans="76:76">
      <c r="BX37900" s="16"/>
    </row>
    <row r="37901" spans="76:76">
      <c r="BX37901" s="16"/>
    </row>
    <row r="37902" spans="76:76">
      <c r="BX37902" s="16"/>
    </row>
    <row r="37903" spans="76:76">
      <c r="BX37903" s="16"/>
    </row>
    <row r="37904" spans="76:76">
      <c r="BX37904" s="16"/>
    </row>
    <row r="37905" spans="76:76">
      <c r="BX37905" s="16"/>
    </row>
    <row r="37906" spans="76:76">
      <c r="BX37906" s="16"/>
    </row>
    <row r="37907" spans="76:76">
      <c r="BX37907" s="16"/>
    </row>
    <row r="37908" spans="76:76">
      <c r="BX37908" s="16"/>
    </row>
    <row r="37909" spans="76:76">
      <c r="BX37909" s="16"/>
    </row>
    <row r="37910" spans="76:76">
      <c r="BX37910" s="16"/>
    </row>
    <row r="37911" spans="76:76">
      <c r="BX37911" s="16"/>
    </row>
    <row r="37912" spans="76:76">
      <c r="BX37912" s="16"/>
    </row>
    <row r="37913" spans="76:76">
      <c r="BX37913" s="16"/>
    </row>
    <row r="37914" spans="76:76">
      <c r="BX37914" s="16"/>
    </row>
    <row r="37915" spans="76:76">
      <c r="BX37915" s="16"/>
    </row>
    <row r="37916" spans="76:76">
      <c r="BX37916" s="16"/>
    </row>
    <row r="37917" spans="76:76">
      <c r="BX37917" s="16"/>
    </row>
    <row r="37918" spans="76:76">
      <c r="BX37918" s="16"/>
    </row>
    <row r="37919" spans="76:76">
      <c r="BX37919" s="16"/>
    </row>
    <row r="37920" spans="76:76">
      <c r="BX37920" s="16"/>
    </row>
    <row r="37921" spans="76:76">
      <c r="BX37921" s="16"/>
    </row>
    <row r="37922" spans="76:76">
      <c r="BX37922" s="16"/>
    </row>
    <row r="37923" spans="76:76">
      <c r="BX37923" s="16"/>
    </row>
    <row r="37924" spans="76:76">
      <c r="BX37924" s="16"/>
    </row>
    <row r="37925" spans="76:76">
      <c r="BX37925" s="16"/>
    </row>
    <row r="37926" spans="76:76">
      <c r="BX37926" s="16"/>
    </row>
    <row r="37927" spans="76:76">
      <c r="BX37927" s="16"/>
    </row>
    <row r="37928" spans="76:76">
      <c r="BX37928" s="16"/>
    </row>
    <row r="37929" spans="76:76">
      <c r="BX37929" s="16"/>
    </row>
    <row r="37930" spans="76:76">
      <c r="BX37930" s="16"/>
    </row>
    <row r="37931" spans="76:76">
      <c r="BX37931" s="16"/>
    </row>
    <row r="37932" spans="76:76">
      <c r="BX37932" s="16"/>
    </row>
    <row r="37933" spans="76:76">
      <c r="BX37933" s="16"/>
    </row>
    <row r="37934" spans="76:76">
      <c r="BX37934" s="16"/>
    </row>
    <row r="37935" spans="76:76">
      <c r="BX37935" s="16"/>
    </row>
    <row r="37936" spans="76:76">
      <c r="BX37936" s="16"/>
    </row>
    <row r="37937" spans="76:76">
      <c r="BX37937" s="16"/>
    </row>
    <row r="37938" spans="76:76">
      <c r="BX37938" s="16"/>
    </row>
    <row r="37939" spans="76:76">
      <c r="BX37939" s="16"/>
    </row>
    <row r="37940" spans="76:76">
      <c r="BX37940" s="16"/>
    </row>
    <row r="37941" spans="76:76">
      <c r="BX37941" s="16"/>
    </row>
    <row r="37942" spans="76:76">
      <c r="BX37942" s="16"/>
    </row>
    <row r="37943" spans="76:76">
      <c r="BX37943" s="16"/>
    </row>
    <row r="37944" spans="76:76">
      <c r="BX37944" s="16"/>
    </row>
    <row r="37945" spans="76:76">
      <c r="BX37945" s="16"/>
    </row>
    <row r="37946" spans="76:76">
      <c r="BX37946" s="16"/>
    </row>
    <row r="37947" spans="76:76">
      <c r="BX37947" s="16"/>
    </row>
    <row r="37948" spans="76:76">
      <c r="BX37948" s="16"/>
    </row>
    <row r="37949" spans="76:76">
      <c r="BX37949" s="16"/>
    </row>
    <row r="37950" spans="76:76">
      <c r="BX37950" s="16"/>
    </row>
    <row r="37951" spans="76:76">
      <c r="BX37951" s="16"/>
    </row>
    <row r="37952" spans="76:76">
      <c r="BX37952" s="16"/>
    </row>
    <row r="37953" spans="76:76">
      <c r="BX37953" s="16"/>
    </row>
    <row r="37954" spans="76:76">
      <c r="BX37954" s="16"/>
    </row>
    <row r="37955" spans="76:76">
      <c r="BX37955" s="16"/>
    </row>
    <row r="37956" spans="76:76">
      <c r="BX37956" s="16"/>
    </row>
    <row r="37957" spans="76:76">
      <c r="BX37957" s="16"/>
    </row>
    <row r="37958" spans="76:76">
      <c r="BX37958" s="16"/>
    </row>
    <row r="37959" spans="76:76">
      <c r="BX37959" s="16"/>
    </row>
    <row r="37960" spans="76:76">
      <c r="BX37960" s="16"/>
    </row>
    <row r="37961" spans="76:76">
      <c r="BX37961" s="16"/>
    </row>
    <row r="37962" spans="76:76">
      <c r="BX37962" s="16"/>
    </row>
    <row r="37963" spans="76:76">
      <c r="BX37963" s="16"/>
    </row>
    <row r="37964" spans="76:76">
      <c r="BX37964" s="16"/>
    </row>
    <row r="37965" spans="76:76">
      <c r="BX37965" s="16"/>
    </row>
    <row r="37966" spans="76:76">
      <c r="BX37966" s="16"/>
    </row>
    <row r="37967" spans="76:76">
      <c r="BX37967" s="16"/>
    </row>
    <row r="37968" spans="76:76">
      <c r="BX37968" s="16"/>
    </row>
    <row r="37969" spans="76:76">
      <c r="BX37969" s="16"/>
    </row>
    <row r="37970" spans="76:76">
      <c r="BX37970" s="16"/>
    </row>
    <row r="37971" spans="76:76">
      <c r="BX37971" s="16"/>
    </row>
    <row r="37972" spans="76:76">
      <c r="BX37972" s="16"/>
    </row>
    <row r="37973" spans="76:76">
      <c r="BX37973" s="16"/>
    </row>
    <row r="37974" spans="76:76">
      <c r="BX37974" s="16"/>
    </row>
    <row r="37975" spans="76:76">
      <c r="BX37975" s="16"/>
    </row>
    <row r="37976" spans="76:76">
      <c r="BX37976" s="16"/>
    </row>
    <row r="37977" spans="76:76">
      <c r="BX37977" s="16"/>
    </row>
    <row r="37978" spans="76:76">
      <c r="BX37978" s="16"/>
    </row>
    <row r="37979" spans="76:76">
      <c r="BX37979" s="16"/>
    </row>
    <row r="37980" spans="76:76">
      <c r="BX37980" s="16"/>
    </row>
    <row r="37981" spans="76:76">
      <c r="BX37981" s="16"/>
    </row>
    <row r="37982" spans="76:76">
      <c r="BX37982" s="16"/>
    </row>
    <row r="37983" spans="76:76">
      <c r="BX37983" s="16"/>
    </row>
    <row r="37984" spans="76:76">
      <c r="BX37984" s="16"/>
    </row>
    <row r="37985" spans="76:76">
      <c r="BX37985" s="16"/>
    </row>
    <row r="37986" spans="76:76">
      <c r="BX37986" s="16"/>
    </row>
    <row r="37987" spans="76:76">
      <c r="BX37987" s="16"/>
    </row>
    <row r="37988" spans="76:76">
      <c r="BX37988" s="16"/>
    </row>
    <row r="37989" spans="76:76">
      <c r="BX37989" s="16"/>
    </row>
    <row r="37990" spans="76:76">
      <c r="BX37990" s="16"/>
    </row>
    <row r="37991" spans="76:76">
      <c r="BX37991" s="16"/>
    </row>
    <row r="37992" spans="76:76">
      <c r="BX37992" s="16"/>
    </row>
    <row r="37993" spans="76:76">
      <c r="BX37993" s="16"/>
    </row>
    <row r="37994" spans="76:76">
      <c r="BX37994" s="16"/>
    </row>
    <row r="37995" spans="76:76">
      <c r="BX37995" s="16"/>
    </row>
    <row r="37996" spans="76:76">
      <c r="BX37996" s="16"/>
    </row>
    <row r="37997" spans="76:76">
      <c r="BX37997" s="16"/>
    </row>
    <row r="37998" spans="76:76">
      <c r="BX37998" s="16"/>
    </row>
    <row r="37999" spans="76:76">
      <c r="BX37999" s="16"/>
    </row>
    <row r="38000" spans="76:76">
      <c r="BX38000" s="16"/>
    </row>
    <row r="38001" spans="76:76">
      <c r="BX38001" s="16"/>
    </row>
    <row r="38002" spans="76:76">
      <c r="BX38002" s="16"/>
    </row>
    <row r="38003" spans="76:76">
      <c r="BX38003" s="16"/>
    </row>
    <row r="38004" spans="76:76">
      <c r="BX38004" s="16"/>
    </row>
    <row r="38005" spans="76:76">
      <c r="BX38005" s="16"/>
    </row>
    <row r="38006" spans="76:76">
      <c r="BX38006" s="16"/>
    </row>
    <row r="38007" spans="76:76">
      <c r="BX38007" s="16"/>
    </row>
    <row r="38008" spans="76:76">
      <c r="BX38008" s="16"/>
    </row>
    <row r="38009" spans="76:76">
      <c r="BX38009" s="16"/>
    </row>
    <row r="38010" spans="76:76">
      <c r="BX38010" s="16"/>
    </row>
    <row r="38011" spans="76:76">
      <c r="BX38011" s="16"/>
    </row>
    <row r="38012" spans="76:76">
      <c r="BX38012" s="16"/>
    </row>
    <row r="38013" spans="76:76">
      <c r="BX38013" s="16"/>
    </row>
    <row r="38014" spans="76:76">
      <c r="BX38014" s="16"/>
    </row>
    <row r="38015" spans="76:76">
      <c r="BX38015" s="16"/>
    </row>
    <row r="38016" spans="76:76">
      <c r="BX38016" s="16"/>
    </row>
    <row r="38017" spans="76:76">
      <c r="BX38017" s="16"/>
    </row>
    <row r="38018" spans="76:76">
      <c r="BX38018" s="16"/>
    </row>
    <row r="38019" spans="76:76">
      <c r="BX38019" s="16"/>
    </row>
    <row r="38020" spans="76:76">
      <c r="BX38020" s="16"/>
    </row>
    <row r="38021" spans="76:76">
      <c r="BX38021" s="16"/>
    </row>
    <row r="38022" spans="76:76">
      <c r="BX38022" s="16"/>
    </row>
    <row r="38023" spans="76:76">
      <c r="BX38023" s="16"/>
    </row>
    <row r="38024" spans="76:76">
      <c r="BX38024" s="16"/>
    </row>
    <row r="38025" spans="76:76">
      <c r="BX38025" s="16"/>
    </row>
    <row r="38026" spans="76:76">
      <c r="BX38026" s="16"/>
    </row>
    <row r="38027" spans="76:76">
      <c r="BX38027" s="16"/>
    </row>
    <row r="38028" spans="76:76">
      <c r="BX38028" s="16"/>
    </row>
    <row r="38029" spans="76:76">
      <c r="BX38029" s="16"/>
    </row>
    <row r="38030" spans="76:76">
      <c r="BX38030" s="16"/>
    </row>
    <row r="38031" spans="76:76">
      <c r="BX38031" s="16"/>
    </row>
    <row r="38032" spans="76:76">
      <c r="BX38032" s="16"/>
    </row>
    <row r="38033" spans="76:76">
      <c r="BX38033" s="16"/>
    </row>
    <row r="38034" spans="76:76">
      <c r="BX38034" s="16"/>
    </row>
    <row r="38035" spans="76:76">
      <c r="BX38035" s="16"/>
    </row>
    <row r="38036" spans="76:76">
      <c r="BX38036" s="16"/>
    </row>
    <row r="38037" spans="76:76">
      <c r="BX38037" s="16"/>
    </row>
    <row r="38038" spans="76:76">
      <c r="BX38038" s="16"/>
    </row>
    <row r="38039" spans="76:76">
      <c r="BX38039" s="16"/>
    </row>
    <row r="38040" spans="76:76">
      <c r="BX38040" s="16"/>
    </row>
    <row r="38041" spans="76:76">
      <c r="BX38041" s="16"/>
    </row>
    <row r="38042" spans="76:76">
      <c r="BX38042" s="16"/>
    </row>
    <row r="38043" spans="76:76">
      <c r="BX38043" s="16"/>
    </row>
    <row r="38044" spans="76:76">
      <c r="BX38044" s="16"/>
    </row>
    <row r="38045" spans="76:76">
      <c r="BX38045" s="16"/>
    </row>
    <row r="38046" spans="76:76">
      <c r="BX38046" s="16"/>
    </row>
    <row r="38047" spans="76:76">
      <c r="BX38047" s="16"/>
    </row>
    <row r="38048" spans="76:76">
      <c r="BX38048" s="16"/>
    </row>
    <row r="38049" spans="76:76">
      <c r="BX38049" s="16"/>
    </row>
    <row r="38050" spans="76:76">
      <c r="BX38050" s="16"/>
    </row>
    <row r="38051" spans="76:76">
      <c r="BX38051" s="16"/>
    </row>
    <row r="38052" spans="76:76">
      <c r="BX38052" s="16"/>
    </row>
    <row r="38053" spans="76:76">
      <c r="BX38053" s="16"/>
    </row>
    <row r="38054" spans="76:76">
      <c r="BX38054" s="16"/>
    </row>
    <row r="38055" spans="76:76">
      <c r="BX38055" s="16"/>
    </row>
    <row r="38056" spans="76:76">
      <c r="BX38056" s="16"/>
    </row>
    <row r="38057" spans="76:76">
      <c r="BX38057" s="16"/>
    </row>
    <row r="38058" spans="76:76">
      <c r="BX38058" s="16"/>
    </row>
    <row r="38059" spans="76:76">
      <c r="BX38059" s="16"/>
    </row>
    <row r="38060" spans="76:76">
      <c r="BX38060" s="16"/>
    </row>
    <row r="38061" spans="76:76">
      <c r="BX38061" s="16"/>
    </row>
    <row r="38062" spans="76:76">
      <c r="BX38062" s="16"/>
    </row>
    <row r="38063" spans="76:76">
      <c r="BX38063" s="16"/>
    </row>
    <row r="38064" spans="76:76">
      <c r="BX38064" s="16"/>
    </row>
    <row r="38065" spans="76:76">
      <c r="BX38065" s="16"/>
    </row>
    <row r="38066" spans="76:76">
      <c r="BX38066" s="16"/>
    </row>
    <row r="38067" spans="76:76">
      <c r="BX38067" s="16"/>
    </row>
    <row r="38068" spans="76:76">
      <c r="BX38068" s="16"/>
    </row>
    <row r="38069" spans="76:76">
      <c r="BX38069" s="16"/>
    </row>
    <row r="38070" spans="76:76">
      <c r="BX38070" s="16"/>
    </row>
    <row r="38071" spans="76:76">
      <c r="BX38071" s="16"/>
    </row>
    <row r="38072" spans="76:76">
      <c r="BX38072" s="16"/>
    </row>
    <row r="38073" spans="76:76">
      <c r="BX38073" s="16"/>
    </row>
    <row r="38074" spans="76:76">
      <c r="BX38074" s="16"/>
    </row>
    <row r="38075" spans="76:76">
      <c r="BX38075" s="16"/>
    </row>
    <row r="38076" spans="76:76">
      <c r="BX38076" s="16"/>
    </row>
    <row r="38077" spans="76:76">
      <c r="BX38077" s="16"/>
    </row>
    <row r="38078" spans="76:76">
      <c r="BX38078" s="16"/>
    </row>
    <row r="38079" spans="76:76">
      <c r="BX38079" s="16"/>
    </row>
    <row r="38080" spans="76:76">
      <c r="BX38080" s="16"/>
    </row>
    <row r="38081" spans="76:76">
      <c r="BX38081" s="16"/>
    </row>
    <row r="38082" spans="76:76">
      <c r="BX38082" s="16"/>
    </row>
    <row r="38083" spans="76:76">
      <c r="BX38083" s="16"/>
    </row>
    <row r="38084" spans="76:76">
      <c r="BX38084" s="16"/>
    </row>
    <row r="38085" spans="76:76">
      <c r="BX38085" s="16"/>
    </row>
    <row r="38086" spans="76:76">
      <c r="BX38086" s="16"/>
    </row>
    <row r="38087" spans="76:76">
      <c r="BX38087" s="16"/>
    </row>
    <row r="38088" spans="76:76">
      <c r="BX38088" s="16"/>
    </row>
    <row r="38089" spans="76:76">
      <c r="BX38089" s="16"/>
    </row>
    <row r="38090" spans="76:76">
      <c r="BX38090" s="16"/>
    </row>
    <row r="38091" spans="76:76">
      <c r="BX38091" s="16"/>
    </row>
    <row r="38092" spans="76:76">
      <c r="BX38092" s="16"/>
    </row>
    <row r="38093" spans="76:76">
      <c r="BX38093" s="16"/>
    </row>
    <row r="38094" spans="76:76">
      <c r="BX38094" s="16"/>
    </row>
    <row r="38095" spans="76:76">
      <c r="BX38095" s="16"/>
    </row>
    <row r="38096" spans="76:76">
      <c r="BX38096" s="16"/>
    </row>
    <row r="38097" spans="76:76">
      <c r="BX38097" s="16"/>
    </row>
    <row r="38098" spans="76:76">
      <c r="BX38098" s="16"/>
    </row>
    <row r="38099" spans="76:76">
      <c r="BX38099" s="16"/>
    </row>
    <row r="38100" spans="76:76">
      <c r="BX38100" s="16"/>
    </row>
    <row r="38101" spans="76:76">
      <c r="BX38101" s="16"/>
    </row>
    <row r="38102" spans="76:76">
      <c r="BX38102" s="16"/>
    </row>
    <row r="38103" spans="76:76">
      <c r="BX38103" s="16"/>
    </row>
    <row r="38104" spans="76:76">
      <c r="BX38104" s="16"/>
    </row>
    <row r="38105" spans="76:76">
      <c r="BX38105" s="16"/>
    </row>
    <row r="38106" spans="76:76">
      <c r="BX38106" s="16"/>
    </row>
    <row r="38107" spans="76:76">
      <c r="BX38107" s="16"/>
    </row>
    <row r="38108" spans="76:76">
      <c r="BX38108" s="16"/>
    </row>
    <row r="38109" spans="76:76">
      <c r="BX38109" s="16"/>
    </row>
    <row r="38110" spans="76:76">
      <c r="BX38110" s="16"/>
    </row>
    <row r="38111" spans="76:76">
      <c r="BX38111" s="16"/>
    </row>
    <row r="38112" spans="76:76">
      <c r="BX38112" s="16"/>
    </row>
    <row r="38113" spans="76:76">
      <c r="BX38113" s="16"/>
    </row>
    <row r="38114" spans="76:76">
      <c r="BX38114" s="16"/>
    </row>
    <row r="38115" spans="76:76">
      <c r="BX38115" s="16"/>
    </row>
    <row r="38116" spans="76:76">
      <c r="BX38116" s="16"/>
    </row>
    <row r="38117" spans="76:76">
      <c r="BX38117" s="16"/>
    </row>
    <row r="38118" spans="76:76">
      <c r="BX38118" s="16"/>
    </row>
    <row r="38119" spans="76:76">
      <c r="BX38119" s="16"/>
    </row>
    <row r="38120" spans="76:76">
      <c r="BX38120" s="16"/>
    </row>
    <row r="38121" spans="76:76">
      <c r="BX38121" s="16"/>
    </row>
    <row r="38122" spans="76:76">
      <c r="BX38122" s="16"/>
    </row>
    <row r="38123" spans="76:76">
      <c r="BX38123" s="16"/>
    </row>
    <row r="38124" spans="76:76">
      <c r="BX38124" s="16"/>
    </row>
    <row r="38125" spans="76:76">
      <c r="BX38125" s="16"/>
    </row>
    <row r="38126" spans="76:76">
      <c r="BX38126" s="16"/>
    </row>
    <row r="38127" spans="76:76">
      <c r="BX38127" s="16"/>
    </row>
    <row r="38128" spans="76:76">
      <c r="BX38128" s="16"/>
    </row>
    <row r="38129" spans="76:76">
      <c r="BX38129" s="16"/>
    </row>
    <row r="38130" spans="76:76">
      <c r="BX38130" s="16"/>
    </row>
    <row r="38131" spans="76:76">
      <c r="BX38131" s="16"/>
    </row>
    <row r="38132" spans="76:76">
      <c r="BX38132" s="16"/>
    </row>
    <row r="38133" spans="76:76">
      <c r="BX38133" s="16"/>
    </row>
    <row r="38134" spans="76:76">
      <c r="BX38134" s="16"/>
    </row>
    <row r="38135" spans="76:76">
      <c r="BX38135" s="16"/>
    </row>
    <row r="38136" spans="76:76">
      <c r="BX38136" s="16"/>
    </row>
    <row r="38137" spans="76:76">
      <c r="BX38137" s="16"/>
    </row>
    <row r="38138" spans="76:76">
      <c r="BX38138" s="16"/>
    </row>
    <row r="38139" spans="76:76">
      <c r="BX38139" s="16"/>
    </row>
    <row r="38140" spans="76:76">
      <c r="BX38140" s="16"/>
    </row>
    <row r="38141" spans="76:76">
      <c r="BX38141" s="16"/>
    </row>
    <row r="38142" spans="76:76">
      <c r="BX38142" s="16"/>
    </row>
    <row r="38143" spans="76:76">
      <c r="BX38143" s="16"/>
    </row>
    <row r="38144" spans="76:76">
      <c r="BX38144" s="16"/>
    </row>
    <row r="38145" spans="76:76">
      <c r="BX38145" s="16"/>
    </row>
    <row r="38146" spans="76:76">
      <c r="BX38146" s="16"/>
    </row>
    <row r="38147" spans="76:76">
      <c r="BX38147" s="16"/>
    </row>
    <row r="38148" spans="76:76">
      <c r="BX38148" s="16"/>
    </row>
    <row r="38149" spans="76:76">
      <c r="BX38149" s="16"/>
    </row>
    <row r="38150" spans="76:76">
      <c r="BX38150" s="16"/>
    </row>
    <row r="38151" spans="76:76">
      <c r="BX38151" s="16"/>
    </row>
    <row r="38152" spans="76:76">
      <c r="BX38152" s="16"/>
    </row>
    <row r="38153" spans="76:76">
      <c r="BX38153" s="16"/>
    </row>
    <row r="38154" spans="76:76">
      <c r="BX38154" s="16"/>
    </row>
    <row r="38155" spans="76:76">
      <c r="BX38155" s="16"/>
    </row>
    <row r="38156" spans="76:76">
      <c r="BX38156" s="16"/>
    </row>
    <row r="38157" spans="76:76">
      <c r="BX38157" s="16"/>
    </row>
    <row r="38158" spans="76:76">
      <c r="BX38158" s="16"/>
    </row>
    <row r="38159" spans="76:76">
      <c r="BX38159" s="16"/>
    </row>
    <row r="38160" spans="76:76">
      <c r="BX38160" s="16"/>
    </row>
    <row r="38161" spans="76:76">
      <c r="BX38161" s="16"/>
    </row>
    <row r="38162" spans="76:76">
      <c r="BX38162" s="16"/>
    </row>
    <row r="38163" spans="76:76">
      <c r="BX38163" s="16"/>
    </row>
    <row r="38164" spans="76:76">
      <c r="BX38164" s="16"/>
    </row>
    <row r="38165" spans="76:76">
      <c r="BX38165" s="16"/>
    </row>
    <row r="38166" spans="76:76">
      <c r="BX38166" s="16"/>
    </row>
    <row r="38167" spans="76:76">
      <c r="BX38167" s="16"/>
    </row>
    <row r="38168" spans="76:76">
      <c r="BX38168" s="16"/>
    </row>
    <row r="38169" spans="76:76">
      <c r="BX38169" s="16"/>
    </row>
    <row r="38170" spans="76:76">
      <c r="BX38170" s="16"/>
    </row>
    <row r="38171" spans="76:76">
      <c r="BX38171" s="16"/>
    </row>
    <row r="38172" spans="76:76">
      <c r="BX38172" s="16"/>
    </row>
    <row r="38173" spans="76:76">
      <c r="BX38173" s="16"/>
    </row>
    <row r="38174" spans="76:76">
      <c r="BX38174" s="16"/>
    </row>
    <row r="38175" spans="76:76">
      <c r="BX38175" s="16"/>
    </row>
    <row r="38176" spans="76:76">
      <c r="BX38176" s="16"/>
    </row>
    <row r="38177" spans="76:76">
      <c r="BX38177" s="16"/>
    </row>
    <row r="38178" spans="76:76">
      <c r="BX38178" s="16"/>
    </row>
    <row r="38179" spans="76:76">
      <c r="BX38179" s="16"/>
    </row>
    <row r="38180" spans="76:76">
      <c r="BX38180" s="16"/>
    </row>
    <row r="38181" spans="76:76">
      <c r="BX38181" s="16"/>
    </row>
    <row r="38182" spans="76:76">
      <c r="BX38182" s="16"/>
    </row>
    <row r="38183" spans="76:76">
      <c r="BX38183" s="16"/>
    </row>
    <row r="38184" spans="76:76">
      <c r="BX38184" s="16"/>
    </row>
    <row r="38185" spans="76:76">
      <c r="BX38185" s="16"/>
    </row>
    <row r="38186" spans="76:76">
      <c r="BX38186" s="16"/>
    </row>
    <row r="38187" spans="76:76">
      <c r="BX38187" s="16"/>
    </row>
    <row r="38188" spans="76:76">
      <c r="BX38188" s="16"/>
    </row>
    <row r="38189" spans="76:76">
      <c r="BX38189" s="16"/>
    </row>
    <row r="38190" spans="76:76">
      <c r="BX38190" s="16"/>
    </row>
    <row r="38191" spans="76:76">
      <c r="BX38191" s="16"/>
    </row>
    <row r="38192" spans="76:76">
      <c r="BX38192" s="16"/>
    </row>
    <row r="38193" spans="76:76">
      <c r="BX38193" s="16"/>
    </row>
    <row r="38194" spans="76:76">
      <c r="BX38194" s="16"/>
    </row>
    <row r="38195" spans="76:76">
      <c r="BX38195" s="16"/>
    </row>
    <row r="38196" spans="76:76">
      <c r="BX38196" s="16"/>
    </row>
    <row r="38197" spans="76:76">
      <c r="BX38197" s="16"/>
    </row>
    <row r="38198" spans="76:76">
      <c r="BX38198" s="16"/>
    </row>
    <row r="38199" spans="76:76">
      <c r="BX38199" s="16"/>
    </row>
    <row r="38200" spans="76:76">
      <c r="BX38200" s="16"/>
    </row>
    <row r="38201" spans="76:76">
      <c r="BX38201" s="16"/>
    </row>
    <row r="38202" spans="76:76">
      <c r="BX38202" s="16"/>
    </row>
    <row r="38203" spans="76:76">
      <c r="BX38203" s="16"/>
    </row>
    <row r="38204" spans="76:76">
      <c r="BX38204" s="16"/>
    </row>
    <row r="38205" spans="76:76">
      <c r="BX38205" s="16"/>
    </row>
    <row r="38206" spans="76:76">
      <c r="BX38206" s="16"/>
    </row>
    <row r="38207" spans="76:76">
      <c r="BX38207" s="16"/>
    </row>
    <row r="38208" spans="76:76">
      <c r="BX38208" s="16"/>
    </row>
    <row r="38209" spans="76:76">
      <c r="BX38209" s="16"/>
    </row>
    <row r="38210" spans="76:76">
      <c r="BX38210" s="16"/>
    </row>
    <row r="38211" spans="76:76">
      <c r="BX38211" s="16"/>
    </row>
    <row r="38212" spans="76:76">
      <c r="BX38212" s="16"/>
    </row>
    <row r="38213" spans="76:76">
      <c r="BX38213" s="16"/>
    </row>
    <row r="38214" spans="76:76">
      <c r="BX38214" s="16"/>
    </row>
    <row r="38215" spans="76:76">
      <c r="BX38215" s="16"/>
    </row>
    <row r="38216" spans="76:76">
      <c r="BX38216" s="16"/>
    </row>
    <row r="38217" spans="76:76">
      <c r="BX38217" s="16"/>
    </row>
    <row r="38218" spans="76:76">
      <c r="BX38218" s="16"/>
    </row>
    <row r="38219" spans="76:76">
      <c r="BX38219" s="16"/>
    </row>
    <row r="38220" spans="76:76">
      <c r="BX38220" s="16"/>
    </row>
    <row r="38221" spans="76:76">
      <c r="BX38221" s="16"/>
    </row>
    <row r="38222" spans="76:76">
      <c r="BX38222" s="16"/>
    </row>
    <row r="38223" spans="76:76">
      <c r="BX38223" s="16"/>
    </row>
    <row r="38224" spans="76:76">
      <c r="BX38224" s="16"/>
    </row>
    <row r="38225" spans="76:76">
      <c r="BX38225" s="16"/>
    </row>
    <row r="38226" spans="76:76">
      <c r="BX38226" s="16"/>
    </row>
    <row r="38227" spans="76:76">
      <c r="BX38227" s="16"/>
    </row>
    <row r="38228" spans="76:76">
      <c r="BX38228" s="16"/>
    </row>
    <row r="38229" spans="76:76">
      <c r="BX38229" s="16"/>
    </row>
    <row r="38230" spans="76:76">
      <c r="BX38230" s="16"/>
    </row>
    <row r="38231" spans="76:76">
      <c r="BX38231" s="16"/>
    </row>
    <row r="38232" spans="76:76">
      <c r="BX38232" s="16"/>
    </row>
    <row r="38233" spans="76:76">
      <c r="BX38233" s="16"/>
    </row>
    <row r="38234" spans="76:76">
      <c r="BX38234" s="16"/>
    </row>
    <row r="38235" spans="76:76">
      <c r="BX38235" s="16"/>
    </row>
    <row r="38236" spans="76:76">
      <c r="BX38236" s="16"/>
    </row>
    <row r="38237" spans="76:76">
      <c r="BX38237" s="16"/>
    </row>
    <row r="38238" spans="76:76">
      <c r="BX38238" s="16"/>
    </row>
    <row r="38239" spans="76:76">
      <c r="BX38239" s="16"/>
    </row>
    <row r="38240" spans="76:76">
      <c r="BX38240" s="16"/>
    </row>
    <row r="38241" spans="76:76">
      <c r="BX38241" s="16"/>
    </row>
    <row r="38242" spans="76:76">
      <c r="BX38242" s="16"/>
    </row>
    <row r="38243" spans="76:76">
      <c r="BX38243" s="16"/>
    </row>
    <row r="38244" spans="76:76">
      <c r="BX38244" s="16"/>
    </row>
    <row r="38245" spans="76:76">
      <c r="BX38245" s="16"/>
    </row>
    <row r="38246" spans="76:76">
      <c r="BX38246" s="16"/>
    </row>
    <row r="38247" spans="76:76">
      <c r="BX38247" s="16"/>
    </row>
    <row r="38248" spans="76:76">
      <c r="BX38248" s="16"/>
    </row>
    <row r="38249" spans="76:76">
      <c r="BX38249" s="16"/>
    </row>
    <row r="38250" spans="76:76">
      <c r="BX38250" s="16"/>
    </row>
    <row r="38251" spans="76:76">
      <c r="BX38251" s="16"/>
    </row>
    <row r="38252" spans="76:76">
      <c r="BX38252" s="16"/>
    </row>
    <row r="38253" spans="76:76">
      <c r="BX38253" s="16"/>
    </row>
    <row r="38254" spans="76:76">
      <c r="BX38254" s="16"/>
    </row>
    <row r="38255" spans="76:76">
      <c r="BX38255" s="16"/>
    </row>
    <row r="38256" spans="76:76">
      <c r="BX38256" s="16"/>
    </row>
    <row r="38257" spans="76:76">
      <c r="BX38257" s="16"/>
    </row>
    <row r="38258" spans="76:76">
      <c r="BX38258" s="16"/>
    </row>
    <row r="38259" spans="76:76">
      <c r="BX38259" s="16"/>
    </row>
    <row r="38260" spans="76:76">
      <c r="BX38260" s="16"/>
    </row>
    <row r="38261" spans="76:76">
      <c r="BX38261" s="16"/>
    </row>
    <row r="38262" spans="76:76">
      <c r="BX38262" s="16"/>
    </row>
    <row r="38263" spans="76:76">
      <c r="BX38263" s="16"/>
    </row>
    <row r="38264" spans="76:76">
      <c r="BX38264" s="16"/>
    </row>
    <row r="38265" spans="76:76">
      <c r="BX38265" s="16"/>
    </row>
    <row r="38266" spans="76:76">
      <c r="BX38266" s="16"/>
    </row>
    <row r="38267" spans="76:76">
      <c r="BX38267" s="16"/>
    </row>
    <row r="38268" spans="76:76">
      <c r="BX38268" s="16"/>
    </row>
    <row r="38269" spans="76:76">
      <c r="BX38269" s="16"/>
    </row>
    <row r="38270" spans="76:76">
      <c r="BX38270" s="16"/>
    </row>
    <row r="38271" spans="76:76">
      <c r="BX38271" s="16"/>
    </row>
    <row r="38272" spans="76:76">
      <c r="BX38272" s="16"/>
    </row>
    <row r="38273" spans="76:76">
      <c r="BX38273" s="16"/>
    </row>
    <row r="38274" spans="76:76">
      <c r="BX38274" s="16"/>
    </row>
    <row r="38275" spans="76:76">
      <c r="BX38275" s="16"/>
    </row>
    <row r="38276" spans="76:76">
      <c r="BX38276" s="16"/>
    </row>
    <row r="38277" spans="76:76">
      <c r="BX38277" s="16"/>
    </row>
    <row r="38278" spans="76:76">
      <c r="BX38278" s="16"/>
    </row>
    <row r="38279" spans="76:76">
      <c r="BX38279" s="16"/>
    </row>
    <row r="38280" spans="76:76">
      <c r="BX38280" s="16"/>
    </row>
    <row r="38281" spans="76:76">
      <c r="BX38281" s="16"/>
    </row>
    <row r="38282" spans="76:76">
      <c r="BX38282" s="16"/>
    </row>
    <row r="38283" spans="76:76">
      <c r="BX38283" s="16"/>
    </row>
    <row r="38284" spans="76:76">
      <c r="BX38284" s="16"/>
    </row>
    <row r="38285" spans="76:76">
      <c r="BX38285" s="16"/>
    </row>
    <row r="38286" spans="76:76">
      <c r="BX38286" s="16"/>
    </row>
    <row r="38287" spans="76:76">
      <c r="BX38287" s="16"/>
    </row>
    <row r="38288" spans="76:76">
      <c r="BX38288" s="16"/>
    </row>
    <row r="38289" spans="76:76">
      <c r="BX38289" s="16"/>
    </row>
    <row r="38290" spans="76:76">
      <c r="BX38290" s="16"/>
    </row>
    <row r="38291" spans="76:76">
      <c r="BX38291" s="16"/>
    </row>
    <row r="38292" spans="76:76">
      <c r="BX38292" s="16"/>
    </row>
    <row r="38293" spans="76:76">
      <c r="BX38293" s="16"/>
    </row>
    <row r="38294" spans="76:76">
      <c r="BX38294" s="16"/>
    </row>
    <row r="38295" spans="76:76">
      <c r="BX38295" s="16"/>
    </row>
    <row r="38296" spans="76:76">
      <c r="BX38296" s="16"/>
    </row>
    <row r="38297" spans="76:76">
      <c r="BX38297" s="16"/>
    </row>
    <row r="38298" spans="76:76">
      <c r="BX38298" s="16"/>
    </row>
    <row r="38299" spans="76:76">
      <c r="BX38299" s="16"/>
    </row>
    <row r="38300" spans="76:76">
      <c r="BX38300" s="16"/>
    </row>
    <row r="38301" spans="76:76">
      <c r="BX38301" s="16"/>
    </row>
    <row r="38302" spans="76:76">
      <c r="BX38302" s="16"/>
    </row>
    <row r="38303" spans="76:76">
      <c r="BX38303" s="16"/>
    </row>
    <row r="38304" spans="76:76">
      <c r="BX38304" s="16"/>
    </row>
    <row r="38305" spans="76:76">
      <c r="BX38305" s="16"/>
    </row>
    <row r="38306" spans="76:76">
      <c r="BX38306" s="16"/>
    </row>
    <row r="38307" spans="76:76">
      <c r="BX38307" s="16"/>
    </row>
    <row r="38308" spans="76:76">
      <c r="BX38308" s="16"/>
    </row>
    <row r="38309" spans="76:76">
      <c r="BX38309" s="16"/>
    </row>
    <row r="38310" spans="76:76">
      <c r="BX38310" s="16"/>
    </row>
    <row r="38311" spans="76:76">
      <c r="BX38311" s="16"/>
    </row>
    <row r="38312" spans="76:76">
      <c r="BX38312" s="16"/>
    </row>
    <row r="38313" spans="76:76">
      <c r="BX38313" s="16"/>
    </row>
    <row r="38314" spans="76:76">
      <c r="BX38314" s="16"/>
    </row>
    <row r="38315" spans="76:76">
      <c r="BX38315" s="16"/>
    </row>
    <row r="38316" spans="76:76">
      <c r="BX38316" s="16"/>
    </row>
    <row r="38317" spans="76:76">
      <c r="BX38317" s="16"/>
    </row>
    <row r="38318" spans="76:76">
      <c r="BX38318" s="16"/>
    </row>
    <row r="38319" spans="76:76">
      <c r="BX38319" s="16"/>
    </row>
    <row r="38320" spans="76:76">
      <c r="BX38320" s="16"/>
    </row>
    <row r="38321" spans="76:76">
      <c r="BX38321" s="16"/>
    </row>
    <row r="38322" spans="76:76">
      <c r="BX38322" s="16"/>
    </row>
    <row r="38323" spans="76:76">
      <c r="BX38323" s="16"/>
    </row>
    <row r="38324" spans="76:76">
      <c r="BX38324" s="16"/>
    </row>
    <row r="38325" spans="76:76">
      <c r="BX38325" s="16"/>
    </row>
    <row r="38326" spans="76:76">
      <c r="BX38326" s="16"/>
    </row>
    <row r="38327" spans="76:76">
      <c r="BX38327" s="16"/>
    </row>
    <row r="38328" spans="76:76">
      <c r="BX38328" s="16"/>
    </row>
    <row r="38329" spans="76:76">
      <c r="BX38329" s="16"/>
    </row>
    <row r="38330" spans="76:76">
      <c r="BX38330" s="16"/>
    </row>
    <row r="38331" spans="76:76">
      <c r="BX38331" s="16"/>
    </row>
    <row r="38332" spans="76:76">
      <c r="BX38332" s="16"/>
    </row>
    <row r="38333" spans="76:76">
      <c r="BX38333" s="16"/>
    </row>
    <row r="38334" spans="76:76">
      <c r="BX38334" s="16"/>
    </row>
    <row r="38335" spans="76:76">
      <c r="BX38335" s="16"/>
    </row>
    <row r="38336" spans="76:76">
      <c r="BX38336" s="16"/>
    </row>
    <row r="38337" spans="76:76">
      <c r="BX38337" s="16"/>
    </row>
    <row r="38338" spans="76:76">
      <c r="BX38338" s="16"/>
    </row>
    <row r="38339" spans="76:76">
      <c r="BX38339" s="16"/>
    </row>
    <row r="38340" spans="76:76">
      <c r="BX38340" s="16"/>
    </row>
    <row r="38341" spans="76:76">
      <c r="BX38341" s="16"/>
    </row>
    <row r="38342" spans="76:76">
      <c r="BX38342" s="16"/>
    </row>
    <row r="38343" spans="76:76">
      <c r="BX38343" s="16"/>
    </row>
    <row r="38344" spans="76:76">
      <c r="BX38344" s="16"/>
    </row>
    <row r="38345" spans="76:76">
      <c r="BX38345" s="16"/>
    </row>
    <row r="38346" spans="76:76">
      <c r="BX38346" s="16"/>
    </row>
    <row r="38347" spans="76:76">
      <c r="BX38347" s="16"/>
    </row>
    <row r="38348" spans="76:76">
      <c r="BX38348" s="16"/>
    </row>
    <row r="38349" spans="76:76">
      <c r="BX38349" s="16"/>
    </row>
    <row r="38350" spans="76:76">
      <c r="BX38350" s="16"/>
    </row>
    <row r="38351" spans="76:76">
      <c r="BX38351" s="16"/>
    </row>
    <row r="38352" spans="76:76">
      <c r="BX38352" s="16"/>
    </row>
    <row r="38353" spans="76:76">
      <c r="BX38353" s="16"/>
    </row>
    <row r="38354" spans="76:76">
      <c r="BX38354" s="16"/>
    </row>
    <row r="38355" spans="76:76">
      <c r="BX38355" s="16"/>
    </row>
    <row r="38356" spans="76:76">
      <c r="BX38356" s="16"/>
    </row>
    <row r="38357" spans="76:76">
      <c r="BX38357" s="16"/>
    </row>
    <row r="38358" spans="76:76">
      <c r="BX38358" s="16"/>
    </row>
    <row r="38359" spans="76:76">
      <c r="BX38359" s="16"/>
    </row>
    <row r="38360" spans="76:76">
      <c r="BX38360" s="16"/>
    </row>
    <row r="38361" spans="76:76">
      <c r="BX38361" s="16"/>
    </row>
    <row r="38362" spans="76:76">
      <c r="BX38362" s="16"/>
    </row>
    <row r="38363" spans="76:76">
      <c r="BX38363" s="16"/>
    </row>
    <row r="38364" spans="76:76">
      <c r="BX38364" s="16"/>
    </row>
    <row r="38365" spans="76:76">
      <c r="BX38365" s="16"/>
    </row>
    <row r="38366" spans="76:76">
      <c r="BX38366" s="16"/>
    </row>
    <row r="38367" spans="76:76">
      <c r="BX38367" s="16"/>
    </row>
    <row r="38368" spans="76:76">
      <c r="BX38368" s="16"/>
    </row>
    <row r="38369" spans="76:76">
      <c r="BX38369" s="16"/>
    </row>
    <row r="38370" spans="76:76">
      <c r="BX38370" s="16"/>
    </row>
    <row r="38371" spans="76:76">
      <c r="BX38371" s="16"/>
    </row>
    <row r="38372" spans="76:76">
      <c r="BX38372" s="16"/>
    </row>
    <row r="38373" spans="76:76">
      <c r="BX38373" s="16"/>
    </row>
    <row r="38374" spans="76:76">
      <c r="BX38374" s="16"/>
    </row>
    <row r="38375" spans="76:76">
      <c r="BX38375" s="16"/>
    </row>
    <row r="38376" spans="76:76">
      <c r="BX38376" s="16"/>
    </row>
    <row r="38377" spans="76:76">
      <c r="BX38377" s="16"/>
    </row>
    <row r="38378" spans="76:76">
      <c r="BX38378" s="16"/>
    </row>
    <row r="38379" spans="76:76">
      <c r="BX38379" s="16"/>
    </row>
    <row r="38380" spans="76:76">
      <c r="BX38380" s="16"/>
    </row>
    <row r="38381" spans="76:76">
      <c r="BX38381" s="16"/>
    </row>
    <row r="38382" spans="76:76">
      <c r="BX38382" s="16"/>
    </row>
    <row r="38383" spans="76:76">
      <c r="BX38383" s="16"/>
    </row>
    <row r="38384" spans="76:76">
      <c r="BX38384" s="16"/>
    </row>
    <row r="38385" spans="76:76">
      <c r="BX38385" s="16"/>
    </row>
    <row r="38386" spans="76:76">
      <c r="BX38386" s="16"/>
    </row>
    <row r="38387" spans="76:76">
      <c r="BX38387" s="16"/>
    </row>
    <row r="38388" spans="76:76">
      <c r="BX38388" s="16"/>
    </row>
    <row r="38389" spans="76:76">
      <c r="BX38389" s="16"/>
    </row>
    <row r="38390" spans="76:76">
      <c r="BX38390" s="16"/>
    </row>
    <row r="38391" spans="76:76">
      <c r="BX38391" s="16"/>
    </row>
    <row r="38392" spans="76:76">
      <c r="BX38392" s="16"/>
    </row>
    <row r="38393" spans="76:76">
      <c r="BX38393" s="16"/>
    </row>
    <row r="38394" spans="76:76">
      <c r="BX38394" s="16"/>
    </row>
    <row r="38395" spans="76:76">
      <c r="BX38395" s="16"/>
    </row>
    <row r="38396" spans="76:76">
      <c r="BX38396" s="16"/>
    </row>
    <row r="38397" spans="76:76">
      <c r="BX38397" s="16"/>
    </row>
    <row r="38398" spans="76:76">
      <c r="BX38398" s="16"/>
    </row>
    <row r="38399" spans="76:76">
      <c r="BX38399" s="16"/>
    </row>
    <row r="38400" spans="76:76">
      <c r="BX38400" s="16"/>
    </row>
    <row r="38401" spans="76:76">
      <c r="BX38401" s="16"/>
    </row>
    <row r="38402" spans="76:76">
      <c r="BX38402" s="16"/>
    </row>
    <row r="38403" spans="76:76">
      <c r="BX38403" s="16"/>
    </row>
    <row r="38404" spans="76:76">
      <c r="BX38404" s="16"/>
    </row>
    <row r="38405" spans="76:76">
      <c r="BX38405" s="16"/>
    </row>
    <row r="38406" spans="76:76">
      <c r="BX38406" s="16"/>
    </row>
    <row r="38407" spans="76:76">
      <c r="BX38407" s="16"/>
    </row>
    <row r="38408" spans="76:76">
      <c r="BX38408" s="16"/>
    </row>
    <row r="38409" spans="76:76">
      <c r="BX38409" s="16"/>
    </row>
    <row r="38410" spans="76:76">
      <c r="BX38410" s="16"/>
    </row>
    <row r="38411" spans="76:76">
      <c r="BX38411" s="16"/>
    </row>
    <row r="38412" spans="76:76">
      <c r="BX38412" s="16"/>
    </row>
    <row r="38413" spans="76:76">
      <c r="BX38413" s="16"/>
    </row>
    <row r="38414" spans="76:76">
      <c r="BX38414" s="16"/>
    </row>
    <row r="38415" spans="76:76">
      <c r="BX38415" s="16"/>
    </row>
    <row r="38416" spans="76:76">
      <c r="BX38416" s="16"/>
    </row>
    <row r="38417" spans="76:76">
      <c r="BX38417" s="16"/>
    </row>
    <row r="38418" spans="76:76">
      <c r="BX38418" s="16"/>
    </row>
    <row r="38419" spans="76:76">
      <c r="BX38419" s="16"/>
    </row>
    <row r="38420" spans="76:76">
      <c r="BX38420" s="16"/>
    </row>
    <row r="38421" spans="76:76">
      <c r="BX38421" s="16"/>
    </row>
    <row r="38422" spans="76:76">
      <c r="BX38422" s="16"/>
    </row>
    <row r="38423" spans="76:76">
      <c r="BX38423" s="16"/>
    </row>
    <row r="38424" spans="76:76">
      <c r="BX38424" s="16"/>
    </row>
    <row r="38425" spans="76:76">
      <c r="BX38425" s="16"/>
    </row>
    <row r="38426" spans="76:76">
      <c r="BX38426" s="16"/>
    </row>
    <row r="38427" spans="76:76">
      <c r="BX38427" s="16"/>
    </row>
    <row r="38428" spans="76:76">
      <c r="BX38428" s="16"/>
    </row>
    <row r="38429" spans="76:76">
      <c r="BX38429" s="16"/>
    </row>
    <row r="38430" spans="76:76">
      <c r="BX38430" s="16"/>
    </row>
    <row r="38431" spans="76:76">
      <c r="BX38431" s="16"/>
    </row>
    <row r="38432" spans="76:76">
      <c r="BX38432" s="16"/>
    </row>
    <row r="38433" spans="76:76">
      <c r="BX38433" s="16"/>
    </row>
    <row r="38434" spans="76:76">
      <c r="BX38434" s="16"/>
    </row>
    <row r="38435" spans="76:76">
      <c r="BX38435" s="16"/>
    </row>
    <row r="38436" spans="76:76">
      <c r="BX38436" s="16"/>
    </row>
    <row r="38437" spans="76:76">
      <c r="BX38437" s="16"/>
    </row>
    <row r="38438" spans="76:76">
      <c r="BX38438" s="16"/>
    </row>
    <row r="38439" spans="76:76">
      <c r="BX38439" s="16"/>
    </row>
    <row r="38440" spans="76:76">
      <c r="BX38440" s="16"/>
    </row>
    <row r="38441" spans="76:76">
      <c r="BX38441" s="16"/>
    </row>
    <row r="38442" spans="76:76">
      <c r="BX38442" s="16"/>
    </row>
    <row r="38443" spans="76:76">
      <c r="BX38443" s="16"/>
    </row>
    <row r="38444" spans="76:76">
      <c r="BX38444" s="16"/>
    </row>
    <row r="38445" spans="76:76">
      <c r="BX38445" s="16"/>
    </row>
    <row r="38446" spans="76:76">
      <c r="BX38446" s="16"/>
    </row>
    <row r="38447" spans="76:76">
      <c r="BX38447" s="16"/>
    </row>
    <row r="38448" spans="76:76">
      <c r="BX38448" s="16"/>
    </row>
    <row r="38449" spans="76:76">
      <c r="BX38449" s="16"/>
    </row>
    <row r="38450" spans="76:76">
      <c r="BX38450" s="16"/>
    </row>
    <row r="38451" spans="76:76">
      <c r="BX38451" s="16"/>
    </row>
    <row r="38452" spans="76:76">
      <c r="BX38452" s="16"/>
    </row>
    <row r="38453" spans="76:76">
      <c r="BX38453" s="16"/>
    </row>
    <row r="38454" spans="76:76">
      <c r="BX38454" s="16"/>
    </row>
    <row r="38455" spans="76:76">
      <c r="BX38455" s="16"/>
    </row>
    <row r="38456" spans="76:76">
      <c r="BX38456" s="16"/>
    </row>
    <row r="38457" spans="76:76">
      <c r="BX38457" s="16"/>
    </row>
    <row r="38458" spans="76:76">
      <c r="BX38458" s="16"/>
    </row>
    <row r="38459" spans="76:76">
      <c r="BX38459" s="16"/>
    </row>
    <row r="38460" spans="76:76">
      <c r="BX38460" s="16"/>
    </row>
    <row r="38461" spans="76:76">
      <c r="BX38461" s="16"/>
    </row>
    <row r="38462" spans="76:76">
      <c r="BX38462" s="16"/>
    </row>
    <row r="38463" spans="76:76">
      <c r="BX38463" s="16"/>
    </row>
    <row r="38464" spans="76:76">
      <c r="BX38464" s="16"/>
    </row>
    <row r="38465" spans="76:76">
      <c r="BX38465" s="16"/>
    </row>
    <row r="38466" spans="76:76">
      <c r="BX38466" s="16"/>
    </row>
    <row r="38467" spans="76:76">
      <c r="BX38467" s="16"/>
    </row>
    <row r="38468" spans="76:76">
      <c r="BX38468" s="16"/>
    </row>
    <row r="38469" spans="76:76">
      <c r="BX38469" s="16"/>
    </row>
    <row r="38470" spans="76:76">
      <c r="BX38470" s="16"/>
    </row>
    <row r="38471" spans="76:76">
      <c r="BX38471" s="16"/>
    </row>
    <row r="38472" spans="76:76">
      <c r="BX38472" s="16"/>
    </row>
    <row r="38473" spans="76:76">
      <c r="BX38473" s="16"/>
    </row>
    <row r="38474" spans="76:76">
      <c r="BX38474" s="16"/>
    </row>
    <row r="38475" spans="76:76">
      <c r="BX38475" s="16"/>
    </row>
    <row r="38476" spans="76:76">
      <c r="BX38476" s="16"/>
    </row>
    <row r="38477" spans="76:76">
      <c r="BX38477" s="16"/>
    </row>
    <row r="38478" spans="76:76">
      <c r="BX38478" s="16"/>
    </row>
    <row r="38479" spans="76:76">
      <c r="BX38479" s="16"/>
    </row>
    <row r="38480" spans="76:76">
      <c r="BX38480" s="16"/>
    </row>
    <row r="38481" spans="76:76">
      <c r="BX38481" s="16"/>
    </row>
    <row r="38482" spans="76:76">
      <c r="BX38482" s="16"/>
    </row>
    <row r="38483" spans="76:76">
      <c r="BX38483" s="16"/>
    </row>
    <row r="38484" spans="76:76">
      <c r="BX38484" s="16"/>
    </row>
    <row r="38485" spans="76:76">
      <c r="BX38485" s="16"/>
    </row>
    <row r="38486" spans="76:76">
      <c r="BX38486" s="16"/>
    </row>
    <row r="38487" spans="76:76">
      <c r="BX38487" s="16"/>
    </row>
    <row r="38488" spans="76:76">
      <c r="BX38488" s="16"/>
    </row>
    <row r="38489" spans="76:76">
      <c r="BX38489" s="16"/>
    </row>
    <row r="38490" spans="76:76">
      <c r="BX38490" s="16"/>
    </row>
    <row r="38491" spans="76:76">
      <c r="BX38491" s="16"/>
    </row>
    <row r="38492" spans="76:76">
      <c r="BX38492" s="16"/>
    </row>
    <row r="38493" spans="76:76">
      <c r="BX38493" s="16"/>
    </row>
    <row r="38494" spans="76:76">
      <c r="BX38494" s="16"/>
    </row>
    <row r="38495" spans="76:76">
      <c r="BX38495" s="16"/>
    </row>
    <row r="38496" spans="76:76">
      <c r="BX38496" s="16"/>
    </row>
    <row r="38497" spans="76:76">
      <c r="BX38497" s="16"/>
    </row>
    <row r="38498" spans="76:76">
      <c r="BX38498" s="16"/>
    </row>
    <row r="38499" spans="76:76">
      <c r="BX38499" s="16"/>
    </row>
    <row r="38500" spans="76:76">
      <c r="BX38500" s="16"/>
    </row>
    <row r="38501" spans="76:76">
      <c r="BX38501" s="16"/>
    </row>
    <row r="38502" spans="76:76">
      <c r="BX38502" s="16"/>
    </row>
    <row r="38503" spans="76:76">
      <c r="BX38503" s="16"/>
    </row>
    <row r="38504" spans="76:76">
      <c r="BX38504" s="16"/>
    </row>
    <row r="38505" spans="76:76">
      <c r="BX38505" s="16"/>
    </row>
    <row r="38506" spans="76:76">
      <c r="BX38506" s="16"/>
    </row>
    <row r="38507" spans="76:76">
      <c r="BX38507" s="16"/>
    </row>
    <row r="38508" spans="76:76">
      <c r="BX38508" s="16"/>
    </row>
    <row r="38509" spans="76:76">
      <c r="BX38509" s="16"/>
    </row>
    <row r="38510" spans="76:76">
      <c r="BX38510" s="16"/>
    </row>
    <row r="38511" spans="76:76">
      <c r="BX38511" s="16"/>
    </row>
    <row r="38512" spans="76:76">
      <c r="BX38512" s="16"/>
    </row>
    <row r="38513" spans="76:76">
      <c r="BX38513" s="16"/>
    </row>
    <row r="38514" spans="76:76">
      <c r="BX38514" s="16"/>
    </row>
    <row r="38515" spans="76:76">
      <c r="BX38515" s="16"/>
    </row>
    <row r="38516" spans="76:76">
      <c r="BX38516" s="16"/>
    </row>
    <row r="38517" spans="76:76">
      <c r="BX38517" s="16"/>
    </row>
    <row r="38518" spans="76:76">
      <c r="BX38518" s="16"/>
    </row>
    <row r="38519" spans="76:76">
      <c r="BX38519" s="16"/>
    </row>
    <row r="38520" spans="76:76">
      <c r="BX38520" s="16"/>
    </row>
    <row r="38521" spans="76:76">
      <c r="BX38521" s="16"/>
    </row>
    <row r="38522" spans="76:76">
      <c r="BX38522" s="16"/>
    </row>
    <row r="38523" spans="76:76">
      <c r="BX38523" s="16"/>
    </row>
    <row r="38524" spans="76:76">
      <c r="BX38524" s="16"/>
    </row>
    <row r="38525" spans="76:76">
      <c r="BX38525" s="16"/>
    </row>
    <row r="38526" spans="76:76">
      <c r="BX38526" s="16"/>
    </row>
    <row r="38527" spans="76:76">
      <c r="BX38527" s="16"/>
    </row>
    <row r="38528" spans="76:76">
      <c r="BX38528" s="16"/>
    </row>
    <row r="38529" spans="76:76">
      <c r="BX38529" s="16"/>
    </row>
    <row r="38530" spans="76:76">
      <c r="BX38530" s="16"/>
    </row>
    <row r="38531" spans="76:76">
      <c r="BX38531" s="16"/>
    </row>
    <row r="38532" spans="76:76">
      <c r="BX38532" s="16"/>
    </row>
    <row r="38533" spans="76:76">
      <c r="BX38533" s="16"/>
    </row>
    <row r="38534" spans="76:76">
      <c r="BX38534" s="16"/>
    </row>
    <row r="38535" spans="76:76">
      <c r="BX38535" s="16"/>
    </row>
    <row r="38536" spans="76:76">
      <c r="BX38536" s="16"/>
    </row>
    <row r="38537" spans="76:76">
      <c r="BX38537" s="16"/>
    </row>
    <row r="38538" spans="76:76">
      <c r="BX38538" s="16"/>
    </row>
    <row r="38539" spans="76:76">
      <c r="BX38539" s="16"/>
    </row>
    <row r="38540" spans="76:76">
      <c r="BX38540" s="16"/>
    </row>
    <row r="38541" spans="76:76">
      <c r="BX38541" s="16"/>
    </row>
    <row r="38542" spans="76:76">
      <c r="BX38542" s="16"/>
    </row>
    <row r="38543" spans="76:76">
      <c r="BX38543" s="16"/>
    </row>
    <row r="38544" spans="76:76">
      <c r="BX38544" s="16"/>
    </row>
    <row r="38545" spans="76:76">
      <c r="BX38545" s="16"/>
    </row>
    <row r="38546" spans="76:76">
      <c r="BX38546" s="16"/>
    </row>
    <row r="38547" spans="76:76">
      <c r="BX38547" s="16"/>
    </row>
    <row r="38548" spans="76:76">
      <c r="BX38548" s="16"/>
    </row>
    <row r="38549" spans="76:76">
      <c r="BX38549" s="16"/>
    </row>
    <row r="38550" spans="76:76">
      <c r="BX38550" s="16"/>
    </row>
    <row r="38551" spans="76:76">
      <c r="BX38551" s="16"/>
    </row>
    <row r="38552" spans="76:76">
      <c r="BX38552" s="16"/>
    </row>
    <row r="38553" spans="76:76">
      <c r="BX38553" s="16"/>
    </row>
    <row r="38554" spans="76:76">
      <c r="BX38554" s="16"/>
    </row>
    <row r="38555" spans="76:76">
      <c r="BX38555" s="16"/>
    </row>
    <row r="38556" spans="76:76">
      <c r="BX38556" s="16"/>
    </row>
    <row r="38557" spans="76:76">
      <c r="BX38557" s="16"/>
    </row>
    <row r="38558" spans="76:76">
      <c r="BX38558" s="16"/>
    </row>
    <row r="38559" spans="76:76">
      <c r="BX38559" s="16"/>
    </row>
    <row r="38560" spans="76:76">
      <c r="BX38560" s="16"/>
    </row>
    <row r="38561" spans="76:76">
      <c r="BX38561" s="16"/>
    </row>
    <row r="38562" spans="76:76">
      <c r="BX38562" s="16"/>
    </row>
    <row r="38563" spans="76:76">
      <c r="BX38563" s="16"/>
    </row>
    <row r="38564" spans="76:76">
      <c r="BX38564" s="16"/>
    </row>
    <row r="38565" spans="76:76">
      <c r="BX38565" s="16"/>
    </row>
    <row r="38566" spans="76:76">
      <c r="BX38566" s="16"/>
    </row>
    <row r="38567" spans="76:76">
      <c r="BX38567" s="16"/>
    </row>
    <row r="38568" spans="76:76">
      <c r="BX38568" s="16"/>
    </row>
    <row r="38569" spans="76:76">
      <c r="BX38569" s="16"/>
    </row>
    <row r="38570" spans="76:76">
      <c r="BX38570" s="16"/>
    </row>
    <row r="38571" spans="76:76">
      <c r="BX38571" s="16"/>
    </row>
    <row r="38572" spans="76:76">
      <c r="BX38572" s="16"/>
    </row>
    <row r="38573" spans="76:76">
      <c r="BX38573" s="16"/>
    </row>
    <row r="38574" spans="76:76">
      <c r="BX38574" s="16"/>
    </row>
    <row r="38575" spans="76:76">
      <c r="BX38575" s="16"/>
    </row>
    <row r="38576" spans="76:76">
      <c r="BX38576" s="16"/>
    </row>
    <row r="38577" spans="76:76">
      <c r="BX38577" s="16"/>
    </row>
    <row r="38578" spans="76:76">
      <c r="BX38578" s="16"/>
    </row>
    <row r="38579" spans="76:76">
      <c r="BX38579" s="16"/>
    </row>
    <row r="38580" spans="76:76">
      <c r="BX38580" s="16"/>
    </row>
    <row r="38581" spans="76:76">
      <c r="BX38581" s="16"/>
    </row>
    <row r="38582" spans="76:76">
      <c r="BX38582" s="16"/>
    </row>
    <row r="38583" spans="76:76">
      <c r="BX38583" s="16"/>
    </row>
    <row r="38584" spans="76:76">
      <c r="BX38584" s="16"/>
    </row>
    <row r="38585" spans="76:76">
      <c r="BX38585" s="16"/>
    </row>
    <row r="38586" spans="76:76">
      <c r="BX38586" s="16"/>
    </row>
    <row r="38587" spans="76:76">
      <c r="BX38587" s="16"/>
    </row>
    <row r="38588" spans="76:76">
      <c r="BX38588" s="16"/>
    </row>
    <row r="38589" spans="76:76">
      <c r="BX38589" s="16"/>
    </row>
    <row r="38590" spans="76:76">
      <c r="BX38590" s="16"/>
    </row>
    <row r="38591" spans="76:76">
      <c r="BX38591" s="16"/>
    </row>
    <row r="38592" spans="76:76">
      <c r="BX38592" s="16"/>
    </row>
    <row r="38593" spans="76:76">
      <c r="BX38593" s="16"/>
    </row>
    <row r="38594" spans="76:76">
      <c r="BX38594" s="16"/>
    </row>
    <row r="38595" spans="76:76">
      <c r="BX38595" s="16"/>
    </row>
    <row r="38596" spans="76:76">
      <c r="BX38596" s="16"/>
    </row>
    <row r="38597" spans="76:76">
      <c r="BX38597" s="16"/>
    </row>
    <row r="38598" spans="76:76">
      <c r="BX38598" s="16"/>
    </row>
    <row r="38599" spans="76:76">
      <c r="BX38599" s="16"/>
    </row>
    <row r="38600" spans="76:76">
      <c r="BX38600" s="16"/>
    </row>
    <row r="38601" spans="76:76">
      <c r="BX38601" s="16"/>
    </row>
    <row r="38602" spans="76:76">
      <c r="BX38602" s="16"/>
    </row>
    <row r="38603" spans="76:76">
      <c r="BX38603" s="16"/>
    </row>
    <row r="38604" spans="76:76">
      <c r="BX38604" s="16"/>
    </row>
    <row r="38605" spans="76:76">
      <c r="BX38605" s="16"/>
    </row>
    <row r="38606" spans="76:76">
      <c r="BX38606" s="16"/>
    </row>
    <row r="38607" spans="76:76">
      <c r="BX38607" s="16"/>
    </row>
    <row r="38608" spans="76:76">
      <c r="BX38608" s="16"/>
    </row>
    <row r="38609" spans="76:76">
      <c r="BX38609" s="16"/>
    </row>
    <row r="38610" spans="76:76">
      <c r="BX38610" s="16"/>
    </row>
    <row r="38611" spans="76:76">
      <c r="BX38611" s="16"/>
    </row>
    <row r="38612" spans="76:76">
      <c r="BX38612" s="16"/>
    </row>
    <row r="38613" spans="76:76">
      <c r="BX38613" s="16"/>
    </row>
    <row r="38614" spans="76:76">
      <c r="BX38614" s="16"/>
    </row>
    <row r="38615" spans="76:76">
      <c r="BX38615" s="16"/>
    </row>
    <row r="38616" spans="76:76">
      <c r="BX38616" s="16"/>
    </row>
    <row r="38617" spans="76:76">
      <c r="BX38617" s="16"/>
    </row>
    <row r="38618" spans="76:76">
      <c r="BX38618" s="16"/>
    </row>
    <row r="38619" spans="76:76">
      <c r="BX38619" s="16"/>
    </row>
    <row r="38620" spans="76:76">
      <c r="BX38620" s="16"/>
    </row>
    <row r="38621" spans="76:76">
      <c r="BX38621" s="16"/>
    </row>
    <row r="38622" spans="76:76">
      <c r="BX38622" s="16"/>
    </row>
    <row r="38623" spans="76:76">
      <c r="BX38623" s="16"/>
    </row>
    <row r="38624" spans="76:76">
      <c r="BX38624" s="16"/>
    </row>
    <row r="38625" spans="76:76">
      <c r="BX38625" s="16"/>
    </row>
    <row r="38626" spans="76:76">
      <c r="BX38626" s="16"/>
    </row>
    <row r="38627" spans="76:76">
      <c r="BX38627" s="16"/>
    </row>
    <row r="38628" spans="76:76">
      <c r="BX38628" s="16"/>
    </row>
    <row r="38629" spans="76:76">
      <c r="BX38629" s="16"/>
    </row>
    <row r="38630" spans="76:76">
      <c r="BX38630" s="16"/>
    </row>
    <row r="38631" spans="76:76">
      <c r="BX38631" s="16"/>
    </row>
    <row r="38632" spans="76:76">
      <c r="BX38632" s="16"/>
    </row>
    <row r="38633" spans="76:76">
      <c r="BX38633" s="16"/>
    </row>
    <row r="38634" spans="76:76">
      <c r="BX38634" s="16"/>
    </row>
    <row r="38635" spans="76:76">
      <c r="BX38635" s="16"/>
    </row>
    <row r="38636" spans="76:76">
      <c r="BX38636" s="16"/>
    </row>
    <row r="38637" spans="76:76">
      <c r="BX38637" s="16"/>
    </row>
    <row r="38638" spans="76:76">
      <c r="BX38638" s="16"/>
    </row>
    <row r="38639" spans="76:76">
      <c r="BX38639" s="16"/>
    </row>
    <row r="38640" spans="76:76">
      <c r="BX38640" s="16"/>
    </row>
    <row r="38641" spans="76:76">
      <c r="BX38641" s="16"/>
    </row>
    <row r="38642" spans="76:76">
      <c r="BX38642" s="16"/>
    </row>
    <row r="38643" spans="76:76">
      <c r="BX38643" s="16"/>
    </row>
    <row r="38644" spans="76:76">
      <c r="BX38644" s="16"/>
    </row>
    <row r="38645" spans="76:76">
      <c r="BX38645" s="16"/>
    </row>
    <row r="38646" spans="76:76">
      <c r="BX38646" s="16"/>
    </row>
    <row r="38647" spans="76:76">
      <c r="BX38647" s="16"/>
    </row>
    <row r="38648" spans="76:76">
      <c r="BX38648" s="16"/>
    </row>
    <row r="38649" spans="76:76">
      <c r="BX38649" s="16"/>
    </row>
    <row r="38650" spans="76:76">
      <c r="BX38650" s="16"/>
    </row>
    <row r="38651" spans="76:76">
      <c r="BX38651" s="16"/>
    </row>
    <row r="38652" spans="76:76">
      <c r="BX38652" s="16"/>
    </row>
    <row r="38653" spans="76:76">
      <c r="BX38653" s="16"/>
    </row>
    <row r="38654" spans="76:76">
      <c r="BX38654" s="16"/>
    </row>
    <row r="38655" spans="76:76">
      <c r="BX38655" s="16"/>
    </row>
    <row r="38656" spans="76:76">
      <c r="BX38656" s="16"/>
    </row>
    <row r="38657" spans="76:76">
      <c r="BX38657" s="16"/>
    </row>
    <row r="38658" spans="76:76">
      <c r="BX38658" s="16"/>
    </row>
    <row r="38659" spans="76:76">
      <c r="BX38659" s="16"/>
    </row>
    <row r="38660" spans="76:76">
      <c r="BX38660" s="16"/>
    </row>
    <row r="38661" spans="76:76">
      <c r="BX38661" s="16"/>
    </row>
    <row r="38662" spans="76:76">
      <c r="BX38662" s="16"/>
    </row>
    <row r="38663" spans="76:76">
      <c r="BX38663" s="16"/>
    </row>
    <row r="38664" spans="76:76">
      <c r="BX38664" s="16"/>
    </row>
    <row r="38665" spans="76:76">
      <c r="BX38665" s="16"/>
    </row>
    <row r="38666" spans="76:76">
      <c r="BX38666" s="16"/>
    </row>
    <row r="38667" spans="76:76">
      <c r="BX38667" s="16"/>
    </row>
    <row r="38668" spans="76:76">
      <c r="BX38668" s="16"/>
    </row>
    <row r="38669" spans="76:76">
      <c r="BX38669" s="16"/>
    </row>
    <row r="38670" spans="76:76">
      <c r="BX38670" s="16"/>
    </row>
    <row r="38671" spans="76:76">
      <c r="BX38671" s="16"/>
    </row>
    <row r="38672" spans="76:76">
      <c r="BX38672" s="16"/>
    </row>
    <row r="38673" spans="76:76">
      <c r="BX38673" s="16"/>
    </row>
    <row r="38674" spans="76:76">
      <c r="BX38674" s="16"/>
    </row>
    <row r="38675" spans="76:76">
      <c r="BX38675" s="16"/>
    </row>
    <row r="38676" spans="76:76">
      <c r="BX38676" s="16"/>
    </row>
    <row r="38677" spans="76:76">
      <c r="BX38677" s="16"/>
    </row>
    <row r="38678" spans="76:76">
      <c r="BX38678" s="16"/>
    </row>
    <row r="38679" spans="76:76">
      <c r="BX38679" s="16"/>
    </row>
    <row r="38680" spans="76:76">
      <c r="BX38680" s="16"/>
    </row>
    <row r="38681" spans="76:76">
      <c r="BX38681" s="16"/>
    </row>
    <row r="38682" spans="76:76">
      <c r="BX38682" s="16"/>
    </row>
    <row r="38683" spans="76:76">
      <c r="BX38683" s="16"/>
    </row>
    <row r="38684" spans="76:76">
      <c r="BX38684" s="16"/>
    </row>
    <row r="38685" spans="76:76">
      <c r="BX38685" s="16"/>
    </row>
    <row r="38686" spans="76:76">
      <c r="BX38686" s="16"/>
    </row>
    <row r="38687" spans="76:76">
      <c r="BX38687" s="16"/>
    </row>
    <row r="38688" spans="76:76">
      <c r="BX38688" s="16"/>
    </row>
    <row r="38689" spans="76:76">
      <c r="BX38689" s="16"/>
    </row>
    <row r="38690" spans="76:76">
      <c r="BX38690" s="16"/>
    </row>
    <row r="38691" spans="76:76">
      <c r="BX38691" s="16"/>
    </row>
    <row r="38692" spans="76:76">
      <c r="BX38692" s="16"/>
    </row>
    <row r="38693" spans="76:76">
      <c r="BX38693" s="16"/>
    </row>
    <row r="38694" spans="76:76">
      <c r="BX38694" s="16"/>
    </row>
    <row r="38695" spans="76:76">
      <c r="BX38695" s="16"/>
    </row>
    <row r="38696" spans="76:76">
      <c r="BX38696" s="16"/>
    </row>
    <row r="38697" spans="76:76">
      <c r="BX38697" s="16"/>
    </row>
    <row r="38698" spans="76:76">
      <c r="BX38698" s="16"/>
    </row>
    <row r="38699" spans="76:76">
      <c r="BX38699" s="16"/>
    </row>
    <row r="38700" spans="76:76">
      <c r="BX38700" s="16"/>
    </row>
    <row r="38701" spans="76:76">
      <c r="BX38701" s="16"/>
    </row>
    <row r="38702" spans="76:76">
      <c r="BX38702" s="16"/>
    </row>
    <row r="38703" spans="76:76">
      <c r="BX38703" s="16"/>
    </row>
    <row r="38704" spans="76:76">
      <c r="BX38704" s="16"/>
    </row>
    <row r="38705" spans="76:76">
      <c r="BX38705" s="16"/>
    </row>
    <row r="38706" spans="76:76">
      <c r="BX38706" s="16"/>
    </row>
    <row r="38707" spans="76:76">
      <c r="BX38707" s="16"/>
    </row>
    <row r="38708" spans="76:76">
      <c r="BX38708" s="16"/>
    </row>
    <row r="38709" spans="76:76">
      <c r="BX38709" s="16"/>
    </row>
    <row r="38710" spans="76:76">
      <c r="BX38710" s="16"/>
    </row>
    <row r="38711" spans="76:76">
      <c r="BX38711" s="16"/>
    </row>
    <row r="38712" spans="76:76">
      <c r="BX38712" s="16"/>
    </row>
    <row r="38713" spans="76:76">
      <c r="BX38713" s="16"/>
    </row>
    <row r="38714" spans="76:76">
      <c r="BX38714" s="16"/>
    </row>
    <row r="38715" spans="76:76">
      <c r="BX38715" s="16"/>
    </row>
    <row r="38716" spans="76:76">
      <c r="BX38716" s="16"/>
    </row>
    <row r="38717" spans="76:76">
      <c r="BX38717" s="16"/>
    </row>
    <row r="38718" spans="76:76">
      <c r="BX38718" s="16"/>
    </row>
    <row r="38719" spans="76:76">
      <c r="BX38719" s="16"/>
    </row>
    <row r="38720" spans="76:76">
      <c r="BX38720" s="16"/>
    </row>
    <row r="38721" spans="76:76">
      <c r="BX38721" s="16"/>
    </row>
    <row r="38722" spans="76:76">
      <c r="BX38722" s="16"/>
    </row>
    <row r="38723" spans="76:76">
      <c r="BX38723" s="16"/>
    </row>
    <row r="38724" spans="76:76">
      <c r="BX38724" s="16"/>
    </row>
    <row r="38725" spans="76:76">
      <c r="BX38725" s="16"/>
    </row>
    <row r="38726" spans="76:76">
      <c r="BX38726" s="16"/>
    </row>
    <row r="38727" spans="76:76">
      <c r="BX38727" s="16"/>
    </row>
    <row r="38728" spans="76:76">
      <c r="BX38728" s="16"/>
    </row>
    <row r="38729" spans="76:76">
      <c r="BX38729" s="16"/>
    </row>
    <row r="38730" spans="76:76">
      <c r="BX38730" s="16"/>
    </row>
    <row r="38731" spans="76:76">
      <c r="BX38731" s="16"/>
    </row>
    <row r="38732" spans="76:76">
      <c r="BX38732" s="16"/>
    </row>
    <row r="38733" spans="76:76">
      <c r="BX38733" s="16"/>
    </row>
    <row r="38734" spans="76:76">
      <c r="BX38734" s="16"/>
    </row>
    <row r="38735" spans="76:76">
      <c r="BX38735" s="16"/>
    </row>
    <row r="38736" spans="76:76">
      <c r="BX38736" s="16"/>
    </row>
    <row r="38737" spans="76:76">
      <c r="BX38737" s="16"/>
    </row>
    <row r="38738" spans="76:76">
      <c r="BX38738" s="16"/>
    </row>
    <row r="38739" spans="76:76">
      <c r="BX38739" s="16"/>
    </row>
    <row r="38740" spans="76:76">
      <c r="BX38740" s="16"/>
    </row>
    <row r="38741" spans="76:76">
      <c r="BX38741" s="16"/>
    </row>
    <row r="38742" spans="76:76">
      <c r="BX38742" s="16"/>
    </row>
    <row r="38743" spans="76:76">
      <c r="BX38743" s="16"/>
    </row>
    <row r="38744" spans="76:76">
      <c r="BX38744" s="16"/>
    </row>
    <row r="38745" spans="76:76">
      <c r="BX38745" s="16"/>
    </row>
    <row r="38746" spans="76:76">
      <c r="BX38746" s="16"/>
    </row>
    <row r="38747" spans="76:76">
      <c r="BX38747" s="16"/>
    </row>
    <row r="38748" spans="76:76">
      <c r="BX38748" s="16"/>
    </row>
    <row r="38749" spans="76:76">
      <c r="BX38749" s="16"/>
    </row>
    <row r="38750" spans="76:76">
      <c r="BX38750" s="16"/>
    </row>
    <row r="38751" spans="76:76">
      <c r="BX38751" s="16"/>
    </row>
    <row r="38752" spans="76:76">
      <c r="BX38752" s="16"/>
    </row>
    <row r="38753" spans="76:76">
      <c r="BX38753" s="16"/>
    </row>
    <row r="38754" spans="76:76">
      <c r="BX38754" s="16"/>
    </row>
    <row r="38755" spans="76:76">
      <c r="BX38755" s="16"/>
    </row>
    <row r="38756" spans="76:76">
      <c r="BX38756" s="16"/>
    </row>
    <row r="38757" spans="76:76">
      <c r="BX38757" s="16"/>
    </row>
    <row r="38758" spans="76:76">
      <c r="BX38758" s="16"/>
    </row>
    <row r="38759" spans="76:76">
      <c r="BX38759" s="16"/>
    </row>
    <row r="38760" spans="76:76">
      <c r="BX38760" s="16"/>
    </row>
    <row r="38761" spans="76:76">
      <c r="BX38761" s="16"/>
    </row>
    <row r="38762" spans="76:76">
      <c r="BX38762" s="16"/>
    </row>
    <row r="38763" spans="76:76">
      <c r="BX38763" s="16"/>
    </row>
    <row r="38764" spans="76:76">
      <c r="BX38764" s="16"/>
    </row>
    <row r="38765" spans="76:76">
      <c r="BX38765" s="16"/>
    </row>
    <row r="38766" spans="76:76">
      <c r="BX38766" s="16"/>
    </row>
    <row r="38767" spans="76:76">
      <c r="BX38767" s="16"/>
    </row>
    <row r="38768" spans="76:76">
      <c r="BX38768" s="16"/>
    </row>
    <row r="38769" spans="76:76">
      <c r="BX38769" s="16"/>
    </row>
    <row r="38770" spans="76:76">
      <c r="BX38770" s="16"/>
    </row>
    <row r="38771" spans="76:76">
      <c r="BX38771" s="16"/>
    </row>
    <row r="38772" spans="76:76">
      <c r="BX38772" s="16"/>
    </row>
    <row r="38773" spans="76:76">
      <c r="BX38773" s="16"/>
    </row>
    <row r="38774" spans="76:76">
      <c r="BX38774" s="16"/>
    </row>
    <row r="38775" spans="76:76">
      <c r="BX38775" s="16"/>
    </row>
    <row r="38776" spans="76:76">
      <c r="BX38776" s="16"/>
    </row>
    <row r="38777" spans="76:76">
      <c r="BX38777" s="16"/>
    </row>
    <row r="38778" spans="76:76">
      <c r="BX38778" s="16"/>
    </row>
    <row r="38779" spans="76:76">
      <c r="BX38779" s="16"/>
    </row>
    <row r="38780" spans="76:76">
      <c r="BX38780" s="16"/>
    </row>
    <row r="38781" spans="76:76">
      <c r="BX38781" s="16"/>
    </row>
    <row r="38782" spans="76:76">
      <c r="BX38782" s="16"/>
    </row>
    <row r="38783" spans="76:76">
      <c r="BX38783" s="16"/>
    </row>
    <row r="38784" spans="76:76">
      <c r="BX38784" s="16"/>
    </row>
    <row r="38785" spans="76:76">
      <c r="BX38785" s="16"/>
    </row>
    <row r="38786" spans="76:76">
      <c r="BX38786" s="16"/>
    </row>
    <row r="38787" spans="76:76">
      <c r="BX38787" s="16"/>
    </row>
    <row r="38788" spans="76:76">
      <c r="BX38788" s="16"/>
    </row>
    <row r="38789" spans="76:76">
      <c r="BX38789" s="16"/>
    </row>
    <row r="38790" spans="76:76">
      <c r="BX38790" s="16"/>
    </row>
    <row r="38791" spans="76:76">
      <c r="BX38791" s="16"/>
    </row>
    <row r="38792" spans="76:76">
      <c r="BX38792" s="16"/>
    </row>
    <row r="38793" spans="76:76">
      <c r="BX38793" s="16"/>
    </row>
    <row r="38794" spans="76:76">
      <c r="BX38794" s="16"/>
    </row>
    <row r="38795" spans="76:76">
      <c r="BX38795" s="16"/>
    </row>
    <row r="38796" spans="76:76">
      <c r="BX38796" s="16"/>
    </row>
    <row r="38797" spans="76:76">
      <c r="BX38797" s="16"/>
    </row>
    <row r="38798" spans="76:76">
      <c r="BX38798" s="16"/>
    </row>
    <row r="38799" spans="76:76">
      <c r="BX38799" s="16"/>
    </row>
    <row r="38800" spans="76:76">
      <c r="BX38800" s="16"/>
    </row>
    <row r="38801" spans="76:76">
      <c r="BX38801" s="16"/>
    </row>
    <row r="38802" spans="76:76">
      <c r="BX38802" s="16"/>
    </row>
    <row r="38803" spans="76:76">
      <c r="BX38803" s="16"/>
    </row>
    <row r="38804" spans="76:76">
      <c r="BX38804" s="16"/>
    </row>
    <row r="38805" spans="76:76">
      <c r="BX38805" s="16"/>
    </row>
    <row r="38806" spans="76:76">
      <c r="BX38806" s="16"/>
    </row>
    <row r="38807" spans="76:76">
      <c r="BX38807" s="16"/>
    </row>
    <row r="38808" spans="76:76">
      <c r="BX38808" s="16"/>
    </row>
    <row r="38809" spans="76:76">
      <c r="BX38809" s="16"/>
    </row>
    <row r="38810" spans="76:76">
      <c r="BX38810" s="16"/>
    </row>
    <row r="38811" spans="76:76">
      <c r="BX38811" s="16"/>
    </row>
    <row r="38812" spans="76:76">
      <c r="BX38812" s="16"/>
    </row>
    <row r="38813" spans="76:76">
      <c r="BX38813" s="16"/>
    </row>
    <row r="38814" spans="76:76">
      <c r="BX38814" s="16"/>
    </row>
    <row r="38815" spans="76:76">
      <c r="BX38815" s="16"/>
    </row>
    <row r="38816" spans="76:76">
      <c r="BX38816" s="16"/>
    </row>
    <row r="38817" spans="76:76">
      <c r="BX38817" s="16"/>
    </row>
    <row r="38818" spans="76:76">
      <c r="BX38818" s="16"/>
    </row>
    <row r="38819" spans="76:76">
      <c r="BX38819" s="16"/>
    </row>
    <row r="38820" spans="76:76">
      <c r="BX38820" s="16"/>
    </row>
    <row r="38821" spans="76:76">
      <c r="BX38821" s="16"/>
    </row>
    <row r="38822" spans="76:76">
      <c r="BX38822" s="16"/>
    </row>
    <row r="38823" spans="76:76">
      <c r="BX38823" s="16"/>
    </row>
    <row r="38824" spans="76:76">
      <c r="BX38824" s="16"/>
    </row>
    <row r="38825" spans="76:76">
      <c r="BX38825" s="16"/>
    </row>
    <row r="38826" spans="76:76">
      <c r="BX38826" s="16"/>
    </row>
    <row r="38827" spans="76:76">
      <c r="BX38827" s="16"/>
    </row>
    <row r="38828" spans="76:76">
      <c r="BX38828" s="16"/>
    </row>
    <row r="38829" spans="76:76">
      <c r="BX38829" s="16"/>
    </row>
    <row r="38830" spans="76:76">
      <c r="BX38830" s="16"/>
    </row>
    <row r="38831" spans="76:76">
      <c r="BX38831" s="16"/>
    </row>
    <row r="38832" spans="76:76">
      <c r="BX38832" s="16"/>
    </row>
    <row r="38833" spans="76:76">
      <c r="BX38833" s="16"/>
    </row>
    <row r="38834" spans="76:76">
      <c r="BX38834" s="16"/>
    </row>
    <row r="38835" spans="76:76">
      <c r="BX38835" s="16"/>
    </row>
    <row r="38836" spans="76:76">
      <c r="BX38836" s="16"/>
    </row>
    <row r="38837" spans="76:76">
      <c r="BX38837" s="16"/>
    </row>
    <row r="38838" spans="76:76">
      <c r="BX38838" s="16"/>
    </row>
    <row r="38839" spans="76:76">
      <c r="BX38839" s="16"/>
    </row>
    <row r="38840" spans="76:76">
      <c r="BX38840" s="16"/>
    </row>
    <row r="38841" spans="76:76">
      <c r="BX38841" s="16"/>
    </row>
    <row r="38842" spans="76:76">
      <c r="BX38842" s="16"/>
    </row>
    <row r="38843" spans="76:76">
      <c r="BX38843" s="16"/>
    </row>
    <row r="38844" spans="76:76">
      <c r="BX38844" s="16"/>
    </row>
    <row r="38845" spans="76:76">
      <c r="BX38845" s="16"/>
    </row>
    <row r="38846" spans="76:76">
      <c r="BX38846" s="16"/>
    </row>
    <row r="38847" spans="76:76">
      <c r="BX38847" s="16"/>
    </row>
    <row r="38848" spans="76:76">
      <c r="BX38848" s="16"/>
    </row>
    <row r="38849" spans="76:76">
      <c r="BX38849" s="16"/>
    </row>
    <row r="38850" spans="76:76">
      <c r="BX38850" s="16"/>
    </row>
    <row r="38851" spans="76:76">
      <c r="BX38851" s="16"/>
    </row>
    <row r="38852" spans="76:76">
      <c r="BX38852" s="16"/>
    </row>
    <row r="38853" spans="76:76">
      <c r="BX38853" s="16"/>
    </row>
    <row r="38854" spans="76:76">
      <c r="BX38854" s="16"/>
    </row>
    <row r="38855" spans="76:76">
      <c r="BX38855" s="16"/>
    </row>
    <row r="38856" spans="76:76">
      <c r="BX38856" s="16"/>
    </row>
    <row r="38857" spans="76:76">
      <c r="BX38857" s="16"/>
    </row>
    <row r="38858" spans="76:76">
      <c r="BX38858" s="16"/>
    </row>
    <row r="38859" spans="76:76">
      <c r="BX38859" s="16"/>
    </row>
    <row r="38860" spans="76:76">
      <c r="BX38860" s="16"/>
    </row>
    <row r="38861" spans="76:76">
      <c r="BX38861" s="16"/>
    </row>
    <row r="38862" spans="76:76">
      <c r="BX38862" s="16"/>
    </row>
    <row r="38863" spans="76:76">
      <c r="BX38863" s="16"/>
    </row>
    <row r="38864" spans="76:76">
      <c r="BX38864" s="16"/>
    </row>
    <row r="38865" spans="76:76">
      <c r="BX38865" s="16"/>
    </row>
    <row r="38866" spans="76:76">
      <c r="BX38866" s="16"/>
    </row>
    <row r="38867" spans="76:76">
      <c r="BX38867" s="16"/>
    </row>
    <row r="38868" spans="76:76">
      <c r="BX38868" s="16"/>
    </row>
    <row r="38869" spans="76:76">
      <c r="BX38869" s="16"/>
    </row>
    <row r="38870" spans="76:76">
      <c r="BX38870" s="16"/>
    </row>
    <row r="38871" spans="76:76">
      <c r="BX38871" s="16"/>
    </row>
    <row r="38872" spans="76:76">
      <c r="BX38872" s="16"/>
    </row>
    <row r="38873" spans="76:76">
      <c r="BX38873" s="16"/>
    </row>
    <row r="38874" spans="76:76">
      <c r="BX38874" s="16"/>
    </row>
    <row r="38875" spans="76:76">
      <c r="BX38875" s="16"/>
    </row>
    <row r="38876" spans="76:76">
      <c r="BX38876" s="16"/>
    </row>
    <row r="38877" spans="76:76">
      <c r="BX38877" s="16"/>
    </row>
    <row r="38878" spans="76:76">
      <c r="BX38878" s="16"/>
    </row>
    <row r="38879" spans="76:76">
      <c r="BX38879" s="16"/>
    </row>
    <row r="38880" spans="76:76">
      <c r="BX38880" s="16"/>
    </row>
    <row r="38881" spans="76:76">
      <c r="BX38881" s="16"/>
    </row>
    <row r="38882" spans="76:76">
      <c r="BX38882" s="16"/>
    </row>
    <row r="38883" spans="76:76">
      <c r="BX38883" s="16"/>
    </row>
    <row r="38884" spans="76:76">
      <c r="BX38884" s="16"/>
    </row>
    <row r="38885" spans="76:76">
      <c r="BX38885" s="16"/>
    </row>
    <row r="38886" spans="76:76">
      <c r="BX38886" s="16"/>
    </row>
    <row r="38887" spans="76:76">
      <c r="BX38887" s="16"/>
    </row>
    <row r="38888" spans="76:76">
      <c r="BX38888" s="16"/>
    </row>
    <row r="38889" spans="76:76">
      <c r="BX38889" s="16"/>
    </row>
    <row r="38890" spans="76:76">
      <c r="BX38890" s="16"/>
    </row>
    <row r="38891" spans="76:76">
      <c r="BX38891" s="16"/>
    </row>
    <row r="38892" spans="76:76">
      <c r="BX38892" s="16"/>
    </row>
    <row r="38893" spans="76:76">
      <c r="BX38893" s="16"/>
    </row>
    <row r="38894" spans="76:76">
      <c r="BX38894" s="16"/>
    </row>
    <row r="38895" spans="76:76">
      <c r="BX38895" s="16"/>
    </row>
    <row r="38896" spans="76:76">
      <c r="BX38896" s="16"/>
    </row>
    <row r="38897" spans="76:76">
      <c r="BX38897" s="16"/>
    </row>
    <row r="38898" spans="76:76">
      <c r="BX38898" s="16"/>
    </row>
    <row r="38899" spans="76:76">
      <c r="BX38899" s="16"/>
    </row>
    <row r="38900" spans="76:76">
      <c r="BX38900" s="16"/>
    </row>
    <row r="38901" spans="76:76">
      <c r="BX38901" s="16"/>
    </row>
    <row r="38902" spans="76:76">
      <c r="BX38902" s="16"/>
    </row>
    <row r="38903" spans="76:76">
      <c r="BX38903" s="16"/>
    </row>
    <row r="38904" spans="76:76">
      <c r="BX38904" s="16"/>
    </row>
    <row r="38905" spans="76:76">
      <c r="BX38905" s="16"/>
    </row>
    <row r="38906" spans="76:76">
      <c r="BX38906" s="16"/>
    </row>
    <row r="38907" spans="76:76">
      <c r="BX38907" s="16"/>
    </row>
    <row r="38908" spans="76:76">
      <c r="BX38908" s="16"/>
    </row>
    <row r="38909" spans="76:76">
      <c r="BX38909" s="16"/>
    </row>
    <row r="38910" spans="76:76">
      <c r="BX38910" s="16"/>
    </row>
    <row r="38911" spans="76:76">
      <c r="BX38911" s="16"/>
    </row>
    <row r="38912" spans="76:76">
      <c r="BX38912" s="16"/>
    </row>
    <row r="38913" spans="76:76">
      <c r="BX38913" s="16"/>
    </row>
    <row r="38914" spans="76:76">
      <c r="BX38914" s="16"/>
    </row>
    <row r="38915" spans="76:76">
      <c r="BX38915" s="16"/>
    </row>
    <row r="38916" spans="76:76">
      <c r="BX38916" s="16"/>
    </row>
    <row r="38917" spans="76:76">
      <c r="BX38917" s="16"/>
    </row>
    <row r="38918" spans="76:76">
      <c r="BX38918" s="16"/>
    </row>
    <row r="38919" spans="76:76">
      <c r="BX38919" s="16"/>
    </row>
    <row r="38920" spans="76:76">
      <c r="BX38920" s="16"/>
    </row>
    <row r="38921" spans="76:76">
      <c r="BX38921" s="16"/>
    </row>
    <row r="38922" spans="76:76">
      <c r="BX38922" s="16"/>
    </row>
    <row r="38923" spans="76:76">
      <c r="BX38923" s="16"/>
    </row>
    <row r="38924" spans="76:76">
      <c r="BX38924" s="16"/>
    </row>
    <row r="38925" spans="76:76">
      <c r="BX38925" s="16"/>
    </row>
    <row r="38926" spans="76:76">
      <c r="BX38926" s="16"/>
    </row>
    <row r="38927" spans="76:76">
      <c r="BX38927" s="16"/>
    </row>
    <row r="38928" spans="76:76">
      <c r="BX38928" s="16"/>
    </row>
    <row r="38929" spans="76:76">
      <c r="BX38929" s="16"/>
    </row>
    <row r="38930" spans="76:76">
      <c r="BX38930" s="16"/>
    </row>
    <row r="38931" spans="76:76">
      <c r="BX38931" s="16"/>
    </row>
    <row r="38932" spans="76:76">
      <c r="BX38932" s="16"/>
    </row>
    <row r="38933" spans="76:76">
      <c r="BX38933" s="16"/>
    </row>
    <row r="38934" spans="76:76">
      <c r="BX38934" s="16"/>
    </row>
    <row r="38935" spans="76:76">
      <c r="BX38935" s="16"/>
    </row>
    <row r="38936" spans="76:76">
      <c r="BX38936" s="16"/>
    </row>
    <row r="38937" spans="76:76">
      <c r="BX38937" s="16"/>
    </row>
    <row r="38938" spans="76:76">
      <c r="BX38938" s="16"/>
    </row>
    <row r="38939" spans="76:76">
      <c r="BX38939" s="16"/>
    </row>
    <row r="38940" spans="76:76">
      <c r="BX38940" s="16"/>
    </row>
    <row r="38941" spans="76:76">
      <c r="BX38941" s="16"/>
    </row>
    <row r="38942" spans="76:76">
      <c r="BX38942" s="16"/>
    </row>
    <row r="38943" spans="76:76">
      <c r="BX38943" s="16"/>
    </row>
    <row r="38944" spans="76:76">
      <c r="BX38944" s="16"/>
    </row>
    <row r="38945" spans="76:76">
      <c r="BX38945" s="16"/>
    </row>
    <row r="38946" spans="76:76">
      <c r="BX38946" s="16"/>
    </row>
    <row r="38947" spans="76:76">
      <c r="BX38947" s="16"/>
    </row>
    <row r="38948" spans="76:76">
      <c r="BX38948" s="16"/>
    </row>
    <row r="38949" spans="76:76">
      <c r="BX38949" s="16"/>
    </row>
    <row r="38950" spans="76:76">
      <c r="BX38950" s="16"/>
    </row>
    <row r="38951" spans="76:76">
      <c r="BX38951" s="16"/>
    </row>
    <row r="38952" spans="76:76">
      <c r="BX38952" s="16"/>
    </row>
    <row r="38953" spans="76:76">
      <c r="BX38953" s="16"/>
    </row>
    <row r="38954" spans="76:76">
      <c r="BX38954" s="16"/>
    </row>
    <row r="38955" spans="76:76">
      <c r="BX38955" s="16"/>
    </row>
    <row r="38956" spans="76:76">
      <c r="BX38956" s="16"/>
    </row>
    <row r="38957" spans="76:76">
      <c r="BX38957" s="16"/>
    </row>
    <row r="38958" spans="76:76">
      <c r="BX38958" s="16"/>
    </row>
    <row r="38959" spans="76:76">
      <c r="BX38959" s="16"/>
    </row>
    <row r="38960" spans="76:76">
      <c r="BX38960" s="16"/>
    </row>
    <row r="38961" spans="76:76">
      <c r="BX38961" s="16"/>
    </row>
    <row r="38962" spans="76:76">
      <c r="BX38962" s="16"/>
    </row>
    <row r="38963" spans="76:76">
      <c r="BX38963" s="16"/>
    </row>
    <row r="38964" spans="76:76">
      <c r="BX38964" s="16"/>
    </row>
    <row r="38965" spans="76:76">
      <c r="BX38965" s="16"/>
    </row>
    <row r="38966" spans="76:76">
      <c r="BX38966" s="16"/>
    </row>
    <row r="38967" spans="76:76">
      <c r="BX38967" s="16"/>
    </row>
    <row r="38968" spans="76:76">
      <c r="BX38968" s="16"/>
    </row>
    <row r="38969" spans="76:76">
      <c r="BX38969" s="16"/>
    </row>
    <row r="38970" spans="76:76">
      <c r="BX38970" s="16"/>
    </row>
    <row r="38971" spans="76:76">
      <c r="BX38971" s="16"/>
    </row>
    <row r="38972" spans="76:76">
      <c r="BX38972" s="16"/>
    </row>
    <row r="38973" spans="76:76">
      <c r="BX38973" s="16"/>
    </row>
    <row r="38974" spans="76:76">
      <c r="BX38974" s="16"/>
    </row>
    <row r="38975" spans="76:76">
      <c r="BX38975" s="16"/>
    </row>
    <row r="38976" spans="76:76">
      <c r="BX38976" s="16"/>
    </row>
    <row r="38977" spans="76:76">
      <c r="BX38977" s="16"/>
    </row>
    <row r="38978" spans="76:76">
      <c r="BX38978" s="16"/>
    </row>
    <row r="38979" spans="76:76">
      <c r="BX38979" s="16"/>
    </row>
    <row r="38980" spans="76:76">
      <c r="BX38980" s="16"/>
    </row>
    <row r="38981" spans="76:76">
      <c r="BX38981" s="16"/>
    </row>
    <row r="38982" spans="76:76">
      <c r="BX38982" s="16"/>
    </row>
    <row r="38983" spans="76:76">
      <c r="BX38983" s="16"/>
    </row>
    <row r="38984" spans="76:76">
      <c r="BX38984" s="16"/>
    </row>
    <row r="38985" spans="76:76">
      <c r="BX38985" s="16"/>
    </row>
    <row r="38986" spans="76:76">
      <c r="BX38986" s="16"/>
    </row>
    <row r="38987" spans="76:76">
      <c r="BX38987" s="16"/>
    </row>
    <row r="38988" spans="76:76">
      <c r="BX38988" s="16"/>
    </row>
    <row r="38989" spans="76:76">
      <c r="BX38989" s="16"/>
    </row>
    <row r="38990" spans="76:76">
      <c r="BX38990" s="16"/>
    </row>
    <row r="38991" spans="76:76">
      <c r="BX38991" s="16"/>
    </row>
    <row r="38992" spans="76:76">
      <c r="BX38992" s="16"/>
    </row>
    <row r="38993" spans="76:76">
      <c r="BX38993" s="16"/>
    </row>
    <row r="38994" spans="76:76">
      <c r="BX38994" s="16"/>
    </row>
    <row r="38995" spans="76:76">
      <c r="BX38995" s="16"/>
    </row>
    <row r="38996" spans="76:76">
      <c r="BX38996" s="16"/>
    </row>
    <row r="38997" spans="76:76">
      <c r="BX38997" s="16"/>
    </row>
    <row r="38998" spans="76:76">
      <c r="BX38998" s="16"/>
    </row>
    <row r="38999" spans="76:76">
      <c r="BX38999" s="16"/>
    </row>
    <row r="39000" spans="76:76">
      <c r="BX39000" s="16"/>
    </row>
    <row r="39001" spans="76:76">
      <c r="BX39001" s="16"/>
    </row>
    <row r="39002" spans="76:76">
      <c r="BX39002" s="16"/>
    </row>
    <row r="39003" spans="76:76">
      <c r="BX39003" s="16"/>
    </row>
    <row r="39004" spans="76:76">
      <c r="BX39004" s="16"/>
    </row>
    <row r="39005" spans="76:76">
      <c r="BX39005" s="16"/>
    </row>
    <row r="39006" spans="76:76">
      <c r="BX39006" s="16"/>
    </row>
    <row r="39007" spans="76:76">
      <c r="BX39007" s="16"/>
    </row>
    <row r="39008" spans="76:76">
      <c r="BX39008" s="16"/>
    </row>
    <row r="39009" spans="76:76">
      <c r="BX39009" s="16"/>
    </row>
    <row r="39010" spans="76:76">
      <c r="BX39010" s="16"/>
    </row>
    <row r="39011" spans="76:76">
      <c r="BX39011" s="16"/>
    </row>
    <row r="39012" spans="76:76">
      <c r="BX39012" s="16"/>
    </row>
    <row r="39013" spans="76:76">
      <c r="BX39013" s="16"/>
    </row>
    <row r="39014" spans="76:76">
      <c r="BX39014" s="16"/>
    </row>
    <row r="39015" spans="76:76">
      <c r="BX39015" s="16"/>
    </row>
    <row r="39016" spans="76:76">
      <c r="BX39016" s="16"/>
    </row>
    <row r="39017" spans="76:76">
      <c r="BX39017" s="16"/>
    </row>
    <row r="39018" spans="76:76">
      <c r="BX39018" s="16"/>
    </row>
    <row r="39019" spans="76:76">
      <c r="BX39019" s="16"/>
    </row>
    <row r="39020" spans="76:76">
      <c r="BX39020" s="16"/>
    </row>
    <row r="39021" spans="76:76">
      <c r="BX39021" s="16"/>
    </row>
    <row r="39022" spans="76:76">
      <c r="BX39022" s="16"/>
    </row>
    <row r="39023" spans="76:76">
      <c r="BX39023" s="16"/>
    </row>
    <row r="39024" spans="76:76">
      <c r="BX39024" s="16"/>
    </row>
    <row r="39025" spans="76:76">
      <c r="BX39025" s="16"/>
    </row>
    <row r="39026" spans="76:76">
      <c r="BX39026" s="16"/>
    </row>
    <row r="39027" spans="76:76">
      <c r="BX39027" s="16"/>
    </row>
    <row r="39028" spans="76:76">
      <c r="BX39028" s="16"/>
    </row>
    <row r="39029" spans="76:76">
      <c r="BX39029" s="16"/>
    </row>
    <row r="39030" spans="76:76">
      <c r="BX39030" s="16"/>
    </row>
    <row r="39031" spans="76:76">
      <c r="BX39031" s="16"/>
    </row>
    <row r="39032" spans="76:76">
      <c r="BX39032" s="16"/>
    </row>
    <row r="39033" spans="76:76">
      <c r="BX39033" s="16"/>
    </row>
    <row r="39034" spans="76:76">
      <c r="BX39034" s="16"/>
    </row>
    <row r="39035" spans="76:76">
      <c r="BX39035" s="16"/>
    </row>
    <row r="39036" spans="76:76">
      <c r="BX39036" s="16"/>
    </row>
    <row r="39037" spans="76:76">
      <c r="BX39037" s="16"/>
    </row>
    <row r="39038" spans="76:76">
      <c r="BX39038" s="16"/>
    </row>
    <row r="39039" spans="76:76">
      <c r="BX39039" s="16"/>
    </row>
    <row r="39040" spans="76:76">
      <c r="BX39040" s="16"/>
    </row>
    <row r="39041" spans="76:76">
      <c r="BX39041" s="16"/>
    </row>
    <row r="39042" spans="76:76">
      <c r="BX39042" s="16"/>
    </row>
    <row r="39043" spans="76:76">
      <c r="BX39043" s="16"/>
    </row>
    <row r="39044" spans="76:76">
      <c r="BX39044" s="16"/>
    </row>
    <row r="39045" spans="76:76">
      <c r="BX39045" s="16"/>
    </row>
    <row r="39046" spans="76:76">
      <c r="BX39046" s="16"/>
    </row>
    <row r="39047" spans="76:76">
      <c r="BX39047" s="16"/>
    </row>
    <row r="39048" spans="76:76">
      <c r="BX39048" s="16"/>
    </row>
    <row r="39049" spans="76:76">
      <c r="BX39049" s="16"/>
    </row>
    <row r="39050" spans="76:76">
      <c r="BX39050" s="16"/>
    </row>
    <row r="39051" spans="76:76">
      <c r="BX39051" s="16"/>
    </row>
    <row r="39052" spans="76:76">
      <c r="BX39052" s="16"/>
    </row>
    <row r="39053" spans="76:76">
      <c r="BX39053" s="16"/>
    </row>
    <row r="39054" spans="76:76">
      <c r="BX39054" s="16"/>
    </row>
    <row r="39055" spans="76:76">
      <c r="BX39055" s="16"/>
    </row>
    <row r="39056" spans="76:76">
      <c r="BX39056" s="16"/>
    </row>
    <row r="39057" spans="76:76">
      <c r="BX39057" s="16"/>
    </row>
    <row r="39058" spans="76:76">
      <c r="BX39058" s="16"/>
    </row>
    <row r="39059" spans="76:76">
      <c r="BX39059" s="16"/>
    </row>
    <row r="39060" spans="76:76">
      <c r="BX39060" s="16"/>
    </row>
    <row r="39061" spans="76:76">
      <c r="BX39061" s="16"/>
    </row>
    <row r="39062" spans="76:76">
      <c r="BX39062" s="16"/>
    </row>
    <row r="39063" spans="76:76">
      <c r="BX39063" s="16"/>
    </row>
    <row r="39064" spans="76:76">
      <c r="BX39064" s="16"/>
    </row>
    <row r="39065" spans="76:76">
      <c r="BX39065" s="16"/>
    </row>
    <row r="39066" spans="76:76">
      <c r="BX39066" s="16"/>
    </row>
    <row r="39067" spans="76:76">
      <c r="BX39067" s="16"/>
    </row>
    <row r="39068" spans="76:76">
      <c r="BX39068" s="16"/>
    </row>
    <row r="39069" spans="76:76">
      <c r="BX39069" s="16"/>
    </row>
    <row r="39070" spans="76:76">
      <c r="BX39070" s="16"/>
    </row>
    <row r="39071" spans="76:76">
      <c r="BX39071" s="16"/>
    </row>
    <row r="39072" spans="76:76">
      <c r="BX39072" s="16"/>
    </row>
    <row r="39073" spans="76:76">
      <c r="BX39073" s="16"/>
    </row>
    <row r="39074" spans="76:76">
      <c r="BX39074" s="16"/>
    </row>
    <row r="39075" spans="76:76">
      <c r="BX39075" s="16"/>
    </row>
    <row r="39076" spans="76:76">
      <c r="BX39076" s="16"/>
    </row>
    <row r="39077" spans="76:76">
      <c r="BX39077" s="16"/>
    </row>
    <row r="39078" spans="76:76">
      <c r="BX39078" s="16"/>
    </row>
    <row r="39079" spans="76:76">
      <c r="BX39079" s="16"/>
    </row>
    <row r="39080" spans="76:76">
      <c r="BX39080" s="16"/>
    </row>
    <row r="39081" spans="76:76">
      <c r="BX39081" s="16"/>
    </row>
    <row r="39082" spans="76:76">
      <c r="BX39082" s="16"/>
    </row>
    <row r="39083" spans="76:76">
      <c r="BX39083" s="16"/>
    </row>
    <row r="39084" spans="76:76">
      <c r="BX39084" s="16"/>
    </row>
    <row r="39085" spans="76:76">
      <c r="BX39085" s="16"/>
    </row>
    <row r="39086" spans="76:76">
      <c r="BX39086" s="16"/>
    </row>
    <row r="39087" spans="76:76">
      <c r="BX39087" s="16"/>
    </row>
    <row r="39088" spans="76:76">
      <c r="BX39088" s="16"/>
    </row>
    <row r="39089" spans="76:76">
      <c r="BX39089" s="16"/>
    </row>
    <row r="39090" spans="76:76">
      <c r="BX39090" s="16"/>
    </row>
    <row r="39091" spans="76:76">
      <c r="BX39091" s="16"/>
    </row>
    <row r="39092" spans="76:76">
      <c r="BX39092" s="16"/>
    </row>
    <row r="39093" spans="76:76">
      <c r="BX39093" s="16"/>
    </row>
    <row r="39094" spans="76:76">
      <c r="BX39094" s="16"/>
    </row>
    <row r="39095" spans="76:76">
      <c r="BX39095" s="16"/>
    </row>
    <row r="39096" spans="76:76">
      <c r="BX39096" s="16"/>
    </row>
    <row r="39097" spans="76:76">
      <c r="BX39097" s="16"/>
    </row>
    <row r="39098" spans="76:76">
      <c r="BX39098" s="16"/>
    </row>
    <row r="39099" spans="76:76">
      <c r="BX39099" s="16"/>
    </row>
    <row r="39100" spans="76:76">
      <c r="BX39100" s="16"/>
    </row>
    <row r="39101" spans="76:76">
      <c r="BX39101" s="16"/>
    </row>
    <row r="39102" spans="76:76">
      <c r="BX39102" s="16"/>
    </row>
    <row r="39103" spans="76:76">
      <c r="BX39103" s="16"/>
    </row>
    <row r="39104" spans="76:76">
      <c r="BX39104" s="16"/>
    </row>
    <row r="39105" spans="76:76">
      <c r="BX39105" s="16"/>
    </row>
    <row r="39106" spans="76:76">
      <c r="BX39106" s="16"/>
    </row>
    <row r="39107" spans="76:76">
      <c r="BX39107" s="16"/>
    </row>
    <row r="39108" spans="76:76">
      <c r="BX39108" s="16"/>
    </row>
    <row r="39109" spans="76:76">
      <c r="BX39109" s="16"/>
    </row>
    <row r="39110" spans="76:76">
      <c r="BX39110" s="16"/>
    </row>
    <row r="39111" spans="76:76">
      <c r="BX39111" s="16"/>
    </row>
    <row r="39112" spans="76:76">
      <c r="BX39112" s="16"/>
    </row>
    <row r="39113" spans="76:76">
      <c r="BX39113" s="16"/>
    </row>
    <row r="39114" spans="76:76">
      <c r="BX39114" s="16"/>
    </row>
    <row r="39115" spans="76:76">
      <c r="BX39115" s="16"/>
    </row>
    <row r="39116" spans="76:76">
      <c r="BX39116" s="16"/>
    </row>
    <row r="39117" spans="76:76">
      <c r="BX39117" s="16"/>
    </row>
    <row r="39118" spans="76:76">
      <c r="BX39118" s="16"/>
    </row>
    <row r="39119" spans="76:76">
      <c r="BX39119" s="16"/>
    </row>
    <row r="39120" spans="76:76">
      <c r="BX39120" s="16"/>
    </row>
    <row r="39121" spans="76:76">
      <c r="BX39121" s="16"/>
    </row>
    <row r="39122" spans="76:76">
      <c r="BX39122" s="16"/>
    </row>
    <row r="39123" spans="76:76">
      <c r="BX39123" s="16"/>
    </row>
    <row r="39124" spans="76:76">
      <c r="BX39124" s="16"/>
    </row>
    <row r="39125" spans="76:76">
      <c r="BX39125" s="16"/>
    </row>
    <row r="39126" spans="76:76">
      <c r="BX39126" s="16"/>
    </row>
    <row r="39127" spans="76:76">
      <c r="BX39127" s="16"/>
    </row>
    <row r="39128" spans="76:76">
      <c r="BX39128" s="16"/>
    </row>
    <row r="39129" spans="76:76">
      <c r="BX39129" s="16"/>
    </row>
    <row r="39130" spans="76:76">
      <c r="BX39130" s="16"/>
    </row>
    <row r="39131" spans="76:76">
      <c r="BX39131" s="16"/>
    </row>
    <row r="39132" spans="76:76">
      <c r="BX39132" s="16"/>
    </row>
    <row r="39133" spans="76:76">
      <c r="BX39133" s="16"/>
    </row>
    <row r="39134" spans="76:76">
      <c r="BX39134" s="16"/>
    </row>
    <row r="39135" spans="76:76">
      <c r="BX39135" s="16"/>
    </row>
    <row r="39136" spans="76:76">
      <c r="BX39136" s="16"/>
    </row>
    <row r="39137" spans="76:76">
      <c r="BX39137" s="16"/>
    </row>
    <row r="39138" spans="76:76">
      <c r="BX39138" s="16"/>
    </row>
    <row r="39139" spans="76:76">
      <c r="BX39139" s="16"/>
    </row>
    <row r="39140" spans="76:76">
      <c r="BX39140" s="16"/>
    </row>
    <row r="39141" spans="76:76">
      <c r="BX39141" s="16"/>
    </row>
    <row r="39142" spans="76:76">
      <c r="BX39142" s="16"/>
    </row>
    <row r="39143" spans="76:76">
      <c r="BX39143" s="16"/>
    </row>
    <row r="39144" spans="76:76">
      <c r="BX39144" s="16"/>
    </row>
    <row r="39145" spans="76:76">
      <c r="BX39145" s="16"/>
    </row>
    <row r="39146" spans="76:76">
      <c r="BX39146" s="16"/>
    </row>
    <row r="39147" spans="76:76">
      <c r="BX39147" s="16"/>
    </row>
    <row r="39148" spans="76:76">
      <c r="BX39148" s="16"/>
    </row>
    <row r="39149" spans="76:76">
      <c r="BX39149" s="16"/>
    </row>
    <row r="39150" spans="76:76">
      <c r="BX39150" s="16"/>
    </row>
    <row r="39151" spans="76:76">
      <c r="BX39151" s="16"/>
    </row>
    <row r="39152" spans="76:76">
      <c r="BX39152" s="16"/>
    </row>
    <row r="39153" spans="76:76">
      <c r="BX39153" s="16"/>
    </row>
    <row r="39154" spans="76:76">
      <c r="BX39154" s="16"/>
    </row>
    <row r="39155" spans="76:76">
      <c r="BX39155" s="16"/>
    </row>
    <row r="39156" spans="76:76">
      <c r="BX39156" s="16"/>
    </row>
    <row r="39157" spans="76:76">
      <c r="BX39157" s="16"/>
    </row>
    <row r="39158" spans="76:76">
      <c r="BX39158" s="16"/>
    </row>
    <row r="39159" spans="76:76">
      <c r="BX39159" s="16"/>
    </row>
    <row r="39160" spans="76:76">
      <c r="BX39160" s="16"/>
    </row>
    <row r="39161" spans="76:76">
      <c r="BX39161" s="16"/>
    </row>
    <row r="39162" spans="76:76">
      <c r="BX39162" s="16"/>
    </row>
    <row r="39163" spans="76:76">
      <c r="BX39163" s="16"/>
    </row>
    <row r="39164" spans="76:76">
      <c r="BX39164" s="16"/>
    </row>
    <row r="39165" spans="76:76">
      <c r="BX39165" s="16"/>
    </row>
    <row r="39166" spans="76:76">
      <c r="BX39166" s="16"/>
    </row>
    <row r="39167" spans="76:76">
      <c r="BX39167" s="16"/>
    </row>
    <row r="39168" spans="76:76">
      <c r="BX39168" s="16"/>
    </row>
    <row r="39169" spans="76:76">
      <c r="BX39169" s="16"/>
    </row>
    <row r="39170" spans="76:76">
      <c r="BX39170" s="16"/>
    </row>
    <row r="39171" spans="76:76">
      <c r="BX39171" s="16"/>
    </row>
    <row r="39172" spans="76:76">
      <c r="BX39172" s="16"/>
    </row>
    <row r="39173" spans="76:76">
      <c r="BX39173" s="16"/>
    </row>
    <row r="39174" spans="76:76">
      <c r="BX39174" s="16"/>
    </row>
    <row r="39175" spans="76:76">
      <c r="BX39175" s="16"/>
    </row>
    <row r="39176" spans="76:76">
      <c r="BX39176" s="16"/>
    </row>
    <row r="39177" spans="76:76">
      <c r="BX39177" s="16"/>
    </row>
    <row r="39178" spans="76:76">
      <c r="BX39178" s="16"/>
    </row>
    <row r="39179" spans="76:76">
      <c r="BX39179" s="16"/>
    </row>
    <row r="39180" spans="76:76">
      <c r="BX39180" s="16"/>
    </row>
    <row r="39181" spans="76:76">
      <c r="BX39181" s="16"/>
    </row>
    <row r="39182" spans="76:76">
      <c r="BX39182" s="16"/>
    </row>
    <row r="39183" spans="76:76">
      <c r="BX39183" s="16"/>
    </row>
    <row r="39184" spans="76:76">
      <c r="BX39184" s="16"/>
    </row>
    <row r="39185" spans="76:76">
      <c r="BX39185" s="16"/>
    </row>
    <row r="39186" spans="76:76">
      <c r="BX39186" s="16"/>
    </row>
    <row r="39187" spans="76:76">
      <c r="BX39187" s="16"/>
    </row>
    <row r="39188" spans="76:76">
      <c r="BX39188" s="16"/>
    </row>
    <row r="39189" spans="76:76">
      <c r="BX39189" s="16"/>
    </row>
    <row r="39190" spans="76:76">
      <c r="BX39190" s="16"/>
    </row>
    <row r="39191" spans="76:76">
      <c r="BX39191" s="16"/>
    </row>
    <row r="39192" spans="76:76">
      <c r="BX39192" s="16"/>
    </row>
    <row r="39193" spans="76:76">
      <c r="BX39193" s="16"/>
    </row>
    <row r="39194" spans="76:76">
      <c r="BX39194" s="16"/>
    </row>
    <row r="39195" spans="76:76">
      <c r="BX39195" s="16"/>
    </row>
    <row r="39196" spans="76:76">
      <c r="BX39196" s="16"/>
    </row>
    <row r="39197" spans="76:76">
      <c r="BX39197" s="16"/>
    </row>
    <row r="39198" spans="76:76">
      <c r="BX39198" s="16"/>
    </row>
    <row r="39199" spans="76:76">
      <c r="BX39199" s="16"/>
    </row>
    <row r="39200" spans="76:76">
      <c r="BX39200" s="16"/>
    </row>
    <row r="39201" spans="76:76">
      <c r="BX39201" s="16"/>
    </row>
    <row r="39202" spans="76:76">
      <c r="BX39202" s="16"/>
    </row>
    <row r="39203" spans="76:76">
      <c r="BX39203" s="16"/>
    </row>
    <row r="39204" spans="76:76">
      <c r="BX39204" s="16"/>
    </row>
    <row r="39205" spans="76:76">
      <c r="BX39205" s="16"/>
    </row>
    <row r="39206" spans="76:76">
      <c r="BX39206" s="16"/>
    </row>
    <row r="39207" spans="76:76">
      <c r="BX39207" s="16"/>
    </row>
    <row r="39208" spans="76:76">
      <c r="BX39208" s="16"/>
    </row>
    <row r="39209" spans="76:76">
      <c r="BX39209" s="16"/>
    </row>
    <row r="39210" spans="76:76">
      <c r="BX39210" s="16"/>
    </row>
    <row r="39211" spans="76:76">
      <c r="BX39211" s="16"/>
    </row>
    <row r="39212" spans="76:76">
      <c r="BX39212" s="16"/>
    </row>
    <row r="39213" spans="76:76">
      <c r="BX39213" s="16"/>
    </row>
    <row r="39214" spans="76:76">
      <c r="BX39214" s="16"/>
    </row>
    <row r="39215" spans="76:76">
      <c r="BX39215" s="16"/>
    </row>
    <row r="39216" spans="76:76">
      <c r="BX39216" s="16"/>
    </row>
    <row r="39217" spans="76:76">
      <c r="BX39217" s="16"/>
    </row>
    <row r="39218" spans="76:76">
      <c r="BX39218" s="16"/>
    </row>
    <row r="39219" spans="76:76">
      <c r="BX39219" s="16"/>
    </row>
    <row r="39220" spans="76:76">
      <c r="BX39220" s="16"/>
    </row>
    <row r="39221" spans="76:76">
      <c r="BX39221" s="16"/>
    </row>
    <row r="39222" spans="76:76">
      <c r="BX39222" s="16"/>
    </row>
    <row r="39223" spans="76:76">
      <c r="BX39223" s="16"/>
    </row>
    <row r="39224" spans="76:76">
      <c r="BX39224" s="16"/>
    </row>
    <row r="39225" spans="76:76">
      <c r="BX39225" s="16"/>
    </row>
    <row r="39226" spans="76:76">
      <c r="BX39226" s="16"/>
    </row>
    <row r="39227" spans="76:76">
      <c r="BX39227" s="16"/>
    </row>
    <row r="39228" spans="76:76">
      <c r="BX39228" s="16"/>
    </row>
    <row r="39229" spans="76:76">
      <c r="BX39229" s="16"/>
    </row>
    <row r="39230" spans="76:76">
      <c r="BX39230" s="16"/>
    </row>
    <row r="39231" spans="76:76">
      <c r="BX39231" s="16"/>
    </row>
    <row r="39232" spans="76:76">
      <c r="BX39232" s="16"/>
    </row>
    <row r="39233" spans="76:76">
      <c r="BX39233" s="16"/>
    </row>
    <row r="39234" spans="76:76">
      <c r="BX39234" s="16"/>
    </row>
    <row r="39235" spans="76:76">
      <c r="BX39235" s="16"/>
    </row>
    <row r="39236" spans="76:76">
      <c r="BX39236" s="16"/>
    </row>
    <row r="39237" spans="76:76">
      <c r="BX39237" s="16"/>
    </row>
    <row r="39238" spans="76:76">
      <c r="BX39238" s="16"/>
    </row>
    <row r="39239" spans="76:76">
      <c r="BX39239" s="16"/>
    </row>
    <row r="39240" spans="76:76">
      <c r="BX39240" s="16"/>
    </row>
    <row r="39241" spans="76:76">
      <c r="BX39241" s="16"/>
    </row>
    <row r="39242" spans="76:76">
      <c r="BX39242" s="16"/>
    </row>
    <row r="39243" spans="76:76">
      <c r="BX39243" s="16"/>
    </row>
    <row r="39244" spans="76:76">
      <c r="BX39244" s="16"/>
    </row>
    <row r="39245" spans="76:76">
      <c r="BX39245" s="16"/>
    </row>
    <row r="39246" spans="76:76">
      <c r="BX39246" s="16"/>
    </row>
    <row r="39247" spans="76:76">
      <c r="BX39247" s="16"/>
    </row>
    <row r="39248" spans="76:76">
      <c r="BX39248" s="16"/>
    </row>
    <row r="39249" spans="76:76">
      <c r="BX39249" s="16"/>
    </row>
    <row r="39250" spans="76:76">
      <c r="BX39250" s="16"/>
    </row>
    <row r="39251" spans="76:76">
      <c r="BX39251" s="16"/>
    </row>
    <row r="39252" spans="76:76">
      <c r="BX39252" s="16"/>
    </row>
    <row r="39253" spans="76:76">
      <c r="BX39253" s="16"/>
    </row>
    <row r="39254" spans="76:76">
      <c r="BX39254" s="16"/>
    </row>
    <row r="39255" spans="76:76">
      <c r="BX39255" s="16"/>
    </row>
    <row r="39256" spans="76:76">
      <c r="BX39256" s="16"/>
    </row>
    <row r="39257" spans="76:76">
      <c r="BX39257" s="16"/>
    </row>
    <row r="39258" spans="76:76">
      <c r="BX39258" s="16"/>
    </row>
    <row r="39259" spans="76:76">
      <c r="BX39259" s="16"/>
    </row>
    <row r="39260" spans="76:76">
      <c r="BX39260" s="16"/>
    </row>
    <row r="39261" spans="76:76">
      <c r="BX39261" s="16"/>
    </row>
    <row r="39262" spans="76:76">
      <c r="BX39262" s="16"/>
    </row>
    <row r="39263" spans="76:76">
      <c r="BX39263" s="16"/>
    </row>
    <row r="39264" spans="76:76">
      <c r="BX39264" s="16"/>
    </row>
    <row r="39265" spans="76:76">
      <c r="BX39265" s="16"/>
    </row>
    <row r="39266" spans="76:76">
      <c r="BX39266" s="16"/>
    </row>
    <row r="39267" spans="76:76">
      <c r="BX39267" s="16"/>
    </row>
    <row r="39268" spans="76:76">
      <c r="BX39268" s="16"/>
    </row>
    <row r="39269" spans="76:76">
      <c r="BX39269" s="16"/>
    </row>
    <row r="39270" spans="76:76">
      <c r="BX39270" s="16"/>
    </row>
    <row r="39271" spans="76:76">
      <c r="BX39271" s="16"/>
    </row>
    <row r="39272" spans="76:76">
      <c r="BX39272" s="16"/>
    </row>
    <row r="39273" spans="76:76">
      <c r="BX39273" s="16"/>
    </row>
    <row r="39274" spans="76:76">
      <c r="BX39274" s="16"/>
    </row>
    <row r="39275" spans="76:76">
      <c r="BX39275" s="16"/>
    </row>
    <row r="39276" spans="76:76">
      <c r="BX39276" s="16"/>
    </row>
    <row r="39277" spans="76:76">
      <c r="BX39277" s="16"/>
    </row>
    <row r="39278" spans="76:76">
      <c r="BX39278" s="16"/>
    </row>
    <row r="39279" spans="76:76">
      <c r="BX39279" s="16"/>
    </row>
    <row r="39280" spans="76:76">
      <c r="BX39280" s="16"/>
    </row>
    <row r="39281" spans="76:76">
      <c r="BX39281" s="16"/>
    </row>
    <row r="39282" spans="76:76">
      <c r="BX39282" s="16"/>
    </row>
    <row r="39283" spans="76:76">
      <c r="BX39283" s="16"/>
    </row>
    <row r="39284" spans="76:76">
      <c r="BX39284" s="16"/>
    </row>
    <row r="39285" spans="76:76">
      <c r="BX39285" s="16"/>
    </row>
    <row r="39286" spans="76:76">
      <c r="BX39286" s="16"/>
    </row>
    <row r="39287" spans="76:76">
      <c r="BX39287" s="16"/>
    </row>
    <row r="39288" spans="76:76">
      <c r="BX39288" s="16"/>
    </row>
    <row r="39289" spans="76:76">
      <c r="BX39289" s="16"/>
    </row>
    <row r="39290" spans="76:76">
      <c r="BX39290" s="16"/>
    </row>
    <row r="39291" spans="76:76">
      <c r="BX39291" s="16"/>
    </row>
    <row r="39292" spans="76:76">
      <c r="BX39292" s="16"/>
    </row>
    <row r="39293" spans="76:76">
      <c r="BX39293" s="16"/>
    </row>
    <row r="39294" spans="76:76">
      <c r="BX39294" s="16"/>
    </row>
    <row r="39295" spans="76:76">
      <c r="BX39295" s="16"/>
    </row>
    <row r="39296" spans="76:76">
      <c r="BX39296" s="16"/>
    </row>
    <row r="39297" spans="76:76">
      <c r="BX39297" s="16"/>
    </row>
    <row r="39298" spans="76:76">
      <c r="BX39298" s="16"/>
    </row>
    <row r="39299" spans="76:76">
      <c r="BX39299" s="16"/>
    </row>
    <row r="39300" spans="76:76">
      <c r="BX39300" s="16"/>
    </row>
    <row r="39301" spans="76:76">
      <c r="BX39301" s="16"/>
    </row>
    <row r="39302" spans="76:76">
      <c r="BX39302" s="16"/>
    </row>
    <row r="39303" spans="76:76">
      <c r="BX39303" s="16"/>
    </row>
    <row r="39304" spans="76:76">
      <c r="BX39304" s="16"/>
    </row>
    <row r="39305" spans="76:76">
      <c r="BX39305" s="16"/>
    </row>
    <row r="39306" spans="76:76">
      <c r="BX39306" s="16"/>
    </row>
    <row r="39307" spans="76:76">
      <c r="BX39307" s="16"/>
    </row>
    <row r="39308" spans="76:76">
      <c r="BX39308" s="16"/>
    </row>
    <row r="39309" spans="76:76">
      <c r="BX39309" s="16"/>
    </row>
    <row r="39310" spans="76:76">
      <c r="BX39310" s="16"/>
    </row>
    <row r="39311" spans="76:76">
      <c r="BX39311" s="16"/>
    </row>
    <row r="39312" spans="76:76">
      <c r="BX39312" s="16"/>
    </row>
    <row r="39313" spans="76:76">
      <c r="BX39313" s="16"/>
    </row>
    <row r="39314" spans="76:76">
      <c r="BX39314" s="16"/>
    </row>
    <row r="39315" spans="76:76">
      <c r="BX39315" s="16"/>
    </row>
    <row r="39316" spans="76:76">
      <c r="BX39316" s="16"/>
    </row>
    <row r="39317" spans="76:76">
      <c r="BX39317" s="16"/>
    </row>
    <row r="39318" spans="76:76">
      <c r="BX39318" s="16"/>
    </row>
    <row r="39319" spans="76:76">
      <c r="BX39319" s="16"/>
    </row>
    <row r="39320" spans="76:76">
      <c r="BX39320" s="16"/>
    </row>
    <row r="39321" spans="76:76">
      <c r="BX39321" s="16"/>
    </row>
    <row r="39322" spans="76:76">
      <c r="BX39322" s="16"/>
    </row>
    <row r="39323" spans="76:76">
      <c r="BX39323" s="16"/>
    </row>
    <row r="39324" spans="76:76">
      <c r="BX39324" s="16"/>
    </row>
    <row r="39325" spans="76:76">
      <c r="BX39325" s="16"/>
    </row>
    <row r="39326" spans="76:76">
      <c r="BX39326" s="16"/>
    </row>
    <row r="39327" spans="76:76">
      <c r="BX39327" s="16"/>
    </row>
    <row r="39328" spans="76:76">
      <c r="BX39328" s="16"/>
    </row>
    <row r="39329" spans="76:76">
      <c r="BX39329" s="16"/>
    </row>
    <row r="39330" spans="76:76">
      <c r="BX39330" s="16"/>
    </row>
    <row r="39331" spans="76:76">
      <c r="BX39331" s="16"/>
    </row>
    <row r="39332" spans="76:76">
      <c r="BX39332" s="16"/>
    </row>
    <row r="39333" spans="76:76">
      <c r="BX39333" s="16"/>
    </row>
    <row r="39334" spans="76:76">
      <c r="BX39334" s="16"/>
    </row>
    <row r="39335" spans="76:76">
      <c r="BX39335" s="16"/>
    </row>
    <row r="39336" spans="76:76">
      <c r="BX39336" s="16"/>
    </row>
    <row r="39337" spans="76:76">
      <c r="BX39337" s="16"/>
    </row>
    <row r="39338" spans="76:76">
      <c r="BX39338" s="16"/>
    </row>
    <row r="39339" spans="76:76">
      <c r="BX39339" s="16"/>
    </row>
    <row r="39340" spans="76:76">
      <c r="BX39340" s="16"/>
    </row>
    <row r="39341" spans="76:76">
      <c r="BX39341" s="16"/>
    </row>
    <row r="39342" spans="76:76">
      <c r="BX39342" s="16"/>
    </row>
    <row r="39343" spans="76:76">
      <c r="BX39343" s="16"/>
    </row>
    <row r="39344" spans="76:76">
      <c r="BX39344" s="16"/>
    </row>
    <row r="39345" spans="76:76">
      <c r="BX39345" s="16"/>
    </row>
    <row r="39346" spans="76:76">
      <c r="BX39346" s="16"/>
    </row>
    <row r="39347" spans="76:76">
      <c r="BX39347" s="16"/>
    </row>
    <row r="39348" spans="76:76">
      <c r="BX39348" s="16"/>
    </row>
    <row r="39349" spans="76:76">
      <c r="BX39349" s="16"/>
    </row>
    <row r="39350" spans="76:76">
      <c r="BX39350" s="16"/>
    </row>
    <row r="39351" spans="76:76">
      <c r="BX39351" s="16"/>
    </row>
    <row r="39352" spans="76:76">
      <c r="BX39352" s="16"/>
    </row>
    <row r="39353" spans="76:76">
      <c r="BX39353" s="16"/>
    </row>
    <row r="39354" spans="76:76">
      <c r="BX39354" s="16"/>
    </row>
    <row r="39355" spans="76:76">
      <c r="BX39355" s="16"/>
    </row>
    <row r="39356" spans="76:76">
      <c r="BX39356" s="16"/>
    </row>
    <row r="39357" spans="76:76">
      <c r="BX39357" s="16"/>
    </row>
    <row r="39358" spans="76:76">
      <c r="BX39358" s="16"/>
    </row>
    <row r="39359" spans="76:76">
      <c r="BX39359" s="16"/>
    </row>
    <row r="39360" spans="76:76">
      <c r="BX39360" s="16"/>
    </row>
    <row r="39361" spans="76:76">
      <c r="BX39361" s="16"/>
    </row>
    <row r="39362" spans="76:76">
      <c r="BX39362" s="16"/>
    </row>
    <row r="39363" spans="76:76">
      <c r="BX39363" s="16"/>
    </row>
    <row r="39364" spans="76:76">
      <c r="BX39364" s="16"/>
    </row>
    <row r="39365" spans="76:76">
      <c r="BX39365" s="16"/>
    </row>
    <row r="39366" spans="76:76">
      <c r="BX39366" s="16"/>
    </row>
    <row r="39367" spans="76:76">
      <c r="BX39367" s="16"/>
    </row>
    <row r="39368" spans="76:76">
      <c r="BX39368" s="16"/>
    </row>
    <row r="39369" spans="76:76">
      <c r="BX39369" s="16"/>
    </row>
    <row r="39370" spans="76:76">
      <c r="BX39370" s="16"/>
    </row>
    <row r="39371" spans="76:76">
      <c r="BX39371" s="16"/>
    </row>
    <row r="39372" spans="76:76">
      <c r="BX39372" s="16"/>
    </row>
    <row r="39373" spans="76:76">
      <c r="BX39373" s="16"/>
    </row>
    <row r="39374" spans="76:76">
      <c r="BX39374" s="16"/>
    </row>
    <row r="39375" spans="76:76">
      <c r="BX39375" s="16"/>
    </row>
    <row r="39376" spans="76:76">
      <c r="BX39376" s="16"/>
    </row>
    <row r="39377" spans="76:76">
      <c r="BX39377" s="16"/>
    </row>
    <row r="39378" spans="76:76">
      <c r="BX39378" s="16"/>
    </row>
    <row r="39379" spans="76:76">
      <c r="BX39379" s="16"/>
    </row>
    <row r="39380" spans="76:76">
      <c r="BX39380" s="16"/>
    </row>
    <row r="39381" spans="76:76">
      <c r="BX39381" s="16"/>
    </row>
    <row r="39382" spans="76:76">
      <c r="BX39382" s="16"/>
    </row>
    <row r="39383" spans="76:76">
      <c r="BX39383" s="16"/>
    </row>
    <row r="39384" spans="76:76">
      <c r="BX39384" s="16"/>
    </row>
    <row r="39385" spans="76:76">
      <c r="BX39385" s="16"/>
    </row>
    <row r="39386" spans="76:76">
      <c r="BX39386" s="16"/>
    </row>
    <row r="39387" spans="76:76">
      <c r="BX39387" s="16"/>
    </row>
    <row r="39388" spans="76:76">
      <c r="BX39388" s="16"/>
    </row>
    <row r="39389" spans="76:76">
      <c r="BX39389" s="16"/>
    </row>
    <row r="39390" spans="76:76">
      <c r="BX39390" s="16"/>
    </row>
    <row r="39391" spans="76:76">
      <c r="BX39391" s="16"/>
    </row>
    <row r="39392" spans="76:76">
      <c r="BX39392" s="16"/>
    </row>
    <row r="39393" spans="76:76">
      <c r="BX39393" s="16"/>
    </row>
    <row r="39394" spans="76:76">
      <c r="BX39394" s="16"/>
    </row>
    <row r="39395" spans="76:76">
      <c r="BX39395" s="16"/>
    </row>
    <row r="39396" spans="76:76">
      <c r="BX39396" s="16"/>
    </row>
    <row r="39397" spans="76:76">
      <c r="BX39397" s="16"/>
    </row>
    <row r="39398" spans="76:76">
      <c r="BX39398" s="16"/>
    </row>
    <row r="39399" spans="76:76">
      <c r="BX39399" s="16"/>
    </row>
    <row r="39400" spans="76:76">
      <c r="BX39400" s="16"/>
    </row>
    <row r="39401" spans="76:76">
      <c r="BX39401" s="16"/>
    </row>
    <row r="39402" spans="76:76">
      <c r="BX39402" s="16"/>
    </row>
    <row r="39403" spans="76:76">
      <c r="BX39403" s="16"/>
    </row>
    <row r="39404" spans="76:76">
      <c r="BX39404" s="16"/>
    </row>
    <row r="39405" spans="76:76">
      <c r="BX39405" s="16"/>
    </row>
    <row r="39406" spans="76:76">
      <c r="BX39406" s="16"/>
    </row>
    <row r="39407" spans="76:76">
      <c r="BX39407" s="16"/>
    </row>
    <row r="39408" spans="76:76">
      <c r="BX39408" s="16"/>
    </row>
    <row r="39409" spans="76:76">
      <c r="BX39409" s="16"/>
    </row>
    <row r="39410" spans="76:76">
      <c r="BX39410" s="16"/>
    </row>
    <row r="39411" spans="76:76">
      <c r="BX39411" s="16"/>
    </row>
    <row r="39412" spans="76:76">
      <c r="BX39412" s="16"/>
    </row>
    <row r="39413" spans="76:76">
      <c r="BX39413" s="16"/>
    </row>
    <row r="39414" spans="76:76">
      <c r="BX39414" s="16"/>
    </row>
    <row r="39415" spans="76:76">
      <c r="BX39415" s="16"/>
    </row>
    <row r="39416" spans="76:76">
      <c r="BX39416" s="16"/>
    </row>
    <row r="39417" spans="76:76">
      <c r="BX39417" s="16"/>
    </row>
    <row r="39418" spans="76:76">
      <c r="BX39418" s="16"/>
    </row>
    <row r="39419" spans="76:76">
      <c r="BX39419" s="16"/>
    </row>
    <row r="39420" spans="76:76">
      <c r="BX39420" s="16"/>
    </row>
    <row r="39421" spans="76:76">
      <c r="BX39421" s="16"/>
    </row>
    <row r="39422" spans="76:76">
      <c r="BX39422" s="16"/>
    </row>
    <row r="39423" spans="76:76">
      <c r="BX39423" s="16"/>
    </row>
    <row r="39424" spans="76:76">
      <c r="BX39424" s="16"/>
    </row>
    <row r="39425" spans="76:76">
      <c r="BX39425" s="16"/>
    </row>
    <row r="39426" spans="76:76">
      <c r="BX39426" s="16"/>
    </row>
    <row r="39427" spans="76:76">
      <c r="BX39427" s="16"/>
    </row>
    <row r="39428" spans="76:76">
      <c r="BX39428" s="16"/>
    </row>
    <row r="39429" spans="76:76">
      <c r="BX39429" s="16"/>
    </row>
    <row r="39430" spans="76:76">
      <c r="BX39430" s="16"/>
    </row>
    <row r="39431" spans="76:76">
      <c r="BX39431" s="16"/>
    </row>
    <row r="39432" spans="76:76">
      <c r="BX39432" s="16"/>
    </row>
    <row r="39433" spans="76:76">
      <c r="BX39433" s="16"/>
    </row>
    <row r="39434" spans="76:76">
      <c r="BX39434" s="16"/>
    </row>
    <row r="39435" spans="76:76">
      <c r="BX39435" s="16"/>
    </row>
    <row r="39436" spans="76:76">
      <c r="BX39436" s="16"/>
    </row>
    <row r="39437" spans="76:76">
      <c r="BX39437" s="16"/>
    </row>
    <row r="39438" spans="76:76">
      <c r="BX39438" s="16"/>
    </row>
    <row r="39439" spans="76:76">
      <c r="BX39439" s="16"/>
    </row>
    <row r="39440" spans="76:76">
      <c r="BX39440" s="16"/>
    </row>
    <row r="39441" spans="76:76">
      <c r="BX39441" s="16"/>
    </row>
    <row r="39442" spans="76:76">
      <c r="BX39442" s="16"/>
    </row>
    <row r="39443" spans="76:76">
      <c r="BX39443" s="16"/>
    </row>
    <row r="39444" spans="76:76">
      <c r="BX39444" s="16"/>
    </row>
    <row r="39445" spans="76:76">
      <c r="BX39445" s="16"/>
    </row>
    <row r="39446" spans="76:76">
      <c r="BX39446" s="16"/>
    </row>
    <row r="39447" spans="76:76">
      <c r="BX39447" s="16"/>
    </row>
    <row r="39448" spans="76:76">
      <c r="BX39448" s="16"/>
    </row>
    <row r="39449" spans="76:76">
      <c r="BX39449" s="16"/>
    </row>
    <row r="39450" spans="76:76">
      <c r="BX39450" s="16"/>
    </row>
    <row r="39451" spans="76:76">
      <c r="BX39451" s="16"/>
    </row>
    <row r="39452" spans="76:76">
      <c r="BX39452" s="16"/>
    </row>
    <row r="39453" spans="76:76">
      <c r="BX39453" s="16"/>
    </row>
    <row r="39454" spans="76:76">
      <c r="BX39454" s="16"/>
    </row>
    <row r="39455" spans="76:76">
      <c r="BX39455" s="16"/>
    </row>
    <row r="39456" spans="76:76">
      <c r="BX39456" s="16"/>
    </row>
    <row r="39457" spans="76:76">
      <c r="BX39457" s="16"/>
    </row>
    <row r="39458" spans="76:76">
      <c r="BX39458" s="16"/>
    </row>
    <row r="39459" spans="76:76">
      <c r="BX39459" s="16"/>
    </row>
    <row r="39460" spans="76:76">
      <c r="BX39460" s="16"/>
    </row>
    <row r="39461" spans="76:76">
      <c r="BX39461" s="16"/>
    </row>
    <row r="39462" spans="76:76">
      <c r="BX39462" s="16"/>
    </row>
    <row r="39463" spans="76:76">
      <c r="BX39463" s="16"/>
    </row>
    <row r="39464" spans="76:76">
      <c r="BX39464" s="16"/>
    </row>
    <row r="39465" spans="76:76">
      <c r="BX39465" s="16"/>
    </row>
    <row r="39466" spans="76:76">
      <c r="BX39466" s="16"/>
    </row>
    <row r="39467" spans="76:76">
      <c r="BX39467" s="16"/>
    </row>
    <row r="39468" spans="76:76">
      <c r="BX39468" s="16"/>
    </row>
    <row r="39469" spans="76:76">
      <c r="BX39469" s="16"/>
    </row>
    <row r="39470" spans="76:76">
      <c r="BX39470" s="16"/>
    </row>
    <row r="39471" spans="76:76">
      <c r="BX39471" s="16"/>
    </row>
    <row r="39472" spans="76:76">
      <c r="BX39472" s="16"/>
    </row>
    <row r="39473" spans="76:76">
      <c r="BX39473" s="16"/>
    </row>
    <row r="39474" spans="76:76">
      <c r="BX39474" s="16"/>
    </row>
    <row r="39475" spans="76:76">
      <c r="BX39475" s="16"/>
    </row>
    <row r="39476" spans="76:76">
      <c r="BX39476" s="16"/>
    </row>
    <row r="39477" spans="76:76">
      <c r="BX39477" s="16"/>
    </row>
    <row r="39478" spans="76:76">
      <c r="BX39478" s="16"/>
    </row>
    <row r="39479" spans="76:76">
      <c r="BX39479" s="16"/>
    </row>
    <row r="39480" spans="76:76">
      <c r="BX39480" s="16"/>
    </row>
    <row r="39481" spans="76:76">
      <c r="BX39481" s="16"/>
    </row>
    <row r="39482" spans="76:76">
      <c r="BX39482" s="16"/>
    </row>
    <row r="39483" spans="76:76">
      <c r="BX39483" s="16"/>
    </row>
    <row r="39484" spans="76:76">
      <c r="BX39484" s="16"/>
    </row>
    <row r="39485" spans="76:76">
      <c r="BX39485" s="16"/>
    </row>
    <row r="39486" spans="76:76">
      <c r="BX39486" s="16"/>
    </row>
    <row r="39487" spans="76:76">
      <c r="BX39487" s="16"/>
    </row>
    <row r="39488" spans="76:76">
      <c r="BX39488" s="16"/>
    </row>
    <row r="39489" spans="76:76">
      <c r="BX39489" s="16"/>
    </row>
    <row r="39490" spans="76:76">
      <c r="BX39490" s="16"/>
    </row>
    <row r="39491" spans="76:76">
      <c r="BX39491" s="16"/>
    </row>
    <row r="39492" spans="76:76">
      <c r="BX39492" s="16"/>
    </row>
    <row r="39493" spans="76:76">
      <c r="BX39493" s="16"/>
    </row>
    <row r="39494" spans="76:76">
      <c r="BX39494" s="16"/>
    </row>
    <row r="39495" spans="76:76">
      <c r="BX39495" s="16"/>
    </row>
    <row r="39496" spans="76:76">
      <c r="BX39496" s="16"/>
    </row>
    <row r="39497" spans="76:76">
      <c r="BX39497" s="16"/>
    </row>
    <row r="39498" spans="76:76">
      <c r="BX39498" s="16"/>
    </row>
    <row r="39499" spans="76:76">
      <c r="BX39499" s="16"/>
    </row>
    <row r="39500" spans="76:76">
      <c r="BX39500" s="16"/>
    </row>
    <row r="39501" spans="76:76">
      <c r="BX39501" s="16"/>
    </row>
    <row r="39502" spans="76:76">
      <c r="BX39502" s="16"/>
    </row>
    <row r="39503" spans="76:76">
      <c r="BX39503" s="16"/>
    </row>
    <row r="39504" spans="76:76">
      <c r="BX39504" s="16"/>
    </row>
    <row r="39505" spans="76:76">
      <c r="BX39505" s="16"/>
    </row>
    <row r="39506" spans="76:76">
      <c r="BX39506" s="16"/>
    </row>
    <row r="39507" spans="76:76">
      <c r="BX39507" s="16"/>
    </row>
    <row r="39508" spans="76:76">
      <c r="BX39508" s="16"/>
    </row>
    <row r="39509" spans="76:76">
      <c r="BX39509" s="16"/>
    </row>
    <row r="39510" spans="76:76">
      <c r="BX39510" s="16"/>
    </row>
    <row r="39511" spans="76:76">
      <c r="BX39511" s="16"/>
    </row>
    <row r="39512" spans="76:76">
      <c r="BX39512" s="16"/>
    </row>
    <row r="39513" spans="76:76">
      <c r="BX39513" s="16"/>
    </row>
    <row r="39514" spans="76:76">
      <c r="BX39514" s="16"/>
    </row>
    <row r="39515" spans="76:76">
      <c r="BX39515" s="16"/>
    </row>
    <row r="39516" spans="76:76">
      <c r="BX39516" s="16"/>
    </row>
    <row r="39517" spans="76:76">
      <c r="BX39517" s="16"/>
    </row>
    <row r="39518" spans="76:76">
      <c r="BX39518" s="16"/>
    </row>
    <row r="39519" spans="76:76">
      <c r="BX39519" s="16"/>
    </row>
    <row r="39520" spans="76:76">
      <c r="BX39520" s="16"/>
    </row>
    <row r="39521" spans="76:76">
      <c r="BX39521" s="16"/>
    </row>
    <row r="39522" spans="76:76">
      <c r="BX39522" s="16"/>
    </row>
    <row r="39523" spans="76:76">
      <c r="BX39523" s="16"/>
    </row>
    <row r="39524" spans="76:76">
      <c r="BX39524" s="16"/>
    </row>
    <row r="39525" spans="76:76">
      <c r="BX39525" s="16"/>
    </row>
    <row r="39526" spans="76:76">
      <c r="BX39526" s="16"/>
    </row>
    <row r="39527" spans="76:76">
      <c r="BX39527" s="16"/>
    </row>
    <row r="39528" spans="76:76">
      <c r="BX39528" s="16"/>
    </row>
    <row r="39529" spans="76:76">
      <c r="BX39529" s="16"/>
    </row>
    <row r="39530" spans="76:76">
      <c r="BX39530" s="16"/>
    </row>
    <row r="39531" spans="76:76">
      <c r="BX39531" s="16"/>
    </row>
    <row r="39532" spans="76:76">
      <c r="BX39532" s="16"/>
    </row>
    <row r="39533" spans="76:76">
      <c r="BX39533" s="16"/>
    </row>
    <row r="39534" spans="76:76">
      <c r="BX39534" s="16"/>
    </row>
    <row r="39535" spans="76:76">
      <c r="BX39535" s="16"/>
    </row>
    <row r="39536" spans="76:76">
      <c r="BX39536" s="16"/>
    </row>
    <row r="39537" spans="76:76">
      <c r="BX39537" s="16"/>
    </row>
    <row r="39538" spans="76:76">
      <c r="BX39538" s="16"/>
    </row>
    <row r="39539" spans="76:76">
      <c r="BX39539" s="16"/>
    </row>
    <row r="39540" spans="76:76">
      <c r="BX39540" s="16"/>
    </row>
    <row r="39541" spans="76:76">
      <c r="BX39541" s="16"/>
    </row>
    <row r="39542" spans="76:76">
      <c r="BX39542" s="16"/>
    </row>
    <row r="39543" spans="76:76">
      <c r="BX39543" s="16"/>
    </row>
    <row r="39544" spans="76:76">
      <c r="BX39544" s="16"/>
    </row>
    <row r="39545" spans="76:76">
      <c r="BX39545" s="16"/>
    </row>
    <row r="39546" spans="76:76">
      <c r="BX39546" s="16"/>
    </row>
    <row r="39547" spans="76:76">
      <c r="BX39547" s="16"/>
    </row>
    <row r="39548" spans="76:76">
      <c r="BX39548" s="16"/>
    </row>
    <row r="39549" spans="76:76">
      <c r="BX39549" s="16"/>
    </row>
    <row r="39550" spans="76:76">
      <c r="BX39550" s="16"/>
    </row>
    <row r="39551" spans="76:76">
      <c r="BX39551" s="16"/>
    </row>
    <row r="39552" spans="76:76">
      <c r="BX39552" s="16"/>
    </row>
    <row r="39553" spans="76:76">
      <c r="BX39553" s="16"/>
    </row>
    <row r="39554" spans="76:76">
      <c r="BX39554" s="16"/>
    </row>
    <row r="39555" spans="76:76">
      <c r="BX39555" s="16"/>
    </row>
    <row r="39556" spans="76:76">
      <c r="BX39556" s="16"/>
    </row>
    <row r="39557" spans="76:76">
      <c r="BX39557" s="16"/>
    </row>
    <row r="39558" spans="76:76">
      <c r="BX39558" s="16"/>
    </row>
    <row r="39559" spans="76:76">
      <c r="BX39559" s="16"/>
    </row>
    <row r="39560" spans="76:76">
      <c r="BX39560" s="16"/>
    </row>
    <row r="39561" spans="76:76">
      <c r="BX39561" s="16"/>
    </row>
    <row r="39562" spans="76:76">
      <c r="BX39562" s="16"/>
    </row>
    <row r="39563" spans="76:76">
      <c r="BX39563" s="16"/>
    </row>
    <row r="39564" spans="76:76">
      <c r="BX39564" s="16"/>
    </row>
    <row r="39565" spans="76:76">
      <c r="BX39565" s="16"/>
    </row>
    <row r="39566" spans="76:76">
      <c r="BX39566" s="16"/>
    </row>
    <row r="39567" spans="76:76">
      <c r="BX39567" s="16"/>
    </row>
    <row r="39568" spans="76:76">
      <c r="BX39568" s="16"/>
    </row>
    <row r="39569" spans="76:76">
      <c r="BX39569" s="16"/>
    </row>
    <row r="39570" spans="76:76">
      <c r="BX39570" s="16"/>
    </row>
    <row r="39571" spans="76:76">
      <c r="BX39571" s="16"/>
    </row>
    <row r="39572" spans="76:76">
      <c r="BX39572" s="16"/>
    </row>
    <row r="39573" spans="76:76">
      <c r="BX39573" s="16"/>
    </row>
    <row r="39574" spans="76:76">
      <c r="BX39574" s="16"/>
    </row>
    <row r="39575" spans="76:76">
      <c r="BX39575" s="16"/>
    </row>
    <row r="39576" spans="76:76">
      <c r="BX39576" s="16"/>
    </row>
    <row r="39577" spans="76:76">
      <c r="BX39577" s="16"/>
    </row>
    <row r="39578" spans="76:76">
      <c r="BX39578" s="16"/>
    </row>
    <row r="39579" spans="76:76">
      <c r="BX39579" s="16"/>
    </row>
    <row r="39580" spans="76:76">
      <c r="BX39580" s="16"/>
    </row>
    <row r="39581" spans="76:76">
      <c r="BX39581" s="16"/>
    </row>
    <row r="39582" spans="76:76">
      <c r="BX39582" s="16"/>
    </row>
    <row r="39583" spans="76:76">
      <c r="BX39583" s="16"/>
    </row>
    <row r="39584" spans="76:76">
      <c r="BX39584" s="16"/>
    </row>
    <row r="39585" spans="76:76">
      <c r="BX39585" s="16"/>
    </row>
    <row r="39586" spans="76:76">
      <c r="BX39586" s="16"/>
    </row>
    <row r="39587" spans="76:76">
      <c r="BX39587" s="16"/>
    </row>
    <row r="39588" spans="76:76">
      <c r="BX39588" s="16"/>
    </row>
    <row r="39589" spans="76:76">
      <c r="BX39589" s="16"/>
    </row>
    <row r="39590" spans="76:76">
      <c r="BX39590" s="16"/>
    </row>
    <row r="39591" spans="76:76">
      <c r="BX39591" s="16"/>
    </row>
    <row r="39592" spans="76:76">
      <c r="BX39592" s="16"/>
    </row>
    <row r="39593" spans="76:76">
      <c r="BX39593" s="16"/>
    </row>
    <row r="39594" spans="76:76">
      <c r="BX39594" s="16"/>
    </row>
    <row r="39595" spans="76:76">
      <c r="BX39595" s="16"/>
    </row>
    <row r="39596" spans="76:76">
      <c r="BX39596" s="16"/>
    </row>
    <row r="39597" spans="76:76">
      <c r="BX39597" s="16"/>
    </row>
    <row r="39598" spans="76:76">
      <c r="BX39598" s="16"/>
    </row>
    <row r="39599" spans="76:76">
      <c r="BX39599" s="16"/>
    </row>
    <row r="39600" spans="76:76">
      <c r="BX39600" s="16"/>
    </row>
    <row r="39601" spans="76:76">
      <c r="BX39601" s="16"/>
    </row>
    <row r="39602" spans="76:76">
      <c r="BX39602" s="16"/>
    </row>
    <row r="39603" spans="76:76">
      <c r="BX39603" s="16"/>
    </row>
    <row r="39604" spans="76:76">
      <c r="BX39604" s="16"/>
    </row>
    <row r="39605" spans="76:76">
      <c r="BX39605" s="16"/>
    </row>
    <row r="39606" spans="76:76">
      <c r="BX39606" s="16"/>
    </row>
    <row r="39607" spans="76:76">
      <c r="BX39607" s="16"/>
    </row>
    <row r="39608" spans="76:76">
      <c r="BX39608" s="16"/>
    </row>
    <row r="39609" spans="76:76">
      <c r="BX39609" s="16"/>
    </row>
    <row r="39610" spans="76:76">
      <c r="BX39610" s="16"/>
    </row>
    <row r="39611" spans="76:76">
      <c r="BX39611" s="16"/>
    </row>
    <row r="39612" spans="76:76">
      <c r="BX39612" s="16"/>
    </row>
    <row r="39613" spans="76:76">
      <c r="BX39613" s="16"/>
    </row>
    <row r="39614" spans="76:76">
      <c r="BX39614" s="16"/>
    </row>
    <row r="39615" spans="76:76">
      <c r="BX39615" s="16"/>
    </row>
    <row r="39616" spans="76:76">
      <c r="BX39616" s="16"/>
    </row>
    <row r="39617" spans="76:76">
      <c r="BX39617" s="16"/>
    </row>
    <row r="39618" spans="76:76">
      <c r="BX39618" s="16"/>
    </row>
    <row r="39619" spans="76:76">
      <c r="BX39619" s="16"/>
    </row>
    <row r="39620" spans="76:76">
      <c r="BX39620" s="16"/>
    </row>
    <row r="39621" spans="76:76">
      <c r="BX39621" s="16"/>
    </row>
    <row r="39622" spans="76:76">
      <c r="BX39622" s="16"/>
    </row>
    <row r="39623" spans="76:76">
      <c r="BX39623" s="16"/>
    </row>
    <row r="39624" spans="76:76">
      <c r="BX39624" s="16"/>
    </row>
    <row r="39625" spans="76:76">
      <c r="BX39625" s="16"/>
    </row>
    <row r="39626" spans="76:76">
      <c r="BX39626" s="16"/>
    </row>
    <row r="39627" spans="76:76">
      <c r="BX39627" s="16"/>
    </row>
    <row r="39628" spans="76:76">
      <c r="BX39628" s="16"/>
    </row>
    <row r="39629" spans="76:76">
      <c r="BX39629" s="16"/>
    </row>
    <row r="39630" spans="76:76">
      <c r="BX39630" s="16"/>
    </row>
    <row r="39631" spans="76:76">
      <c r="BX39631" s="16"/>
    </row>
    <row r="39632" spans="76:76">
      <c r="BX39632" s="16"/>
    </row>
    <row r="39633" spans="76:76">
      <c r="BX39633" s="16"/>
    </row>
    <row r="39634" spans="76:76">
      <c r="BX39634" s="16"/>
    </row>
    <row r="39635" spans="76:76">
      <c r="BX39635" s="16"/>
    </row>
    <row r="39636" spans="76:76">
      <c r="BX39636" s="16"/>
    </row>
    <row r="39637" spans="76:76">
      <c r="BX39637" s="16"/>
    </row>
    <row r="39638" spans="76:76">
      <c r="BX39638" s="16"/>
    </row>
    <row r="39639" spans="76:76">
      <c r="BX39639" s="16"/>
    </row>
    <row r="39640" spans="76:76">
      <c r="BX39640" s="16"/>
    </row>
    <row r="39641" spans="76:76">
      <c r="BX39641" s="16"/>
    </row>
    <row r="39642" spans="76:76">
      <c r="BX39642" s="16"/>
    </row>
    <row r="39643" spans="76:76">
      <c r="BX39643" s="16"/>
    </row>
    <row r="39644" spans="76:76">
      <c r="BX39644" s="16"/>
    </row>
    <row r="39645" spans="76:76">
      <c r="BX39645" s="16"/>
    </row>
    <row r="39646" spans="76:76">
      <c r="BX39646" s="16"/>
    </row>
    <row r="39647" spans="76:76">
      <c r="BX39647" s="16"/>
    </row>
    <row r="39648" spans="76:76">
      <c r="BX39648" s="16"/>
    </row>
    <row r="39649" spans="76:76">
      <c r="BX39649" s="16"/>
    </row>
    <row r="39650" spans="76:76">
      <c r="BX39650" s="16"/>
    </row>
    <row r="39651" spans="76:76">
      <c r="BX39651" s="16"/>
    </row>
    <row r="39652" spans="76:76">
      <c r="BX39652" s="16"/>
    </row>
    <row r="39653" spans="76:76">
      <c r="BX39653" s="16"/>
    </row>
    <row r="39654" spans="76:76">
      <c r="BX39654" s="16"/>
    </row>
    <row r="39655" spans="76:76">
      <c r="BX39655" s="16"/>
    </row>
    <row r="39656" spans="76:76">
      <c r="BX39656" s="16"/>
    </row>
    <row r="39657" spans="76:76">
      <c r="BX39657" s="16"/>
    </row>
    <row r="39658" spans="76:76">
      <c r="BX39658" s="16"/>
    </row>
    <row r="39659" spans="76:76">
      <c r="BX39659" s="16"/>
    </row>
    <row r="39660" spans="76:76">
      <c r="BX39660" s="16"/>
    </row>
    <row r="39661" spans="76:76">
      <c r="BX39661" s="16"/>
    </row>
    <row r="39662" spans="76:76">
      <c r="BX39662" s="16"/>
    </row>
    <row r="39663" spans="76:76">
      <c r="BX39663" s="16"/>
    </row>
    <row r="39664" spans="76:76">
      <c r="BX39664" s="16"/>
    </row>
    <row r="39665" spans="76:76">
      <c r="BX39665" s="16"/>
    </row>
    <row r="39666" spans="76:76">
      <c r="BX39666" s="16"/>
    </row>
    <row r="39667" spans="76:76">
      <c r="BX39667" s="16"/>
    </row>
    <row r="39668" spans="76:76">
      <c r="BX39668" s="16"/>
    </row>
    <row r="39669" spans="76:76">
      <c r="BX39669" s="16"/>
    </row>
    <row r="39670" spans="76:76">
      <c r="BX39670" s="16"/>
    </row>
    <row r="39671" spans="76:76">
      <c r="BX39671" s="16"/>
    </row>
    <row r="39672" spans="76:76">
      <c r="BX39672" s="16"/>
    </row>
    <row r="39673" spans="76:76">
      <c r="BX39673" s="16"/>
    </row>
    <row r="39674" spans="76:76">
      <c r="BX39674" s="16"/>
    </row>
    <row r="39675" spans="76:76">
      <c r="BX39675" s="16"/>
    </row>
    <row r="39676" spans="76:76">
      <c r="BX39676" s="16"/>
    </row>
    <row r="39677" spans="76:76">
      <c r="BX39677" s="16"/>
    </row>
    <row r="39678" spans="76:76">
      <c r="BX39678" s="16"/>
    </row>
    <row r="39679" spans="76:76">
      <c r="BX39679" s="16"/>
    </row>
    <row r="39680" spans="76:76">
      <c r="BX39680" s="16"/>
    </row>
    <row r="39681" spans="76:76">
      <c r="BX39681" s="16"/>
    </row>
    <row r="39682" spans="76:76">
      <c r="BX39682" s="16"/>
    </row>
    <row r="39683" spans="76:76">
      <c r="BX39683" s="16"/>
    </row>
    <row r="39684" spans="76:76">
      <c r="BX39684" s="16"/>
    </row>
    <row r="39685" spans="76:76">
      <c r="BX39685" s="16"/>
    </row>
    <row r="39686" spans="76:76">
      <c r="BX39686" s="16"/>
    </row>
    <row r="39687" spans="76:76">
      <c r="BX39687" s="16"/>
    </row>
    <row r="39688" spans="76:76">
      <c r="BX39688" s="16"/>
    </row>
    <row r="39689" spans="76:76">
      <c r="BX39689" s="16"/>
    </row>
    <row r="39690" spans="76:76">
      <c r="BX39690" s="16"/>
    </row>
    <row r="39691" spans="76:76">
      <c r="BX39691" s="16"/>
    </row>
    <row r="39692" spans="76:76">
      <c r="BX39692" s="16"/>
    </row>
    <row r="39693" spans="76:76">
      <c r="BX39693" s="16"/>
    </row>
    <row r="39694" spans="76:76">
      <c r="BX39694" s="16"/>
    </row>
    <row r="39695" spans="76:76">
      <c r="BX39695" s="16"/>
    </row>
    <row r="39696" spans="76:76">
      <c r="BX39696" s="16"/>
    </row>
    <row r="39697" spans="76:76">
      <c r="BX39697" s="16"/>
    </row>
    <row r="39698" spans="76:76">
      <c r="BX39698" s="16"/>
    </row>
    <row r="39699" spans="76:76">
      <c r="BX39699" s="16"/>
    </row>
    <row r="39700" spans="76:76">
      <c r="BX39700" s="16"/>
    </row>
    <row r="39701" spans="76:76">
      <c r="BX39701" s="16"/>
    </row>
    <row r="39702" spans="76:76">
      <c r="BX39702" s="16"/>
    </row>
    <row r="39703" spans="76:76">
      <c r="BX39703" s="16"/>
    </row>
    <row r="39704" spans="76:76">
      <c r="BX39704" s="16"/>
    </row>
    <row r="39705" spans="76:76">
      <c r="BX39705" s="16"/>
    </row>
    <row r="39706" spans="76:76">
      <c r="BX39706" s="16"/>
    </row>
    <row r="39707" spans="76:76">
      <c r="BX39707" s="16"/>
    </row>
    <row r="39708" spans="76:76">
      <c r="BX39708" s="16"/>
    </row>
    <row r="39709" spans="76:76">
      <c r="BX39709" s="16"/>
    </row>
    <row r="39710" spans="76:76">
      <c r="BX39710" s="16"/>
    </row>
    <row r="39711" spans="76:76">
      <c r="BX39711" s="16"/>
    </row>
    <row r="39712" spans="76:76">
      <c r="BX39712" s="16"/>
    </row>
    <row r="39713" spans="76:76">
      <c r="BX39713" s="16"/>
    </row>
    <row r="39714" spans="76:76">
      <c r="BX39714" s="16"/>
    </row>
    <row r="39715" spans="76:76">
      <c r="BX39715" s="16"/>
    </row>
    <row r="39716" spans="76:76">
      <c r="BX39716" s="16"/>
    </row>
    <row r="39717" spans="76:76">
      <c r="BX39717" s="16"/>
    </row>
    <row r="39718" spans="76:76">
      <c r="BX39718" s="16"/>
    </row>
    <row r="39719" spans="76:76">
      <c r="BX39719" s="16"/>
    </row>
    <row r="39720" spans="76:76">
      <c r="BX39720" s="16"/>
    </row>
    <row r="39721" spans="76:76">
      <c r="BX39721" s="16"/>
    </row>
    <row r="39722" spans="76:76">
      <c r="BX39722" s="16"/>
    </row>
    <row r="39723" spans="76:76">
      <c r="BX39723" s="16"/>
    </row>
    <row r="39724" spans="76:76">
      <c r="BX39724" s="16"/>
    </row>
    <row r="39725" spans="76:76">
      <c r="BX39725" s="16"/>
    </row>
    <row r="39726" spans="76:76">
      <c r="BX39726" s="16"/>
    </row>
    <row r="39727" spans="76:76">
      <c r="BX39727" s="16"/>
    </row>
    <row r="39728" spans="76:76">
      <c r="BX39728" s="16"/>
    </row>
    <row r="39729" spans="76:76">
      <c r="BX39729" s="16"/>
    </row>
    <row r="39730" spans="76:76">
      <c r="BX39730" s="16"/>
    </row>
    <row r="39731" spans="76:76">
      <c r="BX39731" s="16"/>
    </row>
    <row r="39732" spans="76:76">
      <c r="BX39732" s="16"/>
    </row>
    <row r="39733" spans="76:76">
      <c r="BX39733" s="16"/>
    </row>
    <row r="39734" spans="76:76">
      <c r="BX39734" s="16"/>
    </row>
    <row r="39735" spans="76:76">
      <c r="BX39735" s="16"/>
    </row>
    <row r="39736" spans="76:76">
      <c r="BX39736" s="16"/>
    </row>
    <row r="39737" spans="76:76">
      <c r="BX39737" s="16"/>
    </row>
    <row r="39738" spans="76:76">
      <c r="BX39738" s="16"/>
    </row>
    <row r="39739" spans="76:76">
      <c r="BX39739" s="16"/>
    </row>
    <row r="39740" spans="76:76">
      <c r="BX39740" s="16"/>
    </row>
    <row r="39741" spans="76:76">
      <c r="BX39741" s="16"/>
    </row>
    <row r="39742" spans="76:76">
      <c r="BX39742" s="16"/>
    </row>
    <row r="39743" spans="76:76">
      <c r="BX39743" s="16"/>
    </row>
    <row r="39744" spans="76:76">
      <c r="BX39744" s="16"/>
    </row>
    <row r="39745" spans="76:76">
      <c r="BX39745" s="16"/>
    </row>
    <row r="39746" spans="76:76">
      <c r="BX39746" s="16"/>
    </row>
    <row r="39747" spans="76:76">
      <c r="BX39747" s="16"/>
    </row>
    <row r="39748" spans="76:76">
      <c r="BX39748" s="16"/>
    </row>
    <row r="39749" spans="76:76">
      <c r="BX39749" s="16"/>
    </row>
    <row r="39750" spans="76:76">
      <c r="BX39750" s="16"/>
    </row>
    <row r="39751" spans="76:76">
      <c r="BX39751" s="16"/>
    </row>
    <row r="39752" spans="76:76">
      <c r="BX39752" s="16"/>
    </row>
    <row r="39753" spans="76:76">
      <c r="BX39753" s="16"/>
    </row>
    <row r="39754" spans="76:76">
      <c r="BX39754" s="16"/>
    </row>
    <row r="39755" spans="76:76">
      <c r="BX39755" s="16"/>
    </row>
    <row r="39756" spans="76:76">
      <c r="BX39756" s="16"/>
    </row>
    <row r="39757" spans="76:76">
      <c r="BX39757" s="16"/>
    </row>
    <row r="39758" spans="76:76">
      <c r="BX39758" s="16"/>
    </row>
    <row r="39759" spans="76:76">
      <c r="BX39759" s="16"/>
    </row>
    <row r="39760" spans="76:76">
      <c r="BX39760" s="16"/>
    </row>
    <row r="39761" spans="76:76">
      <c r="BX39761" s="16"/>
    </row>
    <row r="39762" spans="76:76">
      <c r="BX39762" s="16"/>
    </row>
    <row r="39763" spans="76:76">
      <c r="BX39763" s="16"/>
    </row>
    <row r="39764" spans="76:76">
      <c r="BX39764" s="16"/>
    </row>
    <row r="39765" spans="76:76">
      <c r="BX39765" s="16"/>
    </row>
    <row r="39766" spans="76:76">
      <c r="BX39766" s="16"/>
    </row>
    <row r="39767" spans="76:76">
      <c r="BX39767" s="16"/>
    </row>
    <row r="39768" spans="76:76">
      <c r="BX39768" s="16"/>
    </row>
    <row r="39769" spans="76:76">
      <c r="BX39769" s="16"/>
    </row>
    <row r="39770" spans="76:76">
      <c r="BX39770" s="16"/>
    </row>
    <row r="39771" spans="76:76">
      <c r="BX39771" s="16"/>
    </row>
    <row r="39772" spans="76:76">
      <c r="BX39772" s="16"/>
    </row>
    <row r="39773" spans="76:76">
      <c r="BX39773" s="16"/>
    </row>
    <row r="39774" spans="76:76">
      <c r="BX39774" s="16"/>
    </row>
    <row r="39775" spans="76:76">
      <c r="BX39775" s="16"/>
    </row>
    <row r="39776" spans="76:76">
      <c r="BX39776" s="16"/>
    </row>
    <row r="39777" spans="76:76">
      <c r="BX39777" s="16"/>
    </row>
    <row r="39778" spans="76:76">
      <c r="BX39778" s="16"/>
    </row>
    <row r="39779" spans="76:76">
      <c r="BX39779" s="16"/>
    </row>
    <row r="39780" spans="76:76">
      <c r="BX39780" s="16"/>
    </row>
    <row r="39781" spans="76:76">
      <c r="BX39781" s="16"/>
    </row>
    <row r="39782" spans="76:76">
      <c r="BX39782" s="16"/>
    </row>
    <row r="39783" spans="76:76">
      <c r="BX39783" s="16"/>
    </row>
    <row r="39784" spans="76:76">
      <c r="BX39784" s="16"/>
    </row>
    <row r="39785" spans="76:76">
      <c r="BX39785" s="16"/>
    </row>
    <row r="39786" spans="76:76">
      <c r="BX39786" s="16"/>
    </row>
    <row r="39787" spans="76:76">
      <c r="BX39787" s="16"/>
    </row>
    <row r="39788" spans="76:76">
      <c r="BX39788" s="16"/>
    </row>
    <row r="39789" spans="76:76">
      <c r="BX39789" s="16"/>
    </row>
    <row r="39790" spans="76:76">
      <c r="BX39790" s="16"/>
    </row>
    <row r="39791" spans="76:76">
      <c r="BX39791" s="16"/>
    </row>
    <row r="39792" spans="76:76">
      <c r="BX39792" s="16"/>
    </row>
    <row r="39793" spans="76:76">
      <c r="BX39793" s="16"/>
    </row>
    <row r="39794" spans="76:76">
      <c r="BX39794" s="16"/>
    </row>
    <row r="39795" spans="76:76">
      <c r="BX39795" s="16"/>
    </row>
    <row r="39796" spans="76:76">
      <c r="BX39796" s="16"/>
    </row>
    <row r="39797" spans="76:76">
      <c r="BX39797" s="16"/>
    </row>
    <row r="39798" spans="76:76">
      <c r="BX39798" s="16"/>
    </row>
    <row r="39799" spans="76:76">
      <c r="BX39799" s="16"/>
    </row>
    <row r="39800" spans="76:76">
      <c r="BX39800" s="16"/>
    </row>
    <row r="39801" spans="76:76">
      <c r="BX39801" s="16"/>
    </row>
    <row r="39802" spans="76:76">
      <c r="BX39802" s="16"/>
    </row>
    <row r="39803" spans="76:76">
      <c r="BX39803" s="16"/>
    </row>
    <row r="39804" spans="76:76">
      <c r="BX39804" s="16"/>
    </row>
    <row r="39805" spans="76:76">
      <c r="BX39805" s="16"/>
    </row>
    <row r="39806" spans="76:76">
      <c r="BX39806" s="16"/>
    </row>
    <row r="39807" spans="76:76">
      <c r="BX39807" s="16"/>
    </row>
    <row r="39808" spans="76:76">
      <c r="BX39808" s="16"/>
    </row>
    <row r="39809" spans="76:76">
      <c r="BX39809" s="16"/>
    </row>
    <row r="39810" spans="76:76">
      <c r="BX39810" s="16"/>
    </row>
    <row r="39811" spans="76:76">
      <c r="BX39811" s="16"/>
    </row>
    <row r="39812" spans="76:76">
      <c r="BX39812" s="16"/>
    </row>
    <row r="39813" spans="76:76">
      <c r="BX39813" s="16"/>
    </row>
    <row r="39814" spans="76:76">
      <c r="BX39814" s="16"/>
    </row>
    <row r="39815" spans="76:76">
      <c r="BX39815" s="16"/>
    </row>
    <row r="39816" spans="76:76">
      <c r="BX39816" s="16"/>
    </row>
    <row r="39817" spans="76:76">
      <c r="BX39817" s="16"/>
    </row>
    <row r="39818" spans="76:76">
      <c r="BX39818" s="16"/>
    </row>
    <row r="39819" spans="76:76">
      <c r="BX39819" s="16"/>
    </row>
    <row r="39820" spans="76:76">
      <c r="BX39820" s="16"/>
    </row>
    <row r="39821" spans="76:76">
      <c r="BX39821" s="16"/>
    </row>
    <row r="39822" spans="76:76">
      <c r="BX39822" s="16"/>
    </row>
    <row r="39823" spans="76:76">
      <c r="BX39823" s="16"/>
    </row>
    <row r="39824" spans="76:76">
      <c r="BX39824" s="16"/>
    </row>
    <row r="39825" spans="76:76">
      <c r="BX39825" s="16"/>
    </row>
    <row r="39826" spans="76:76">
      <c r="BX39826" s="16"/>
    </row>
    <row r="39827" spans="76:76">
      <c r="BX39827" s="16"/>
    </row>
    <row r="39828" spans="76:76">
      <c r="BX39828" s="16"/>
    </row>
    <row r="39829" spans="76:76">
      <c r="BX39829" s="16"/>
    </row>
    <row r="39830" spans="76:76">
      <c r="BX39830" s="16"/>
    </row>
    <row r="39831" spans="76:76">
      <c r="BX39831" s="16"/>
    </row>
    <row r="39832" spans="76:76">
      <c r="BX39832" s="16"/>
    </row>
    <row r="39833" spans="76:76">
      <c r="BX39833" s="16"/>
    </row>
    <row r="39834" spans="76:76">
      <c r="BX39834" s="16"/>
    </row>
    <row r="39835" spans="76:76">
      <c r="BX39835" s="16"/>
    </row>
    <row r="39836" spans="76:76">
      <c r="BX39836" s="16"/>
    </row>
    <row r="39837" spans="76:76">
      <c r="BX39837" s="16"/>
    </row>
    <row r="39838" spans="76:76">
      <c r="BX39838" s="16"/>
    </row>
    <row r="39839" spans="76:76">
      <c r="BX39839" s="16"/>
    </row>
    <row r="39840" spans="76:76">
      <c r="BX39840" s="16"/>
    </row>
    <row r="39841" spans="76:76">
      <c r="BX39841" s="16"/>
    </row>
    <row r="39842" spans="76:76">
      <c r="BX39842" s="16"/>
    </row>
    <row r="39843" spans="76:76">
      <c r="BX39843" s="16"/>
    </row>
    <row r="39844" spans="76:76">
      <c r="BX39844" s="16"/>
    </row>
    <row r="39845" spans="76:76">
      <c r="BX39845" s="16"/>
    </row>
    <row r="39846" spans="76:76">
      <c r="BX39846" s="16"/>
    </row>
    <row r="39847" spans="76:76">
      <c r="BX39847" s="16"/>
    </row>
    <row r="39848" spans="76:76">
      <c r="BX39848" s="16"/>
    </row>
    <row r="39849" spans="76:76">
      <c r="BX39849" s="16"/>
    </row>
    <row r="39850" spans="76:76">
      <c r="BX39850" s="16"/>
    </row>
    <row r="39851" spans="76:76">
      <c r="BX39851" s="16"/>
    </row>
    <row r="39852" spans="76:76">
      <c r="BX39852" s="16"/>
    </row>
    <row r="39853" spans="76:76">
      <c r="BX39853" s="16"/>
    </row>
    <row r="39854" spans="76:76">
      <c r="BX39854" s="16"/>
    </row>
    <row r="39855" spans="76:76">
      <c r="BX39855" s="16"/>
    </row>
    <row r="39856" spans="76:76">
      <c r="BX39856" s="16"/>
    </row>
    <row r="39857" spans="76:76">
      <c r="BX39857" s="16"/>
    </row>
    <row r="39858" spans="76:76">
      <c r="BX39858" s="16"/>
    </row>
    <row r="39859" spans="76:76">
      <c r="BX39859" s="16"/>
    </row>
    <row r="39860" spans="76:76">
      <c r="BX39860" s="16"/>
    </row>
    <row r="39861" spans="76:76">
      <c r="BX39861" s="16"/>
    </row>
    <row r="39862" spans="76:76">
      <c r="BX39862" s="16"/>
    </row>
    <row r="39863" spans="76:76">
      <c r="BX39863" s="16"/>
    </row>
    <row r="39864" spans="76:76">
      <c r="BX39864" s="16"/>
    </row>
    <row r="39865" spans="76:76">
      <c r="BX39865" s="16"/>
    </row>
    <row r="39866" spans="76:76">
      <c r="BX39866" s="16"/>
    </row>
    <row r="39867" spans="76:76">
      <c r="BX39867" s="16"/>
    </row>
    <row r="39868" spans="76:76">
      <c r="BX39868" s="16"/>
    </row>
    <row r="39869" spans="76:76">
      <c r="BX39869" s="16"/>
    </row>
    <row r="39870" spans="76:76">
      <c r="BX39870" s="16"/>
    </row>
    <row r="39871" spans="76:76">
      <c r="BX39871" s="16"/>
    </row>
    <row r="39872" spans="76:76">
      <c r="BX39872" s="16"/>
    </row>
    <row r="39873" spans="76:76">
      <c r="BX39873" s="16"/>
    </row>
    <row r="39874" spans="76:76">
      <c r="BX39874" s="16"/>
    </row>
    <row r="39875" spans="76:76">
      <c r="BX39875" s="16"/>
    </row>
    <row r="39876" spans="76:76">
      <c r="BX39876" s="16"/>
    </row>
    <row r="39877" spans="76:76">
      <c r="BX39877" s="16"/>
    </row>
    <row r="39878" spans="76:76">
      <c r="BX39878" s="16"/>
    </row>
    <row r="39879" spans="76:76">
      <c r="BX39879" s="16"/>
    </row>
    <row r="39880" spans="76:76">
      <c r="BX39880" s="16"/>
    </row>
    <row r="39881" spans="76:76">
      <c r="BX39881" s="16"/>
    </row>
    <row r="39882" spans="76:76">
      <c r="BX39882" s="16"/>
    </row>
    <row r="39883" spans="76:76">
      <c r="BX39883" s="16"/>
    </row>
    <row r="39884" spans="76:76">
      <c r="BX39884" s="16"/>
    </row>
    <row r="39885" spans="76:76">
      <c r="BX39885" s="16"/>
    </row>
    <row r="39886" spans="76:76">
      <c r="BX39886" s="16"/>
    </row>
    <row r="39887" spans="76:76">
      <c r="BX39887" s="16"/>
    </row>
    <row r="39888" spans="76:76">
      <c r="BX39888" s="16"/>
    </row>
    <row r="39889" spans="76:76">
      <c r="BX39889" s="16"/>
    </row>
    <row r="39890" spans="76:76">
      <c r="BX39890" s="16"/>
    </row>
    <row r="39891" spans="76:76">
      <c r="BX39891" s="16"/>
    </row>
    <row r="39892" spans="76:76">
      <c r="BX39892" s="16"/>
    </row>
    <row r="39893" spans="76:76">
      <c r="BX39893" s="16"/>
    </row>
    <row r="39894" spans="76:76">
      <c r="BX39894" s="16"/>
    </row>
    <row r="39895" spans="76:76">
      <c r="BX39895" s="16"/>
    </row>
    <row r="39896" spans="76:76">
      <c r="BX39896" s="16"/>
    </row>
    <row r="39897" spans="76:76">
      <c r="BX39897" s="16"/>
    </row>
    <row r="39898" spans="76:76">
      <c r="BX39898" s="16"/>
    </row>
    <row r="39899" spans="76:76">
      <c r="BX39899" s="16"/>
    </row>
    <row r="39900" spans="76:76">
      <c r="BX39900" s="16"/>
    </row>
    <row r="39901" spans="76:76">
      <c r="BX39901" s="16"/>
    </row>
    <row r="39902" spans="76:76">
      <c r="BX39902" s="16"/>
    </row>
    <row r="39903" spans="76:76">
      <c r="BX39903" s="16"/>
    </row>
    <row r="39904" spans="76:76">
      <c r="BX39904" s="16"/>
    </row>
    <row r="39905" spans="76:76">
      <c r="BX39905" s="16"/>
    </row>
    <row r="39906" spans="76:76">
      <c r="BX39906" s="16"/>
    </row>
    <row r="39907" spans="76:76">
      <c r="BX39907" s="16"/>
    </row>
    <row r="39908" spans="76:76">
      <c r="BX39908" s="16"/>
    </row>
    <row r="39909" spans="76:76">
      <c r="BX39909" s="16"/>
    </row>
    <row r="39910" spans="76:76">
      <c r="BX39910" s="16"/>
    </row>
    <row r="39911" spans="76:76">
      <c r="BX39911" s="16"/>
    </row>
    <row r="39912" spans="76:76">
      <c r="BX39912" s="16"/>
    </row>
    <row r="39913" spans="76:76">
      <c r="BX39913" s="16"/>
    </row>
    <row r="39914" spans="76:76">
      <c r="BX39914" s="16"/>
    </row>
    <row r="39915" spans="76:76">
      <c r="BX39915" s="16"/>
    </row>
    <row r="39916" spans="76:76">
      <c r="BX39916" s="16"/>
    </row>
    <row r="39917" spans="76:76">
      <c r="BX39917" s="16"/>
    </row>
    <row r="39918" spans="76:76">
      <c r="BX39918" s="16"/>
    </row>
    <row r="39919" spans="76:76">
      <c r="BX39919" s="16"/>
    </row>
    <row r="39920" spans="76:76">
      <c r="BX39920" s="16"/>
    </row>
    <row r="39921" spans="76:76">
      <c r="BX39921" s="16"/>
    </row>
    <row r="39922" spans="76:76">
      <c r="BX39922" s="16"/>
    </row>
    <row r="39923" spans="76:76">
      <c r="BX39923" s="16"/>
    </row>
    <row r="39924" spans="76:76">
      <c r="BX39924" s="16"/>
    </row>
    <row r="39925" spans="76:76">
      <c r="BX39925" s="16"/>
    </row>
    <row r="39926" spans="76:76">
      <c r="BX39926" s="16"/>
    </row>
    <row r="39927" spans="76:76">
      <c r="BX39927" s="16"/>
    </row>
    <row r="39928" spans="76:76">
      <c r="BX39928" s="16"/>
    </row>
    <row r="39929" spans="76:76">
      <c r="BX39929" s="16"/>
    </row>
    <row r="39930" spans="76:76">
      <c r="BX39930" s="16"/>
    </row>
    <row r="39931" spans="76:76">
      <c r="BX39931" s="16"/>
    </row>
    <row r="39932" spans="76:76">
      <c r="BX39932" s="16"/>
    </row>
    <row r="39933" spans="76:76">
      <c r="BX39933" s="16"/>
    </row>
    <row r="39934" spans="76:76">
      <c r="BX39934" s="16"/>
    </row>
    <row r="39935" spans="76:76">
      <c r="BX39935" s="16"/>
    </row>
    <row r="39936" spans="76:76">
      <c r="BX39936" s="16"/>
    </row>
    <row r="39937" spans="76:76">
      <c r="BX39937" s="16"/>
    </row>
    <row r="39938" spans="76:76">
      <c r="BX39938" s="16"/>
    </row>
    <row r="39939" spans="76:76">
      <c r="BX39939" s="16"/>
    </row>
    <row r="39940" spans="76:76">
      <c r="BX39940" s="16"/>
    </row>
    <row r="39941" spans="76:76">
      <c r="BX39941" s="16"/>
    </row>
    <row r="39942" spans="76:76">
      <c r="BX39942" s="16"/>
    </row>
    <row r="39943" spans="76:76">
      <c r="BX39943" s="16"/>
    </row>
    <row r="39944" spans="76:76">
      <c r="BX39944" s="16"/>
    </row>
    <row r="39945" spans="76:76">
      <c r="BX39945" s="16"/>
    </row>
    <row r="39946" spans="76:76">
      <c r="BX39946" s="16"/>
    </row>
    <row r="39947" spans="76:76">
      <c r="BX39947" s="16"/>
    </row>
    <row r="39948" spans="76:76">
      <c r="BX39948" s="16"/>
    </row>
    <row r="39949" spans="76:76">
      <c r="BX39949" s="16"/>
    </row>
    <row r="39950" spans="76:76">
      <c r="BX39950" s="16"/>
    </row>
    <row r="39951" spans="76:76">
      <c r="BX39951" s="16"/>
    </row>
    <row r="39952" spans="76:76">
      <c r="BX39952" s="16"/>
    </row>
    <row r="39953" spans="76:76">
      <c r="BX39953" s="16"/>
    </row>
    <row r="39954" spans="76:76">
      <c r="BX39954" s="16"/>
    </row>
    <row r="39955" spans="76:76">
      <c r="BX39955" s="16"/>
    </row>
    <row r="39956" spans="76:76">
      <c r="BX39956" s="16"/>
    </row>
    <row r="39957" spans="76:76">
      <c r="BX39957" s="16"/>
    </row>
    <row r="39958" spans="76:76">
      <c r="BX39958" s="16"/>
    </row>
    <row r="39959" spans="76:76">
      <c r="BX39959" s="16"/>
    </row>
    <row r="39960" spans="76:76">
      <c r="BX39960" s="16"/>
    </row>
    <row r="39961" spans="76:76">
      <c r="BX39961" s="16"/>
    </row>
    <row r="39962" spans="76:76">
      <c r="BX39962" s="16"/>
    </row>
    <row r="39963" spans="76:76">
      <c r="BX39963" s="16"/>
    </row>
    <row r="39964" spans="76:76">
      <c r="BX39964" s="16"/>
    </row>
    <row r="39965" spans="76:76">
      <c r="BX39965" s="16"/>
    </row>
    <row r="39966" spans="76:76">
      <c r="BX39966" s="16"/>
    </row>
    <row r="39967" spans="76:76">
      <c r="BX39967" s="16"/>
    </row>
    <row r="39968" spans="76:76">
      <c r="BX39968" s="16"/>
    </row>
    <row r="39969" spans="76:76">
      <c r="BX39969" s="16"/>
    </row>
    <row r="39970" spans="76:76">
      <c r="BX39970" s="16"/>
    </row>
    <row r="39971" spans="76:76">
      <c r="BX39971" s="16"/>
    </row>
    <row r="39972" spans="76:76">
      <c r="BX39972" s="16"/>
    </row>
    <row r="39973" spans="76:76">
      <c r="BX39973" s="16"/>
    </row>
    <row r="39974" spans="76:76">
      <c r="BX39974" s="16"/>
    </row>
    <row r="39975" spans="76:76">
      <c r="BX39975" s="16"/>
    </row>
    <row r="39976" spans="76:76">
      <c r="BX39976" s="16"/>
    </row>
    <row r="39977" spans="76:76">
      <c r="BX39977" s="16"/>
    </row>
    <row r="39978" spans="76:76">
      <c r="BX39978" s="16"/>
    </row>
    <row r="39979" spans="76:76">
      <c r="BX39979" s="16"/>
    </row>
    <row r="39980" spans="76:76">
      <c r="BX39980" s="16"/>
    </row>
    <row r="39981" spans="76:76">
      <c r="BX39981" s="16"/>
    </row>
    <row r="39982" spans="76:76">
      <c r="BX39982" s="16"/>
    </row>
    <row r="39983" spans="76:76">
      <c r="BX39983" s="16"/>
    </row>
    <row r="39984" spans="76:76">
      <c r="BX39984" s="16"/>
    </row>
    <row r="39985" spans="76:76">
      <c r="BX39985" s="16"/>
    </row>
    <row r="39986" spans="76:76">
      <c r="BX39986" s="16"/>
    </row>
    <row r="39987" spans="76:76">
      <c r="BX39987" s="16"/>
    </row>
    <row r="39988" spans="76:76">
      <c r="BX39988" s="16"/>
    </row>
    <row r="39989" spans="76:76">
      <c r="BX39989" s="16"/>
    </row>
    <row r="39990" spans="76:76">
      <c r="BX39990" s="16"/>
    </row>
    <row r="39991" spans="76:76">
      <c r="BX39991" s="16"/>
    </row>
    <row r="39992" spans="76:76">
      <c r="BX39992" s="16"/>
    </row>
    <row r="39993" spans="76:76">
      <c r="BX39993" s="16"/>
    </row>
    <row r="39994" spans="76:76">
      <c r="BX39994" s="16"/>
    </row>
    <row r="39995" spans="76:76">
      <c r="BX39995" s="16"/>
    </row>
    <row r="39996" spans="76:76">
      <c r="BX39996" s="16"/>
    </row>
    <row r="39997" spans="76:76">
      <c r="BX39997" s="16"/>
    </row>
    <row r="39998" spans="76:76">
      <c r="BX39998" s="16"/>
    </row>
    <row r="39999" spans="76:76">
      <c r="BX39999" s="16"/>
    </row>
    <row r="40000" spans="76:76">
      <c r="BX40000" s="16"/>
    </row>
    <row r="40001" spans="76:76">
      <c r="BX40001" s="16"/>
    </row>
    <row r="40002" spans="76:76">
      <c r="BX40002" s="16"/>
    </row>
    <row r="40003" spans="76:76">
      <c r="BX40003" s="16"/>
    </row>
    <row r="40004" spans="76:76">
      <c r="BX40004" s="16"/>
    </row>
    <row r="40005" spans="76:76">
      <c r="BX40005" s="16"/>
    </row>
    <row r="40006" spans="76:76">
      <c r="BX40006" s="16"/>
    </row>
    <row r="40007" spans="76:76">
      <c r="BX40007" s="16"/>
    </row>
    <row r="40008" spans="76:76">
      <c r="BX40008" s="16"/>
    </row>
    <row r="40009" spans="76:76">
      <c r="BX40009" s="16"/>
    </row>
    <row r="40010" spans="76:76">
      <c r="BX40010" s="16"/>
    </row>
    <row r="40011" spans="76:76">
      <c r="BX40011" s="16"/>
    </row>
    <row r="40012" spans="76:76">
      <c r="BX40012" s="16"/>
    </row>
    <row r="40013" spans="76:76">
      <c r="BX40013" s="16"/>
    </row>
    <row r="40014" spans="76:76">
      <c r="BX40014" s="16"/>
    </row>
    <row r="40015" spans="76:76">
      <c r="BX40015" s="16"/>
    </row>
    <row r="40016" spans="76:76">
      <c r="BX40016" s="16"/>
    </row>
    <row r="40017" spans="76:76">
      <c r="BX40017" s="16"/>
    </row>
    <row r="40018" spans="76:76">
      <c r="BX40018" s="16"/>
    </row>
    <row r="40019" spans="76:76">
      <c r="BX40019" s="16"/>
    </row>
    <row r="40020" spans="76:76">
      <c r="BX40020" s="16"/>
    </row>
    <row r="40021" spans="76:76">
      <c r="BX40021" s="16"/>
    </row>
    <row r="40022" spans="76:76">
      <c r="BX40022" s="16"/>
    </row>
    <row r="40023" spans="76:76">
      <c r="BX40023" s="16"/>
    </row>
    <row r="40024" spans="76:76">
      <c r="BX40024" s="16"/>
    </row>
    <row r="40025" spans="76:76">
      <c r="BX40025" s="16"/>
    </row>
    <row r="40026" spans="76:76">
      <c r="BX40026" s="16"/>
    </row>
    <row r="40027" spans="76:76">
      <c r="BX40027" s="16"/>
    </row>
    <row r="40028" spans="76:76">
      <c r="BX40028" s="16"/>
    </row>
    <row r="40029" spans="76:76">
      <c r="BX40029" s="16"/>
    </row>
    <row r="40030" spans="76:76">
      <c r="BX40030" s="16"/>
    </row>
    <row r="40031" spans="76:76">
      <c r="BX40031" s="16"/>
    </row>
    <row r="40032" spans="76:76">
      <c r="BX40032" s="16"/>
    </row>
    <row r="40033" spans="76:76">
      <c r="BX40033" s="16"/>
    </row>
    <row r="40034" spans="76:76">
      <c r="BX40034" s="16"/>
    </row>
    <row r="40035" spans="76:76">
      <c r="BX40035" s="16"/>
    </row>
    <row r="40036" spans="76:76">
      <c r="BX40036" s="16"/>
    </row>
    <row r="40037" spans="76:76">
      <c r="BX40037" s="16"/>
    </row>
    <row r="40038" spans="76:76">
      <c r="BX40038" s="16"/>
    </row>
    <row r="40039" spans="76:76">
      <c r="BX40039" s="16"/>
    </row>
    <row r="40040" spans="76:76">
      <c r="BX40040" s="16"/>
    </row>
    <row r="40041" spans="76:76">
      <c r="BX40041" s="16"/>
    </row>
    <row r="40042" spans="76:76">
      <c r="BX40042" s="16"/>
    </row>
    <row r="40043" spans="76:76">
      <c r="BX40043" s="16"/>
    </row>
    <row r="40044" spans="76:76">
      <c r="BX40044" s="16"/>
    </row>
    <row r="40045" spans="76:76">
      <c r="BX40045" s="16"/>
    </row>
    <row r="40046" spans="76:76">
      <c r="BX40046" s="16"/>
    </row>
    <row r="40047" spans="76:76">
      <c r="BX40047" s="16"/>
    </row>
    <row r="40048" spans="76:76">
      <c r="BX40048" s="16"/>
    </row>
    <row r="40049" spans="76:76">
      <c r="BX40049" s="16"/>
    </row>
    <row r="40050" spans="76:76">
      <c r="BX40050" s="16"/>
    </row>
    <row r="40051" spans="76:76">
      <c r="BX40051" s="16"/>
    </row>
    <row r="40052" spans="76:76">
      <c r="BX40052" s="16"/>
    </row>
    <row r="40053" spans="76:76">
      <c r="BX40053" s="16"/>
    </row>
    <row r="40054" spans="76:76">
      <c r="BX40054" s="16"/>
    </row>
    <row r="40055" spans="76:76">
      <c r="BX40055" s="16"/>
    </row>
    <row r="40056" spans="76:76">
      <c r="BX40056" s="16"/>
    </row>
    <row r="40057" spans="76:76">
      <c r="BX40057" s="16"/>
    </row>
    <row r="40058" spans="76:76">
      <c r="BX40058" s="16"/>
    </row>
    <row r="40059" spans="76:76">
      <c r="BX40059" s="16"/>
    </row>
    <row r="40060" spans="76:76">
      <c r="BX40060" s="16"/>
    </row>
    <row r="40061" spans="76:76">
      <c r="BX40061" s="16"/>
    </row>
    <row r="40062" spans="76:76">
      <c r="BX40062" s="16"/>
    </row>
    <row r="40063" spans="76:76">
      <c r="BX40063" s="16"/>
    </row>
    <row r="40064" spans="76:76">
      <c r="BX40064" s="16"/>
    </row>
    <row r="40065" spans="76:76">
      <c r="BX40065" s="16"/>
    </row>
    <row r="40066" spans="76:76">
      <c r="BX40066" s="16"/>
    </row>
    <row r="40067" spans="76:76">
      <c r="BX40067" s="16"/>
    </row>
    <row r="40068" spans="76:76">
      <c r="BX40068" s="16"/>
    </row>
    <row r="40069" spans="76:76">
      <c r="BX40069" s="16"/>
    </row>
    <row r="40070" spans="76:76">
      <c r="BX40070" s="16"/>
    </row>
    <row r="40071" spans="76:76">
      <c r="BX40071" s="16"/>
    </row>
    <row r="40072" spans="76:76">
      <c r="BX40072" s="16"/>
    </row>
    <row r="40073" spans="76:76">
      <c r="BX40073" s="16"/>
    </row>
    <row r="40074" spans="76:76">
      <c r="BX40074" s="16"/>
    </row>
    <row r="40075" spans="76:76">
      <c r="BX40075" s="16"/>
    </row>
    <row r="40076" spans="76:76">
      <c r="BX40076" s="16"/>
    </row>
    <row r="40077" spans="76:76">
      <c r="BX40077" s="16"/>
    </row>
    <row r="40078" spans="76:76">
      <c r="BX40078" s="16"/>
    </row>
    <row r="40079" spans="76:76">
      <c r="BX40079" s="16"/>
    </row>
    <row r="40080" spans="76:76">
      <c r="BX40080" s="16"/>
    </row>
    <row r="40081" spans="76:76">
      <c r="BX40081" s="16"/>
    </row>
    <row r="40082" spans="76:76">
      <c r="BX40082" s="16"/>
    </row>
    <row r="40083" spans="76:76">
      <c r="BX40083" s="16"/>
    </row>
    <row r="40084" spans="76:76">
      <c r="BX40084" s="16"/>
    </row>
    <row r="40085" spans="76:76">
      <c r="BX40085" s="16"/>
    </row>
    <row r="40086" spans="76:76">
      <c r="BX40086" s="16"/>
    </row>
    <row r="40087" spans="76:76">
      <c r="BX40087" s="16"/>
    </row>
    <row r="40088" spans="76:76">
      <c r="BX40088" s="16"/>
    </row>
    <row r="40089" spans="76:76">
      <c r="BX40089" s="16"/>
    </row>
    <row r="40090" spans="76:76">
      <c r="BX40090" s="16"/>
    </row>
    <row r="40091" spans="76:76">
      <c r="BX40091" s="16"/>
    </row>
    <row r="40092" spans="76:76">
      <c r="BX40092" s="16"/>
    </row>
    <row r="40093" spans="76:76">
      <c r="BX40093" s="16"/>
    </row>
    <row r="40094" spans="76:76">
      <c r="BX40094" s="16"/>
    </row>
    <row r="40095" spans="76:76">
      <c r="BX40095" s="16"/>
    </row>
    <row r="40096" spans="76:76">
      <c r="BX40096" s="16"/>
    </row>
    <row r="40097" spans="76:76">
      <c r="BX40097" s="16"/>
    </row>
    <row r="40098" spans="76:76">
      <c r="BX40098" s="16"/>
    </row>
    <row r="40099" spans="76:76">
      <c r="BX40099" s="16"/>
    </row>
    <row r="40100" spans="76:76">
      <c r="BX40100" s="16"/>
    </row>
    <row r="40101" spans="76:76">
      <c r="BX40101" s="16"/>
    </row>
    <row r="40102" spans="76:76">
      <c r="BX40102" s="16"/>
    </row>
    <row r="40103" spans="76:76">
      <c r="BX40103" s="16"/>
    </row>
    <row r="40104" spans="76:76">
      <c r="BX40104" s="16"/>
    </row>
    <row r="40105" spans="76:76">
      <c r="BX40105" s="16"/>
    </row>
    <row r="40106" spans="76:76">
      <c r="BX40106" s="16"/>
    </row>
    <row r="40107" spans="76:76">
      <c r="BX40107" s="16"/>
    </row>
    <row r="40108" spans="76:76">
      <c r="BX40108" s="16"/>
    </row>
    <row r="40109" spans="76:76">
      <c r="BX40109" s="16"/>
    </row>
    <row r="40110" spans="76:76">
      <c r="BX40110" s="16"/>
    </row>
    <row r="40111" spans="76:76">
      <c r="BX40111" s="16"/>
    </row>
    <row r="40112" spans="76:76">
      <c r="BX40112" s="16"/>
    </row>
    <row r="40113" spans="76:76">
      <c r="BX40113" s="16"/>
    </row>
    <row r="40114" spans="76:76">
      <c r="BX40114" s="16"/>
    </row>
    <row r="40115" spans="76:76">
      <c r="BX40115" s="16"/>
    </row>
    <row r="40116" spans="76:76">
      <c r="BX40116" s="16"/>
    </row>
    <row r="40117" spans="76:76">
      <c r="BX40117" s="16"/>
    </row>
    <row r="40118" spans="76:76">
      <c r="BX40118" s="16"/>
    </row>
    <row r="40119" spans="76:76">
      <c r="BX40119" s="16"/>
    </row>
    <row r="40120" spans="76:76">
      <c r="BX40120" s="16"/>
    </row>
    <row r="40121" spans="76:76">
      <c r="BX40121" s="16"/>
    </row>
    <row r="40122" spans="76:76">
      <c r="BX40122" s="16"/>
    </row>
    <row r="40123" spans="76:76">
      <c r="BX40123" s="16"/>
    </row>
    <row r="40124" spans="76:76">
      <c r="BX40124" s="16"/>
    </row>
    <row r="40125" spans="76:76">
      <c r="BX40125" s="16"/>
    </row>
    <row r="40126" spans="76:76">
      <c r="BX40126" s="16"/>
    </row>
    <row r="40127" spans="76:76">
      <c r="BX40127" s="16"/>
    </row>
    <row r="40128" spans="76:76">
      <c r="BX40128" s="16"/>
    </row>
    <row r="40129" spans="76:76">
      <c r="BX40129" s="16"/>
    </row>
    <row r="40130" spans="76:76">
      <c r="BX40130" s="16"/>
    </row>
    <row r="40131" spans="76:76">
      <c r="BX40131" s="16"/>
    </row>
    <row r="40132" spans="76:76">
      <c r="BX40132" s="16"/>
    </row>
    <row r="40133" spans="76:76">
      <c r="BX40133" s="16"/>
    </row>
    <row r="40134" spans="76:76">
      <c r="BX40134" s="16"/>
    </row>
    <row r="40135" spans="76:76">
      <c r="BX40135" s="16"/>
    </row>
    <row r="40136" spans="76:76">
      <c r="BX40136" s="16"/>
    </row>
    <row r="40137" spans="76:76">
      <c r="BX40137" s="16"/>
    </row>
    <row r="40138" spans="76:76">
      <c r="BX40138" s="16"/>
    </row>
    <row r="40139" spans="76:76">
      <c r="BX40139" s="16"/>
    </row>
    <row r="40140" spans="76:76">
      <c r="BX40140" s="16"/>
    </row>
    <row r="40141" spans="76:76">
      <c r="BX40141" s="16"/>
    </row>
    <row r="40142" spans="76:76">
      <c r="BX40142" s="16"/>
    </row>
    <row r="40143" spans="76:76">
      <c r="BX40143" s="16"/>
    </row>
    <row r="40144" spans="76:76">
      <c r="BX40144" s="16"/>
    </row>
    <row r="40145" spans="76:76">
      <c r="BX40145" s="16"/>
    </row>
    <row r="40146" spans="76:76">
      <c r="BX40146" s="16"/>
    </row>
    <row r="40147" spans="76:76">
      <c r="BX40147" s="16"/>
    </row>
    <row r="40148" spans="76:76">
      <c r="BX40148" s="16"/>
    </row>
    <row r="40149" spans="76:76">
      <c r="BX40149" s="16"/>
    </row>
    <row r="40150" spans="76:76">
      <c r="BX40150" s="16"/>
    </row>
    <row r="40151" spans="76:76">
      <c r="BX40151" s="16"/>
    </row>
    <row r="40152" spans="76:76">
      <c r="BX40152" s="16"/>
    </row>
    <row r="40153" spans="76:76">
      <c r="BX40153" s="16"/>
    </row>
    <row r="40154" spans="76:76">
      <c r="BX40154" s="16"/>
    </row>
    <row r="40155" spans="76:76">
      <c r="BX40155" s="16"/>
    </row>
    <row r="40156" spans="76:76">
      <c r="BX40156" s="16"/>
    </row>
    <row r="40157" spans="76:76">
      <c r="BX40157" s="16"/>
    </row>
    <row r="40158" spans="76:76">
      <c r="BX40158" s="16"/>
    </row>
    <row r="40159" spans="76:76">
      <c r="BX40159" s="16"/>
    </row>
    <row r="40160" spans="76:76">
      <c r="BX40160" s="16"/>
    </row>
    <row r="40161" spans="76:76">
      <c r="BX40161" s="16"/>
    </row>
    <row r="40162" spans="76:76">
      <c r="BX40162" s="16"/>
    </row>
    <row r="40163" spans="76:76">
      <c r="BX40163" s="16"/>
    </row>
    <row r="40164" spans="76:76">
      <c r="BX40164" s="16"/>
    </row>
    <row r="40165" spans="76:76">
      <c r="BX40165" s="16"/>
    </row>
    <row r="40166" spans="76:76">
      <c r="BX40166" s="16"/>
    </row>
    <row r="40167" spans="76:76">
      <c r="BX40167" s="16"/>
    </row>
    <row r="40168" spans="76:76">
      <c r="BX40168" s="16"/>
    </row>
    <row r="40169" spans="76:76">
      <c r="BX40169" s="16"/>
    </row>
    <row r="40170" spans="76:76">
      <c r="BX40170" s="16"/>
    </row>
    <row r="40171" spans="76:76">
      <c r="BX40171" s="16"/>
    </row>
    <row r="40172" spans="76:76">
      <c r="BX40172" s="16"/>
    </row>
    <row r="40173" spans="76:76">
      <c r="BX40173" s="16"/>
    </row>
    <row r="40174" spans="76:76">
      <c r="BX40174" s="16"/>
    </row>
    <row r="40175" spans="76:76">
      <c r="BX40175" s="16"/>
    </row>
    <row r="40176" spans="76:76">
      <c r="BX40176" s="16"/>
    </row>
    <row r="40177" spans="76:76">
      <c r="BX40177" s="16"/>
    </row>
    <row r="40178" spans="76:76">
      <c r="BX40178" s="16"/>
    </row>
    <row r="40179" spans="76:76">
      <c r="BX40179" s="16"/>
    </row>
    <row r="40180" spans="76:76">
      <c r="BX40180" s="16"/>
    </row>
    <row r="40181" spans="76:76">
      <c r="BX40181" s="16"/>
    </row>
    <row r="40182" spans="76:76">
      <c r="BX40182" s="16"/>
    </row>
    <row r="40183" spans="76:76">
      <c r="BX40183" s="16"/>
    </row>
    <row r="40184" spans="76:76">
      <c r="BX40184" s="16"/>
    </row>
    <row r="40185" spans="76:76">
      <c r="BX40185" s="16"/>
    </row>
    <row r="40186" spans="76:76">
      <c r="BX40186" s="16"/>
    </row>
    <row r="40187" spans="76:76">
      <c r="BX40187" s="16"/>
    </row>
    <row r="40188" spans="76:76">
      <c r="BX40188" s="16"/>
    </row>
    <row r="40189" spans="76:76">
      <c r="BX40189" s="16"/>
    </row>
    <row r="40190" spans="76:76">
      <c r="BX40190" s="16"/>
    </row>
    <row r="40191" spans="76:76">
      <c r="BX40191" s="16"/>
    </row>
    <row r="40192" spans="76:76">
      <c r="BX40192" s="16"/>
    </row>
    <row r="40193" spans="76:76">
      <c r="BX40193" s="16"/>
    </row>
    <row r="40194" spans="76:76">
      <c r="BX40194" s="16"/>
    </row>
    <row r="40195" spans="76:76">
      <c r="BX40195" s="16"/>
    </row>
    <row r="40196" spans="76:76">
      <c r="BX40196" s="16"/>
    </row>
    <row r="40197" spans="76:76">
      <c r="BX40197" s="16"/>
    </row>
    <row r="40198" spans="76:76">
      <c r="BX40198" s="16"/>
    </row>
    <row r="40199" spans="76:76">
      <c r="BX40199" s="16"/>
    </row>
    <row r="40200" spans="76:76">
      <c r="BX40200" s="16"/>
    </row>
    <row r="40201" spans="76:76">
      <c r="BX40201" s="16"/>
    </row>
    <row r="40202" spans="76:76">
      <c r="BX40202" s="16"/>
    </row>
    <row r="40203" spans="76:76">
      <c r="BX40203" s="16"/>
    </row>
    <row r="40204" spans="76:76">
      <c r="BX40204" s="16"/>
    </row>
    <row r="40205" spans="76:76">
      <c r="BX40205" s="16"/>
    </row>
    <row r="40206" spans="76:76">
      <c r="BX40206" s="16"/>
    </row>
    <row r="40207" spans="76:76">
      <c r="BX40207" s="16"/>
    </row>
    <row r="40208" spans="76:76">
      <c r="BX40208" s="16"/>
    </row>
    <row r="40209" spans="76:76">
      <c r="BX40209" s="16"/>
    </row>
    <row r="40210" spans="76:76">
      <c r="BX40210" s="16"/>
    </row>
    <row r="40211" spans="76:76">
      <c r="BX40211" s="16"/>
    </row>
    <row r="40212" spans="76:76">
      <c r="BX40212" s="16"/>
    </row>
    <row r="40213" spans="76:76">
      <c r="BX40213" s="16"/>
    </row>
    <row r="40214" spans="76:76">
      <c r="BX40214" s="16"/>
    </row>
    <row r="40215" spans="76:76">
      <c r="BX40215" s="16"/>
    </row>
    <row r="40216" spans="76:76">
      <c r="BX40216" s="16"/>
    </row>
    <row r="40217" spans="76:76">
      <c r="BX40217" s="16"/>
    </row>
    <row r="40218" spans="76:76">
      <c r="BX40218" s="16"/>
    </row>
    <row r="40219" spans="76:76">
      <c r="BX40219" s="16"/>
    </row>
    <row r="40220" spans="76:76">
      <c r="BX40220" s="16"/>
    </row>
    <row r="40221" spans="76:76">
      <c r="BX40221" s="16"/>
    </row>
    <row r="40222" spans="76:76">
      <c r="BX40222" s="16"/>
    </row>
    <row r="40223" spans="76:76">
      <c r="BX40223" s="16"/>
    </row>
    <row r="40224" spans="76:76">
      <c r="BX40224" s="16"/>
    </row>
    <row r="40225" spans="76:76">
      <c r="BX40225" s="16"/>
    </row>
    <row r="40226" spans="76:76">
      <c r="BX40226" s="16"/>
    </row>
    <row r="40227" spans="76:76">
      <c r="BX40227" s="16"/>
    </row>
    <row r="40228" spans="76:76">
      <c r="BX40228" s="16"/>
    </row>
    <row r="40229" spans="76:76">
      <c r="BX40229" s="16"/>
    </row>
    <row r="40230" spans="76:76">
      <c r="BX40230" s="16"/>
    </row>
    <row r="40231" spans="76:76">
      <c r="BX40231" s="16"/>
    </row>
    <row r="40232" spans="76:76">
      <c r="BX40232" s="16"/>
    </row>
    <row r="40233" spans="76:76">
      <c r="BX40233" s="16"/>
    </row>
    <row r="40234" spans="76:76">
      <c r="BX40234" s="16"/>
    </row>
    <row r="40235" spans="76:76">
      <c r="BX40235" s="16"/>
    </row>
    <row r="40236" spans="76:76">
      <c r="BX40236" s="16"/>
    </row>
    <row r="40237" spans="76:76">
      <c r="BX40237" s="16"/>
    </row>
    <row r="40238" spans="76:76">
      <c r="BX40238" s="16"/>
    </row>
    <row r="40239" spans="76:76">
      <c r="BX40239" s="16"/>
    </row>
    <row r="40240" spans="76:76">
      <c r="BX40240" s="16"/>
    </row>
    <row r="40241" spans="76:76">
      <c r="BX40241" s="16"/>
    </row>
    <row r="40242" spans="76:76">
      <c r="BX40242" s="16"/>
    </row>
    <row r="40243" spans="76:76">
      <c r="BX40243" s="16"/>
    </row>
    <row r="40244" spans="76:76">
      <c r="BX40244" s="16"/>
    </row>
    <row r="40245" spans="76:76">
      <c r="BX40245" s="16"/>
    </row>
    <row r="40246" spans="76:76">
      <c r="BX40246" s="16"/>
    </row>
    <row r="40247" spans="76:76">
      <c r="BX40247" s="16"/>
    </row>
    <row r="40248" spans="76:76">
      <c r="BX40248" s="16"/>
    </row>
    <row r="40249" spans="76:76">
      <c r="BX40249" s="16"/>
    </row>
    <row r="40250" spans="76:76">
      <c r="BX40250" s="16"/>
    </row>
    <row r="40251" spans="76:76">
      <c r="BX40251" s="16"/>
    </row>
    <row r="40252" spans="76:76">
      <c r="BX40252" s="16"/>
    </row>
    <row r="40253" spans="76:76">
      <c r="BX40253" s="16"/>
    </row>
    <row r="40254" spans="76:76">
      <c r="BX40254" s="16"/>
    </row>
    <row r="40255" spans="76:76">
      <c r="BX40255" s="16"/>
    </row>
    <row r="40256" spans="76:76">
      <c r="BX40256" s="16"/>
    </row>
    <row r="40257" spans="76:76">
      <c r="BX40257" s="16"/>
    </row>
    <row r="40258" spans="76:76">
      <c r="BX40258" s="16"/>
    </row>
    <row r="40259" spans="76:76">
      <c r="BX40259" s="16"/>
    </row>
    <row r="40260" spans="76:76">
      <c r="BX40260" s="16"/>
    </row>
    <row r="40261" spans="76:76">
      <c r="BX40261" s="16"/>
    </row>
    <row r="40262" spans="76:76">
      <c r="BX40262" s="16"/>
    </row>
    <row r="40263" spans="76:76">
      <c r="BX40263" s="16"/>
    </row>
    <row r="40264" spans="76:76">
      <c r="BX40264" s="16"/>
    </row>
    <row r="40265" spans="76:76">
      <c r="BX40265" s="16"/>
    </row>
    <row r="40266" spans="76:76">
      <c r="BX40266" s="16"/>
    </row>
    <row r="40267" spans="76:76">
      <c r="BX40267" s="16"/>
    </row>
    <row r="40268" spans="76:76">
      <c r="BX40268" s="16"/>
    </row>
    <row r="40269" spans="76:76">
      <c r="BX40269" s="16"/>
    </row>
    <row r="40270" spans="76:76">
      <c r="BX40270" s="16"/>
    </row>
    <row r="40271" spans="76:76">
      <c r="BX40271" s="16"/>
    </row>
    <row r="40272" spans="76:76">
      <c r="BX40272" s="16"/>
    </row>
    <row r="40273" spans="76:76">
      <c r="BX40273" s="16"/>
    </row>
    <row r="40274" spans="76:76">
      <c r="BX40274" s="16"/>
    </row>
    <row r="40275" spans="76:76">
      <c r="BX40275" s="16"/>
    </row>
    <row r="40276" spans="76:76">
      <c r="BX40276" s="16"/>
    </row>
    <row r="40277" spans="76:76">
      <c r="BX40277" s="16"/>
    </row>
    <row r="40278" spans="76:76">
      <c r="BX40278" s="16"/>
    </row>
    <row r="40279" spans="76:76">
      <c r="BX40279" s="16"/>
    </row>
    <row r="40280" spans="76:76">
      <c r="BX40280" s="16"/>
    </row>
    <row r="40281" spans="76:76">
      <c r="BX40281" s="16"/>
    </row>
    <row r="40282" spans="76:76">
      <c r="BX40282" s="16"/>
    </row>
    <row r="40283" spans="76:76">
      <c r="BX40283" s="16"/>
    </row>
    <row r="40284" spans="76:76">
      <c r="BX40284" s="16"/>
    </row>
    <row r="40285" spans="76:76">
      <c r="BX40285" s="16"/>
    </row>
    <row r="40286" spans="76:76">
      <c r="BX40286" s="16"/>
    </row>
    <row r="40287" spans="76:76">
      <c r="BX40287" s="16"/>
    </row>
    <row r="40288" spans="76:76">
      <c r="BX40288" s="16"/>
    </row>
    <row r="40289" spans="76:76">
      <c r="BX40289" s="16"/>
    </row>
    <row r="40290" spans="76:76">
      <c r="BX40290" s="16"/>
    </row>
    <row r="40291" spans="76:76">
      <c r="BX40291" s="16"/>
    </row>
    <row r="40292" spans="76:76">
      <c r="BX40292" s="16"/>
    </row>
    <row r="40293" spans="76:76">
      <c r="BX40293" s="16"/>
    </row>
    <row r="40294" spans="76:76">
      <c r="BX40294" s="16"/>
    </row>
    <row r="40295" spans="76:76">
      <c r="BX40295" s="16"/>
    </row>
    <row r="40296" spans="76:76">
      <c r="BX40296" s="16"/>
    </row>
    <row r="40297" spans="76:76">
      <c r="BX40297" s="16"/>
    </row>
    <row r="40298" spans="76:76">
      <c r="BX40298" s="16"/>
    </row>
    <row r="40299" spans="76:76">
      <c r="BX40299" s="16"/>
    </row>
    <row r="40300" spans="76:76">
      <c r="BX40300" s="16"/>
    </row>
    <row r="40301" spans="76:76">
      <c r="BX40301" s="16"/>
    </row>
    <row r="40302" spans="76:76">
      <c r="BX40302" s="16"/>
    </row>
    <row r="40303" spans="76:76">
      <c r="BX40303" s="16"/>
    </row>
    <row r="40304" spans="76:76">
      <c r="BX40304" s="16"/>
    </row>
    <row r="40305" spans="76:76">
      <c r="BX40305" s="16"/>
    </row>
    <row r="40306" spans="76:76">
      <c r="BX40306" s="16"/>
    </row>
    <row r="40307" spans="76:76">
      <c r="BX40307" s="16"/>
    </row>
    <row r="40308" spans="76:76">
      <c r="BX40308" s="16"/>
    </row>
    <row r="40309" spans="76:76">
      <c r="BX40309" s="16"/>
    </row>
    <row r="40310" spans="76:76">
      <c r="BX40310" s="16"/>
    </row>
    <row r="40311" spans="76:76">
      <c r="BX40311" s="16"/>
    </row>
    <row r="40312" spans="76:76">
      <c r="BX40312" s="16"/>
    </row>
    <row r="40313" spans="76:76">
      <c r="BX40313" s="16"/>
    </row>
    <row r="40314" spans="76:76">
      <c r="BX40314" s="16"/>
    </row>
    <row r="40315" spans="76:76">
      <c r="BX40315" s="16"/>
    </row>
    <row r="40316" spans="76:76">
      <c r="BX40316" s="16"/>
    </row>
    <row r="40317" spans="76:76">
      <c r="BX40317" s="16"/>
    </row>
    <row r="40318" spans="76:76">
      <c r="BX40318" s="16"/>
    </row>
    <row r="40319" spans="76:76">
      <c r="BX40319" s="16"/>
    </row>
    <row r="40320" spans="76:76">
      <c r="BX40320" s="16"/>
    </row>
    <row r="40321" spans="76:76">
      <c r="BX40321" s="16"/>
    </row>
    <row r="40322" spans="76:76">
      <c r="BX40322" s="16"/>
    </row>
    <row r="40323" spans="76:76">
      <c r="BX40323" s="16"/>
    </row>
    <row r="40324" spans="76:76">
      <c r="BX40324" s="16"/>
    </row>
    <row r="40325" spans="76:76">
      <c r="BX40325" s="16"/>
    </row>
    <row r="40326" spans="76:76">
      <c r="BX40326" s="16"/>
    </row>
    <row r="40327" spans="76:76">
      <c r="BX40327" s="16"/>
    </row>
    <row r="40328" spans="76:76">
      <c r="BX40328" s="16"/>
    </row>
    <row r="40329" spans="76:76">
      <c r="BX40329" s="16"/>
    </row>
    <row r="40330" spans="76:76">
      <c r="BX40330" s="16"/>
    </row>
    <row r="40331" spans="76:76">
      <c r="BX40331" s="16"/>
    </row>
    <row r="40332" spans="76:76">
      <c r="BX40332" s="16"/>
    </row>
    <row r="40333" spans="76:76">
      <c r="BX40333" s="16"/>
    </row>
    <row r="40334" spans="76:76">
      <c r="BX40334" s="16"/>
    </row>
    <row r="40335" spans="76:76">
      <c r="BX40335" s="16"/>
    </row>
    <row r="40336" spans="76:76">
      <c r="BX40336" s="16"/>
    </row>
    <row r="40337" spans="76:76">
      <c r="BX40337" s="16"/>
    </row>
    <row r="40338" spans="76:76">
      <c r="BX40338" s="16"/>
    </row>
    <row r="40339" spans="76:76">
      <c r="BX40339" s="16"/>
    </row>
    <row r="40340" spans="76:76">
      <c r="BX40340" s="16"/>
    </row>
    <row r="40341" spans="76:76">
      <c r="BX40341" s="16"/>
    </row>
    <row r="40342" spans="76:76">
      <c r="BX40342" s="16"/>
    </row>
    <row r="40343" spans="76:76">
      <c r="BX40343" s="16"/>
    </row>
    <row r="40344" spans="76:76">
      <c r="BX40344" s="16"/>
    </row>
    <row r="40345" spans="76:76">
      <c r="BX40345" s="16"/>
    </row>
    <row r="40346" spans="76:76">
      <c r="BX40346" s="16"/>
    </row>
    <row r="40347" spans="76:76">
      <c r="BX40347" s="16"/>
    </row>
    <row r="40348" spans="76:76">
      <c r="BX40348" s="16"/>
    </row>
    <row r="40349" spans="76:76">
      <c r="BX40349" s="16"/>
    </row>
    <row r="40350" spans="76:76">
      <c r="BX40350" s="16"/>
    </row>
    <row r="40351" spans="76:76">
      <c r="BX40351" s="16"/>
    </row>
    <row r="40352" spans="76:76">
      <c r="BX40352" s="16"/>
    </row>
    <row r="40353" spans="76:76">
      <c r="BX40353" s="16"/>
    </row>
    <row r="40354" spans="76:76">
      <c r="BX40354" s="16"/>
    </row>
    <row r="40355" spans="76:76">
      <c r="BX40355" s="16"/>
    </row>
    <row r="40356" spans="76:76">
      <c r="BX40356" s="16"/>
    </row>
    <row r="40357" spans="76:76">
      <c r="BX40357" s="16"/>
    </row>
    <row r="40358" spans="76:76">
      <c r="BX40358" s="16"/>
    </row>
    <row r="40359" spans="76:76">
      <c r="BX40359" s="16"/>
    </row>
    <row r="40360" spans="76:76">
      <c r="BX40360" s="16"/>
    </row>
    <row r="40361" spans="76:76">
      <c r="BX40361" s="16"/>
    </row>
    <row r="40362" spans="76:76">
      <c r="BX40362" s="16"/>
    </row>
    <row r="40363" spans="76:76">
      <c r="BX40363" s="16"/>
    </row>
    <row r="40364" spans="76:76">
      <c r="BX40364" s="16"/>
    </row>
    <row r="40365" spans="76:76">
      <c r="BX40365" s="16"/>
    </row>
    <row r="40366" spans="76:76">
      <c r="BX40366" s="16"/>
    </row>
    <row r="40367" spans="76:76">
      <c r="BX40367" s="16"/>
    </row>
    <row r="40368" spans="76:76">
      <c r="BX40368" s="16"/>
    </row>
    <row r="40369" spans="76:76">
      <c r="BX40369" s="16"/>
    </row>
    <row r="40370" spans="76:76">
      <c r="BX40370" s="16"/>
    </row>
    <row r="40371" spans="76:76">
      <c r="BX40371" s="16"/>
    </row>
    <row r="40372" spans="76:76">
      <c r="BX40372" s="16"/>
    </row>
    <row r="40373" spans="76:76">
      <c r="BX40373" s="16"/>
    </row>
    <row r="40374" spans="76:76">
      <c r="BX40374" s="16"/>
    </row>
    <row r="40375" spans="76:76">
      <c r="BX40375" s="16"/>
    </row>
    <row r="40376" spans="76:76">
      <c r="BX40376" s="16"/>
    </row>
    <row r="40377" spans="76:76">
      <c r="BX40377" s="16"/>
    </row>
    <row r="40378" spans="76:76">
      <c r="BX40378" s="16"/>
    </row>
    <row r="40379" spans="76:76">
      <c r="BX40379" s="16"/>
    </row>
    <row r="40380" spans="76:76">
      <c r="BX40380" s="16"/>
    </row>
    <row r="40381" spans="76:76">
      <c r="BX40381" s="16"/>
    </row>
    <row r="40382" spans="76:76">
      <c r="BX40382" s="16"/>
    </row>
    <row r="40383" spans="76:76">
      <c r="BX40383" s="16"/>
    </row>
    <row r="40384" spans="76:76">
      <c r="BX40384" s="16"/>
    </row>
    <row r="40385" spans="76:76">
      <c r="BX40385" s="16"/>
    </row>
    <row r="40386" spans="76:76">
      <c r="BX40386" s="16"/>
    </row>
    <row r="40387" spans="76:76">
      <c r="BX40387" s="16"/>
    </row>
    <row r="40388" spans="76:76">
      <c r="BX40388" s="16"/>
    </row>
    <row r="40389" spans="76:76">
      <c r="BX40389" s="16"/>
    </row>
    <row r="40390" spans="76:76">
      <c r="BX40390" s="16"/>
    </row>
    <row r="40391" spans="76:76">
      <c r="BX40391" s="16"/>
    </row>
    <row r="40392" spans="76:76">
      <c r="BX40392" s="16"/>
    </row>
    <row r="40393" spans="76:76">
      <c r="BX40393" s="16"/>
    </row>
    <row r="40394" spans="76:76">
      <c r="BX40394" s="16"/>
    </row>
    <row r="40395" spans="76:76">
      <c r="BX40395" s="16"/>
    </row>
    <row r="40396" spans="76:76">
      <c r="BX40396" s="16"/>
    </row>
    <row r="40397" spans="76:76">
      <c r="BX40397" s="16"/>
    </row>
    <row r="40398" spans="76:76">
      <c r="BX40398" s="16"/>
    </row>
    <row r="40399" spans="76:76">
      <c r="BX40399" s="16"/>
    </row>
    <row r="40400" spans="76:76">
      <c r="BX40400" s="16"/>
    </row>
    <row r="40401" spans="76:76">
      <c r="BX40401" s="16"/>
    </row>
    <row r="40402" spans="76:76">
      <c r="BX40402" s="16"/>
    </row>
    <row r="40403" spans="76:76">
      <c r="BX40403" s="16"/>
    </row>
    <row r="40404" spans="76:76">
      <c r="BX40404" s="16"/>
    </row>
    <row r="40405" spans="76:76">
      <c r="BX40405" s="16"/>
    </row>
    <row r="40406" spans="76:76">
      <c r="BX40406" s="16"/>
    </row>
    <row r="40407" spans="76:76">
      <c r="BX40407" s="16"/>
    </row>
    <row r="40408" spans="76:76">
      <c r="BX40408" s="16"/>
    </row>
    <row r="40409" spans="76:76">
      <c r="BX40409" s="16"/>
    </row>
    <row r="40410" spans="76:76">
      <c r="BX40410" s="16"/>
    </row>
    <row r="40411" spans="76:76">
      <c r="BX40411" s="16"/>
    </row>
    <row r="40412" spans="76:76">
      <c r="BX40412" s="16"/>
    </row>
    <row r="40413" spans="76:76">
      <c r="BX40413" s="16"/>
    </row>
    <row r="40414" spans="76:76">
      <c r="BX40414" s="16"/>
    </row>
    <row r="40415" spans="76:76">
      <c r="BX40415" s="16"/>
    </row>
    <row r="40416" spans="76:76">
      <c r="BX40416" s="16"/>
    </row>
    <row r="40417" spans="76:76">
      <c r="BX40417" s="16"/>
    </row>
    <row r="40418" spans="76:76">
      <c r="BX40418" s="16"/>
    </row>
    <row r="40419" spans="76:76">
      <c r="BX40419" s="16"/>
    </row>
    <row r="40420" spans="76:76">
      <c r="BX40420" s="16"/>
    </row>
    <row r="40421" spans="76:76">
      <c r="BX40421" s="16"/>
    </row>
    <row r="40422" spans="76:76">
      <c r="BX40422" s="16"/>
    </row>
    <row r="40423" spans="76:76">
      <c r="BX40423" s="16"/>
    </row>
    <row r="40424" spans="76:76">
      <c r="BX40424" s="16"/>
    </row>
    <row r="40425" spans="76:76">
      <c r="BX40425" s="16"/>
    </row>
    <row r="40426" spans="76:76">
      <c r="BX40426" s="16"/>
    </row>
    <row r="40427" spans="76:76">
      <c r="BX40427" s="16"/>
    </row>
    <row r="40428" spans="76:76">
      <c r="BX40428" s="16"/>
    </row>
    <row r="40429" spans="76:76">
      <c r="BX40429" s="16"/>
    </row>
    <row r="40430" spans="76:76">
      <c r="BX40430" s="16"/>
    </row>
    <row r="40431" spans="76:76">
      <c r="BX40431" s="16"/>
    </row>
    <row r="40432" spans="76:76">
      <c r="BX40432" s="16"/>
    </row>
    <row r="40433" spans="76:76">
      <c r="BX40433" s="16"/>
    </row>
    <row r="40434" spans="76:76">
      <c r="BX40434" s="16"/>
    </row>
    <row r="40435" spans="76:76">
      <c r="BX40435" s="16"/>
    </row>
    <row r="40436" spans="76:76">
      <c r="BX40436" s="16"/>
    </row>
    <row r="40437" spans="76:76">
      <c r="BX40437" s="16"/>
    </row>
    <row r="40438" spans="76:76">
      <c r="BX40438" s="16"/>
    </row>
    <row r="40439" spans="76:76">
      <c r="BX40439" s="16"/>
    </row>
    <row r="40440" spans="76:76">
      <c r="BX40440" s="16"/>
    </row>
    <row r="40441" spans="76:76">
      <c r="BX40441" s="16"/>
    </row>
    <row r="40442" spans="76:76">
      <c r="BX40442" s="16"/>
    </row>
    <row r="40443" spans="76:76">
      <c r="BX40443" s="16"/>
    </row>
    <row r="40444" spans="76:76">
      <c r="BX40444" s="16"/>
    </row>
    <row r="40445" spans="76:76">
      <c r="BX40445" s="16"/>
    </row>
    <row r="40446" spans="76:76">
      <c r="BX40446" s="16"/>
    </row>
    <row r="40447" spans="76:76">
      <c r="BX40447" s="16"/>
    </row>
    <row r="40448" spans="76:76">
      <c r="BX40448" s="16"/>
    </row>
    <row r="40449" spans="76:76">
      <c r="BX40449" s="16"/>
    </row>
    <row r="40450" spans="76:76">
      <c r="BX40450" s="16"/>
    </row>
    <row r="40451" spans="76:76">
      <c r="BX40451" s="16"/>
    </row>
    <row r="40452" spans="76:76">
      <c r="BX40452" s="16"/>
    </row>
    <row r="40453" spans="76:76">
      <c r="BX40453" s="16"/>
    </row>
    <row r="40454" spans="76:76">
      <c r="BX40454" s="16"/>
    </row>
    <row r="40455" spans="76:76">
      <c r="BX40455" s="16"/>
    </row>
    <row r="40456" spans="76:76">
      <c r="BX40456" s="16"/>
    </row>
    <row r="40457" spans="76:76">
      <c r="BX40457" s="16"/>
    </row>
    <row r="40458" spans="76:76">
      <c r="BX40458" s="16"/>
    </row>
    <row r="40459" spans="76:76">
      <c r="BX40459" s="16"/>
    </row>
    <row r="40460" spans="76:76">
      <c r="BX40460" s="16"/>
    </row>
    <row r="40461" spans="76:76">
      <c r="BX40461" s="16"/>
    </row>
    <row r="40462" spans="76:76">
      <c r="BX40462" s="16"/>
    </row>
    <row r="40463" spans="76:76">
      <c r="BX40463" s="16"/>
    </row>
    <row r="40464" spans="76:76">
      <c r="BX40464" s="16"/>
    </row>
    <row r="40465" spans="76:76">
      <c r="BX40465" s="16"/>
    </row>
    <row r="40466" spans="76:76">
      <c r="BX40466" s="16"/>
    </row>
    <row r="40467" spans="76:76">
      <c r="BX40467" s="16"/>
    </row>
    <row r="40468" spans="76:76">
      <c r="BX40468" s="16"/>
    </row>
    <row r="40469" spans="76:76">
      <c r="BX40469" s="16"/>
    </row>
    <row r="40470" spans="76:76">
      <c r="BX40470" s="16"/>
    </row>
    <row r="40471" spans="76:76">
      <c r="BX40471" s="16"/>
    </row>
    <row r="40472" spans="76:76">
      <c r="BX40472" s="16"/>
    </row>
    <row r="40473" spans="76:76">
      <c r="BX40473" s="16"/>
    </row>
    <row r="40474" spans="76:76">
      <c r="BX40474" s="16"/>
    </row>
    <row r="40475" spans="76:76">
      <c r="BX40475" s="16"/>
    </row>
    <row r="40476" spans="76:76">
      <c r="BX40476" s="16"/>
    </row>
    <row r="40477" spans="76:76">
      <c r="BX40477" s="16"/>
    </row>
    <row r="40478" spans="76:76">
      <c r="BX40478" s="16"/>
    </row>
    <row r="40479" spans="76:76">
      <c r="BX40479" s="16"/>
    </row>
    <row r="40480" spans="76:76">
      <c r="BX40480" s="16"/>
    </row>
    <row r="40481" spans="76:76">
      <c r="BX40481" s="16"/>
    </row>
    <row r="40482" spans="76:76">
      <c r="BX40482" s="16"/>
    </row>
    <row r="40483" spans="76:76">
      <c r="BX40483" s="16"/>
    </row>
    <row r="40484" spans="76:76">
      <c r="BX40484" s="16"/>
    </row>
    <row r="40485" spans="76:76">
      <c r="BX40485" s="16"/>
    </row>
    <row r="40486" spans="76:76">
      <c r="BX40486" s="16"/>
    </row>
    <row r="40487" spans="76:76">
      <c r="BX40487" s="16"/>
    </row>
    <row r="40488" spans="76:76">
      <c r="BX40488" s="16"/>
    </row>
    <row r="40489" spans="76:76">
      <c r="BX40489" s="16"/>
    </row>
    <row r="40490" spans="76:76">
      <c r="BX40490" s="16"/>
    </row>
    <row r="40491" spans="76:76">
      <c r="BX40491" s="16"/>
    </row>
    <row r="40492" spans="76:76">
      <c r="BX40492" s="16"/>
    </row>
    <row r="40493" spans="76:76">
      <c r="BX40493" s="16"/>
    </row>
    <row r="40494" spans="76:76">
      <c r="BX40494" s="16"/>
    </row>
    <row r="40495" spans="76:76">
      <c r="BX40495" s="16"/>
    </row>
    <row r="40496" spans="76:76">
      <c r="BX40496" s="16"/>
    </row>
    <row r="40497" spans="76:76">
      <c r="BX40497" s="16"/>
    </row>
    <row r="40498" spans="76:76">
      <c r="BX40498" s="16"/>
    </row>
    <row r="40499" spans="76:76">
      <c r="BX40499" s="16"/>
    </row>
    <row r="40500" spans="76:76">
      <c r="BX40500" s="16"/>
    </row>
    <row r="40501" spans="76:76">
      <c r="BX40501" s="16"/>
    </row>
    <row r="40502" spans="76:76">
      <c r="BX40502" s="16"/>
    </row>
    <row r="40503" spans="76:76">
      <c r="BX40503" s="16"/>
    </row>
    <row r="40504" spans="76:76">
      <c r="BX40504" s="16"/>
    </row>
    <row r="40505" spans="76:76">
      <c r="BX40505" s="16"/>
    </row>
    <row r="40506" spans="76:76">
      <c r="BX40506" s="16"/>
    </row>
    <row r="40507" spans="76:76">
      <c r="BX40507" s="16"/>
    </row>
    <row r="40508" spans="76:76">
      <c r="BX40508" s="16"/>
    </row>
    <row r="40509" spans="76:76">
      <c r="BX40509" s="16"/>
    </row>
    <row r="40510" spans="76:76">
      <c r="BX40510" s="16"/>
    </row>
    <row r="40511" spans="76:76">
      <c r="BX40511" s="16"/>
    </row>
    <row r="40512" spans="76:76">
      <c r="BX40512" s="16"/>
    </row>
    <row r="40513" spans="76:76">
      <c r="BX40513" s="16"/>
    </row>
    <row r="40514" spans="76:76">
      <c r="BX40514" s="16"/>
    </row>
    <row r="40515" spans="76:76">
      <c r="BX40515" s="16"/>
    </row>
    <row r="40516" spans="76:76">
      <c r="BX40516" s="16"/>
    </row>
    <row r="40517" spans="76:76">
      <c r="BX40517" s="16"/>
    </row>
    <row r="40518" spans="76:76">
      <c r="BX40518" s="16"/>
    </row>
    <row r="40519" spans="76:76">
      <c r="BX40519" s="16"/>
    </row>
    <row r="40520" spans="76:76">
      <c r="BX40520" s="16"/>
    </row>
    <row r="40521" spans="76:76">
      <c r="BX40521" s="16"/>
    </row>
    <row r="40522" spans="76:76">
      <c r="BX40522" s="16"/>
    </row>
    <row r="40523" spans="76:76">
      <c r="BX40523" s="16"/>
    </row>
    <row r="40524" spans="76:76">
      <c r="BX40524" s="16"/>
    </row>
    <row r="40525" spans="76:76">
      <c r="BX40525" s="16"/>
    </row>
    <row r="40526" spans="76:76">
      <c r="BX40526" s="16"/>
    </row>
    <row r="40527" spans="76:76">
      <c r="BX40527" s="16"/>
    </row>
    <row r="40528" spans="76:76">
      <c r="BX40528" s="16"/>
    </row>
    <row r="40529" spans="76:76">
      <c r="BX40529" s="16"/>
    </row>
    <row r="40530" spans="76:76">
      <c r="BX40530" s="16"/>
    </row>
    <row r="40531" spans="76:76">
      <c r="BX40531" s="16"/>
    </row>
    <row r="40532" spans="76:76">
      <c r="BX40532" s="16"/>
    </row>
    <row r="40533" spans="76:76">
      <c r="BX40533" s="16"/>
    </row>
    <row r="40534" spans="76:76">
      <c r="BX40534" s="16"/>
    </row>
    <row r="40535" spans="76:76">
      <c r="BX40535" s="16"/>
    </row>
    <row r="40536" spans="76:76">
      <c r="BX40536" s="16"/>
    </row>
    <row r="40537" spans="76:76">
      <c r="BX40537" s="16"/>
    </row>
    <row r="40538" spans="76:76">
      <c r="BX40538" s="16"/>
    </row>
    <row r="40539" spans="76:76">
      <c r="BX40539" s="16"/>
    </row>
    <row r="40540" spans="76:76">
      <c r="BX40540" s="16"/>
    </row>
    <row r="40541" spans="76:76">
      <c r="BX40541" s="16"/>
    </row>
    <row r="40542" spans="76:76">
      <c r="BX40542" s="16"/>
    </row>
    <row r="40543" spans="76:76">
      <c r="BX40543" s="16"/>
    </row>
    <row r="40544" spans="76:76">
      <c r="BX40544" s="16"/>
    </row>
    <row r="40545" spans="76:76">
      <c r="BX40545" s="16"/>
    </row>
    <row r="40546" spans="76:76">
      <c r="BX40546" s="16"/>
    </row>
    <row r="40547" spans="76:76">
      <c r="BX40547" s="16"/>
    </row>
    <row r="40548" spans="76:76">
      <c r="BX40548" s="16"/>
    </row>
    <row r="40549" spans="76:76">
      <c r="BX40549" s="16"/>
    </row>
    <row r="40550" spans="76:76">
      <c r="BX40550" s="16"/>
    </row>
    <row r="40551" spans="76:76">
      <c r="BX40551" s="16"/>
    </row>
    <row r="40552" spans="76:76">
      <c r="BX40552" s="16"/>
    </row>
    <row r="40553" spans="76:76">
      <c r="BX40553" s="16"/>
    </row>
    <row r="40554" spans="76:76">
      <c r="BX40554" s="16"/>
    </row>
    <row r="40555" spans="76:76">
      <c r="BX40555" s="16"/>
    </row>
    <row r="40556" spans="76:76">
      <c r="BX40556" s="16"/>
    </row>
    <row r="40557" spans="76:76">
      <c r="BX40557" s="16"/>
    </row>
    <row r="40558" spans="76:76">
      <c r="BX40558" s="16"/>
    </row>
    <row r="40559" spans="76:76">
      <c r="BX40559" s="16"/>
    </row>
    <row r="40560" spans="76:76">
      <c r="BX40560" s="16"/>
    </row>
    <row r="40561" spans="76:76">
      <c r="BX40561" s="16"/>
    </row>
    <row r="40562" spans="76:76">
      <c r="BX40562" s="16"/>
    </row>
    <row r="40563" spans="76:76">
      <c r="BX40563" s="16"/>
    </row>
    <row r="40564" spans="76:76">
      <c r="BX40564" s="16"/>
    </row>
    <row r="40565" spans="76:76">
      <c r="BX40565" s="16"/>
    </row>
    <row r="40566" spans="76:76">
      <c r="BX40566" s="16"/>
    </row>
    <row r="40567" spans="76:76">
      <c r="BX40567" s="16"/>
    </row>
    <row r="40568" spans="76:76">
      <c r="BX40568" s="16"/>
    </row>
    <row r="40569" spans="76:76">
      <c r="BX40569" s="16"/>
    </row>
    <row r="40570" spans="76:76">
      <c r="BX40570" s="16"/>
    </row>
    <row r="40571" spans="76:76">
      <c r="BX40571" s="16"/>
    </row>
    <row r="40572" spans="76:76">
      <c r="BX40572" s="16"/>
    </row>
    <row r="40573" spans="76:76">
      <c r="BX40573" s="16"/>
    </row>
    <row r="40574" spans="76:76">
      <c r="BX40574" s="16"/>
    </row>
    <row r="40575" spans="76:76">
      <c r="BX40575" s="16"/>
    </row>
    <row r="40576" spans="76:76">
      <c r="BX40576" s="16"/>
    </row>
    <row r="40577" spans="76:76">
      <c r="BX40577" s="16"/>
    </row>
    <row r="40578" spans="76:76">
      <c r="BX40578" s="16"/>
    </row>
    <row r="40579" spans="76:76">
      <c r="BX40579" s="16"/>
    </row>
    <row r="40580" spans="76:76">
      <c r="BX40580" s="16"/>
    </row>
    <row r="40581" spans="76:76">
      <c r="BX40581" s="16"/>
    </row>
    <row r="40582" spans="76:76">
      <c r="BX40582" s="16"/>
    </row>
    <row r="40583" spans="76:76">
      <c r="BX40583" s="16"/>
    </row>
    <row r="40584" spans="76:76">
      <c r="BX40584" s="16"/>
    </row>
    <row r="40585" spans="76:76">
      <c r="BX40585" s="16"/>
    </row>
    <row r="40586" spans="76:76">
      <c r="BX40586" s="16"/>
    </row>
    <row r="40587" spans="76:76">
      <c r="BX40587" s="16"/>
    </row>
    <row r="40588" spans="76:76">
      <c r="BX40588" s="16"/>
    </row>
    <row r="40589" spans="76:76">
      <c r="BX40589" s="16"/>
    </row>
    <row r="40590" spans="76:76">
      <c r="BX40590" s="16"/>
    </row>
    <row r="40591" spans="76:76">
      <c r="BX40591" s="16"/>
    </row>
    <row r="40592" spans="76:76">
      <c r="BX40592" s="16"/>
    </row>
    <row r="40593" spans="76:76">
      <c r="BX40593" s="16"/>
    </row>
    <row r="40594" spans="76:76">
      <c r="BX40594" s="16"/>
    </row>
    <row r="40595" spans="76:76">
      <c r="BX40595" s="16"/>
    </row>
    <row r="40596" spans="76:76">
      <c r="BX40596" s="16"/>
    </row>
    <row r="40597" spans="76:76">
      <c r="BX40597" s="16"/>
    </row>
    <row r="40598" spans="76:76">
      <c r="BX40598" s="16"/>
    </row>
    <row r="40599" spans="76:76">
      <c r="BX40599" s="16"/>
    </row>
    <row r="40600" spans="76:76">
      <c r="BX40600" s="16"/>
    </row>
    <row r="40601" spans="76:76">
      <c r="BX40601" s="16"/>
    </row>
    <row r="40602" spans="76:76">
      <c r="BX40602" s="16"/>
    </row>
    <row r="40603" spans="76:76">
      <c r="BX40603" s="16"/>
    </row>
    <row r="40604" spans="76:76">
      <c r="BX40604" s="16"/>
    </row>
    <row r="40605" spans="76:76">
      <c r="BX40605" s="16"/>
    </row>
    <row r="40606" spans="76:76">
      <c r="BX40606" s="16"/>
    </row>
    <row r="40607" spans="76:76">
      <c r="BX40607" s="16"/>
    </row>
    <row r="40608" spans="76:76">
      <c r="BX40608" s="16"/>
    </row>
    <row r="40609" spans="76:76">
      <c r="BX40609" s="16"/>
    </row>
    <row r="40610" spans="76:76">
      <c r="BX40610" s="16"/>
    </row>
    <row r="40611" spans="76:76">
      <c r="BX40611" s="16"/>
    </row>
    <row r="40612" spans="76:76">
      <c r="BX40612" s="16"/>
    </row>
    <row r="40613" spans="76:76">
      <c r="BX40613" s="16"/>
    </row>
    <row r="40614" spans="76:76">
      <c r="BX40614" s="16"/>
    </row>
    <row r="40615" spans="76:76">
      <c r="BX40615" s="16"/>
    </row>
    <row r="40616" spans="76:76">
      <c r="BX40616" s="16"/>
    </row>
    <row r="40617" spans="76:76">
      <c r="BX40617" s="16"/>
    </row>
    <row r="40618" spans="76:76">
      <c r="BX40618" s="16"/>
    </row>
    <row r="40619" spans="76:76">
      <c r="BX40619" s="16"/>
    </row>
    <row r="40620" spans="76:76">
      <c r="BX40620" s="16"/>
    </row>
    <row r="40621" spans="76:76">
      <c r="BX40621" s="16"/>
    </row>
    <row r="40622" spans="76:76">
      <c r="BX40622" s="16"/>
    </row>
    <row r="40623" spans="76:76">
      <c r="BX40623" s="16"/>
    </row>
    <row r="40624" spans="76:76">
      <c r="BX40624" s="16"/>
    </row>
    <row r="40625" spans="76:76">
      <c r="BX40625" s="16"/>
    </row>
    <row r="40626" spans="76:76">
      <c r="BX40626" s="16"/>
    </row>
    <row r="40627" spans="76:76">
      <c r="BX40627" s="16"/>
    </row>
    <row r="40628" spans="76:76">
      <c r="BX40628" s="16"/>
    </row>
    <row r="40629" spans="76:76">
      <c r="BX40629" s="16"/>
    </row>
    <row r="40630" spans="76:76">
      <c r="BX40630" s="16"/>
    </row>
    <row r="40631" spans="76:76">
      <c r="BX40631" s="16"/>
    </row>
    <row r="40632" spans="76:76">
      <c r="BX40632" s="16"/>
    </row>
    <row r="40633" spans="76:76">
      <c r="BX40633" s="16"/>
    </row>
    <row r="40634" spans="76:76">
      <c r="BX40634" s="16"/>
    </row>
    <row r="40635" spans="76:76">
      <c r="BX40635" s="16"/>
    </row>
    <row r="40636" spans="76:76">
      <c r="BX40636" s="16"/>
    </row>
    <row r="40637" spans="76:76">
      <c r="BX40637" s="16"/>
    </row>
    <row r="40638" spans="76:76">
      <c r="BX40638" s="16"/>
    </row>
    <row r="40639" spans="76:76">
      <c r="BX40639" s="16"/>
    </row>
    <row r="40640" spans="76:76">
      <c r="BX40640" s="16"/>
    </row>
    <row r="40641" spans="76:76">
      <c r="BX40641" s="16"/>
    </row>
    <row r="40642" spans="76:76">
      <c r="BX40642" s="16"/>
    </row>
    <row r="40643" spans="76:76">
      <c r="BX40643" s="16"/>
    </row>
    <row r="40644" spans="76:76">
      <c r="BX40644" s="16"/>
    </row>
    <row r="40645" spans="76:76">
      <c r="BX40645" s="16"/>
    </row>
    <row r="40646" spans="76:76">
      <c r="BX40646" s="16"/>
    </row>
    <row r="40647" spans="76:76">
      <c r="BX40647" s="16"/>
    </row>
    <row r="40648" spans="76:76">
      <c r="BX40648" s="16"/>
    </row>
    <row r="40649" spans="76:76">
      <c r="BX40649" s="16"/>
    </row>
    <row r="40650" spans="76:76">
      <c r="BX40650" s="16"/>
    </row>
    <row r="40651" spans="76:76">
      <c r="BX40651" s="16"/>
    </row>
    <row r="40652" spans="76:76">
      <c r="BX40652" s="16"/>
    </row>
    <row r="40653" spans="76:76">
      <c r="BX40653" s="16"/>
    </row>
    <row r="40654" spans="76:76">
      <c r="BX40654" s="16"/>
    </row>
    <row r="40655" spans="76:76">
      <c r="BX40655" s="16"/>
    </row>
    <row r="40656" spans="76:76">
      <c r="BX40656" s="16"/>
    </row>
    <row r="40657" spans="76:76">
      <c r="BX40657" s="16"/>
    </row>
    <row r="40658" spans="76:76">
      <c r="BX40658" s="16"/>
    </row>
    <row r="40659" spans="76:76">
      <c r="BX40659" s="16"/>
    </row>
    <row r="40660" spans="76:76">
      <c r="BX40660" s="16"/>
    </row>
    <row r="40661" spans="76:76">
      <c r="BX40661" s="16"/>
    </row>
    <row r="40662" spans="76:76">
      <c r="BX40662" s="16"/>
    </row>
    <row r="40663" spans="76:76">
      <c r="BX40663" s="16"/>
    </row>
    <row r="40664" spans="76:76">
      <c r="BX40664" s="16"/>
    </row>
    <row r="40665" spans="76:76">
      <c r="BX40665" s="16"/>
    </row>
    <row r="40666" spans="76:76">
      <c r="BX40666" s="16"/>
    </row>
    <row r="40667" spans="76:76">
      <c r="BX40667" s="16"/>
    </row>
    <row r="40668" spans="76:76">
      <c r="BX40668" s="16"/>
    </row>
    <row r="40669" spans="76:76">
      <c r="BX40669" s="16"/>
    </row>
    <row r="40670" spans="76:76">
      <c r="BX40670" s="16"/>
    </row>
    <row r="40671" spans="76:76">
      <c r="BX40671" s="16"/>
    </row>
    <row r="40672" spans="76:76">
      <c r="BX40672" s="16"/>
    </row>
    <row r="40673" spans="76:76">
      <c r="BX40673" s="16"/>
    </row>
    <row r="40674" spans="76:76">
      <c r="BX40674" s="16"/>
    </row>
    <row r="40675" spans="76:76">
      <c r="BX40675" s="16"/>
    </row>
    <row r="40676" spans="76:76">
      <c r="BX40676" s="16"/>
    </row>
    <row r="40677" spans="76:76">
      <c r="BX40677" s="16"/>
    </row>
    <row r="40678" spans="76:76">
      <c r="BX40678" s="16"/>
    </row>
    <row r="40679" spans="76:76">
      <c r="BX40679" s="16"/>
    </row>
    <row r="40680" spans="76:76">
      <c r="BX40680" s="16"/>
    </row>
    <row r="40681" spans="76:76">
      <c r="BX40681" s="16"/>
    </row>
    <row r="40682" spans="76:76">
      <c r="BX40682" s="16"/>
    </row>
    <row r="40683" spans="76:76">
      <c r="BX40683" s="16"/>
    </row>
    <row r="40684" spans="76:76">
      <c r="BX40684" s="16"/>
    </row>
    <row r="40685" spans="76:76">
      <c r="BX40685" s="16"/>
    </row>
    <row r="40686" spans="76:76">
      <c r="BX40686" s="16"/>
    </row>
    <row r="40687" spans="76:76">
      <c r="BX40687" s="16"/>
    </row>
    <row r="40688" spans="76:76">
      <c r="BX40688" s="16"/>
    </row>
    <row r="40689" spans="76:76">
      <c r="BX40689" s="16"/>
    </row>
    <row r="40690" spans="76:76">
      <c r="BX40690" s="16"/>
    </row>
    <row r="40691" spans="76:76">
      <c r="BX40691" s="16"/>
    </row>
    <row r="40692" spans="76:76">
      <c r="BX40692" s="16"/>
    </row>
    <row r="40693" spans="76:76">
      <c r="BX40693" s="16"/>
    </row>
    <row r="40694" spans="76:76">
      <c r="BX40694" s="16"/>
    </row>
    <row r="40695" spans="76:76">
      <c r="BX40695" s="16"/>
    </row>
    <row r="40696" spans="76:76">
      <c r="BX40696" s="16"/>
    </row>
    <row r="40697" spans="76:76">
      <c r="BX40697" s="16"/>
    </row>
    <row r="40698" spans="76:76">
      <c r="BX40698" s="16"/>
    </row>
    <row r="40699" spans="76:76">
      <c r="BX40699" s="16"/>
    </row>
    <row r="40700" spans="76:76">
      <c r="BX40700" s="16"/>
    </row>
    <row r="40701" spans="76:76">
      <c r="BX40701" s="16"/>
    </row>
    <row r="40702" spans="76:76">
      <c r="BX40702" s="16"/>
    </row>
    <row r="40703" spans="76:76">
      <c r="BX40703" s="16"/>
    </row>
    <row r="40704" spans="76:76">
      <c r="BX40704" s="16"/>
    </row>
    <row r="40705" spans="76:76">
      <c r="BX40705" s="16"/>
    </row>
    <row r="40706" spans="76:76">
      <c r="BX40706" s="16"/>
    </row>
    <row r="40707" spans="76:76">
      <c r="BX40707" s="16"/>
    </row>
    <row r="40708" spans="76:76">
      <c r="BX40708" s="16"/>
    </row>
    <row r="40709" spans="76:76">
      <c r="BX40709" s="16"/>
    </row>
    <row r="40710" spans="76:76">
      <c r="BX40710" s="16"/>
    </row>
    <row r="40711" spans="76:76">
      <c r="BX40711" s="16"/>
    </row>
    <row r="40712" spans="76:76">
      <c r="BX40712" s="16"/>
    </row>
    <row r="40713" spans="76:76">
      <c r="BX40713" s="16"/>
    </row>
    <row r="40714" spans="76:76">
      <c r="BX40714" s="16"/>
    </row>
    <row r="40715" spans="76:76">
      <c r="BX40715" s="16"/>
    </row>
    <row r="40716" spans="76:76">
      <c r="BX40716" s="16"/>
    </row>
    <row r="40717" spans="76:76">
      <c r="BX40717" s="16"/>
    </row>
    <row r="40718" spans="76:76">
      <c r="BX40718" s="16"/>
    </row>
    <row r="40719" spans="76:76">
      <c r="BX40719" s="16"/>
    </row>
    <row r="40720" spans="76:76">
      <c r="BX40720" s="16"/>
    </row>
    <row r="40721" spans="76:76">
      <c r="BX40721" s="16"/>
    </row>
    <row r="40722" spans="76:76">
      <c r="BX40722" s="16"/>
    </row>
    <row r="40723" spans="76:76">
      <c r="BX40723" s="16"/>
    </row>
    <row r="40724" spans="76:76">
      <c r="BX40724" s="16"/>
    </row>
    <row r="40725" spans="76:76">
      <c r="BX40725" s="16"/>
    </row>
    <row r="40726" spans="76:76">
      <c r="BX40726" s="16"/>
    </row>
    <row r="40727" spans="76:76">
      <c r="BX40727" s="16"/>
    </row>
    <row r="40728" spans="76:76">
      <c r="BX40728" s="16"/>
    </row>
    <row r="40729" spans="76:76">
      <c r="BX40729" s="16"/>
    </row>
    <row r="40730" spans="76:76">
      <c r="BX40730" s="16"/>
    </row>
    <row r="40731" spans="76:76">
      <c r="BX40731" s="16"/>
    </row>
    <row r="40732" spans="76:76">
      <c r="BX40732" s="16"/>
    </row>
    <row r="40733" spans="76:76">
      <c r="BX40733" s="16"/>
    </row>
    <row r="40734" spans="76:76">
      <c r="BX40734" s="16"/>
    </row>
    <row r="40735" spans="76:76">
      <c r="BX40735" s="16"/>
    </row>
    <row r="40736" spans="76:76">
      <c r="BX40736" s="16"/>
    </row>
    <row r="40737" spans="76:76">
      <c r="BX40737" s="16"/>
    </row>
    <row r="40738" spans="76:76">
      <c r="BX40738" s="16"/>
    </row>
    <row r="40739" spans="76:76">
      <c r="BX40739" s="16"/>
    </row>
    <row r="40740" spans="76:76">
      <c r="BX40740" s="16"/>
    </row>
    <row r="40741" spans="76:76">
      <c r="BX40741" s="16"/>
    </row>
    <row r="40742" spans="76:76">
      <c r="BX40742" s="16"/>
    </row>
    <row r="40743" spans="76:76">
      <c r="BX40743" s="16"/>
    </row>
    <row r="40744" spans="76:76">
      <c r="BX40744" s="16"/>
    </row>
    <row r="40745" spans="76:76">
      <c r="BX40745" s="16"/>
    </row>
    <row r="40746" spans="76:76">
      <c r="BX40746" s="16"/>
    </row>
    <row r="40747" spans="76:76">
      <c r="BX40747" s="16"/>
    </row>
    <row r="40748" spans="76:76">
      <c r="BX40748" s="16"/>
    </row>
    <row r="40749" spans="76:76">
      <c r="BX40749" s="16"/>
    </row>
    <row r="40750" spans="76:76">
      <c r="BX40750" s="16"/>
    </row>
    <row r="40751" spans="76:76">
      <c r="BX40751" s="16"/>
    </row>
    <row r="40752" spans="76:76">
      <c r="BX40752" s="16"/>
    </row>
    <row r="40753" spans="76:76">
      <c r="BX40753" s="16"/>
    </row>
    <row r="40754" spans="76:76">
      <c r="BX40754" s="16"/>
    </row>
    <row r="40755" spans="76:76">
      <c r="BX40755" s="16"/>
    </row>
    <row r="40756" spans="76:76">
      <c r="BX40756" s="16"/>
    </row>
    <row r="40757" spans="76:76">
      <c r="BX40757" s="16"/>
    </row>
    <row r="40758" spans="76:76">
      <c r="BX40758" s="16"/>
    </row>
    <row r="40759" spans="76:76">
      <c r="BX40759" s="16"/>
    </row>
    <row r="40760" spans="76:76">
      <c r="BX40760" s="16"/>
    </row>
    <row r="40761" spans="76:76">
      <c r="BX40761" s="16"/>
    </row>
    <row r="40762" spans="76:76">
      <c r="BX40762" s="16"/>
    </row>
    <row r="40763" spans="76:76">
      <c r="BX40763" s="16"/>
    </row>
    <row r="40764" spans="76:76">
      <c r="BX40764" s="16"/>
    </row>
    <row r="40765" spans="76:76">
      <c r="BX40765" s="16"/>
    </row>
    <row r="40766" spans="76:76">
      <c r="BX40766" s="16"/>
    </row>
    <row r="40767" spans="76:76">
      <c r="BX40767" s="16"/>
    </row>
    <row r="40768" spans="76:76">
      <c r="BX40768" s="16"/>
    </row>
    <row r="40769" spans="76:76">
      <c r="BX40769" s="16"/>
    </row>
    <row r="40770" spans="76:76">
      <c r="BX40770" s="16"/>
    </row>
    <row r="40771" spans="76:76">
      <c r="BX40771" s="16"/>
    </row>
    <row r="40772" spans="76:76">
      <c r="BX40772" s="16"/>
    </row>
    <row r="40773" spans="76:76">
      <c r="BX40773" s="16"/>
    </row>
    <row r="40774" spans="76:76">
      <c r="BX40774" s="16"/>
    </row>
    <row r="40775" spans="76:76">
      <c r="BX40775" s="16"/>
    </row>
    <row r="40776" spans="76:76">
      <c r="BX40776" s="16"/>
    </row>
    <row r="40777" spans="76:76">
      <c r="BX40777" s="16"/>
    </row>
    <row r="40778" spans="76:76">
      <c r="BX40778" s="16"/>
    </row>
    <row r="40779" spans="76:76">
      <c r="BX40779" s="16"/>
    </row>
    <row r="40780" spans="76:76">
      <c r="BX40780" s="16"/>
    </row>
    <row r="40781" spans="76:76">
      <c r="BX40781" s="16"/>
    </row>
    <row r="40782" spans="76:76">
      <c r="BX40782" s="16"/>
    </row>
    <row r="40783" spans="76:76">
      <c r="BX40783" s="16"/>
    </row>
    <row r="40784" spans="76:76">
      <c r="BX40784" s="16"/>
    </row>
    <row r="40785" spans="76:76">
      <c r="BX40785" s="16"/>
    </row>
    <row r="40786" spans="76:76">
      <c r="BX40786" s="16"/>
    </row>
    <row r="40787" spans="76:76">
      <c r="BX40787" s="16"/>
    </row>
    <row r="40788" spans="76:76">
      <c r="BX40788" s="16"/>
    </row>
    <row r="40789" spans="76:76">
      <c r="BX40789" s="16"/>
    </row>
    <row r="40790" spans="76:76">
      <c r="BX40790" s="16"/>
    </row>
    <row r="40791" spans="76:76">
      <c r="BX40791" s="16"/>
    </row>
    <row r="40792" spans="76:76">
      <c r="BX40792" s="16"/>
    </row>
    <row r="40793" spans="76:76">
      <c r="BX40793" s="16"/>
    </row>
    <row r="40794" spans="76:76">
      <c r="BX40794" s="16"/>
    </row>
    <row r="40795" spans="76:76">
      <c r="BX40795" s="16"/>
    </row>
    <row r="40796" spans="76:76">
      <c r="BX40796" s="16"/>
    </row>
    <row r="40797" spans="76:76">
      <c r="BX40797" s="16"/>
    </row>
    <row r="40798" spans="76:76">
      <c r="BX40798" s="16"/>
    </row>
    <row r="40799" spans="76:76">
      <c r="BX40799" s="16"/>
    </row>
    <row r="40800" spans="76:76">
      <c r="BX40800" s="16"/>
    </row>
    <row r="40801" spans="76:76">
      <c r="BX40801" s="16"/>
    </row>
    <row r="40802" spans="76:76">
      <c r="BX40802" s="16"/>
    </row>
    <row r="40803" spans="76:76">
      <c r="BX40803" s="16"/>
    </row>
    <row r="40804" spans="76:76">
      <c r="BX40804" s="16"/>
    </row>
    <row r="40805" spans="76:76">
      <c r="BX40805" s="16"/>
    </row>
    <row r="40806" spans="76:76">
      <c r="BX40806" s="16"/>
    </row>
    <row r="40807" spans="76:76">
      <c r="BX40807" s="16"/>
    </row>
    <row r="40808" spans="76:76">
      <c r="BX40808" s="16"/>
    </row>
    <row r="40809" spans="76:76">
      <c r="BX40809" s="16"/>
    </row>
    <row r="40810" spans="76:76">
      <c r="BX40810" s="16"/>
    </row>
    <row r="40811" spans="76:76">
      <c r="BX40811" s="16"/>
    </row>
    <row r="40812" spans="76:76">
      <c r="BX40812" s="16"/>
    </row>
    <row r="40813" spans="76:76">
      <c r="BX40813" s="16"/>
    </row>
    <row r="40814" spans="76:76">
      <c r="BX40814" s="16"/>
    </row>
    <row r="40815" spans="76:76">
      <c r="BX40815" s="16"/>
    </row>
    <row r="40816" spans="76:76">
      <c r="BX40816" s="16"/>
    </row>
    <row r="40817" spans="76:76">
      <c r="BX40817" s="16"/>
    </row>
    <row r="40818" spans="76:76">
      <c r="BX40818" s="16"/>
    </row>
    <row r="40819" spans="76:76">
      <c r="BX40819" s="16"/>
    </row>
    <row r="40820" spans="76:76">
      <c r="BX40820" s="16"/>
    </row>
    <row r="40821" spans="76:76">
      <c r="BX40821" s="16"/>
    </row>
    <row r="40822" spans="76:76">
      <c r="BX40822" s="16"/>
    </row>
    <row r="40823" spans="76:76">
      <c r="BX40823" s="16"/>
    </row>
    <row r="40824" spans="76:76">
      <c r="BX40824" s="16"/>
    </row>
    <row r="40825" spans="76:76">
      <c r="BX40825" s="16"/>
    </row>
    <row r="40826" spans="76:76">
      <c r="BX40826" s="16"/>
    </row>
    <row r="40827" spans="76:76">
      <c r="BX40827" s="16"/>
    </row>
    <row r="40828" spans="76:76">
      <c r="BX40828" s="16"/>
    </row>
    <row r="40829" spans="76:76">
      <c r="BX40829" s="16"/>
    </row>
    <row r="40830" spans="76:76">
      <c r="BX40830" s="16"/>
    </row>
    <row r="40831" spans="76:76">
      <c r="BX40831" s="16"/>
    </row>
    <row r="40832" spans="76:76">
      <c r="BX40832" s="16"/>
    </row>
    <row r="40833" spans="76:76">
      <c r="BX40833" s="16"/>
    </row>
    <row r="40834" spans="76:76">
      <c r="BX40834" s="16"/>
    </row>
    <row r="40835" spans="76:76">
      <c r="BX40835" s="16"/>
    </row>
    <row r="40836" spans="76:76">
      <c r="BX40836" s="16"/>
    </row>
    <row r="40837" spans="76:76">
      <c r="BX40837" s="16"/>
    </row>
    <row r="40838" spans="76:76">
      <c r="BX40838" s="16"/>
    </row>
    <row r="40839" spans="76:76">
      <c r="BX40839" s="16"/>
    </row>
    <row r="40840" spans="76:76">
      <c r="BX40840" s="16"/>
    </row>
    <row r="40841" spans="76:76">
      <c r="BX40841" s="16"/>
    </row>
    <row r="40842" spans="76:76">
      <c r="BX40842" s="16"/>
    </row>
    <row r="40843" spans="76:76">
      <c r="BX40843" s="16"/>
    </row>
    <row r="40844" spans="76:76">
      <c r="BX40844" s="16"/>
    </row>
    <row r="40845" spans="76:76">
      <c r="BX40845" s="16"/>
    </row>
    <row r="40846" spans="76:76">
      <c r="BX40846" s="16"/>
    </row>
    <row r="40847" spans="76:76">
      <c r="BX40847" s="16"/>
    </row>
    <row r="40848" spans="76:76">
      <c r="BX40848" s="16"/>
    </row>
    <row r="40849" spans="76:76">
      <c r="BX40849" s="16"/>
    </row>
    <row r="40850" spans="76:76">
      <c r="BX40850" s="16"/>
    </row>
    <row r="40851" spans="76:76">
      <c r="BX40851" s="16"/>
    </row>
    <row r="40852" spans="76:76">
      <c r="BX40852" s="16"/>
    </row>
    <row r="40853" spans="76:76">
      <c r="BX40853" s="16"/>
    </row>
    <row r="40854" spans="76:76">
      <c r="BX40854" s="16"/>
    </row>
    <row r="40855" spans="76:76">
      <c r="BX40855" s="16"/>
    </row>
    <row r="40856" spans="76:76">
      <c r="BX40856" s="16"/>
    </row>
    <row r="40857" spans="76:76">
      <c r="BX40857" s="16"/>
    </row>
    <row r="40858" spans="76:76">
      <c r="BX40858" s="16"/>
    </row>
    <row r="40859" spans="76:76">
      <c r="BX40859" s="16"/>
    </row>
    <row r="40860" spans="76:76">
      <c r="BX40860" s="16"/>
    </row>
    <row r="40861" spans="76:76">
      <c r="BX40861" s="16"/>
    </row>
    <row r="40862" spans="76:76">
      <c r="BX40862" s="16"/>
    </row>
    <row r="40863" spans="76:76">
      <c r="BX40863" s="16"/>
    </row>
    <row r="40864" spans="76:76">
      <c r="BX40864" s="16"/>
    </row>
    <row r="40865" spans="76:76">
      <c r="BX40865" s="16"/>
    </row>
    <row r="40866" spans="76:76">
      <c r="BX40866" s="16"/>
    </row>
    <row r="40867" spans="76:76">
      <c r="BX40867" s="16"/>
    </row>
    <row r="40868" spans="76:76">
      <c r="BX40868" s="16"/>
    </row>
    <row r="40869" spans="76:76">
      <c r="BX40869" s="16"/>
    </row>
    <row r="40870" spans="76:76">
      <c r="BX40870" s="16"/>
    </row>
    <row r="40871" spans="76:76">
      <c r="BX40871" s="16"/>
    </row>
    <row r="40872" spans="76:76">
      <c r="BX40872" s="16"/>
    </row>
    <row r="40873" spans="76:76">
      <c r="BX40873" s="16"/>
    </row>
    <row r="40874" spans="76:76">
      <c r="BX40874" s="16"/>
    </row>
    <row r="40875" spans="76:76">
      <c r="BX40875" s="16"/>
    </row>
    <row r="40876" spans="76:76">
      <c r="BX40876" s="16"/>
    </row>
    <row r="40877" spans="76:76">
      <c r="BX40877" s="16"/>
    </row>
    <row r="40878" spans="76:76">
      <c r="BX40878" s="16"/>
    </row>
    <row r="40879" spans="76:76">
      <c r="BX40879" s="16"/>
    </row>
    <row r="40880" spans="76:76">
      <c r="BX40880" s="16"/>
    </row>
    <row r="40881" spans="76:76">
      <c r="BX40881" s="16"/>
    </row>
    <row r="40882" spans="76:76">
      <c r="BX40882" s="16"/>
    </row>
    <row r="40883" spans="76:76">
      <c r="BX40883" s="16"/>
    </row>
    <row r="40884" spans="76:76">
      <c r="BX40884" s="16"/>
    </row>
    <row r="40885" spans="76:76">
      <c r="BX40885" s="16"/>
    </row>
    <row r="40886" spans="76:76">
      <c r="BX40886" s="16"/>
    </row>
    <row r="40887" spans="76:76">
      <c r="BX40887" s="16"/>
    </row>
    <row r="40888" spans="76:76">
      <c r="BX40888" s="16"/>
    </row>
    <row r="40889" spans="76:76">
      <c r="BX40889" s="16"/>
    </row>
    <row r="40890" spans="76:76">
      <c r="BX40890" s="16"/>
    </row>
    <row r="40891" spans="76:76">
      <c r="BX40891" s="16"/>
    </row>
    <row r="40892" spans="76:76">
      <c r="BX40892" s="16"/>
    </row>
    <row r="40893" spans="76:76">
      <c r="BX40893" s="16"/>
    </row>
    <row r="40894" spans="76:76">
      <c r="BX40894" s="16"/>
    </row>
    <row r="40895" spans="76:76">
      <c r="BX40895" s="16"/>
    </row>
    <row r="40896" spans="76:76">
      <c r="BX40896" s="16"/>
    </row>
    <row r="40897" spans="76:76">
      <c r="BX40897" s="16"/>
    </row>
    <row r="40898" spans="76:76">
      <c r="BX40898" s="16"/>
    </row>
    <row r="40899" spans="76:76">
      <c r="BX40899" s="16"/>
    </row>
    <row r="40900" spans="76:76">
      <c r="BX40900" s="16"/>
    </row>
    <row r="40901" spans="76:76">
      <c r="BX40901" s="16"/>
    </row>
    <row r="40902" spans="76:76">
      <c r="BX40902" s="16"/>
    </row>
    <row r="40903" spans="76:76">
      <c r="BX40903" s="16"/>
    </row>
    <row r="40904" spans="76:76">
      <c r="BX40904" s="16"/>
    </row>
    <row r="40905" spans="76:76">
      <c r="BX40905" s="16"/>
    </row>
    <row r="40906" spans="76:76">
      <c r="BX40906" s="16"/>
    </row>
    <row r="40907" spans="76:76">
      <c r="BX40907" s="16"/>
    </row>
    <row r="40908" spans="76:76">
      <c r="BX40908" s="16"/>
    </row>
    <row r="40909" spans="76:76">
      <c r="BX40909" s="16"/>
    </row>
    <row r="40910" spans="76:76">
      <c r="BX40910" s="16"/>
    </row>
    <row r="40911" spans="76:76">
      <c r="BX40911" s="16"/>
    </row>
    <row r="40912" spans="76:76">
      <c r="BX40912" s="16"/>
    </row>
    <row r="40913" spans="76:76">
      <c r="BX40913" s="16"/>
    </row>
    <row r="40914" spans="76:76">
      <c r="BX40914" s="16"/>
    </row>
    <row r="40915" spans="76:76">
      <c r="BX40915" s="16"/>
    </row>
    <row r="40916" spans="76:76">
      <c r="BX40916" s="16"/>
    </row>
    <row r="40917" spans="76:76">
      <c r="BX40917" s="16"/>
    </row>
    <row r="40918" spans="76:76">
      <c r="BX40918" s="16"/>
    </row>
    <row r="40919" spans="76:76">
      <c r="BX40919" s="16"/>
    </row>
    <row r="40920" spans="76:76">
      <c r="BX40920" s="16"/>
    </row>
    <row r="40921" spans="76:76">
      <c r="BX40921" s="16"/>
    </row>
    <row r="40922" spans="76:76">
      <c r="BX40922" s="16"/>
    </row>
    <row r="40923" spans="76:76">
      <c r="BX40923" s="16"/>
    </row>
    <row r="40924" spans="76:76">
      <c r="BX40924" s="16"/>
    </row>
    <row r="40925" spans="76:76">
      <c r="BX40925" s="16"/>
    </row>
    <row r="40926" spans="76:76">
      <c r="BX40926" s="16"/>
    </row>
    <row r="40927" spans="76:76">
      <c r="BX40927" s="16"/>
    </row>
    <row r="40928" spans="76:76">
      <c r="BX40928" s="16"/>
    </row>
    <row r="40929" spans="76:76">
      <c r="BX40929" s="16"/>
    </row>
    <row r="40930" spans="76:76">
      <c r="BX40930" s="16"/>
    </row>
    <row r="40931" spans="76:76">
      <c r="BX40931" s="16"/>
    </row>
    <row r="40932" spans="76:76">
      <c r="BX40932" s="16"/>
    </row>
    <row r="40933" spans="76:76">
      <c r="BX40933" s="16"/>
    </row>
    <row r="40934" spans="76:76">
      <c r="BX40934" s="16"/>
    </row>
    <row r="40935" spans="76:76">
      <c r="BX40935" s="16"/>
    </row>
    <row r="40936" spans="76:76">
      <c r="BX40936" s="16"/>
    </row>
    <row r="40937" spans="76:76">
      <c r="BX40937" s="16"/>
    </row>
    <row r="40938" spans="76:76">
      <c r="BX40938" s="16"/>
    </row>
    <row r="40939" spans="76:76">
      <c r="BX40939" s="16"/>
    </row>
    <row r="40940" spans="76:76">
      <c r="BX40940" s="16"/>
    </row>
    <row r="40941" spans="76:76">
      <c r="BX40941" s="16"/>
    </row>
    <row r="40942" spans="76:76">
      <c r="BX40942" s="16"/>
    </row>
    <row r="40943" spans="76:76">
      <c r="BX40943" s="16"/>
    </row>
    <row r="40944" spans="76:76">
      <c r="BX40944" s="16"/>
    </row>
    <row r="40945" spans="76:76">
      <c r="BX40945" s="16"/>
    </row>
    <row r="40946" spans="76:76">
      <c r="BX40946" s="16"/>
    </row>
    <row r="40947" spans="76:76">
      <c r="BX40947" s="16"/>
    </row>
    <row r="40948" spans="76:76">
      <c r="BX40948" s="16"/>
    </row>
    <row r="40949" spans="76:76">
      <c r="BX40949" s="16"/>
    </row>
    <row r="40950" spans="76:76">
      <c r="BX40950" s="16"/>
    </row>
    <row r="40951" spans="76:76">
      <c r="BX40951" s="16"/>
    </row>
    <row r="40952" spans="76:76">
      <c r="BX40952" s="16"/>
    </row>
    <row r="40953" spans="76:76">
      <c r="BX40953" s="16"/>
    </row>
    <row r="40954" spans="76:76">
      <c r="BX40954" s="16"/>
    </row>
    <row r="40955" spans="76:76">
      <c r="BX40955" s="16"/>
    </row>
    <row r="40956" spans="76:76">
      <c r="BX40956" s="16"/>
    </row>
    <row r="40957" spans="76:76">
      <c r="BX40957" s="16"/>
    </row>
    <row r="40958" spans="76:76">
      <c r="BX40958" s="16"/>
    </row>
    <row r="40959" spans="76:76">
      <c r="BX40959" s="16"/>
    </row>
    <row r="40960" spans="76:76">
      <c r="BX40960" s="16"/>
    </row>
    <row r="40961" spans="76:76">
      <c r="BX40961" s="16"/>
    </row>
    <row r="40962" spans="76:76">
      <c r="BX40962" s="16"/>
    </row>
    <row r="40963" spans="76:76">
      <c r="BX40963" s="16"/>
    </row>
    <row r="40964" spans="76:76">
      <c r="BX40964" s="16"/>
    </row>
    <row r="40965" spans="76:76">
      <c r="BX40965" s="16"/>
    </row>
    <row r="40966" spans="76:76">
      <c r="BX40966" s="16"/>
    </row>
    <row r="40967" spans="76:76">
      <c r="BX40967" s="16"/>
    </row>
    <row r="40968" spans="76:76">
      <c r="BX40968" s="16"/>
    </row>
    <row r="40969" spans="76:76">
      <c r="BX40969" s="16"/>
    </row>
    <row r="40970" spans="76:76">
      <c r="BX40970" s="16"/>
    </row>
    <row r="40971" spans="76:76">
      <c r="BX40971" s="16"/>
    </row>
    <row r="40972" spans="76:76">
      <c r="BX40972" s="16"/>
    </row>
    <row r="40973" spans="76:76">
      <c r="BX40973" s="16"/>
    </row>
    <row r="40974" spans="76:76">
      <c r="BX40974" s="16"/>
    </row>
    <row r="40975" spans="76:76">
      <c r="BX40975" s="16"/>
    </row>
    <row r="40976" spans="76:76">
      <c r="BX40976" s="16"/>
    </row>
    <row r="40977" spans="76:76">
      <c r="BX40977" s="16"/>
    </row>
    <row r="40978" spans="76:76">
      <c r="BX40978" s="16"/>
    </row>
    <row r="40979" spans="76:76">
      <c r="BX40979" s="16"/>
    </row>
    <row r="40980" spans="76:76">
      <c r="BX40980" s="16"/>
    </row>
    <row r="40981" spans="76:76">
      <c r="BX40981" s="16"/>
    </row>
    <row r="40982" spans="76:76">
      <c r="BX40982" s="16"/>
    </row>
    <row r="40983" spans="76:76">
      <c r="BX40983" s="16"/>
    </row>
    <row r="40984" spans="76:76">
      <c r="BX40984" s="16"/>
    </row>
    <row r="40985" spans="76:76">
      <c r="BX40985" s="16"/>
    </row>
    <row r="40986" spans="76:76">
      <c r="BX40986" s="16"/>
    </row>
    <row r="40987" spans="76:76">
      <c r="BX40987" s="16"/>
    </row>
    <row r="40988" spans="76:76">
      <c r="BX40988" s="16"/>
    </row>
    <row r="40989" spans="76:76">
      <c r="BX40989" s="16"/>
    </row>
    <row r="40990" spans="76:76">
      <c r="BX40990" s="16"/>
    </row>
    <row r="40991" spans="76:76">
      <c r="BX40991" s="16"/>
    </row>
    <row r="40992" spans="76:76">
      <c r="BX40992" s="16"/>
    </row>
    <row r="40993" spans="76:76">
      <c r="BX40993" s="16"/>
    </row>
    <row r="40994" spans="76:76">
      <c r="BX40994" s="16"/>
    </row>
    <row r="40995" spans="76:76">
      <c r="BX40995" s="16"/>
    </row>
    <row r="40996" spans="76:76">
      <c r="BX40996" s="16"/>
    </row>
    <row r="40997" spans="76:76">
      <c r="BX40997" s="16"/>
    </row>
    <row r="40998" spans="76:76">
      <c r="BX40998" s="16"/>
    </row>
    <row r="40999" spans="76:76">
      <c r="BX40999" s="16"/>
    </row>
    <row r="41000" spans="76:76">
      <c r="BX41000" s="16"/>
    </row>
    <row r="41001" spans="76:76">
      <c r="BX41001" s="16"/>
    </row>
    <row r="41002" spans="76:76">
      <c r="BX41002" s="16"/>
    </row>
    <row r="41003" spans="76:76">
      <c r="BX41003" s="16"/>
    </row>
    <row r="41004" spans="76:76">
      <c r="BX41004" s="16"/>
    </row>
    <row r="41005" spans="76:76">
      <c r="BX41005" s="16"/>
    </row>
    <row r="41006" spans="76:76">
      <c r="BX41006" s="16"/>
    </row>
    <row r="41007" spans="76:76">
      <c r="BX41007" s="16"/>
    </row>
    <row r="41008" spans="76:76">
      <c r="BX41008" s="16"/>
    </row>
    <row r="41009" spans="76:76">
      <c r="BX41009" s="16"/>
    </row>
    <row r="41010" spans="76:76">
      <c r="BX41010" s="16"/>
    </row>
    <row r="41011" spans="76:76">
      <c r="BX41011" s="16"/>
    </row>
    <row r="41012" spans="76:76">
      <c r="BX41012" s="16"/>
    </row>
    <row r="41013" spans="76:76">
      <c r="BX41013" s="16"/>
    </row>
    <row r="41014" spans="76:76">
      <c r="BX41014" s="16"/>
    </row>
    <row r="41015" spans="76:76">
      <c r="BX41015" s="16"/>
    </row>
    <row r="41016" spans="76:76">
      <c r="BX41016" s="16"/>
    </row>
    <row r="41017" spans="76:76">
      <c r="BX41017" s="16"/>
    </row>
    <row r="41018" spans="76:76">
      <c r="BX41018" s="16"/>
    </row>
    <row r="41019" spans="76:76">
      <c r="BX41019" s="16"/>
    </row>
    <row r="41020" spans="76:76">
      <c r="BX41020" s="16"/>
    </row>
    <row r="41021" spans="76:76">
      <c r="BX41021" s="16"/>
    </row>
    <row r="41022" spans="76:76">
      <c r="BX41022" s="16"/>
    </row>
    <row r="41023" spans="76:76">
      <c r="BX41023" s="16"/>
    </row>
    <row r="41024" spans="76:76">
      <c r="BX41024" s="16"/>
    </row>
    <row r="41025" spans="76:76">
      <c r="BX41025" s="16"/>
    </row>
    <row r="41026" spans="76:76">
      <c r="BX41026" s="16"/>
    </row>
    <row r="41027" spans="76:76">
      <c r="BX41027" s="16"/>
    </row>
    <row r="41028" spans="76:76">
      <c r="BX41028" s="16"/>
    </row>
    <row r="41029" spans="76:76">
      <c r="BX41029" s="16"/>
    </row>
    <row r="41030" spans="76:76">
      <c r="BX41030" s="16"/>
    </row>
    <row r="41031" spans="76:76">
      <c r="BX41031" s="16"/>
    </row>
    <row r="41032" spans="76:76">
      <c r="BX41032" s="16"/>
    </row>
    <row r="41033" spans="76:76">
      <c r="BX41033" s="16"/>
    </row>
    <row r="41034" spans="76:76">
      <c r="BX41034" s="16"/>
    </row>
    <row r="41035" spans="76:76">
      <c r="BX41035" s="16"/>
    </row>
    <row r="41036" spans="76:76">
      <c r="BX41036" s="16"/>
    </row>
    <row r="41037" spans="76:76">
      <c r="BX41037" s="16"/>
    </row>
    <row r="41038" spans="76:76">
      <c r="BX41038" s="16"/>
    </row>
    <row r="41039" spans="76:76">
      <c r="BX41039" s="16"/>
    </row>
    <row r="41040" spans="76:76">
      <c r="BX41040" s="16"/>
    </row>
    <row r="41041" spans="76:76">
      <c r="BX41041" s="16"/>
    </row>
    <row r="41042" spans="76:76">
      <c r="BX41042" s="16"/>
    </row>
    <row r="41043" spans="76:76">
      <c r="BX41043" s="16"/>
    </row>
    <row r="41044" spans="76:76">
      <c r="BX41044" s="16"/>
    </row>
    <row r="41045" spans="76:76">
      <c r="BX41045" s="16"/>
    </row>
    <row r="41046" spans="76:76">
      <c r="BX41046" s="16"/>
    </row>
    <row r="41047" spans="76:76">
      <c r="BX41047" s="16"/>
    </row>
    <row r="41048" spans="76:76">
      <c r="BX41048" s="16"/>
    </row>
    <row r="41049" spans="76:76">
      <c r="BX41049" s="16"/>
    </row>
    <row r="41050" spans="76:76">
      <c r="BX41050" s="16"/>
    </row>
    <row r="41051" spans="76:76">
      <c r="BX41051" s="16"/>
    </row>
    <row r="41052" spans="76:76">
      <c r="BX41052" s="16"/>
    </row>
    <row r="41053" spans="76:76">
      <c r="BX41053" s="16"/>
    </row>
    <row r="41054" spans="76:76">
      <c r="BX41054" s="16"/>
    </row>
    <row r="41055" spans="76:76">
      <c r="BX41055" s="16"/>
    </row>
    <row r="41056" spans="76:76">
      <c r="BX41056" s="16"/>
    </row>
    <row r="41057" spans="76:76">
      <c r="BX41057" s="16"/>
    </row>
    <row r="41058" spans="76:76">
      <c r="BX41058" s="16"/>
    </row>
    <row r="41059" spans="76:76">
      <c r="BX41059" s="16"/>
    </row>
    <row r="41060" spans="76:76">
      <c r="BX41060" s="16"/>
    </row>
    <row r="41061" spans="76:76">
      <c r="BX41061" s="16"/>
    </row>
    <row r="41062" spans="76:76">
      <c r="BX41062" s="16"/>
    </row>
    <row r="41063" spans="76:76">
      <c r="BX41063" s="16"/>
    </row>
    <row r="41064" spans="76:76">
      <c r="BX41064" s="16"/>
    </row>
    <row r="41065" spans="76:76">
      <c r="BX41065" s="16"/>
    </row>
    <row r="41066" spans="76:76">
      <c r="BX41066" s="16"/>
    </row>
    <row r="41067" spans="76:76">
      <c r="BX41067" s="16"/>
    </row>
    <row r="41068" spans="76:76">
      <c r="BX41068" s="16"/>
    </row>
    <row r="41069" spans="76:76">
      <c r="BX41069" s="16"/>
    </row>
    <row r="41070" spans="76:76">
      <c r="BX41070" s="16"/>
    </row>
    <row r="41071" spans="76:76">
      <c r="BX41071" s="16"/>
    </row>
    <row r="41072" spans="76:76">
      <c r="BX41072" s="16"/>
    </row>
    <row r="41073" spans="76:76">
      <c r="BX41073" s="16"/>
    </row>
    <row r="41074" spans="76:76">
      <c r="BX41074" s="16"/>
    </row>
    <row r="41075" spans="76:76">
      <c r="BX41075" s="16"/>
    </row>
    <row r="41076" spans="76:76">
      <c r="BX41076" s="16"/>
    </row>
    <row r="41077" spans="76:76">
      <c r="BX41077" s="16"/>
    </row>
    <row r="41078" spans="76:76">
      <c r="BX41078" s="16"/>
    </row>
    <row r="41079" spans="76:76">
      <c r="BX41079" s="16"/>
    </row>
    <row r="41080" spans="76:76">
      <c r="BX41080" s="16"/>
    </row>
    <row r="41081" spans="76:76">
      <c r="BX41081" s="16"/>
    </row>
    <row r="41082" spans="76:76">
      <c r="BX41082" s="16"/>
    </row>
    <row r="41083" spans="76:76">
      <c r="BX41083" s="16"/>
    </row>
    <row r="41084" spans="76:76">
      <c r="BX41084" s="16"/>
    </row>
    <row r="41085" spans="76:76">
      <c r="BX41085" s="16"/>
    </row>
    <row r="41086" spans="76:76">
      <c r="BX41086" s="16"/>
    </row>
    <row r="41087" spans="76:76">
      <c r="BX41087" s="16"/>
    </row>
    <row r="41088" spans="76:76">
      <c r="BX41088" s="16"/>
    </row>
    <row r="41089" spans="76:76">
      <c r="BX41089" s="16"/>
    </row>
    <row r="41090" spans="76:76">
      <c r="BX41090" s="16"/>
    </row>
    <row r="41091" spans="76:76">
      <c r="BX41091" s="16"/>
    </row>
    <row r="41092" spans="76:76">
      <c r="BX41092" s="16"/>
    </row>
    <row r="41093" spans="76:76">
      <c r="BX41093" s="16"/>
    </row>
    <row r="41094" spans="76:76">
      <c r="BX41094" s="16"/>
    </row>
    <row r="41095" spans="76:76">
      <c r="BX41095" s="16"/>
    </row>
    <row r="41096" spans="76:76">
      <c r="BX41096" s="16"/>
    </row>
    <row r="41097" spans="76:76">
      <c r="BX41097" s="16"/>
    </row>
    <row r="41098" spans="76:76">
      <c r="BX41098" s="16"/>
    </row>
    <row r="41099" spans="76:76">
      <c r="BX41099" s="16"/>
    </row>
    <row r="41100" spans="76:76">
      <c r="BX41100" s="16"/>
    </row>
    <row r="41101" spans="76:76">
      <c r="BX41101" s="16"/>
    </row>
    <row r="41102" spans="76:76">
      <c r="BX41102" s="16"/>
    </row>
    <row r="41103" spans="76:76">
      <c r="BX41103" s="16"/>
    </row>
    <row r="41104" spans="76:76">
      <c r="BX41104" s="16"/>
    </row>
    <row r="41105" spans="76:76">
      <c r="BX41105" s="16"/>
    </row>
    <row r="41106" spans="76:76">
      <c r="BX41106" s="16"/>
    </row>
    <row r="41107" spans="76:76">
      <c r="BX41107" s="16"/>
    </row>
    <row r="41108" spans="76:76">
      <c r="BX41108" s="16"/>
    </row>
    <row r="41109" spans="76:76">
      <c r="BX41109" s="16"/>
    </row>
    <row r="41110" spans="76:76">
      <c r="BX41110" s="16"/>
    </row>
    <row r="41111" spans="76:76">
      <c r="BX41111" s="16"/>
    </row>
    <row r="41112" spans="76:76">
      <c r="BX41112" s="16"/>
    </row>
    <row r="41113" spans="76:76">
      <c r="BX41113" s="16"/>
    </row>
    <row r="41114" spans="76:76">
      <c r="BX41114" s="16"/>
    </row>
    <row r="41115" spans="76:76">
      <c r="BX41115" s="16"/>
    </row>
    <row r="41116" spans="76:76">
      <c r="BX41116" s="16"/>
    </row>
    <row r="41117" spans="76:76">
      <c r="BX41117" s="16"/>
    </row>
    <row r="41118" spans="76:76">
      <c r="BX41118" s="16"/>
    </row>
    <row r="41119" spans="76:76">
      <c r="BX41119" s="16"/>
    </row>
    <row r="41120" spans="76:76">
      <c r="BX41120" s="16"/>
    </row>
    <row r="41121" spans="76:76">
      <c r="BX41121" s="16"/>
    </row>
    <row r="41122" spans="76:76">
      <c r="BX41122" s="16"/>
    </row>
    <row r="41123" spans="76:76">
      <c r="BX41123" s="16"/>
    </row>
    <row r="41124" spans="76:76">
      <c r="BX41124" s="16"/>
    </row>
    <row r="41125" spans="76:76">
      <c r="BX41125" s="16"/>
    </row>
    <row r="41126" spans="76:76">
      <c r="BX41126" s="16"/>
    </row>
    <row r="41127" spans="76:76">
      <c r="BX41127" s="16"/>
    </row>
    <row r="41128" spans="76:76">
      <c r="BX41128" s="16"/>
    </row>
    <row r="41129" spans="76:76">
      <c r="BX41129" s="16"/>
    </row>
    <row r="41130" spans="76:76">
      <c r="BX41130" s="16"/>
    </row>
    <row r="41131" spans="76:76">
      <c r="BX41131" s="16"/>
    </row>
    <row r="41132" spans="76:76">
      <c r="BX41132" s="16"/>
    </row>
    <row r="41133" spans="76:76">
      <c r="BX41133" s="16"/>
    </row>
    <row r="41134" spans="76:76">
      <c r="BX41134" s="16"/>
    </row>
    <row r="41135" spans="76:76">
      <c r="BX41135" s="16"/>
    </row>
    <row r="41136" spans="76:76">
      <c r="BX41136" s="16"/>
    </row>
    <row r="41137" spans="76:76">
      <c r="BX41137" s="16"/>
    </row>
    <row r="41138" spans="76:76">
      <c r="BX41138" s="16"/>
    </row>
    <row r="41139" spans="76:76">
      <c r="BX41139" s="16"/>
    </row>
    <row r="41140" spans="76:76">
      <c r="BX41140" s="16"/>
    </row>
    <row r="41141" spans="76:76">
      <c r="BX41141" s="16"/>
    </row>
    <row r="41142" spans="76:76">
      <c r="BX41142" s="16"/>
    </row>
    <row r="41143" spans="76:76">
      <c r="BX41143" s="16"/>
    </row>
    <row r="41144" spans="76:76">
      <c r="BX41144" s="16"/>
    </row>
    <row r="41145" spans="76:76">
      <c r="BX41145" s="16"/>
    </row>
    <row r="41146" spans="76:76">
      <c r="BX41146" s="16"/>
    </row>
    <row r="41147" spans="76:76">
      <c r="BX41147" s="16"/>
    </row>
    <row r="41148" spans="76:76">
      <c r="BX41148" s="16"/>
    </row>
    <row r="41149" spans="76:76">
      <c r="BX41149" s="16"/>
    </row>
    <row r="41150" spans="76:76">
      <c r="BX41150" s="16"/>
    </row>
    <row r="41151" spans="76:76">
      <c r="BX41151" s="16"/>
    </row>
    <row r="41152" spans="76:76">
      <c r="BX41152" s="16"/>
    </row>
    <row r="41153" spans="76:76">
      <c r="BX41153" s="16"/>
    </row>
    <row r="41154" spans="76:76">
      <c r="BX41154" s="16"/>
    </row>
    <row r="41155" spans="76:76">
      <c r="BX41155" s="16"/>
    </row>
    <row r="41156" spans="76:76">
      <c r="BX41156" s="16"/>
    </row>
    <row r="41157" spans="76:76">
      <c r="BX41157" s="16"/>
    </row>
    <row r="41158" spans="76:76">
      <c r="BX41158" s="16"/>
    </row>
    <row r="41159" spans="76:76">
      <c r="BX41159" s="16"/>
    </row>
    <row r="41160" spans="76:76">
      <c r="BX41160" s="16"/>
    </row>
    <row r="41161" spans="76:76">
      <c r="BX41161" s="16"/>
    </row>
    <row r="41162" spans="76:76">
      <c r="BX41162" s="16"/>
    </row>
    <row r="41163" spans="76:76">
      <c r="BX41163" s="16"/>
    </row>
    <row r="41164" spans="76:76">
      <c r="BX41164" s="16"/>
    </row>
    <row r="41165" spans="76:76">
      <c r="BX41165" s="16"/>
    </row>
    <row r="41166" spans="76:76">
      <c r="BX41166" s="16"/>
    </row>
    <row r="41167" spans="76:76">
      <c r="BX41167" s="16"/>
    </row>
    <row r="41168" spans="76:76">
      <c r="BX41168" s="16"/>
    </row>
    <row r="41169" spans="76:76">
      <c r="BX41169" s="16"/>
    </row>
    <row r="41170" spans="76:76">
      <c r="BX41170" s="16"/>
    </row>
    <row r="41171" spans="76:76">
      <c r="BX41171" s="16"/>
    </row>
    <row r="41172" spans="76:76">
      <c r="BX41172" s="16"/>
    </row>
    <row r="41173" spans="76:76">
      <c r="BX41173" s="16"/>
    </row>
    <row r="41174" spans="76:76">
      <c r="BX41174" s="16"/>
    </row>
    <row r="41175" spans="76:76">
      <c r="BX41175" s="16"/>
    </row>
    <row r="41176" spans="76:76">
      <c r="BX41176" s="16"/>
    </row>
    <row r="41177" spans="76:76">
      <c r="BX41177" s="16"/>
    </row>
    <row r="41178" spans="76:76">
      <c r="BX41178" s="16"/>
    </row>
    <row r="41179" spans="76:76">
      <c r="BX41179" s="16"/>
    </row>
    <row r="41180" spans="76:76">
      <c r="BX41180" s="16"/>
    </row>
    <row r="41181" spans="76:76">
      <c r="BX41181" s="16"/>
    </row>
    <row r="41182" spans="76:76">
      <c r="BX41182" s="16"/>
    </row>
    <row r="41183" spans="76:76">
      <c r="BX41183" s="16"/>
    </row>
    <row r="41184" spans="76:76">
      <c r="BX41184" s="16"/>
    </row>
    <row r="41185" spans="76:76">
      <c r="BX41185" s="16"/>
    </row>
    <row r="41186" spans="76:76">
      <c r="BX41186" s="16"/>
    </row>
    <row r="41187" spans="76:76">
      <c r="BX41187" s="16"/>
    </row>
    <row r="41188" spans="76:76">
      <c r="BX41188" s="16"/>
    </row>
    <row r="41189" spans="76:76">
      <c r="BX41189" s="16"/>
    </row>
    <row r="41190" spans="76:76">
      <c r="BX41190" s="16"/>
    </row>
    <row r="41191" spans="76:76">
      <c r="BX41191" s="16"/>
    </row>
    <row r="41192" spans="76:76">
      <c r="BX41192" s="16"/>
    </row>
    <row r="41193" spans="76:76">
      <c r="BX41193" s="16"/>
    </row>
    <row r="41194" spans="76:76">
      <c r="BX41194" s="16"/>
    </row>
    <row r="41195" spans="76:76">
      <c r="BX41195" s="16"/>
    </row>
    <row r="41196" spans="76:76">
      <c r="BX41196" s="16"/>
    </row>
    <row r="41197" spans="76:76">
      <c r="BX41197" s="16"/>
    </row>
    <row r="41198" spans="76:76">
      <c r="BX41198" s="16"/>
    </row>
    <row r="41199" spans="76:76">
      <c r="BX41199" s="16"/>
    </row>
    <row r="41200" spans="76:76">
      <c r="BX41200" s="16"/>
    </row>
    <row r="41201" spans="76:76">
      <c r="BX41201" s="16"/>
    </row>
    <row r="41202" spans="76:76">
      <c r="BX41202" s="16"/>
    </row>
    <row r="41203" spans="76:76">
      <c r="BX41203" s="16"/>
    </row>
    <row r="41204" spans="76:76">
      <c r="BX41204" s="16"/>
    </row>
    <row r="41205" spans="76:76">
      <c r="BX41205" s="16"/>
    </row>
    <row r="41206" spans="76:76">
      <c r="BX41206" s="16"/>
    </row>
    <row r="41207" spans="76:76">
      <c r="BX41207" s="16"/>
    </row>
    <row r="41208" spans="76:76">
      <c r="BX41208" s="16"/>
    </row>
    <row r="41209" spans="76:76">
      <c r="BX41209" s="16"/>
    </row>
    <row r="41210" spans="76:76">
      <c r="BX41210" s="16"/>
    </row>
    <row r="41211" spans="76:76">
      <c r="BX41211" s="16"/>
    </row>
    <row r="41212" spans="76:76">
      <c r="BX41212" s="16"/>
    </row>
    <row r="41213" spans="76:76">
      <c r="BX41213" s="16"/>
    </row>
    <row r="41214" spans="76:76">
      <c r="BX41214" s="16"/>
    </row>
    <row r="41215" spans="76:76">
      <c r="BX41215" s="16"/>
    </row>
    <row r="41216" spans="76:76">
      <c r="BX41216" s="16"/>
    </row>
    <row r="41217" spans="76:76">
      <c r="BX41217" s="16"/>
    </row>
    <row r="41218" spans="76:76">
      <c r="BX41218" s="16"/>
    </row>
    <row r="41219" spans="76:76">
      <c r="BX41219" s="16"/>
    </row>
    <row r="41220" spans="76:76">
      <c r="BX41220" s="16"/>
    </row>
    <row r="41221" spans="76:76">
      <c r="BX41221" s="16"/>
    </row>
    <row r="41222" spans="76:76">
      <c r="BX41222" s="16"/>
    </row>
    <row r="41223" spans="76:76">
      <c r="BX41223" s="16"/>
    </row>
    <row r="41224" spans="76:76">
      <c r="BX41224" s="16"/>
    </row>
    <row r="41225" spans="76:76">
      <c r="BX41225" s="16"/>
    </row>
    <row r="41226" spans="76:76">
      <c r="BX41226" s="16"/>
    </row>
    <row r="41227" spans="76:76">
      <c r="BX41227" s="16"/>
    </row>
    <row r="41228" spans="76:76">
      <c r="BX41228" s="16"/>
    </row>
    <row r="41229" spans="76:76">
      <c r="BX41229" s="16"/>
    </row>
    <row r="41230" spans="76:76">
      <c r="BX41230" s="16"/>
    </row>
    <row r="41231" spans="76:76">
      <c r="BX41231" s="16"/>
    </row>
    <row r="41232" spans="76:76">
      <c r="BX41232" s="16"/>
    </row>
    <row r="41233" spans="76:76">
      <c r="BX41233" s="16"/>
    </row>
    <row r="41234" spans="76:76">
      <c r="BX41234" s="16"/>
    </row>
    <row r="41235" spans="76:76">
      <c r="BX41235" s="16"/>
    </row>
    <row r="41236" spans="76:76">
      <c r="BX41236" s="16"/>
    </row>
    <row r="41237" spans="76:76">
      <c r="BX41237" s="16"/>
    </row>
    <row r="41238" spans="76:76">
      <c r="BX41238" s="16"/>
    </row>
    <row r="41239" spans="76:76">
      <c r="BX41239" s="16"/>
    </row>
    <row r="41240" spans="76:76">
      <c r="BX41240" s="16"/>
    </row>
    <row r="41241" spans="76:76">
      <c r="BX41241" s="16"/>
    </row>
    <row r="41242" spans="76:76">
      <c r="BX41242" s="16"/>
    </row>
    <row r="41243" spans="76:76">
      <c r="BX41243" s="16"/>
    </row>
    <row r="41244" spans="76:76">
      <c r="BX41244" s="16"/>
    </row>
    <row r="41245" spans="76:76">
      <c r="BX41245" s="16"/>
    </row>
    <row r="41246" spans="76:76">
      <c r="BX41246" s="16"/>
    </row>
    <row r="41247" spans="76:76">
      <c r="BX41247" s="16"/>
    </row>
    <row r="41248" spans="76:76">
      <c r="BX41248" s="16"/>
    </row>
    <row r="41249" spans="76:76">
      <c r="BX41249" s="16"/>
    </row>
    <row r="41250" spans="76:76">
      <c r="BX41250" s="16"/>
    </row>
    <row r="41251" spans="76:76">
      <c r="BX41251" s="16"/>
    </row>
    <row r="41252" spans="76:76">
      <c r="BX41252" s="16"/>
    </row>
    <row r="41253" spans="76:76">
      <c r="BX41253" s="16"/>
    </row>
    <row r="41254" spans="76:76">
      <c r="BX41254" s="16"/>
    </row>
    <row r="41255" spans="76:76">
      <c r="BX41255" s="16"/>
    </row>
    <row r="41256" spans="76:76">
      <c r="BX41256" s="16"/>
    </row>
    <row r="41257" spans="76:76">
      <c r="BX41257" s="16"/>
    </row>
    <row r="41258" spans="76:76">
      <c r="BX41258" s="16"/>
    </row>
    <row r="41259" spans="76:76">
      <c r="BX41259" s="16"/>
    </row>
    <row r="41260" spans="76:76">
      <c r="BX41260" s="16"/>
    </row>
    <row r="41261" spans="76:76">
      <c r="BX41261" s="16"/>
    </row>
    <row r="41262" spans="76:76">
      <c r="BX41262" s="16"/>
    </row>
    <row r="41263" spans="76:76">
      <c r="BX41263" s="16"/>
    </row>
    <row r="41264" spans="76:76">
      <c r="BX41264" s="16"/>
    </row>
    <row r="41265" spans="76:76">
      <c r="BX41265" s="16"/>
    </row>
    <row r="41266" spans="76:76">
      <c r="BX41266" s="16"/>
    </row>
    <row r="41267" spans="76:76">
      <c r="BX41267" s="16"/>
    </row>
    <row r="41268" spans="76:76">
      <c r="BX41268" s="16"/>
    </row>
    <row r="41269" spans="76:76">
      <c r="BX41269" s="16"/>
    </row>
    <row r="41270" spans="76:76">
      <c r="BX41270" s="16"/>
    </row>
    <row r="41271" spans="76:76">
      <c r="BX41271" s="16"/>
    </row>
    <row r="41272" spans="76:76">
      <c r="BX41272" s="16"/>
    </row>
    <row r="41273" spans="76:76">
      <c r="BX41273" s="16"/>
    </row>
    <row r="41274" spans="76:76">
      <c r="BX41274" s="16"/>
    </row>
    <row r="41275" spans="76:76">
      <c r="BX41275" s="16"/>
    </row>
    <row r="41276" spans="76:76">
      <c r="BX41276" s="16"/>
    </row>
    <row r="41277" spans="76:76">
      <c r="BX41277" s="16"/>
    </row>
    <row r="41278" spans="76:76">
      <c r="BX41278" s="16"/>
    </row>
    <row r="41279" spans="76:76">
      <c r="BX41279" s="16"/>
    </row>
    <row r="41280" spans="76:76">
      <c r="BX41280" s="16"/>
    </row>
    <row r="41281" spans="76:76">
      <c r="BX41281" s="16"/>
    </row>
    <row r="41282" spans="76:76">
      <c r="BX41282" s="16"/>
    </row>
    <row r="41283" spans="76:76">
      <c r="BX41283" s="16"/>
    </row>
    <row r="41284" spans="76:76">
      <c r="BX41284" s="16"/>
    </row>
    <row r="41285" spans="76:76">
      <c r="BX41285" s="16"/>
    </row>
    <row r="41286" spans="76:76">
      <c r="BX41286" s="16"/>
    </row>
    <row r="41287" spans="76:76">
      <c r="BX41287" s="16"/>
    </row>
    <row r="41288" spans="76:76">
      <c r="BX41288" s="16"/>
    </row>
    <row r="41289" spans="76:76">
      <c r="BX41289" s="16"/>
    </row>
    <row r="41290" spans="76:76">
      <c r="BX41290" s="16"/>
    </row>
    <row r="41291" spans="76:76">
      <c r="BX41291" s="16"/>
    </row>
    <row r="41292" spans="76:76">
      <c r="BX41292" s="16"/>
    </row>
    <row r="41293" spans="76:76">
      <c r="BX41293" s="16"/>
    </row>
    <row r="41294" spans="76:76">
      <c r="BX41294" s="16"/>
    </row>
    <row r="41295" spans="76:76">
      <c r="BX41295" s="16"/>
    </row>
    <row r="41296" spans="76:76">
      <c r="BX41296" s="16"/>
    </row>
    <row r="41297" spans="76:76">
      <c r="BX41297" s="16"/>
    </row>
    <row r="41298" spans="76:76">
      <c r="BX41298" s="16"/>
    </row>
    <row r="41299" spans="76:76">
      <c r="BX41299" s="16"/>
    </row>
    <row r="41300" spans="76:76">
      <c r="BX41300" s="16"/>
    </row>
    <row r="41301" spans="76:76">
      <c r="BX41301" s="16"/>
    </row>
    <row r="41302" spans="76:76">
      <c r="BX41302" s="16"/>
    </row>
    <row r="41303" spans="76:76">
      <c r="BX41303" s="16"/>
    </row>
    <row r="41304" spans="76:76">
      <c r="BX41304" s="16"/>
    </row>
    <row r="41305" spans="76:76">
      <c r="BX41305" s="16"/>
    </row>
    <row r="41306" spans="76:76">
      <c r="BX41306" s="16"/>
    </row>
    <row r="41307" spans="76:76">
      <c r="BX41307" s="16"/>
    </row>
    <row r="41308" spans="76:76">
      <c r="BX41308" s="16"/>
    </row>
    <row r="41309" spans="76:76">
      <c r="BX41309" s="16"/>
    </row>
    <row r="41310" spans="76:76">
      <c r="BX41310" s="16"/>
    </row>
    <row r="41311" spans="76:76">
      <c r="BX41311" s="16"/>
    </row>
    <row r="41312" spans="76:76">
      <c r="BX41312" s="16"/>
    </row>
    <row r="41313" spans="76:76">
      <c r="BX41313" s="16"/>
    </row>
    <row r="41314" spans="76:76">
      <c r="BX41314" s="16"/>
    </row>
    <row r="41315" spans="76:76">
      <c r="BX41315" s="16"/>
    </row>
    <row r="41316" spans="76:76">
      <c r="BX41316" s="16"/>
    </row>
    <row r="41317" spans="76:76">
      <c r="BX41317" s="16"/>
    </row>
    <row r="41318" spans="76:76">
      <c r="BX41318" s="16"/>
    </row>
    <row r="41319" spans="76:76">
      <c r="BX41319" s="16"/>
    </row>
    <row r="41320" spans="76:76">
      <c r="BX41320" s="16"/>
    </row>
    <row r="41321" spans="76:76">
      <c r="BX41321" s="16"/>
    </row>
    <row r="41322" spans="76:76">
      <c r="BX41322" s="16"/>
    </row>
    <row r="41323" spans="76:76">
      <c r="BX41323" s="16"/>
    </row>
    <row r="41324" spans="76:76">
      <c r="BX41324" s="16"/>
    </row>
    <row r="41325" spans="76:76">
      <c r="BX41325" s="16"/>
    </row>
    <row r="41326" spans="76:76">
      <c r="BX41326" s="16"/>
    </row>
    <row r="41327" spans="76:76">
      <c r="BX41327" s="16"/>
    </row>
    <row r="41328" spans="76:76">
      <c r="BX41328" s="16"/>
    </row>
    <row r="41329" spans="76:76">
      <c r="BX41329" s="16"/>
    </row>
    <row r="41330" spans="76:76">
      <c r="BX41330" s="16"/>
    </row>
    <row r="41331" spans="76:76">
      <c r="BX41331" s="16"/>
    </row>
    <row r="41332" spans="76:76">
      <c r="BX41332" s="16"/>
    </row>
    <row r="41333" spans="76:76">
      <c r="BX41333" s="16"/>
    </row>
    <row r="41334" spans="76:76">
      <c r="BX41334" s="16"/>
    </row>
    <row r="41335" spans="76:76">
      <c r="BX41335" s="16"/>
    </row>
    <row r="41336" spans="76:76">
      <c r="BX41336" s="16"/>
    </row>
    <row r="41337" spans="76:76">
      <c r="BX41337" s="16"/>
    </row>
    <row r="41338" spans="76:76">
      <c r="BX41338" s="16"/>
    </row>
    <row r="41339" spans="76:76">
      <c r="BX41339" s="16"/>
    </row>
    <row r="41340" spans="76:76">
      <c r="BX41340" s="16"/>
    </row>
    <row r="41341" spans="76:76">
      <c r="BX41341" s="16"/>
    </row>
    <row r="41342" spans="76:76">
      <c r="BX41342" s="16"/>
    </row>
    <row r="41343" spans="76:76">
      <c r="BX41343" s="16"/>
    </row>
    <row r="41344" spans="76:76">
      <c r="BX41344" s="16"/>
    </row>
    <row r="41345" spans="76:76">
      <c r="BX41345" s="16"/>
    </row>
    <row r="41346" spans="76:76">
      <c r="BX41346" s="16"/>
    </row>
    <row r="41347" spans="76:76">
      <c r="BX41347" s="16"/>
    </row>
    <row r="41348" spans="76:76">
      <c r="BX41348" s="16"/>
    </row>
    <row r="41349" spans="76:76">
      <c r="BX41349" s="16"/>
    </row>
    <row r="41350" spans="76:76">
      <c r="BX41350" s="16"/>
    </row>
    <row r="41351" spans="76:76">
      <c r="BX41351" s="16"/>
    </row>
    <row r="41352" spans="76:76">
      <c r="BX41352" s="16"/>
    </row>
    <row r="41353" spans="76:76">
      <c r="BX41353" s="16"/>
    </row>
    <row r="41354" spans="76:76">
      <c r="BX41354" s="16"/>
    </row>
    <row r="41355" spans="76:76">
      <c r="BX41355" s="16"/>
    </row>
    <row r="41356" spans="76:76">
      <c r="BX41356" s="16"/>
    </row>
    <row r="41357" spans="76:76">
      <c r="BX41357" s="16"/>
    </row>
    <row r="41358" spans="76:76">
      <c r="BX41358" s="16"/>
    </row>
    <row r="41359" spans="76:76">
      <c r="BX41359" s="16"/>
    </row>
    <row r="41360" spans="76:76">
      <c r="BX41360" s="16"/>
    </row>
    <row r="41361" spans="76:76">
      <c r="BX41361" s="16"/>
    </row>
    <row r="41362" spans="76:76">
      <c r="BX41362" s="16"/>
    </row>
    <row r="41363" spans="76:76">
      <c r="BX41363" s="16"/>
    </row>
    <row r="41364" spans="76:76">
      <c r="BX41364" s="16"/>
    </row>
    <row r="41365" spans="76:76">
      <c r="BX41365" s="16"/>
    </row>
    <row r="41366" spans="76:76">
      <c r="BX41366" s="16"/>
    </row>
    <row r="41367" spans="76:76">
      <c r="BX41367" s="16"/>
    </row>
    <row r="41368" spans="76:76">
      <c r="BX41368" s="16"/>
    </row>
    <row r="41369" spans="76:76">
      <c r="BX41369" s="16"/>
    </row>
    <row r="41370" spans="76:76">
      <c r="BX41370" s="16"/>
    </row>
    <row r="41371" spans="76:76">
      <c r="BX41371" s="16"/>
    </row>
    <row r="41372" spans="76:76">
      <c r="BX41372" s="16"/>
    </row>
    <row r="41373" spans="76:76">
      <c r="BX41373" s="16"/>
    </row>
    <row r="41374" spans="76:76">
      <c r="BX41374" s="16"/>
    </row>
    <row r="41375" spans="76:76">
      <c r="BX41375" s="16"/>
    </row>
    <row r="41376" spans="76:76">
      <c r="BX41376" s="16"/>
    </row>
    <row r="41377" spans="76:76">
      <c r="BX41377" s="16"/>
    </row>
    <row r="41378" spans="76:76">
      <c r="BX41378" s="16"/>
    </row>
    <row r="41379" spans="76:76">
      <c r="BX41379" s="16"/>
    </row>
    <row r="41380" spans="76:76">
      <c r="BX41380" s="16"/>
    </row>
    <row r="41381" spans="76:76">
      <c r="BX41381" s="16"/>
    </row>
    <row r="41382" spans="76:76">
      <c r="BX41382" s="16"/>
    </row>
    <row r="41383" spans="76:76">
      <c r="BX41383" s="16"/>
    </row>
    <row r="41384" spans="76:76">
      <c r="BX41384" s="16"/>
    </row>
    <row r="41385" spans="76:76">
      <c r="BX41385" s="16"/>
    </row>
    <row r="41386" spans="76:76">
      <c r="BX41386" s="16"/>
    </row>
    <row r="41387" spans="76:76">
      <c r="BX41387" s="16"/>
    </row>
    <row r="41388" spans="76:76">
      <c r="BX41388" s="16"/>
    </row>
    <row r="41389" spans="76:76">
      <c r="BX41389" s="16"/>
    </row>
    <row r="41390" spans="76:76">
      <c r="BX41390" s="16"/>
    </row>
    <row r="41391" spans="76:76">
      <c r="BX41391" s="16"/>
    </row>
    <row r="41392" spans="76:76">
      <c r="BX41392" s="16"/>
    </row>
    <row r="41393" spans="76:76">
      <c r="BX41393" s="16"/>
    </row>
    <row r="41394" spans="76:76">
      <c r="BX41394" s="16"/>
    </row>
    <row r="41395" spans="76:76">
      <c r="BX41395" s="16"/>
    </row>
    <row r="41396" spans="76:76">
      <c r="BX41396" s="16"/>
    </row>
    <row r="41397" spans="76:76">
      <c r="BX41397" s="16"/>
    </row>
    <row r="41398" spans="76:76">
      <c r="BX41398" s="16"/>
    </row>
    <row r="41399" spans="76:76">
      <c r="BX41399" s="16"/>
    </row>
    <row r="41400" spans="76:76">
      <c r="BX41400" s="16"/>
    </row>
    <row r="41401" spans="76:76">
      <c r="BX41401" s="16"/>
    </row>
    <row r="41402" spans="76:76">
      <c r="BX41402" s="16"/>
    </row>
    <row r="41403" spans="76:76">
      <c r="BX41403" s="16"/>
    </row>
    <row r="41404" spans="76:76">
      <c r="BX41404" s="16"/>
    </row>
    <row r="41405" spans="76:76">
      <c r="BX41405" s="16"/>
    </row>
    <row r="41406" spans="76:76">
      <c r="BX41406" s="16"/>
    </row>
    <row r="41407" spans="76:76">
      <c r="BX41407" s="16"/>
    </row>
    <row r="41408" spans="76:76">
      <c r="BX41408" s="16"/>
    </row>
    <row r="41409" spans="76:76">
      <c r="BX41409" s="16"/>
    </row>
    <row r="41410" spans="76:76">
      <c r="BX41410" s="16"/>
    </row>
    <row r="41411" spans="76:76">
      <c r="BX41411" s="16"/>
    </row>
    <row r="41412" spans="76:76">
      <c r="BX41412" s="16"/>
    </row>
    <row r="41413" spans="76:76">
      <c r="BX41413" s="16"/>
    </row>
    <row r="41414" spans="76:76">
      <c r="BX41414" s="16"/>
    </row>
    <row r="41415" spans="76:76">
      <c r="BX41415" s="16"/>
    </row>
    <row r="41416" spans="76:76">
      <c r="BX41416" s="16"/>
    </row>
    <row r="41417" spans="76:76">
      <c r="BX41417" s="16"/>
    </row>
    <row r="41418" spans="76:76">
      <c r="BX41418" s="16"/>
    </row>
    <row r="41419" spans="76:76">
      <c r="BX41419" s="16"/>
    </row>
    <row r="41420" spans="76:76">
      <c r="BX41420" s="16"/>
    </row>
    <row r="41421" spans="76:76">
      <c r="BX41421" s="16"/>
    </row>
    <row r="41422" spans="76:76">
      <c r="BX41422" s="16"/>
    </row>
    <row r="41423" spans="76:76">
      <c r="BX41423" s="16"/>
    </row>
    <row r="41424" spans="76:76">
      <c r="BX41424" s="16"/>
    </row>
    <row r="41425" spans="76:76">
      <c r="BX41425" s="16"/>
    </row>
    <row r="41426" spans="76:76">
      <c r="BX41426" s="16"/>
    </row>
    <row r="41427" spans="76:76">
      <c r="BX41427" s="16"/>
    </row>
    <row r="41428" spans="76:76">
      <c r="BX41428" s="16"/>
    </row>
    <row r="41429" spans="76:76">
      <c r="BX41429" s="16"/>
    </row>
    <row r="41430" spans="76:76">
      <c r="BX41430" s="16"/>
    </row>
    <row r="41431" spans="76:76">
      <c r="BX41431" s="16"/>
    </row>
    <row r="41432" spans="76:76">
      <c r="BX41432" s="16"/>
    </row>
    <row r="41433" spans="76:76">
      <c r="BX41433" s="16"/>
    </row>
    <row r="41434" spans="76:76">
      <c r="BX41434" s="16"/>
    </row>
    <row r="41435" spans="76:76">
      <c r="BX41435" s="16"/>
    </row>
    <row r="41436" spans="76:76">
      <c r="BX41436" s="16"/>
    </row>
    <row r="41437" spans="76:76">
      <c r="BX41437" s="16"/>
    </row>
    <row r="41438" spans="76:76">
      <c r="BX41438" s="16"/>
    </row>
    <row r="41439" spans="76:76">
      <c r="BX41439" s="16"/>
    </row>
    <row r="41440" spans="76:76">
      <c r="BX41440" s="16"/>
    </row>
    <row r="41441" spans="76:76">
      <c r="BX41441" s="16"/>
    </row>
    <row r="41442" spans="76:76">
      <c r="BX41442" s="16"/>
    </row>
    <row r="41443" spans="76:76">
      <c r="BX41443" s="16"/>
    </row>
    <row r="41444" spans="76:76">
      <c r="BX41444" s="16"/>
    </row>
    <row r="41445" spans="76:76">
      <c r="BX41445" s="16"/>
    </row>
    <row r="41446" spans="76:76">
      <c r="BX41446" s="16"/>
    </row>
    <row r="41447" spans="76:76">
      <c r="BX41447" s="16"/>
    </row>
    <row r="41448" spans="76:76">
      <c r="BX41448" s="16"/>
    </row>
    <row r="41449" spans="76:76">
      <c r="BX41449" s="16"/>
    </row>
    <row r="41450" spans="76:76">
      <c r="BX41450" s="16"/>
    </row>
    <row r="41451" spans="76:76">
      <c r="BX41451" s="16"/>
    </row>
    <row r="41452" spans="76:76">
      <c r="BX41452" s="16"/>
    </row>
    <row r="41453" spans="76:76">
      <c r="BX41453" s="16"/>
    </row>
    <row r="41454" spans="76:76">
      <c r="BX41454" s="16"/>
    </row>
    <row r="41455" spans="76:76">
      <c r="BX41455" s="16"/>
    </row>
    <row r="41456" spans="76:76">
      <c r="BX41456" s="16"/>
    </row>
    <row r="41457" spans="76:76">
      <c r="BX41457" s="16"/>
    </row>
    <row r="41458" spans="76:76">
      <c r="BX41458" s="16"/>
    </row>
    <row r="41459" spans="76:76">
      <c r="BX41459" s="16"/>
    </row>
    <row r="41460" spans="76:76">
      <c r="BX41460" s="16"/>
    </row>
    <row r="41461" spans="76:76">
      <c r="BX41461" s="16"/>
    </row>
    <row r="41462" spans="76:76">
      <c r="BX41462" s="16"/>
    </row>
    <row r="41463" spans="76:76">
      <c r="BX41463" s="16"/>
    </row>
    <row r="41464" spans="76:76">
      <c r="BX41464" s="16"/>
    </row>
    <row r="41465" spans="76:76">
      <c r="BX41465" s="16"/>
    </row>
    <row r="41466" spans="76:76">
      <c r="BX41466" s="16"/>
    </row>
    <row r="41467" spans="76:76">
      <c r="BX41467" s="16"/>
    </row>
    <row r="41468" spans="76:76">
      <c r="BX41468" s="16"/>
    </row>
    <row r="41469" spans="76:76">
      <c r="BX41469" s="16"/>
    </row>
    <row r="41470" spans="76:76">
      <c r="BX41470" s="16"/>
    </row>
    <row r="41471" spans="76:76">
      <c r="BX41471" s="16"/>
    </row>
    <row r="41472" spans="76:76">
      <c r="BX41472" s="16"/>
    </row>
    <row r="41473" spans="76:76">
      <c r="BX41473" s="16"/>
    </row>
    <row r="41474" spans="76:76">
      <c r="BX41474" s="16"/>
    </row>
    <row r="41475" spans="76:76">
      <c r="BX41475" s="16"/>
    </row>
    <row r="41476" spans="76:76">
      <c r="BX41476" s="16"/>
    </row>
    <row r="41477" spans="76:76">
      <c r="BX41477" s="16"/>
    </row>
    <row r="41478" spans="76:76">
      <c r="BX41478" s="16"/>
    </row>
    <row r="41479" spans="76:76">
      <c r="BX41479" s="16"/>
    </row>
    <row r="41480" spans="76:76">
      <c r="BX41480" s="16"/>
    </row>
    <row r="41481" spans="76:76">
      <c r="BX41481" s="16"/>
    </row>
    <row r="41482" spans="76:76">
      <c r="BX41482" s="16"/>
    </row>
    <row r="41483" spans="76:76">
      <c r="BX41483" s="16"/>
    </row>
    <row r="41484" spans="76:76">
      <c r="BX41484" s="16"/>
    </row>
    <row r="41485" spans="76:76">
      <c r="BX41485" s="16"/>
    </row>
    <row r="41486" spans="76:76">
      <c r="BX41486" s="16"/>
    </row>
    <row r="41487" spans="76:76">
      <c r="BX41487" s="16"/>
    </row>
    <row r="41488" spans="76:76">
      <c r="BX41488" s="16"/>
    </row>
    <row r="41489" spans="76:76">
      <c r="BX41489" s="16"/>
    </row>
    <row r="41490" spans="76:76">
      <c r="BX41490" s="16"/>
    </row>
    <row r="41491" spans="76:76">
      <c r="BX41491" s="16"/>
    </row>
    <row r="41492" spans="76:76">
      <c r="BX41492" s="16"/>
    </row>
    <row r="41493" spans="76:76">
      <c r="BX41493" s="16"/>
    </row>
    <row r="41494" spans="76:76">
      <c r="BX41494" s="16"/>
    </row>
    <row r="41495" spans="76:76">
      <c r="BX41495" s="16"/>
    </row>
    <row r="41496" spans="76:76">
      <c r="BX41496" s="16"/>
    </row>
    <row r="41497" spans="76:76">
      <c r="BX41497" s="16"/>
    </row>
    <row r="41498" spans="76:76">
      <c r="BX41498" s="16"/>
    </row>
    <row r="41499" spans="76:76">
      <c r="BX41499" s="16"/>
    </row>
    <row r="41500" spans="76:76">
      <c r="BX41500" s="16"/>
    </row>
    <row r="41501" spans="76:76">
      <c r="BX41501" s="16"/>
    </row>
    <row r="41502" spans="76:76">
      <c r="BX41502" s="16"/>
    </row>
    <row r="41503" spans="76:76">
      <c r="BX41503" s="16"/>
    </row>
    <row r="41504" spans="76:76">
      <c r="BX41504" s="16"/>
    </row>
    <row r="41505" spans="76:76">
      <c r="BX41505" s="16"/>
    </row>
    <row r="41506" spans="76:76">
      <c r="BX41506" s="16"/>
    </row>
    <row r="41507" spans="76:76">
      <c r="BX41507" s="16"/>
    </row>
    <row r="41508" spans="76:76">
      <c r="BX41508" s="16"/>
    </row>
    <row r="41509" spans="76:76">
      <c r="BX41509" s="16"/>
    </row>
    <row r="41510" spans="76:76">
      <c r="BX41510" s="16"/>
    </row>
    <row r="41511" spans="76:76">
      <c r="BX41511" s="16"/>
    </row>
    <row r="41512" spans="76:76">
      <c r="BX41512" s="16"/>
    </row>
    <row r="41513" spans="76:76">
      <c r="BX41513" s="16"/>
    </row>
    <row r="41514" spans="76:76">
      <c r="BX41514" s="16"/>
    </row>
    <row r="41515" spans="76:76">
      <c r="BX41515" s="16"/>
    </row>
    <row r="41516" spans="76:76">
      <c r="BX41516" s="16"/>
    </row>
    <row r="41517" spans="76:76">
      <c r="BX41517" s="16"/>
    </row>
    <row r="41518" spans="76:76">
      <c r="BX41518" s="16"/>
    </row>
    <row r="41519" spans="76:76">
      <c r="BX41519" s="16"/>
    </row>
    <row r="41520" spans="76:76">
      <c r="BX41520" s="16"/>
    </row>
    <row r="41521" spans="76:76">
      <c r="BX41521" s="16"/>
    </row>
    <row r="41522" spans="76:76">
      <c r="BX41522" s="16"/>
    </row>
    <row r="41523" spans="76:76">
      <c r="BX41523" s="16"/>
    </row>
    <row r="41524" spans="76:76">
      <c r="BX41524" s="16"/>
    </row>
    <row r="41525" spans="76:76">
      <c r="BX41525" s="16"/>
    </row>
    <row r="41526" spans="76:76">
      <c r="BX41526" s="16"/>
    </row>
    <row r="41527" spans="76:76">
      <c r="BX41527" s="16"/>
    </row>
    <row r="41528" spans="76:76">
      <c r="BX41528" s="16"/>
    </row>
    <row r="41529" spans="76:76">
      <c r="BX41529" s="16"/>
    </row>
    <row r="41530" spans="76:76">
      <c r="BX41530" s="16"/>
    </row>
    <row r="41531" spans="76:76">
      <c r="BX41531" s="16"/>
    </row>
    <row r="41532" spans="76:76">
      <c r="BX41532" s="16"/>
    </row>
    <row r="41533" spans="76:76">
      <c r="BX41533" s="16"/>
    </row>
    <row r="41534" spans="76:76">
      <c r="BX41534" s="16"/>
    </row>
    <row r="41535" spans="76:76">
      <c r="BX41535" s="16"/>
    </row>
    <row r="41536" spans="76:76">
      <c r="BX41536" s="16"/>
    </row>
    <row r="41537" spans="76:76">
      <c r="BX41537" s="16"/>
    </row>
    <row r="41538" spans="76:76">
      <c r="BX41538" s="16"/>
    </row>
    <row r="41539" spans="76:76">
      <c r="BX41539" s="16"/>
    </row>
    <row r="41540" spans="76:76">
      <c r="BX41540" s="16"/>
    </row>
    <row r="41541" spans="76:76">
      <c r="BX41541" s="16"/>
    </row>
    <row r="41542" spans="76:76">
      <c r="BX41542" s="16"/>
    </row>
    <row r="41543" spans="76:76">
      <c r="BX41543" s="16"/>
    </row>
    <row r="41544" spans="76:76">
      <c r="BX41544" s="16"/>
    </row>
    <row r="41545" spans="76:76">
      <c r="BX41545" s="16"/>
    </row>
    <row r="41546" spans="76:76">
      <c r="BX41546" s="16"/>
    </row>
    <row r="41547" spans="76:76">
      <c r="BX41547" s="16"/>
    </row>
    <row r="41548" spans="76:76">
      <c r="BX41548" s="16"/>
    </row>
    <row r="41549" spans="76:76">
      <c r="BX41549" s="16"/>
    </row>
    <row r="41550" spans="76:76">
      <c r="BX41550" s="16"/>
    </row>
    <row r="41551" spans="76:76">
      <c r="BX41551" s="16"/>
    </row>
    <row r="41552" spans="76:76">
      <c r="BX41552" s="16"/>
    </row>
    <row r="41553" spans="76:76">
      <c r="BX41553" s="16"/>
    </row>
    <row r="41554" spans="76:76">
      <c r="BX41554" s="16"/>
    </row>
    <row r="41555" spans="76:76">
      <c r="BX41555" s="16"/>
    </row>
    <row r="41556" spans="76:76">
      <c r="BX41556" s="16"/>
    </row>
    <row r="41557" spans="76:76">
      <c r="BX41557" s="16"/>
    </row>
    <row r="41558" spans="76:76">
      <c r="BX41558" s="16"/>
    </row>
    <row r="41559" spans="76:76">
      <c r="BX41559" s="16"/>
    </row>
    <row r="41560" spans="76:76">
      <c r="BX41560" s="16"/>
    </row>
    <row r="41561" spans="76:76">
      <c r="BX41561" s="16"/>
    </row>
    <row r="41562" spans="76:76">
      <c r="BX41562" s="16"/>
    </row>
    <row r="41563" spans="76:76">
      <c r="BX41563" s="16"/>
    </row>
    <row r="41564" spans="76:76">
      <c r="BX41564" s="16"/>
    </row>
    <row r="41565" spans="76:76">
      <c r="BX41565" s="16"/>
    </row>
    <row r="41566" spans="76:76">
      <c r="BX41566" s="16"/>
    </row>
    <row r="41567" spans="76:76">
      <c r="BX41567" s="16"/>
    </row>
    <row r="41568" spans="76:76">
      <c r="BX41568" s="16"/>
    </row>
    <row r="41569" spans="76:76">
      <c r="BX41569" s="16"/>
    </row>
    <row r="41570" spans="76:76">
      <c r="BX41570" s="16"/>
    </row>
    <row r="41571" spans="76:76">
      <c r="BX41571" s="16"/>
    </row>
    <row r="41572" spans="76:76">
      <c r="BX41572" s="16"/>
    </row>
    <row r="41573" spans="76:76">
      <c r="BX41573" s="16"/>
    </row>
    <row r="41574" spans="76:76">
      <c r="BX41574" s="16"/>
    </row>
    <row r="41575" spans="76:76">
      <c r="BX41575" s="16"/>
    </row>
    <row r="41576" spans="76:76">
      <c r="BX41576" s="16"/>
    </row>
    <row r="41577" spans="76:76">
      <c r="BX41577" s="16"/>
    </row>
    <row r="41578" spans="76:76">
      <c r="BX41578" s="16"/>
    </row>
    <row r="41579" spans="76:76">
      <c r="BX41579" s="16"/>
    </row>
    <row r="41580" spans="76:76">
      <c r="BX41580" s="16"/>
    </row>
    <row r="41581" spans="76:76">
      <c r="BX41581" s="16"/>
    </row>
    <row r="41582" spans="76:76">
      <c r="BX41582" s="16"/>
    </row>
    <row r="41583" spans="76:76">
      <c r="BX41583" s="16"/>
    </row>
    <row r="41584" spans="76:76">
      <c r="BX41584" s="16"/>
    </row>
    <row r="41585" spans="76:76">
      <c r="BX41585" s="16"/>
    </row>
    <row r="41586" spans="76:76">
      <c r="BX41586" s="16"/>
    </row>
    <row r="41587" spans="76:76">
      <c r="BX41587" s="16"/>
    </row>
    <row r="41588" spans="76:76">
      <c r="BX41588" s="16"/>
    </row>
    <row r="41589" spans="76:76">
      <c r="BX41589" s="16"/>
    </row>
    <row r="41590" spans="76:76">
      <c r="BX41590" s="16"/>
    </row>
    <row r="41591" spans="76:76">
      <c r="BX41591" s="16"/>
    </row>
    <row r="41592" spans="76:76">
      <c r="BX41592" s="16"/>
    </row>
    <row r="41593" spans="76:76">
      <c r="BX41593" s="16"/>
    </row>
    <row r="41594" spans="76:76">
      <c r="BX41594" s="16"/>
    </row>
    <row r="41595" spans="76:76">
      <c r="BX41595" s="16"/>
    </row>
    <row r="41596" spans="76:76">
      <c r="BX41596" s="16"/>
    </row>
    <row r="41597" spans="76:76">
      <c r="BX41597" s="16"/>
    </row>
    <row r="41598" spans="76:76">
      <c r="BX41598" s="16"/>
    </row>
    <row r="41599" spans="76:76">
      <c r="BX41599" s="16"/>
    </row>
    <row r="41600" spans="76:76">
      <c r="BX41600" s="16"/>
    </row>
    <row r="41601" spans="76:76">
      <c r="BX41601" s="16"/>
    </row>
    <row r="41602" spans="76:76">
      <c r="BX41602" s="16"/>
    </row>
    <row r="41603" spans="76:76">
      <c r="BX41603" s="16"/>
    </row>
    <row r="41604" spans="76:76">
      <c r="BX41604" s="16"/>
    </row>
    <row r="41605" spans="76:76">
      <c r="BX41605" s="16"/>
    </row>
    <row r="41606" spans="76:76">
      <c r="BX41606" s="16"/>
    </row>
    <row r="41607" spans="76:76">
      <c r="BX41607" s="16"/>
    </row>
    <row r="41608" spans="76:76">
      <c r="BX41608" s="16"/>
    </row>
    <row r="41609" spans="76:76">
      <c r="BX41609" s="16"/>
    </row>
    <row r="41610" spans="76:76">
      <c r="BX41610" s="16"/>
    </row>
    <row r="41611" spans="76:76">
      <c r="BX41611" s="16"/>
    </row>
    <row r="41612" spans="76:76">
      <c r="BX41612" s="16"/>
    </row>
    <row r="41613" spans="76:76">
      <c r="BX41613" s="16"/>
    </row>
    <row r="41614" spans="76:76">
      <c r="BX41614" s="16"/>
    </row>
    <row r="41615" spans="76:76">
      <c r="BX41615" s="16"/>
    </row>
    <row r="41616" spans="76:76">
      <c r="BX41616" s="16"/>
    </row>
    <row r="41617" spans="76:76">
      <c r="BX41617" s="16"/>
    </row>
    <row r="41618" spans="76:76">
      <c r="BX41618" s="16"/>
    </row>
    <row r="41619" spans="76:76">
      <c r="BX41619" s="16"/>
    </row>
    <row r="41620" spans="76:76">
      <c r="BX41620" s="16"/>
    </row>
    <row r="41621" spans="76:76">
      <c r="BX41621" s="16"/>
    </row>
    <row r="41622" spans="76:76">
      <c r="BX41622" s="16"/>
    </row>
    <row r="41623" spans="76:76">
      <c r="BX41623" s="16"/>
    </row>
    <row r="41624" spans="76:76">
      <c r="BX41624" s="16"/>
    </row>
    <row r="41625" spans="76:76">
      <c r="BX41625" s="16"/>
    </row>
    <row r="41626" spans="76:76">
      <c r="BX41626" s="16"/>
    </row>
    <row r="41627" spans="76:76">
      <c r="BX41627" s="16"/>
    </row>
    <row r="41628" spans="76:76">
      <c r="BX41628" s="16"/>
    </row>
    <row r="41629" spans="76:76">
      <c r="BX41629" s="16"/>
    </row>
    <row r="41630" spans="76:76">
      <c r="BX41630" s="16"/>
    </row>
    <row r="41631" spans="76:76">
      <c r="BX41631" s="16"/>
    </row>
    <row r="41632" spans="76:76">
      <c r="BX41632" s="16"/>
    </row>
    <row r="41633" spans="76:76">
      <c r="BX41633" s="16"/>
    </row>
    <row r="41634" spans="76:76">
      <c r="BX41634" s="16"/>
    </row>
    <row r="41635" spans="76:76">
      <c r="BX41635" s="16"/>
    </row>
    <row r="41636" spans="76:76">
      <c r="BX41636" s="16"/>
    </row>
    <row r="41637" spans="76:76">
      <c r="BX41637" s="16"/>
    </row>
    <row r="41638" spans="76:76">
      <c r="BX41638" s="16"/>
    </row>
    <row r="41639" spans="76:76">
      <c r="BX41639" s="16"/>
    </row>
    <row r="41640" spans="76:76">
      <c r="BX41640" s="16"/>
    </row>
    <row r="41641" spans="76:76">
      <c r="BX41641" s="16"/>
    </row>
    <row r="41642" spans="76:76">
      <c r="BX41642" s="16"/>
    </row>
    <row r="41643" spans="76:76">
      <c r="BX41643" s="16"/>
    </row>
    <row r="41644" spans="76:76">
      <c r="BX41644" s="16"/>
    </row>
    <row r="41645" spans="76:76">
      <c r="BX41645" s="16"/>
    </row>
    <row r="41646" spans="76:76">
      <c r="BX41646" s="16"/>
    </row>
    <row r="41647" spans="76:76">
      <c r="BX41647" s="16"/>
    </row>
    <row r="41648" spans="76:76">
      <c r="BX41648" s="16"/>
    </row>
    <row r="41649" spans="76:76">
      <c r="BX41649" s="16"/>
    </row>
    <row r="41650" spans="76:76">
      <c r="BX41650" s="16"/>
    </row>
    <row r="41651" spans="76:76">
      <c r="BX41651" s="16"/>
    </row>
    <row r="41652" spans="76:76">
      <c r="BX41652" s="16"/>
    </row>
    <row r="41653" spans="76:76">
      <c r="BX41653" s="16"/>
    </row>
    <row r="41654" spans="76:76">
      <c r="BX41654" s="16"/>
    </row>
    <row r="41655" spans="76:76">
      <c r="BX41655" s="16"/>
    </row>
    <row r="41656" spans="76:76">
      <c r="BX41656" s="16"/>
    </row>
    <row r="41657" spans="76:76">
      <c r="BX41657" s="16"/>
    </row>
    <row r="41658" spans="76:76">
      <c r="BX41658" s="16"/>
    </row>
    <row r="41659" spans="76:76">
      <c r="BX41659" s="16"/>
    </row>
    <row r="41660" spans="76:76">
      <c r="BX41660" s="16"/>
    </row>
    <row r="41661" spans="76:76">
      <c r="BX41661" s="16"/>
    </row>
    <row r="41662" spans="76:76">
      <c r="BX41662" s="16"/>
    </row>
    <row r="41663" spans="76:76">
      <c r="BX41663" s="16"/>
    </row>
    <row r="41664" spans="76:76">
      <c r="BX41664" s="16"/>
    </row>
    <row r="41665" spans="76:76">
      <c r="BX41665" s="16"/>
    </row>
    <row r="41666" spans="76:76">
      <c r="BX41666" s="16"/>
    </row>
    <row r="41667" spans="76:76">
      <c r="BX41667" s="16"/>
    </row>
    <row r="41668" spans="76:76">
      <c r="BX41668" s="16"/>
    </row>
    <row r="41669" spans="76:76">
      <c r="BX41669" s="16"/>
    </row>
    <row r="41670" spans="76:76">
      <c r="BX41670" s="16"/>
    </row>
    <row r="41671" spans="76:76">
      <c r="BX41671" s="16"/>
    </row>
    <row r="41672" spans="76:76">
      <c r="BX41672" s="16"/>
    </row>
    <row r="41673" spans="76:76">
      <c r="BX41673" s="16"/>
    </row>
    <row r="41674" spans="76:76">
      <c r="BX41674" s="16"/>
    </row>
    <row r="41675" spans="76:76">
      <c r="BX41675" s="16"/>
    </row>
    <row r="41676" spans="76:76">
      <c r="BX41676" s="16"/>
    </row>
    <row r="41677" spans="76:76">
      <c r="BX41677" s="16"/>
    </row>
    <row r="41678" spans="76:76">
      <c r="BX41678" s="16"/>
    </row>
    <row r="41679" spans="76:76">
      <c r="BX41679" s="16"/>
    </row>
    <row r="41680" spans="76:76">
      <c r="BX41680" s="16"/>
    </row>
    <row r="41681" spans="76:76">
      <c r="BX41681" s="16"/>
    </row>
    <row r="41682" spans="76:76">
      <c r="BX41682" s="16"/>
    </row>
    <row r="41683" spans="76:76">
      <c r="BX41683" s="16"/>
    </row>
    <row r="41684" spans="76:76">
      <c r="BX41684" s="16"/>
    </row>
    <row r="41685" spans="76:76">
      <c r="BX41685" s="16"/>
    </row>
    <row r="41686" spans="76:76">
      <c r="BX41686" s="16"/>
    </row>
    <row r="41687" spans="76:76">
      <c r="BX41687" s="16"/>
    </row>
    <row r="41688" spans="76:76">
      <c r="BX41688" s="16"/>
    </row>
    <row r="41689" spans="76:76">
      <c r="BX41689" s="16"/>
    </row>
    <row r="41690" spans="76:76">
      <c r="BX41690" s="16"/>
    </row>
    <row r="41691" spans="76:76">
      <c r="BX41691" s="16"/>
    </row>
    <row r="41692" spans="76:76">
      <c r="BX41692" s="16"/>
    </row>
    <row r="41693" spans="76:76">
      <c r="BX41693" s="16"/>
    </row>
    <row r="41694" spans="76:76">
      <c r="BX41694" s="16"/>
    </row>
    <row r="41695" spans="76:76">
      <c r="BX41695" s="16"/>
    </row>
    <row r="41696" spans="76:76">
      <c r="BX41696" s="16"/>
    </row>
    <row r="41697" spans="76:76">
      <c r="BX41697" s="16"/>
    </row>
    <row r="41698" spans="76:76">
      <c r="BX41698" s="16"/>
    </row>
    <row r="41699" spans="76:76">
      <c r="BX41699" s="16"/>
    </row>
    <row r="41700" spans="76:76">
      <c r="BX41700" s="16"/>
    </row>
    <row r="41701" spans="76:76">
      <c r="BX41701" s="16"/>
    </row>
    <row r="41702" spans="76:76">
      <c r="BX41702" s="16"/>
    </row>
    <row r="41703" spans="76:76">
      <c r="BX41703" s="16"/>
    </row>
    <row r="41704" spans="76:76">
      <c r="BX41704" s="16"/>
    </row>
    <row r="41705" spans="76:76">
      <c r="BX41705" s="16"/>
    </row>
    <row r="41706" spans="76:76">
      <c r="BX41706" s="16"/>
    </row>
    <row r="41707" spans="76:76">
      <c r="BX41707" s="16"/>
    </row>
    <row r="41708" spans="76:76">
      <c r="BX41708" s="16"/>
    </row>
    <row r="41709" spans="76:76">
      <c r="BX41709" s="16"/>
    </row>
    <row r="41710" spans="76:76">
      <c r="BX41710" s="16"/>
    </row>
    <row r="41711" spans="76:76">
      <c r="BX41711" s="16"/>
    </row>
    <row r="41712" spans="76:76">
      <c r="BX41712" s="16"/>
    </row>
    <row r="41713" spans="76:76">
      <c r="BX41713" s="16"/>
    </row>
    <row r="41714" spans="76:76">
      <c r="BX41714" s="16"/>
    </row>
    <row r="41715" spans="76:76">
      <c r="BX41715" s="16"/>
    </row>
    <row r="41716" spans="76:76">
      <c r="BX41716" s="16"/>
    </row>
    <row r="41717" spans="76:76">
      <c r="BX41717" s="16"/>
    </row>
    <row r="41718" spans="76:76">
      <c r="BX41718" s="16"/>
    </row>
    <row r="41719" spans="76:76">
      <c r="BX41719" s="16"/>
    </row>
    <row r="41720" spans="76:76">
      <c r="BX41720" s="16"/>
    </row>
    <row r="41721" spans="76:76">
      <c r="BX41721" s="16"/>
    </row>
    <row r="41722" spans="76:76">
      <c r="BX41722" s="16"/>
    </row>
    <row r="41723" spans="76:76">
      <c r="BX41723" s="16"/>
    </row>
    <row r="41724" spans="76:76">
      <c r="BX41724" s="16"/>
    </row>
    <row r="41725" spans="76:76">
      <c r="BX41725" s="16"/>
    </row>
    <row r="41726" spans="76:76">
      <c r="BX41726" s="16"/>
    </row>
    <row r="41727" spans="76:76">
      <c r="BX41727" s="16"/>
    </row>
    <row r="41728" spans="76:76">
      <c r="BX41728" s="16"/>
    </row>
    <row r="41729" spans="76:76">
      <c r="BX41729" s="16"/>
    </row>
    <row r="41730" spans="76:76">
      <c r="BX41730" s="16"/>
    </row>
    <row r="41731" spans="76:76">
      <c r="BX41731" s="16"/>
    </row>
    <row r="41732" spans="76:76">
      <c r="BX41732" s="16"/>
    </row>
    <row r="41733" spans="76:76">
      <c r="BX41733" s="16"/>
    </row>
    <row r="41734" spans="76:76">
      <c r="BX41734" s="16"/>
    </row>
    <row r="41735" spans="76:76">
      <c r="BX41735" s="16"/>
    </row>
    <row r="41736" spans="76:76">
      <c r="BX41736" s="16"/>
    </row>
    <row r="41737" spans="76:76">
      <c r="BX41737" s="16"/>
    </row>
    <row r="41738" spans="76:76">
      <c r="BX41738" s="16"/>
    </row>
    <row r="41739" spans="76:76">
      <c r="BX41739" s="16"/>
    </row>
    <row r="41740" spans="76:76">
      <c r="BX41740" s="16"/>
    </row>
    <row r="41741" spans="76:76">
      <c r="BX41741" s="16"/>
    </row>
    <row r="41742" spans="76:76">
      <c r="BX41742" s="16"/>
    </row>
    <row r="41743" spans="76:76">
      <c r="BX41743" s="16"/>
    </row>
    <row r="41744" spans="76:76">
      <c r="BX41744" s="16"/>
    </row>
    <row r="41745" spans="76:76">
      <c r="BX41745" s="16"/>
    </row>
    <row r="41746" spans="76:76">
      <c r="BX41746" s="16"/>
    </row>
    <row r="41747" spans="76:76">
      <c r="BX41747" s="16"/>
    </row>
    <row r="41748" spans="76:76">
      <c r="BX41748" s="16"/>
    </row>
    <row r="41749" spans="76:76">
      <c r="BX41749" s="16"/>
    </row>
    <row r="41750" spans="76:76">
      <c r="BX41750" s="16"/>
    </row>
    <row r="41751" spans="76:76">
      <c r="BX41751" s="16"/>
    </row>
    <row r="41752" spans="76:76">
      <c r="BX41752" s="16"/>
    </row>
    <row r="41753" spans="76:76">
      <c r="BX41753" s="16"/>
    </row>
    <row r="41754" spans="76:76">
      <c r="BX41754" s="16"/>
    </row>
    <row r="41755" spans="76:76">
      <c r="BX41755" s="16"/>
    </row>
    <row r="41756" spans="76:76">
      <c r="BX41756" s="16"/>
    </row>
    <row r="41757" spans="76:76">
      <c r="BX41757" s="16"/>
    </row>
    <row r="41758" spans="76:76">
      <c r="BX41758" s="16"/>
    </row>
    <row r="41759" spans="76:76">
      <c r="BX41759" s="16"/>
    </row>
    <row r="41760" spans="76:76">
      <c r="BX41760" s="16"/>
    </row>
    <row r="41761" spans="76:76">
      <c r="BX41761" s="16"/>
    </row>
    <row r="41762" spans="76:76">
      <c r="BX41762" s="16"/>
    </row>
    <row r="41763" spans="76:76">
      <c r="BX41763" s="16"/>
    </row>
    <row r="41764" spans="76:76">
      <c r="BX41764" s="16"/>
    </row>
    <row r="41765" spans="76:76">
      <c r="BX41765" s="16"/>
    </row>
    <row r="41766" spans="76:76">
      <c r="BX41766" s="16"/>
    </row>
    <row r="41767" spans="76:76">
      <c r="BX41767" s="16"/>
    </row>
    <row r="41768" spans="76:76">
      <c r="BX41768" s="16"/>
    </row>
    <row r="41769" spans="76:76">
      <c r="BX41769" s="16"/>
    </row>
    <row r="41770" spans="76:76">
      <c r="BX41770" s="16"/>
    </row>
    <row r="41771" spans="76:76">
      <c r="BX41771" s="16"/>
    </row>
    <row r="41772" spans="76:76">
      <c r="BX41772" s="16"/>
    </row>
    <row r="41773" spans="76:76">
      <c r="BX41773" s="16"/>
    </row>
    <row r="41774" spans="76:76">
      <c r="BX41774" s="16"/>
    </row>
    <row r="41775" spans="76:76">
      <c r="BX41775" s="16"/>
    </row>
    <row r="41776" spans="76:76">
      <c r="BX41776" s="16"/>
    </row>
    <row r="41777" spans="76:76">
      <c r="BX41777" s="16"/>
    </row>
    <row r="41778" spans="76:76">
      <c r="BX41778" s="16"/>
    </row>
    <row r="41779" spans="76:76">
      <c r="BX41779" s="16"/>
    </row>
    <row r="41780" spans="76:76">
      <c r="BX41780" s="16"/>
    </row>
    <row r="41781" spans="76:76">
      <c r="BX41781" s="16"/>
    </row>
    <row r="41782" spans="76:76">
      <c r="BX41782" s="16"/>
    </row>
    <row r="41783" spans="76:76">
      <c r="BX41783" s="16"/>
    </row>
    <row r="41784" spans="76:76">
      <c r="BX41784" s="16"/>
    </row>
    <row r="41785" spans="76:76">
      <c r="BX41785" s="16"/>
    </row>
    <row r="41786" spans="76:76">
      <c r="BX41786" s="16"/>
    </row>
    <row r="41787" spans="76:76">
      <c r="BX41787" s="16"/>
    </row>
    <row r="41788" spans="76:76">
      <c r="BX41788" s="16"/>
    </row>
    <row r="41789" spans="76:76">
      <c r="BX41789" s="16"/>
    </row>
    <row r="41790" spans="76:76">
      <c r="BX41790" s="16"/>
    </row>
    <row r="41791" spans="76:76">
      <c r="BX41791" s="16"/>
    </row>
    <row r="41792" spans="76:76">
      <c r="BX41792" s="16"/>
    </row>
    <row r="41793" spans="76:76">
      <c r="BX41793" s="16"/>
    </row>
    <row r="41794" spans="76:76">
      <c r="BX41794" s="16"/>
    </row>
    <row r="41795" spans="76:76">
      <c r="BX41795" s="16"/>
    </row>
    <row r="41796" spans="76:76">
      <c r="BX41796" s="16"/>
    </row>
    <row r="41797" spans="76:76">
      <c r="BX41797" s="16"/>
    </row>
    <row r="41798" spans="76:76">
      <c r="BX41798" s="16"/>
    </row>
    <row r="41799" spans="76:76">
      <c r="BX41799" s="16"/>
    </row>
    <row r="41800" spans="76:76">
      <c r="BX41800" s="16"/>
    </row>
    <row r="41801" spans="76:76">
      <c r="BX41801" s="16"/>
    </row>
    <row r="41802" spans="76:76">
      <c r="BX41802" s="16"/>
    </row>
    <row r="41803" spans="76:76">
      <c r="BX41803" s="16"/>
    </row>
    <row r="41804" spans="76:76">
      <c r="BX41804" s="16"/>
    </row>
    <row r="41805" spans="76:76">
      <c r="BX41805" s="16"/>
    </row>
    <row r="41806" spans="76:76">
      <c r="BX41806" s="16"/>
    </row>
    <row r="41807" spans="76:76">
      <c r="BX41807" s="16"/>
    </row>
    <row r="41808" spans="76:76">
      <c r="BX41808" s="16"/>
    </row>
    <row r="41809" spans="76:76">
      <c r="BX41809" s="16"/>
    </row>
    <row r="41810" spans="76:76">
      <c r="BX41810" s="16"/>
    </row>
    <row r="41811" spans="76:76">
      <c r="BX41811" s="16"/>
    </row>
    <row r="41812" spans="76:76">
      <c r="BX41812" s="16"/>
    </row>
    <row r="41813" spans="76:76">
      <c r="BX41813" s="16"/>
    </row>
    <row r="41814" spans="76:76">
      <c r="BX41814" s="16"/>
    </row>
    <row r="41815" spans="76:76">
      <c r="BX41815" s="16"/>
    </row>
    <row r="41816" spans="76:76">
      <c r="BX41816" s="16"/>
    </row>
    <row r="41817" spans="76:76">
      <c r="BX41817" s="16"/>
    </row>
    <row r="41818" spans="76:76">
      <c r="BX41818" s="16"/>
    </row>
    <row r="41819" spans="76:76">
      <c r="BX41819" s="16"/>
    </row>
    <row r="41820" spans="76:76">
      <c r="BX41820" s="16"/>
    </row>
    <row r="41821" spans="76:76">
      <c r="BX41821" s="16"/>
    </row>
    <row r="41822" spans="76:76">
      <c r="BX41822" s="16"/>
    </row>
    <row r="41823" spans="76:76">
      <c r="BX41823" s="16"/>
    </row>
    <row r="41824" spans="76:76">
      <c r="BX41824" s="16"/>
    </row>
    <row r="41825" spans="76:76">
      <c r="BX41825" s="16"/>
    </row>
    <row r="41826" spans="76:76">
      <c r="BX41826" s="16"/>
    </row>
    <row r="41827" spans="76:76">
      <c r="BX41827" s="16"/>
    </row>
    <row r="41828" spans="76:76">
      <c r="BX41828" s="16"/>
    </row>
    <row r="41829" spans="76:76">
      <c r="BX41829" s="16"/>
    </row>
    <row r="41830" spans="76:76">
      <c r="BX41830" s="16"/>
    </row>
    <row r="41831" spans="76:76">
      <c r="BX41831" s="16"/>
    </row>
    <row r="41832" spans="76:76">
      <c r="BX41832" s="16"/>
    </row>
    <row r="41833" spans="76:76">
      <c r="BX41833" s="16"/>
    </row>
    <row r="41834" spans="76:76">
      <c r="BX41834" s="16"/>
    </row>
    <row r="41835" spans="76:76">
      <c r="BX41835" s="16"/>
    </row>
    <row r="41836" spans="76:76">
      <c r="BX41836" s="16"/>
    </row>
    <row r="41837" spans="76:76">
      <c r="BX41837" s="16"/>
    </row>
    <row r="41838" spans="76:76">
      <c r="BX41838" s="16"/>
    </row>
    <row r="41839" spans="76:76">
      <c r="BX41839" s="16"/>
    </row>
    <row r="41840" spans="76:76">
      <c r="BX41840" s="16"/>
    </row>
    <row r="41841" spans="76:76">
      <c r="BX41841" s="16"/>
    </row>
    <row r="41842" spans="76:76">
      <c r="BX41842" s="16"/>
    </row>
    <row r="41843" spans="76:76">
      <c r="BX41843" s="16"/>
    </row>
    <row r="41844" spans="76:76">
      <c r="BX41844" s="16"/>
    </row>
    <row r="41845" spans="76:76">
      <c r="BX41845" s="16"/>
    </row>
    <row r="41846" spans="76:76">
      <c r="BX41846" s="16"/>
    </row>
    <row r="41847" spans="76:76">
      <c r="BX41847" s="16"/>
    </row>
    <row r="41848" spans="76:76">
      <c r="BX41848" s="16"/>
    </row>
    <row r="41849" spans="76:76">
      <c r="BX41849" s="16"/>
    </row>
    <row r="41850" spans="76:76">
      <c r="BX41850" s="16"/>
    </row>
    <row r="41851" spans="76:76">
      <c r="BX41851" s="16"/>
    </row>
    <row r="41852" spans="76:76">
      <c r="BX41852" s="16"/>
    </row>
    <row r="41853" spans="76:76">
      <c r="BX41853" s="16"/>
    </row>
    <row r="41854" spans="76:76">
      <c r="BX41854" s="16"/>
    </row>
    <row r="41855" spans="76:76">
      <c r="BX41855" s="16"/>
    </row>
    <row r="41856" spans="76:76">
      <c r="BX41856" s="16"/>
    </row>
    <row r="41857" spans="76:76">
      <c r="BX41857" s="16"/>
    </row>
    <row r="41858" spans="76:76">
      <c r="BX41858" s="16"/>
    </row>
    <row r="41859" spans="76:76">
      <c r="BX41859" s="16"/>
    </row>
    <row r="41860" spans="76:76">
      <c r="BX41860" s="16"/>
    </row>
    <row r="41861" spans="76:76">
      <c r="BX41861" s="16"/>
    </row>
    <row r="41862" spans="76:76">
      <c r="BX41862" s="16"/>
    </row>
    <row r="41863" spans="76:76">
      <c r="BX41863" s="16"/>
    </row>
    <row r="41864" spans="76:76">
      <c r="BX41864" s="16"/>
    </row>
    <row r="41865" spans="76:76">
      <c r="BX41865" s="16"/>
    </row>
    <row r="41866" spans="76:76">
      <c r="BX41866" s="16"/>
    </row>
    <row r="41867" spans="76:76">
      <c r="BX41867" s="16"/>
    </row>
    <row r="41868" spans="76:76">
      <c r="BX41868" s="16"/>
    </row>
    <row r="41869" spans="76:76">
      <c r="BX41869" s="16"/>
    </row>
    <row r="41870" spans="76:76">
      <c r="BX41870" s="16"/>
    </row>
    <row r="41871" spans="76:76">
      <c r="BX41871" s="16"/>
    </row>
    <row r="41872" spans="76:76">
      <c r="BX41872" s="16"/>
    </row>
    <row r="41873" spans="76:76">
      <c r="BX41873" s="16"/>
    </row>
    <row r="41874" spans="76:76">
      <c r="BX41874" s="16"/>
    </row>
    <row r="41875" spans="76:76">
      <c r="BX41875" s="16"/>
    </row>
    <row r="41876" spans="76:76">
      <c r="BX41876" s="16"/>
    </row>
    <row r="41877" spans="76:76">
      <c r="BX41877" s="16"/>
    </row>
    <row r="41878" spans="76:76">
      <c r="BX41878" s="16"/>
    </row>
    <row r="41879" spans="76:76">
      <c r="BX41879" s="16"/>
    </row>
    <row r="41880" spans="76:76">
      <c r="BX41880" s="16"/>
    </row>
    <row r="41881" spans="76:76">
      <c r="BX41881" s="16"/>
    </row>
    <row r="41882" spans="76:76">
      <c r="BX41882" s="16"/>
    </row>
    <row r="41883" spans="76:76">
      <c r="BX41883" s="16"/>
    </row>
    <row r="41884" spans="76:76">
      <c r="BX41884" s="16"/>
    </row>
    <row r="41885" spans="76:76">
      <c r="BX41885" s="16"/>
    </row>
    <row r="41886" spans="76:76">
      <c r="BX41886" s="16"/>
    </row>
    <row r="41887" spans="76:76">
      <c r="BX41887" s="16"/>
    </row>
    <row r="41888" spans="76:76">
      <c r="BX41888" s="16"/>
    </row>
    <row r="41889" spans="76:76">
      <c r="BX41889" s="16"/>
    </row>
    <row r="41890" spans="76:76">
      <c r="BX41890" s="16"/>
    </row>
    <row r="41891" spans="76:76">
      <c r="BX41891" s="16"/>
    </row>
    <row r="41892" spans="76:76">
      <c r="BX41892" s="16"/>
    </row>
    <row r="41893" spans="76:76">
      <c r="BX41893" s="16"/>
    </row>
    <row r="41894" spans="76:76">
      <c r="BX41894" s="16"/>
    </row>
    <row r="41895" spans="76:76">
      <c r="BX41895" s="16"/>
    </row>
    <row r="41896" spans="76:76">
      <c r="BX41896" s="16"/>
    </row>
    <row r="41897" spans="76:76">
      <c r="BX41897" s="16"/>
    </row>
    <row r="41898" spans="76:76">
      <c r="BX41898" s="16"/>
    </row>
    <row r="41899" spans="76:76">
      <c r="BX41899" s="16"/>
    </row>
    <row r="41900" spans="76:76">
      <c r="BX41900" s="16"/>
    </row>
    <row r="41901" spans="76:76">
      <c r="BX41901" s="16"/>
    </row>
    <row r="41902" spans="76:76">
      <c r="BX41902" s="16"/>
    </row>
    <row r="41903" spans="76:76">
      <c r="BX41903" s="16"/>
    </row>
    <row r="41904" spans="76:76">
      <c r="BX41904" s="16"/>
    </row>
    <row r="41905" spans="76:76">
      <c r="BX41905" s="16"/>
    </row>
    <row r="41906" spans="76:76">
      <c r="BX41906" s="16"/>
    </row>
    <row r="41907" spans="76:76">
      <c r="BX41907" s="16"/>
    </row>
    <row r="41908" spans="76:76">
      <c r="BX41908" s="16"/>
    </row>
    <row r="41909" spans="76:76">
      <c r="BX41909" s="16"/>
    </row>
    <row r="41910" spans="76:76">
      <c r="BX41910" s="16"/>
    </row>
    <row r="41911" spans="76:76">
      <c r="BX41911" s="16"/>
    </row>
    <row r="41912" spans="76:76">
      <c r="BX41912" s="16"/>
    </row>
    <row r="41913" spans="76:76">
      <c r="BX41913" s="16"/>
    </row>
    <row r="41914" spans="76:76">
      <c r="BX41914" s="16"/>
    </row>
    <row r="41915" spans="76:76">
      <c r="BX41915" s="16"/>
    </row>
    <row r="41916" spans="76:76">
      <c r="BX41916" s="16"/>
    </row>
    <row r="41917" spans="76:76">
      <c r="BX41917" s="16"/>
    </row>
    <row r="41918" spans="76:76">
      <c r="BX41918" s="16"/>
    </row>
    <row r="41919" spans="76:76">
      <c r="BX41919" s="16"/>
    </row>
    <row r="41920" spans="76:76">
      <c r="BX41920" s="16"/>
    </row>
    <row r="41921" spans="76:76">
      <c r="BX41921" s="16"/>
    </row>
    <row r="41922" spans="76:76">
      <c r="BX41922" s="16"/>
    </row>
    <row r="41923" spans="76:76">
      <c r="BX41923" s="16"/>
    </row>
    <row r="41924" spans="76:76">
      <c r="BX41924" s="16"/>
    </row>
    <row r="41925" spans="76:76">
      <c r="BX41925" s="16"/>
    </row>
    <row r="41926" spans="76:76">
      <c r="BX41926" s="16"/>
    </row>
    <row r="41927" spans="76:76">
      <c r="BX41927" s="16"/>
    </row>
    <row r="41928" spans="76:76">
      <c r="BX41928" s="16"/>
    </row>
    <row r="41929" spans="76:76">
      <c r="BX41929" s="16"/>
    </row>
    <row r="41930" spans="76:76">
      <c r="BX41930" s="16"/>
    </row>
    <row r="41931" spans="76:76">
      <c r="BX41931" s="16"/>
    </row>
    <row r="41932" spans="76:76">
      <c r="BX41932" s="16"/>
    </row>
    <row r="41933" spans="76:76">
      <c r="BX41933" s="16"/>
    </row>
    <row r="41934" spans="76:76">
      <c r="BX41934" s="16"/>
    </row>
    <row r="41935" spans="76:76">
      <c r="BX41935" s="16"/>
    </row>
    <row r="41936" spans="76:76">
      <c r="BX41936" s="16"/>
    </row>
    <row r="41937" spans="76:76">
      <c r="BX41937" s="16"/>
    </row>
    <row r="41938" spans="76:76">
      <c r="BX41938" s="16"/>
    </row>
    <row r="41939" spans="76:76">
      <c r="BX41939" s="16"/>
    </row>
    <row r="41940" spans="76:76">
      <c r="BX41940" s="16"/>
    </row>
    <row r="41941" spans="76:76">
      <c r="BX41941" s="16"/>
    </row>
    <row r="41942" spans="76:76">
      <c r="BX41942" s="16"/>
    </row>
    <row r="41943" spans="76:76">
      <c r="BX41943" s="16"/>
    </row>
    <row r="41944" spans="76:76">
      <c r="BX41944" s="16"/>
    </row>
    <row r="41945" spans="76:76">
      <c r="BX41945" s="16"/>
    </row>
    <row r="41946" spans="76:76">
      <c r="BX41946" s="16"/>
    </row>
    <row r="41947" spans="76:76">
      <c r="BX41947" s="16"/>
    </row>
    <row r="41948" spans="76:76">
      <c r="BX41948" s="16"/>
    </row>
    <row r="41949" spans="76:76">
      <c r="BX41949" s="16"/>
    </row>
    <row r="41950" spans="76:76">
      <c r="BX41950" s="16"/>
    </row>
    <row r="41951" spans="76:76">
      <c r="BX41951" s="16"/>
    </row>
    <row r="41952" spans="76:76">
      <c r="BX41952" s="16"/>
    </row>
    <row r="41953" spans="76:76">
      <c r="BX41953" s="16"/>
    </row>
    <row r="41954" spans="76:76">
      <c r="BX41954" s="16"/>
    </row>
    <row r="41955" spans="76:76">
      <c r="BX41955" s="16"/>
    </row>
    <row r="41956" spans="76:76">
      <c r="BX41956" s="16"/>
    </row>
    <row r="41957" spans="76:76">
      <c r="BX41957" s="16"/>
    </row>
    <row r="41958" spans="76:76">
      <c r="BX41958" s="16"/>
    </row>
    <row r="41959" spans="76:76">
      <c r="BX41959" s="16"/>
    </row>
    <row r="41960" spans="76:76">
      <c r="BX41960" s="16"/>
    </row>
    <row r="41961" spans="76:76">
      <c r="BX41961" s="16"/>
    </row>
    <row r="41962" spans="76:76">
      <c r="BX41962" s="16"/>
    </row>
    <row r="41963" spans="76:76">
      <c r="BX41963" s="16"/>
    </row>
    <row r="41964" spans="76:76">
      <c r="BX41964" s="16"/>
    </row>
    <row r="41965" spans="76:76">
      <c r="BX41965" s="16"/>
    </row>
    <row r="41966" spans="76:76">
      <c r="BX41966" s="16"/>
    </row>
    <row r="41967" spans="76:76">
      <c r="BX41967" s="16"/>
    </row>
    <row r="41968" spans="76:76">
      <c r="BX41968" s="16"/>
    </row>
    <row r="41969" spans="76:76">
      <c r="BX41969" s="16"/>
    </row>
    <row r="41970" spans="76:76">
      <c r="BX41970" s="16"/>
    </row>
    <row r="41971" spans="76:76">
      <c r="BX41971" s="16"/>
    </row>
    <row r="41972" spans="76:76">
      <c r="BX41972" s="16"/>
    </row>
    <row r="41973" spans="76:76">
      <c r="BX41973" s="16"/>
    </row>
    <row r="41974" spans="76:76">
      <c r="BX41974" s="16"/>
    </row>
    <row r="41975" spans="76:76">
      <c r="BX41975" s="16"/>
    </row>
    <row r="41976" spans="76:76">
      <c r="BX41976" s="16"/>
    </row>
    <row r="41977" spans="76:76">
      <c r="BX41977" s="16"/>
    </row>
    <row r="41978" spans="76:76">
      <c r="BX41978" s="16"/>
    </row>
    <row r="41979" spans="76:76">
      <c r="BX41979" s="16"/>
    </row>
    <row r="41980" spans="76:76">
      <c r="BX41980" s="16"/>
    </row>
    <row r="41981" spans="76:76">
      <c r="BX41981" s="16"/>
    </row>
    <row r="41982" spans="76:76">
      <c r="BX41982" s="16"/>
    </row>
    <row r="41983" spans="76:76">
      <c r="BX41983" s="16"/>
    </row>
    <row r="41984" spans="76:76">
      <c r="BX41984" s="16"/>
    </row>
    <row r="41985" spans="76:76">
      <c r="BX41985" s="16"/>
    </row>
    <row r="41986" spans="76:76">
      <c r="BX41986" s="16"/>
    </row>
    <row r="41987" spans="76:76">
      <c r="BX41987" s="16"/>
    </row>
    <row r="41988" spans="76:76">
      <c r="BX41988" s="16"/>
    </row>
    <row r="41989" spans="76:76">
      <c r="BX41989" s="16"/>
    </row>
    <row r="41990" spans="76:76">
      <c r="BX41990" s="16"/>
    </row>
    <row r="41991" spans="76:76">
      <c r="BX41991" s="16"/>
    </row>
    <row r="41992" spans="76:76">
      <c r="BX41992" s="16"/>
    </row>
    <row r="41993" spans="76:76">
      <c r="BX41993" s="16"/>
    </row>
    <row r="41994" spans="76:76">
      <c r="BX41994" s="16"/>
    </row>
    <row r="41995" spans="76:76">
      <c r="BX41995" s="16"/>
    </row>
    <row r="41996" spans="76:76">
      <c r="BX41996" s="16"/>
    </row>
    <row r="41997" spans="76:76">
      <c r="BX41997" s="16"/>
    </row>
    <row r="41998" spans="76:76">
      <c r="BX41998" s="16"/>
    </row>
    <row r="41999" spans="76:76">
      <c r="BX41999" s="16"/>
    </row>
    <row r="42000" spans="76:76">
      <c r="BX42000" s="16"/>
    </row>
    <row r="42001" spans="76:76">
      <c r="BX42001" s="16"/>
    </row>
    <row r="42002" spans="76:76">
      <c r="BX42002" s="16"/>
    </row>
    <row r="42003" spans="76:76">
      <c r="BX42003" s="16"/>
    </row>
    <row r="42004" spans="76:76">
      <c r="BX42004" s="16"/>
    </row>
    <row r="42005" spans="76:76">
      <c r="BX42005" s="16"/>
    </row>
    <row r="42006" spans="76:76">
      <c r="BX42006" s="16"/>
    </row>
    <row r="42007" spans="76:76">
      <c r="BX42007" s="16"/>
    </row>
    <row r="42008" spans="76:76">
      <c r="BX42008" s="16"/>
    </row>
    <row r="42009" spans="76:76">
      <c r="BX42009" s="16"/>
    </row>
    <row r="42010" spans="76:76">
      <c r="BX42010" s="16"/>
    </row>
    <row r="42011" spans="76:76">
      <c r="BX42011" s="16"/>
    </row>
    <row r="42012" spans="76:76">
      <c r="BX42012" s="16"/>
    </row>
    <row r="42013" spans="76:76">
      <c r="BX42013" s="16"/>
    </row>
    <row r="42014" spans="76:76">
      <c r="BX42014" s="16"/>
    </row>
    <row r="42015" spans="76:76">
      <c r="BX42015" s="16"/>
    </row>
    <row r="42016" spans="76:76">
      <c r="BX42016" s="16"/>
    </row>
    <row r="42017" spans="76:76">
      <c r="BX42017" s="16"/>
    </row>
    <row r="42018" spans="76:76">
      <c r="BX42018" s="16"/>
    </row>
    <row r="42019" spans="76:76">
      <c r="BX42019" s="16"/>
    </row>
    <row r="42020" spans="76:76">
      <c r="BX42020" s="16"/>
    </row>
    <row r="42021" spans="76:76">
      <c r="BX42021" s="16"/>
    </row>
    <row r="42022" spans="76:76">
      <c r="BX42022" s="16"/>
    </row>
    <row r="42023" spans="76:76">
      <c r="BX42023" s="16"/>
    </row>
    <row r="42024" spans="76:76">
      <c r="BX42024" s="16"/>
    </row>
    <row r="42025" spans="76:76">
      <c r="BX42025" s="16"/>
    </row>
    <row r="42026" spans="76:76">
      <c r="BX42026" s="16"/>
    </row>
    <row r="42027" spans="76:76">
      <c r="BX42027" s="16"/>
    </row>
    <row r="42028" spans="76:76">
      <c r="BX42028" s="16"/>
    </row>
    <row r="42029" spans="76:76">
      <c r="BX42029" s="16"/>
    </row>
    <row r="42030" spans="76:76">
      <c r="BX42030" s="16"/>
    </row>
    <row r="42031" spans="76:76">
      <c r="BX42031" s="16"/>
    </row>
    <row r="42032" spans="76:76">
      <c r="BX42032" s="16"/>
    </row>
    <row r="42033" spans="76:76">
      <c r="BX42033" s="16"/>
    </row>
    <row r="42034" spans="76:76">
      <c r="BX42034" s="16"/>
    </row>
    <row r="42035" spans="76:76">
      <c r="BX42035" s="16"/>
    </row>
    <row r="42036" spans="76:76">
      <c r="BX42036" s="16"/>
    </row>
    <row r="42037" spans="76:76">
      <c r="BX42037" s="16"/>
    </row>
    <row r="42038" spans="76:76">
      <c r="BX42038" s="16"/>
    </row>
    <row r="42039" spans="76:76">
      <c r="BX42039" s="16"/>
    </row>
    <row r="42040" spans="76:76">
      <c r="BX42040" s="16"/>
    </row>
    <row r="42041" spans="76:76">
      <c r="BX42041" s="16"/>
    </row>
    <row r="42042" spans="76:76">
      <c r="BX42042" s="16"/>
    </row>
    <row r="42043" spans="76:76">
      <c r="BX42043" s="16"/>
    </row>
    <row r="42044" spans="76:76">
      <c r="BX42044" s="16"/>
    </row>
    <row r="42045" spans="76:76">
      <c r="BX42045" s="16"/>
    </row>
    <row r="42046" spans="76:76">
      <c r="BX42046" s="16"/>
    </row>
    <row r="42047" spans="76:76">
      <c r="BX42047" s="16"/>
    </row>
    <row r="42048" spans="76:76">
      <c r="BX42048" s="16"/>
    </row>
    <row r="42049" spans="76:76">
      <c r="BX42049" s="16"/>
    </row>
    <row r="42050" spans="76:76">
      <c r="BX42050" s="16"/>
    </row>
    <row r="42051" spans="76:76">
      <c r="BX42051" s="16"/>
    </row>
    <row r="42052" spans="76:76">
      <c r="BX42052" s="16"/>
    </row>
    <row r="42053" spans="76:76">
      <c r="BX42053" s="16"/>
    </row>
    <row r="42054" spans="76:76">
      <c r="BX42054" s="16"/>
    </row>
    <row r="42055" spans="76:76">
      <c r="BX42055" s="16"/>
    </row>
    <row r="42056" spans="76:76">
      <c r="BX42056" s="16"/>
    </row>
    <row r="42057" spans="76:76">
      <c r="BX42057" s="16"/>
    </row>
    <row r="42058" spans="76:76">
      <c r="BX42058" s="16"/>
    </row>
    <row r="42059" spans="76:76">
      <c r="BX42059" s="16"/>
    </row>
    <row r="42060" spans="76:76">
      <c r="BX42060" s="16"/>
    </row>
    <row r="42061" spans="76:76">
      <c r="BX42061" s="16"/>
    </row>
    <row r="42062" spans="76:76">
      <c r="BX42062" s="16"/>
    </row>
    <row r="42063" spans="76:76">
      <c r="BX42063" s="16"/>
    </row>
    <row r="42064" spans="76:76">
      <c r="BX42064" s="16"/>
    </row>
    <row r="42065" spans="76:76">
      <c r="BX42065" s="16"/>
    </row>
    <row r="42066" spans="76:76">
      <c r="BX42066" s="16"/>
    </row>
    <row r="42067" spans="76:76">
      <c r="BX42067" s="16"/>
    </row>
    <row r="42068" spans="76:76">
      <c r="BX42068" s="16"/>
    </row>
    <row r="42069" spans="76:76">
      <c r="BX42069" s="16"/>
    </row>
    <row r="42070" spans="76:76">
      <c r="BX42070" s="16"/>
    </row>
    <row r="42071" spans="76:76">
      <c r="BX42071" s="16"/>
    </row>
    <row r="42072" spans="76:76">
      <c r="BX42072" s="16"/>
    </row>
    <row r="42073" spans="76:76">
      <c r="BX42073" s="16"/>
    </row>
    <row r="42074" spans="76:76">
      <c r="BX42074" s="16"/>
    </row>
    <row r="42075" spans="76:76">
      <c r="BX42075" s="16"/>
    </row>
    <row r="42076" spans="76:76">
      <c r="BX42076" s="16"/>
    </row>
    <row r="42077" spans="76:76">
      <c r="BX42077" s="16"/>
    </row>
    <row r="42078" spans="76:76">
      <c r="BX42078" s="16"/>
    </row>
    <row r="42079" spans="76:76">
      <c r="BX42079" s="16"/>
    </row>
    <row r="42080" spans="76:76">
      <c r="BX42080" s="16"/>
    </row>
    <row r="42081" spans="76:76">
      <c r="BX42081" s="16"/>
    </row>
    <row r="42082" spans="76:76">
      <c r="BX42082" s="16"/>
    </row>
    <row r="42083" spans="76:76">
      <c r="BX42083" s="16"/>
    </row>
    <row r="42084" spans="76:76">
      <c r="BX42084" s="16"/>
    </row>
    <row r="42085" spans="76:76">
      <c r="BX42085" s="16"/>
    </row>
    <row r="42086" spans="76:76">
      <c r="BX42086" s="16"/>
    </row>
    <row r="42087" spans="76:76">
      <c r="BX42087" s="16"/>
    </row>
    <row r="42088" spans="76:76">
      <c r="BX42088" s="16"/>
    </row>
    <row r="42089" spans="76:76">
      <c r="BX42089" s="16"/>
    </row>
    <row r="42090" spans="76:76">
      <c r="BX42090" s="16"/>
    </row>
    <row r="42091" spans="76:76">
      <c r="BX42091" s="16"/>
    </row>
    <row r="42092" spans="76:76">
      <c r="BX42092" s="16"/>
    </row>
    <row r="42093" spans="76:76">
      <c r="BX42093" s="16"/>
    </row>
    <row r="42094" spans="76:76">
      <c r="BX42094" s="16"/>
    </row>
    <row r="42095" spans="76:76">
      <c r="BX42095" s="16"/>
    </row>
    <row r="42096" spans="76:76">
      <c r="BX42096" s="16"/>
    </row>
    <row r="42097" spans="76:76">
      <c r="BX42097" s="16"/>
    </row>
    <row r="42098" spans="76:76">
      <c r="BX42098" s="16"/>
    </row>
    <row r="42099" spans="76:76">
      <c r="BX42099" s="16"/>
    </row>
    <row r="42100" spans="76:76">
      <c r="BX42100" s="16"/>
    </row>
    <row r="42101" spans="76:76">
      <c r="BX42101" s="16"/>
    </row>
    <row r="42102" spans="76:76">
      <c r="BX42102" s="16"/>
    </row>
    <row r="42103" spans="76:76">
      <c r="BX42103" s="16"/>
    </row>
    <row r="42104" spans="76:76">
      <c r="BX42104" s="16"/>
    </row>
    <row r="42105" spans="76:76">
      <c r="BX42105" s="16"/>
    </row>
    <row r="42106" spans="76:76">
      <c r="BX42106" s="16"/>
    </row>
    <row r="42107" spans="76:76">
      <c r="BX42107" s="16"/>
    </row>
    <row r="42108" spans="76:76">
      <c r="BX42108" s="16"/>
    </row>
    <row r="42109" spans="76:76">
      <c r="BX42109" s="16"/>
    </row>
    <row r="42110" spans="76:76">
      <c r="BX42110" s="16"/>
    </row>
    <row r="42111" spans="76:76">
      <c r="BX42111" s="16"/>
    </row>
    <row r="42112" spans="76:76">
      <c r="BX42112" s="16"/>
    </row>
    <row r="42113" spans="76:76">
      <c r="BX42113" s="16"/>
    </row>
    <row r="42114" spans="76:76">
      <c r="BX42114" s="16"/>
    </row>
    <row r="42115" spans="76:76">
      <c r="BX42115" s="16"/>
    </row>
    <row r="42116" spans="76:76">
      <c r="BX42116" s="16"/>
    </row>
    <row r="42117" spans="76:76">
      <c r="BX42117" s="16"/>
    </row>
    <row r="42118" spans="76:76">
      <c r="BX42118" s="16"/>
    </row>
    <row r="42119" spans="76:76">
      <c r="BX42119" s="16"/>
    </row>
    <row r="42120" spans="76:76">
      <c r="BX42120" s="16"/>
    </row>
    <row r="42121" spans="76:76">
      <c r="BX42121" s="16"/>
    </row>
    <row r="42122" spans="76:76">
      <c r="BX42122" s="16"/>
    </row>
    <row r="42123" spans="76:76">
      <c r="BX42123" s="16"/>
    </row>
    <row r="42124" spans="76:76">
      <c r="BX42124" s="16"/>
    </row>
    <row r="42125" spans="76:76">
      <c r="BX42125" s="16"/>
    </row>
    <row r="42126" spans="76:76">
      <c r="BX42126" s="16"/>
    </row>
    <row r="42127" spans="76:76">
      <c r="BX42127" s="16"/>
    </row>
    <row r="42128" spans="76:76">
      <c r="BX42128" s="16"/>
    </row>
    <row r="42129" spans="76:76">
      <c r="BX42129" s="16"/>
    </row>
    <row r="42130" spans="76:76">
      <c r="BX42130" s="16"/>
    </row>
    <row r="42131" spans="76:76">
      <c r="BX42131" s="16"/>
    </row>
    <row r="42132" spans="76:76">
      <c r="BX42132" s="16"/>
    </row>
    <row r="42133" spans="76:76">
      <c r="BX42133" s="16"/>
    </row>
    <row r="42134" spans="76:76">
      <c r="BX42134" s="16"/>
    </row>
    <row r="42135" spans="76:76">
      <c r="BX42135" s="16"/>
    </row>
    <row r="42136" spans="76:76">
      <c r="BX42136" s="16"/>
    </row>
    <row r="42137" spans="76:76">
      <c r="BX42137" s="16"/>
    </row>
    <row r="42138" spans="76:76">
      <c r="BX42138" s="16"/>
    </row>
    <row r="42139" spans="76:76">
      <c r="BX42139" s="16"/>
    </row>
    <row r="42140" spans="76:76">
      <c r="BX42140" s="16"/>
    </row>
    <row r="42141" spans="76:76">
      <c r="BX42141" s="16"/>
    </row>
    <row r="42142" spans="76:76">
      <c r="BX42142" s="16"/>
    </row>
    <row r="42143" spans="76:76">
      <c r="BX42143" s="16"/>
    </row>
    <row r="42144" spans="76:76">
      <c r="BX42144" s="16"/>
    </row>
    <row r="42145" spans="76:76">
      <c r="BX42145" s="16"/>
    </row>
    <row r="42146" spans="76:76">
      <c r="BX42146" s="16"/>
    </row>
    <row r="42147" spans="76:76">
      <c r="BX42147" s="16"/>
    </row>
    <row r="42148" spans="76:76">
      <c r="BX42148" s="16"/>
    </row>
    <row r="42149" spans="76:76">
      <c r="BX42149" s="16"/>
    </row>
    <row r="42150" spans="76:76">
      <c r="BX42150" s="16"/>
    </row>
    <row r="42151" spans="76:76">
      <c r="BX42151" s="16"/>
    </row>
    <row r="42152" spans="76:76">
      <c r="BX42152" s="16"/>
    </row>
    <row r="42153" spans="76:76">
      <c r="BX42153" s="16"/>
    </row>
    <row r="42154" spans="76:76">
      <c r="BX42154" s="16"/>
    </row>
    <row r="42155" spans="76:76">
      <c r="BX42155" s="16"/>
    </row>
    <row r="42156" spans="76:76">
      <c r="BX42156" s="16"/>
    </row>
    <row r="42157" spans="76:76">
      <c r="BX42157" s="16"/>
    </row>
    <row r="42158" spans="76:76">
      <c r="BX42158" s="16"/>
    </row>
    <row r="42159" spans="76:76">
      <c r="BX42159" s="16"/>
    </row>
    <row r="42160" spans="76:76">
      <c r="BX42160" s="16"/>
    </row>
    <row r="42161" spans="76:76">
      <c r="BX42161" s="16"/>
    </row>
    <row r="42162" spans="76:76">
      <c r="BX42162" s="16"/>
    </row>
    <row r="42163" spans="76:76">
      <c r="BX42163" s="16"/>
    </row>
    <row r="42164" spans="76:76">
      <c r="BX42164" s="16"/>
    </row>
    <row r="42165" spans="76:76">
      <c r="BX42165" s="16"/>
    </row>
    <row r="42166" spans="76:76">
      <c r="BX42166" s="16"/>
    </row>
    <row r="42167" spans="76:76">
      <c r="BX42167" s="16"/>
    </row>
    <row r="42168" spans="76:76">
      <c r="BX42168" s="16"/>
    </row>
    <row r="42169" spans="76:76">
      <c r="BX42169" s="16"/>
    </row>
    <row r="42170" spans="76:76">
      <c r="BX42170" s="16"/>
    </row>
    <row r="42171" spans="76:76">
      <c r="BX42171" s="16"/>
    </row>
    <row r="42172" spans="76:76">
      <c r="BX42172" s="16"/>
    </row>
    <row r="42173" spans="76:76">
      <c r="BX42173" s="16"/>
    </row>
    <row r="42174" spans="76:76">
      <c r="BX42174" s="16"/>
    </row>
    <row r="42175" spans="76:76">
      <c r="BX42175" s="16"/>
    </row>
    <row r="42176" spans="76:76">
      <c r="BX42176" s="16"/>
    </row>
    <row r="42177" spans="76:76">
      <c r="BX42177" s="16"/>
    </row>
    <row r="42178" spans="76:76">
      <c r="BX42178" s="16"/>
    </row>
    <row r="42179" spans="76:76">
      <c r="BX42179" s="16"/>
    </row>
    <row r="42180" spans="76:76">
      <c r="BX42180" s="16"/>
    </row>
    <row r="42181" spans="76:76">
      <c r="BX42181" s="16"/>
    </row>
    <row r="42182" spans="76:76">
      <c r="BX42182" s="16"/>
    </row>
    <row r="42183" spans="76:76">
      <c r="BX42183" s="16"/>
    </row>
    <row r="42184" spans="76:76">
      <c r="BX42184" s="16"/>
    </row>
    <row r="42185" spans="76:76">
      <c r="BX42185" s="16"/>
    </row>
    <row r="42186" spans="76:76">
      <c r="BX42186" s="16"/>
    </row>
    <row r="42187" spans="76:76">
      <c r="BX42187" s="16"/>
    </row>
    <row r="42188" spans="76:76">
      <c r="BX42188" s="16"/>
    </row>
    <row r="42189" spans="76:76">
      <c r="BX42189" s="16"/>
    </row>
    <row r="42190" spans="76:76">
      <c r="BX42190" s="16"/>
    </row>
    <row r="42191" spans="76:76">
      <c r="BX42191" s="16"/>
    </row>
    <row r="42192" spans="76:76">
      <c r="BX42192" s="16"/>
    </row>
    <row r="42193" spans="76:76">
      <c r="BX42193" s="16"/>
    </row>
    <row r="42194" spans="76:76">
      <c r="BX42194" s="16"/>
    </row>
    <row r="42195" spans="76:76">
      <c r="BX42195" s="16"/>
    </row>
    <row r="42196" spans="76:76">
      <c r="BX42196" s="16"/>
    </row>
    <row r="42197" spans="76:76">
      <c r="BX42197" s="16"/>
    </row>
    <row r="42198" spans="76:76">
      <c r="BX42198" s="16"/>
    </row>
    <row r="42199" spans="76:76">
      <c r="BX42199" s="16"/>
    </row>
    <row r="42200" spans="76:76">
      <c r="BX42200" s="16"/>
    </row>
    <row r="42201" spans="76:76">
      <c r="BX42201" s="16"/>
    </row>
    <row r="42202" spans="76:76">
      <c r="BX42202" s="16"/>
    </row>
    <row r="42203" spans="76:76">
      <c r="BX42203" s="16"/>
    </row>
    <row r="42204" spans="76:76">
      <c r="BX42204" s="16"/>
    </row>
    <row r="42205" spans="76:76">
      <c r="BX42205" s="16"/>
    </row>
    <row r="42206" spans="76:76">
      <c r="BX42206" s="16"/>
    </row>
    <row r="42207" spans="76:76">
      <c r="BX42207" s="16"/>
    </row>
    <row r="42208" spans="76:76">
      <c r="BX42208" s="16"/>
    </row>
    <row r="42209" spans="76:76">
      <c r="BX42209" s="16"/>
    </row>
    <row r="42210" spans="76:76">
      <c r="BX42210" s="16"/>
    </row>
    <row r="42211" spans="76:76">
      <c r="BX42211" s="16"/>
    </row>
    <row r="42212" spans="76:76">
      <c r="BX42212" s="16"/>
    </row>
    <row r="42213" spans="76:76">
      <c r="BX42213" s="16"/>
    </row>
    <row r="42214" spans="76:76">
      <c r="BX42214" s="16"/>
    </row>
    <row r="42215" spans="76:76">
      <c r="BX42215" s="16"/>
    </row>
    <row r="42216" spans="76:76">
      <c r="BX42216" s="16"/>
    </row>
    <row r="42217" spans="76:76">
      <c r="BX42217" s="16"/>
    </row>
    <row r="42218" spans="76:76">
      <c r="BX42218" s="16"/>
    </row>
    <row r="42219" spans="76:76">
      <c r="BX42219" s="16"/>
    </row>
    <row r="42220" spans="76:76">
      <c r="BX42220" s="16"/>
    </row>
    <row r="42221" spans="76:76">
      <c r="BX42221" s="16"/>
    </row>
    <row r="42222" spans="76:76">
      <c r="BX42222" s="16"/>
    </row>
    <row r="42223" spans="76:76">
      <c r="BX42223" s="16"/>
    </row>
    <row r="42224" spans="76:76">
      <c r="BX42224" s="16"/>
    </row>
    <row r="42225" spans="76:76">
      <c r="BX42225" s="16"/>
    </row>
    <row r="42226" spans="76:76">
      <c r="BX42226" s="16"/>
    </row>
    <row r="42227" spans="76:76">
      <c r="BX42227" s="16"/>
    </row>
    <row r="42228" spans="76:76">
      <c r="BX42228" s="16"/>
    </row>
    <row r="42229" spans="76:76">
      <c r="BX42229" s="16"/>
    </row>
    <row r="42230" spans="76:76">
      <c r="BX42230" s="16"/>
    </row>
    <row r="42231" spans="76:76">
      <c r="BX42231" s="16"/>
    </row>
    <row r="42232" spans="76:76">
      <c r="BX42232" s="16"/>
    </row>
    <row r="42233" spans="76:76">
      <c r="BX42233" s="16"/>
    </row>
    <row r="42234" spans="76:76">
      <c r="BX42234" s="16"/>
    </row>
    <row r="42235" spans="76:76">
      <c r="BX42235" s="16"/>
    </row>
    <row r="42236" spans="76:76">
      <c r="BX42236" s="16"/>
    </row>
    <row r="42237" spans="76:76">
      <c r="BX42237" s="16"/>
    </row>
    <row r="42238" spans="76:76">
      <c r="BX42238" s="16"/>
    </row>
    <row r="42239" spans="76:76">
      <c r="BX42239" s="16"/>
    </row>
    <row r="42240" spans="76:76">
      <c r="BX42240" s="16"/>
    </row>
    <row r="42241" spans="76:76">
      <c r="BX42241" s="16"/>
    </row>
    <row r="42242" spans="76:76">
      <c r="BX42242" s="16"/>
    </row>
    <row r="42243" spans="76:76">
      <c r="BX42243" s="16"/>
    </row>
    <row r="42244" spans="76:76">
      <c r="BX42244" s="16"/>
    </row>
    <row r="42245" spans="76:76">
      <c r="BX42245" s="16"/>
    </row>
    <row r="42246" spans="76:76">
      <c r="BX42246" s="16"/>
    </row>
    <row r="42247" spans="76:76">
      <c r="BX42247" s="16"/>
    </row>
    <row r="42248" spans="76:76">
      <c r="BX42248" s="16"/>
    </row>
    <row r="42249" spans="76:76">
      <c r="BX42249" s="16"/>
    </row>
    <row r="42250" spans="76:76">
      <c r="BX42250" s="16"/>
    </row>
    <row r="42251" spans="76:76">
      <c r="BX42251" s="16"/>
    </row>
    <row r="42252" spans="76:76">
      <c r="BX42252" s="16"/>
    </row>
    <row r="42253" spans="76:76">
      <c r="BX42253" s="16"/>
    </row>
    <row r="42254" spans="76:76">
      <c r="BX42254" s="16"/>
    </row>
    <row r="42255" spans="76:76">
      <c r="BX42255" s="16"/>
    </row>
    <row r="42256" spans="76:76">
      <c r="BX42256" s="16"/>
    </row>
    <row r="42257" spans="76:76">
      <c r="BX42257" s="16"/>
    </row>
    <row r="42258" spans="76:76">
      <c r="BX42258" s="16"/>
    </row>
    <row r="42259" spans="76:76">
      <c r="BX42259" s="16"/>
    </row>
    <row r="42260" spans="76:76">
      <c r="BX42260" s="16"/>
    </row>
    <row r="42261" spans="76:76">
      <c r="BX42261" s="16"/>
    </row>
    <row r="42262" spans="76:76">
      <c r="BX42262" s="16"/>
    </row>
    <row r="42263" spans="76:76">
      <c r="BX42263" s="16"/>
    </row>
    <row r="42264" spans="76:76">
      <c r="BX42264" s="16"/>
    </row>
    <row r="42265" spans="76:76">
      <c r="BX42265" s="16"/>
    </row>
    <row r="42266" spans="76:76">
      <c r="BX42266" s="16"/>
    </row>
    <row r="42267" spans="76:76">
      <c r="BX42267" s="16"/>
    </row>
    <row r="42268" spans="76:76">
      <c r="BX42268" s="16"/>
    </row>
    <row r="42269" spans="76:76">
      <c r="BX42269" s="16"/>
    </row>
    <row r="42270" spans="76:76">
      <c r="BX42270" s="16"/>
    </row>
    <row r="42271" spans="76:76">
      <c r="BX42271" s="16"/>
    </row>
    <row r="42272" spans="76:76">
      <c r="BX42272" s="16"/>
    </row>
    <row r="42273" spans="76:76">
      <c r="BX42273" s="16"/>
    </row>
    <row r="42274" spans="76:76">
      <c r="BX42274" s="16"/>
    </row>
    <row r="42275" spans="76:76">
      <c r="BX42275" s="16"/>
    </row>
    <row r="42276" spans="76:76">
      <c r="BX42276" s="16"/>
    </row>
    <row r="42277" spans="76:76">
      <c r="BX42277" s="16"/>
    </row>
    <row r="42278" spans="76:76">
      <c r="BX42278" s="16"/>
    </row>
    <row r="42279" spans="76:76">
      <c r="BX42279" s="16"/>
    </row>
    <row r="42280" spans="76:76">
      <c r="BX42280" s="16"/>
    </row>
    <row r="42281" spans="76:76">
      <c r="BX42281" s="16"/>
    </row>
    <row r="42282" spans="76:76">
      <c r="BX42282" s="16"/>
    </row>
    <row r="42283" spans="76:76">
      <c r="BX42283" s="16"/>
    </row>
    <row r="42284" spans="76:76">
      <c r="BX42284" s="16"/>
    </row>
    <row r="42285" spans="76:76">
      <c r="BX42285" s="16"/>
    </row>
    <row r="42286" spans="76:76">
      <c r="BX42286" s="16"/>
    </row>
    <row r="42287" spans="76:76">
      <c r="BX42287" s="16"/>
    </row>
    <row r="42288" spans="76:76">
      <c r="BX42288" s="16"/>
    </row>
    <row r="42289" spans="76:76">
      <c r="BX42289" s="16"/>
    </row>
    <row r="42290" spans="76:76">
      <c r="BX42290" s="16"/>
    </row>
    <row r="42291" spans="76:76">
      <c r="BX42291" s="16"/>
    </row>
    <row r="42292" spans="76:76">
      <c r="BX42292" s="16"/>
    </row>
    <row r="42293" spans="76:76">
      <c r="BX42293" s="16"/>
    </row>
    <row r="42294" spans="76:76">
      <c r="BX42294" s="16"/>
    </row>
    <row r="42295" spans="76:76">
      <c r="BX42295" s="16"/>
    </row>
    <row r="42296" spans="76:76">
      <c r="BX42296" s="16"/>
    </row>
    <row r="42297" spans="76:76">
      <c r="BX42297" s="16"/>
    </row>
    <row r="42298" spans="76:76">
      <c r="BX42298" s="16"/>
    </row>
    <row r="42299" spans="76:76">
      <c r="BX42299" s="16"/>
    </row>
    <row r="42300" spans="76:76">
      <c r="BX42300" s="16"/>
    </row>
    <row r="42301" spans="76:76">
      <c r="BX42301" s="16"/>
    </row>
    <row r="42302" spans="76:76">
      <c r="BX42302" s="16"/>
    </row>
    <row r="42303" spans="76:76">
      <c r="BX42303" s="16"/>
    </row>
    <row r="42304" spans="76:76">
      <c r="BX42304" s="16"/>
    </row>
    <row r="42305" spans="76:76">
      <c r="BX42305" s="16"/>
    </row>
    <row r="42306" spans="76:76">
      <c r="BX42306" s="16"/>
    </row>
    <row r="42307" spans="76:76">
      <c r="BX42307" s="16"/>
    </row>
    <row r="42308" spans="76:76">
      <c r="BX42308" s="16"/>
    </row>
    <row r="42309" spans="76:76">
      <c r="BX42309" s="16"/>
    </row>
    <row r="42310" spans="76:76">
      <c r="BX42310" s="16"/>
    </row>
    <row r="42311" spans="76:76">
      <c r="BX42311" s="16"/>
    </row>
    <row r="42312" spans="76:76">
      <c r="BX42312" s="16"/>
    </row>
    <row r="42313" spans="76:76">
      <c r="BX42313" s="16"/>
    </row>
    <row r="42314" spans="76:76">
      <c r="BX42314" s="16"/>
    </row>
    <row r="42315" spans="76:76">
      <c r="BX42315" s="16"/>
    </row>
    <row r="42316" spans="76:76">
      <c r="BX42316" s="16"/>
    </row>
    <row r="42317" spans="76:76">
      <c r="BX42317" s="16"/>
    </row>
    <row r="42318" spans="76:76">
      <c r="BX42318" s="16"/>
    </row>
    <row r="42319" spans="76:76">
      <c r="BX42319" s="16"/>
    </row>
    <row r="42320" spans="76:76">
      <c r="BX42320" s="16"/>
    </row>
    <row r="42321" spans="76:76">
      <c r="BX42321" s="16"/>
    </row>
    <row r="42322" spans="76:76">
      <c r="BX42322" s="16"/>
    </row>
    <row r="42323" spans="76:76">
      <c r="BX42323" s="16"/>
    </row>
    <row r="42324" spans="76:76">
      <c r="BX42324" s="16"/>
    </row>
    <row r="42325" spans="76:76">
      <c r="BX42325" s="16"/>
    </row>
    <row r="42326" spans="76:76">
      <c r="BX42326" s="16"/>
    </row>
    <row r="42327" spans="76:76">
      <c r="BX42327" s="16"/>
    </row>
    <row r="42328" spans="76:76">
      <c r="BX42328" s="16"/>
    </row>
    <row r="42329" spans="76:76">
      <c r="BX42329" s="16"/>
    </row>
    <row r="42330" spans="76:76">
      <c r="BX42330" s="16"/>
    </row>
    <row r="42331" spans="76:76">
      <c r="BX42331" s="16"/>
    </row>
    <row r="42332" spans="76:76">
      <c r="BX42332" s="16"/>
    </row>
    <row r="42333" spans="76:76">
      <c r="BX42333" s="16"/>
    </row>
    <row r="42334" spans="76:76">
      <c r="BX42334" s="16"/>
    </row>
    <row r="42335" spans="76:76">
      <c r="BX42335" s="16"/>
    </row>
    <row r="42336" spans="76:76">
      <c r="BX42336" s="16"/>
    </row>
    <row r="42337" spans="76:76">
      <c r="BX42337" s="16"/>
    </row>
    <row r="42338" spans="76:76">
      <c r="BX42338" s="16"/>
    </row>
    <row r="42339" spans="76:76">
      <c r="BX42339" s="16"/>
    </row>
    <row r="42340" spans="76:76">
      <c r="BX42340" s="16"/>
    </row>
    <row r="42341" spans="76:76">
      <c r="BX42341" s="16"/>
    </row>
    <row r="42342" spans="76:76">
      <c r="BX42342" s="16"/>
    </row>
    <row r="42343" spans="76:76">
      <c r="BX42343" s="16"/>
    </row>
    <row r="42344" spans="76:76">
      <c r="BX42344" s="16"/>
    </row>
    <row r="42345" spans="76:76">
      <c r="BX42345" s="16"/>
    </row>
    <row r="42346" spans="76:76">
      <c r="BX42346" s="16"/>
    </row>
    <row r="42347" spans="76:76">
      <c r="BX42347" s="16"/>
    </row>
    <row r="42348" spans="76:76">
      <c r="BX42348" s="16"/>
    </row>
    <row r="42349" spans="76:76">
      <c r="BX42349" s="16"/>
    </row>
    <row r="42350" spans="76:76">
      <c r="BX42350" s="16"/>
    </row>
    <row r="42351" spans="76:76">
      <c r="BX42351" s="16"/>
    </row>
    <row r="42352" spans="76:76">
      <c r="BX42352" s="16"/>
    </row>
    <row r="42353" spans="76:76">
      <c r="BX42353" s="16"/>
    </row>
    <row r="42354" spans="76:76">
      <c r="BX42354" s="16"/>
    </row>
    <row r="42355" spans="76:76">
      <c r="BX42355" s="16"/>
    </row>
    <row r="42356" spans="76:76">
      <c r="BX42356" s="16"/>
    </row>
    <row r="42357" spans="76:76">
      <c r="BX42357" s="16"/>
    </row>
    <row r="42358" spans="76:76">
      <c r="BX42358" s="16"/>
    </row>
    <row r="42359" spans="76:76">
      <c r="BX42359" s="16"/>
    </row>
    <row r="42360" spans="76:76">
      <c r="BX42360" s="16"/>
    </row>
    <row r="42361" spans="76:76">
      <c r="BX42361" s="16"/>
    </row>
    <row r="42362" spans="76:76">
      <c r="BX42362" s="16"/>
    </row>
    <row r="42363" spans="76:76">
      <c r="BX42363" s="16"/>
    </row>
    <row r="42364" spans="76:76">
      <c r="BX42364" s="16"/>
    </row>
    <row r="42365" spans="76:76">
      <c r="BX42365" s="16"/>
    </row>
    <row r="42366" spans="76:76">
      <c r="BX42366" s="16"/>
    </row>
    <row r="42367" spans="76:76">
      <c r="BX42367" s="16"/>
    </row>
    <row r="42368" spans="76:76">
      <c r="BX42368" s="16"/>
    </row>
    <row r="42369" spans="76:76">
      <c r="BX42369" s="16"/>
    </row>
    <row r="42370" spans="76:76">
      <c r="BX42370" s="16"/>
    </row>
    <row r="42371" spans="76:76">
      <c r="BX42371" s="16"/>
    </row>
    <row r="42372" spans="76:76">
      <c r="BX42372" s="16"/>
    </row>
    <row r="42373" spans="76:76">
      <c r="BX42373" s="16"/>
    </row>
    <row r="42374" spans="76:76">
      <c r="BX42374" s="16"/>
    </row>
    <row r="42375" spans="76:76">
      <c r="BX42375" s="16"/>
    </row>
    <row r="42376" spans="76:76">
      <c r="BX42376" s="16"/>
    </row>
    <row r="42377" spans="76:76">
      <c r="BX42377" s="16"/>
    </row>
    <row r="42378" spans="76:76">
      <c r="BX42378" s="16"/>
    </row>
    <row r="42379" spans="76:76">
      <c r="BX42379" s="16"/>
    </row>
    <row r="42380" spans="76:76">
      <c r="BX42380" s="16"/>
    </row>
    <row r="42381" spans="76:76">
      <c r="BX42381" s="16"/>
    </row>
    <row r="42382" spans="76:76">
      <c r="BX42382" s="16"/>
    </row>
    <row r="42383" spans="76:76">
      <c r="BX42383" s="16"/>
    </row>
    <row r="42384" spans="76:76">
      <c r="BX42384" s="16"/>
    </row>
    <row r="42385" spans="76:76">
      <c r="BX42385" s="16"/>
    </row>
    <row r="42386" spans="76:76">
      <c r="BX42386" s="16"/>
    </row>
    <row r="42387" spans="76:76">
      <c r="BX42387" s="16"/>
    </row>
    <row r="42388" spans="76:76">
      <c r="BX42388" s="16"/>
    </row>
    <row r="42389" spans="76:76">
      <c r="BX42389" s="16"/>
    </row>
    <row r="42390" spans="76:76">
      <c r="BX42390" s="16"/>
    </row>
    <row r="42391" spans="76:76">
      <c r="BX42391" s="16"/>
    </row>
    <row r="42392" spans="76:76">
      <c r="BX42392" s="16"/>
    </row>
    <row r="42393" spans="76:76">
      <c r="BX42393" s="16"/>
    </row>
    <row r="42394" spans="76:76">
      <c r="BX42394" s="16"/>
    </row>
    <row r="42395" spans="76:76">
      <c r="BX42395" s="16"/>
    </row>
    <row r="42396" spans="76:76">
      <c r="BX42396" s="16"/>
    </row>
    <row r="42397" spans="76:76">
      <c r="BX42397" s="16"/>
    </row>
    <row r="42398" spans="76:76">
      <c r="BX42398" s="16"/>
    </row>
    <row r="42399" spans="76:76">
      <c r="BX42399" s="16"/>
    </row>
    <row r="42400" spans="76:76">
      <c r="BX42400" s="16"/>
    </row>
    <row r="42401" spans="76:76">
      <c r="BX42401" s="16"/>
    </row>
    <row r="42402" spans="76:76">
      <c r="BX42402" s="16"/>
    </row>
    <row r="42403" spans="76:76">
      <c r="BX42403" s="16"/>
    </row>
    <row r="42404" spans="76:76">
      <c r="BX42404" s="16"/>
    </row>
    <row r="42405" spans="76:76">
      <c r="BX42405" s="16"/>
    </row>
    <row r="42406" spans="76:76">
      <c r="BX42406" s="16"/>
    </row>
    <row r="42407" spans="76:76">
      <c r="BX42407" s="16"/>
    </row>
    <row r="42408" spans="76:76">
      <c r="BX42408" s="16"/>
    </row>
    <row r="42409" spans="76:76">
      <c r="BX42409" s="16"/>
    </row>
    <row r="42410" spans="76:76">
      <c r="BX42410" s="16"/>
    </row>
    <row r="42411" spans="76:76">
      <c r="BX42411" s="16"/>
    </row>
    <row r="42412" spans="76:76">
      <c r="BX42412" s="16"/>
    </row>
    <row r="42413" spans="76:76">
      <c r="BX42413" s="16"/>
    </row>
    <row r="42414" spans="76:76">
      <c r="BX42414" s="16"/>
    </row>
    <row r="42415" spans="76:76">
      <c r="BX42415" s="16"/>
    </row>
    <row r="42416" spans="76:76">
      <c r="BX42416" s="16"/>
    </row>
    <row r="42417" spans="76:76">
      <c r="BX42417" s="16"/>
    </row>
    <row r="42418" spans="76:76">
      <c r="BX42418" s="16"/>
    </row>
    <row r="42419" spans="76:76">
      <c r="BX42419" s="16"/>
    </row>
    <row r="42420" spans="76:76">
      <c r="BX42420" s="16"/>
    </row>
    <row r="42421" spans="76:76">
      <c r="BX42421" s="16"/>
    </row>
    <row r="42422" spans="76:76">
      <c r="BX42422" s="16"/>
    </row>
    <row r="42423" spans="76:76">
      <c r="BX42423" s="16"/>
    </row>
    <row r="42424" spans="76:76">
      <c r="BX42424" s="16"/>
    </row>
    <row r="42425" spans="76:76">
      <c r="BX42425" s="16"/>
    </row>
    <row r="42426" spans="76:76">
      <c r="BX42426" s="16"/>
    </row>
    <row r="42427" spans="76:76">
      <c r="BX42427" s="16"/>
    </row>
    <row r="42428" spans="76:76">
      <c r="BX42428" s="16"/>
    </row>
    <row r="42429" spans="76:76">
      <c r="BX42429" s="16"/>
    </row>
    <row r="42430" spans="76:76">
      <c r="BX42430" s="16"/>
    </row>
    <row r="42431" spans="76:76">
      <c r="BX42431" s="16"/>
    </row>
    <row r="42432" spans="76:76">
      <c r="BX42432" s="16"/>
    </row>
    <row r="42433" spans="76:76">
      <c r="BX42433" s="16"/>
    </row>
    <row r="42434" spans="76:76">
      <c r="BX42434" s="16"/>
    </row>
    <row r="42435" spans="76:76">
      <c r="BX42435" s="16"/>
    </row>
    <row r="42436" spans="76:76">
      <c r="BX42436" s="16"/>
    </row>
    <row r="42437" spans="76:76">
      <c r="BX42437" s="16"/>
    </row>
    <row r="42438" spans="76:76">
      <c r="BX42438" s="16"/>
    </row>
    <row r="42439" spans="76:76">
      <c r="BX42439" s="16"/>
    </row>
    <row r="42440" spans="76:76">
      <c r="BX42440" s="16"/>
    </row>
    <row r="42441" spans="76:76">
      <c r="BX42441" s="16"/>
    </row>
    <row r="42442" spans="76:76">
      <c r="BX42442" s="16"/>
    </row>
    <row r="42443" spans="76:76">
      <c r="BX42443" s="16"/>
    </row>
    <row r="42444" spans="76:76">
      <c r="BX42444" s="16"/>
    </row>
    <row r="42445" spans="76:76">
      <c r="BX42445" s="16"/>
    </row>
    <row r="42446" spans="76:76">
      <c r="BX42446" s="16"/>
    </row>
    <row r="42447" spans="76:76">
      <c r="BX42447" s="16"/>
    </row>
    <row r="42448" spans="76:76">
      <c r="BX42448" s="16"/>
    </row>
    <row r="42449" spans="76:76">
      <c r="BX42449" s="16"/>
    </row>
    <row r="42450" spans="76:76">
      <c r="BX42450" s="16"/>
    </row>
    <row r="42451" spans="76:76">
      <c r="BX42451" s="16"/>
    </row>
    <row r="42452" spans="76:76">
      <c r="BX42452" s="16"/>
    </row>
    <row r="42453" spans="76:76">
      <c r="BX42453" s="16"/>
    </row>
    <row r="42454" spans="76:76">
      <c r="BX42454" s="16"/>
    </row>
    <row r="42455" spans="76:76">
      <c r="BX42455" s="16"/>
    </row>
    <row r="42456" spans="76:76">
      <c r="BX42456" s="16"/>
    </row>
    <row r="42457" spans="76:76">
      <c r="BX42457" s="16"/>
    </row>
    <row r="42458" spans="76:76">
      <c r="BX42458" s="16"/>
    </row>
    <row r="42459" spans="76:76">
      <c r="BX42459" s="16"/>
    </row>
    <row r="42460" spans="76:76">
      <c r="BX42460" s="16"/>
    </row>
    <row r="42461" spans="76:76">
      <c r="BX42461" s="16"/>
    </row>
    <row r="42462" spans="76:76">
      <c r="BX42462" s="16"/>
    </row>
    <row r="42463" spans="76:76">
      <c r="BX42463" s="16"/>
    </row>
    <row r="42464" spans="76:76">
      <c r="BX42464" s="16"/>
    </row>
    <row r="42465" spans="76:76">
      <c r="BX42465" s="16"/>
    </row>
    <row r="42466" spans="76:76">
      <c r="BX42466" s="16"/>
    </row>
    <row r="42467" spans="76:76">
      <c r="BX42467" s="16"/>
    </row>
    <row r="42468" spans="76:76">
      <c r="BX42468" s="16"/>
    </row>
    <row r="42469" spans="76:76">
      <c r="BX42469" s="16"/>
    </row>
    <row r="42470" spans="76:76">
      <c r="BX42470" s="16"/>
    </row>
    <row r="42471" spans="76:76">
      <c r="BX42471" s="16"/>
    </row>
    <row r="42472" spans="76:76">
      <c r="BX42472" s="16"/>
    </row>
    <row r="42473" spans="76:76">
      <c r="BX42473" s="16"/>
    </row>
    <row r="42474" spans="76:76">
      <c r="BX42474" s="16"/>
    </row>
    <row r="42475" spans="76:76">
      <c r="BX42475" s="16"/>
    </row>
    <row r="42476" spans="76:76">
      <c r="BX42476" s="16"/>
    </row>
    <row r="42477" spans="76:76">
      <c r="BX42477" s="16"/>
    </row>
    <row r="42478" spans="76:76">
      <c r="BX42478" s="16"/>
    </row>
    <row r="42479" spans="76:76">
      <c r="BX42479" s="16"/>
    </row>
    <row r="42480" spans="76:76">
      <c r="BX42480" s="16"/>
    </row>
    <row r="42481" spans="76:76">
      <c r="BX42481" s="16"/>
    </row>
    <row r="42482" spans="76:76">
      <c r="BX42482" s="16"/>
    </row>
    <row r="42483" spans="76:76">
      <c r="BX42483" s="16"/>
    </row>
    <row r="42484" spans="76:76">
      <c r="BX42484" s="16"/>
    </row>
    <row r="42485" spans="76:76">
      <c r="BX42485" s="16"/>
    </row>
    <row r="42486" spans="76:76">
      <c r="BX42486" s="16"/>
    </row>
    <row r="42487" spans="76:76">
      <c r="BX42487" s="16"/>
    </row>
    <row r="42488" spans="76:76">
      <c r="BX42488" s="16"/>
    </row>
    <row r="42489" spans="76:76">
      <c r="BX42489" s="16"/>
    </row>
    <row r="42490" spans="76:76">
      <c r="BX42490" s="16"/>
    </row>
    <row r="42491" spans="76:76">
      <c r="BX42491" s="16"/>
    </row>
    <row r="42492" spans="76:76">
      <c r="BX42492" s="16"/>
    </row>
    <row r="42493" spans="76:76">
      <c r="BX42493" s="16"/>
    </row>
    <row r="42494" spans="76:76">
      <c r="BX42494" s="16"/>
    </row>
    <row r="42495" spans="76:76">
      <c r="BX42495" s="16"/>
    </row>
    <row r="42496" spans="76:76">
      <c r="BX42496" s="16"/>
    </row>
    <row r="42497" spans="76:76">
      <c r="BX42497" s="16"/>
    </row>
    <row r="42498" spans="76:76">
      <c r="BX42498" s="16"/>
    </row>
    <row r="42499" spans="76:76">
      <c r="BX42499" s="16"/>
    </row>
    <row r="42500" spans="76:76">
      <c r="BX42500" s="16"/>
    </row>
    <row r="42501" spans="76:76">
      <c r="BX42501" s="16"/>
    </row>
    <row r="42502" spans="76:76">
      <c r="BX42502" s="16"/>
    </row>
    <row r="42503" spans="76:76">
      <c r="BX42503" s="16"/>
    </row>
    <row r="42504" spans="76:76">
      <c r="BX42504" s="16"/>
    </row>
    <row r="42505" spans="76:76">
      <c r="BX42505" s="16"/>
    </row>
    <row r="42506" spans="76:76">
      <c r="BX42506" s="16"/>
    </row>
    <row r="42507" spans="76:76">
      <c r="BX42507" s="16"/>
    </row>
    <row r="42508" spans="76:76">
      <c r="BX42508" s="16"/>
    </row>
    <row r="42509" spans="76:76">
      <c r="BX42509" s="16"/>
    </row>
    <row r="42510" spans="76:76">
      <c r="BX42510" s="16"/>
    </row>
    <row r="42511" spans="76:76">
      <c r="BX42511" s="16"/>
    </row>
    <row r="42512" spans="76:76">
      <c r="BX42512" s="16"/>
    </row>
    <row r="42513" spans="76:76">
      <c r="BX42513" s="16"/>
    </row>
    <row r="42514" spans="76:76">
      <c r="BX42514" s="16"/>
    </row>
    <row r="42515" spans="76:76">
      <c r="BX42515" s="16"/>
    </row>
    <row r="42516" spans="76:76">
      <c r="BX42516" s="16"/>
    </row>
    <row r="42517" spans="76:76">
      <c r="BX42517" s="16"/>
    </row>
    <row r="42518" spans="76:76">
      <c r="BX42518" s="16"/>
    </row>
    <row r="42519" spans="76:76">
      <c r="BX42519" s="16"/>
    </row>
    <row r="42520" spans="76:76">
      <c r="BX42520" s="16"/>
    </row>
    <row r="42521" spans="76:76">
      <c r="BX42521" s="16"/>
    </row>
    <row r="42522" spans="76:76">
      <c r="BX42522" s="16"/>
    </row>
    <row r="42523" spans="76:76">
      <c r="BX42523" s="16"/>
    </row>
    <row r="42524" spans="76:76">
      <c r="BX42524" s="16"/>
    </row>
    <row r="42525" spans="76:76">
      <c r="BX42525" s="16"/>
    </row>
    <row r="42526" spans="76:76">
      <c r="BX42526" s="16"/>
    </row>
    <row r="42527" spans="76:76">
      <c r="BX42527" s="16"/>
    </row>
    <row r="42528" spans="76:76">
      <c r="BX42528" s="16"/>
    </row>
    <row r="42529" spans="76:76">
      <c r="BX42529" s="16"/>
    </row>
    <row r="42530" spans="76:76">
      <c r="BX42530" s="16"/>
    </row>
    <row r="42531" spans="76:76">
      <c r="BX42531" s="16"/>
    </row>
    <row r="42532" spans="76:76">
      <c r="BX42532" s="16"/>
    </row>
    <row r="42533" spans="76:76">
      <c r="BX42533" s="16"/>
    </row>
    <row r="42534" spans="76:76">
      <c r="BX42534" s="16"/>
    </row>
    <row r="42535" spans="76:76">
      <c r="BX42535" s="16"/>
    </row>
    <row r="42536" spans="76:76">
      <c r="BX42536" s="16"/>
    </row>
    <row r="42537" spans="76:76">
      <c r="BX42537" s="16"/>
    </row>
    <row r="42538" spans="76:76">
      <c r="BX42538" s="16"/>
    </row>
    <row r="42539" spans="76:76">
      <c r="BX42539" s="16"/>
    </row>
    <row r="42540" spans="76:76">
      <c r="BX42540" s="16"/>
    </row>
    <row r="42541" spans="76:76">
      <c r="BX42541" s="16"/>
    </row>
    <row r="42542" spans="76:76">
      <c r="BX42542" s="16"/>
    </row>
    <row r="42543" spans="76:76">
      <c r="BX42543" s="16"/>
    </row>
    <row r="42544" spans="76:76">
      <c r="BX42544" s="16"/>
    </row>
    <row r="42545" spans="76:76">
      <c r="BX42545" s="16"/>
    </row>
    <row r="42546" spans="76:76">
      <c r="BX42546" s="16"/>
    </row>
    <row r="42547" spans="76:76">
      <c r="BX42547" s="16"/>
    </row>
    <row r="42548" spans="76:76">
      <c r="BX42548" s="16"/>
    </row>
    <row r="42549" spans="76:76">
      <c r="BX42549" s="16"/>
    </row>
    <row r="42550" spans="76:76">
      <c r="BX42550" s="16"/>
    </row>
    <row r="42551" spans="76:76">
      <c r="BX42551" s="16"/>
    </row>
    <row r="42552" spans="76:76">
      <c r="BX42552" s="16"/>
    </row>
    <row r="42553" spans="76:76">
      <c r="BX42553" s="16"/>
    </row>
    <row r="42554" spans="76:76">
      <c r="BX42554" s="16"/>
    </row>
    <row r="42555" spans="76:76">
      <c r="BX42555" s="16"/>
    </row>
    <row r="42556" spans="76:76">
      <c r="BX42556" s="16"/>
    </row>
    <row r="42557" spans="76:76">
      <c r="BX42557" s="16"/>
    </row>
    <row r="42558" spans="76:76">
      <c r="BX42558" s="16"/>
    </row>
    <row r="42559" spans="76:76">
      <c r="BX42559" s="16"/>
    </row>
    <row r="42560" spans="76:76">
      <c r="BX42560" s="16"/>
    </row>
    <row r="42561" spans="76:76">
      <c r="BX42561" s="16"/>
    </row>
    <row r="42562" spans="76:76">
      <c r="BX42562" s="16"/>
    </row>
    <row r="42563" spans="76:76">
      <c r="BX42563" s="16"/>
    </row>
    <row r="42564" spans="76:76">
      <c r="BX42564" s="16"/>
    </row>
    <row r="42565" spans="76:76">
      <c r="BX42565" s="16"/>
    </row>
    <row r="42566" spans="76:76">
      <c r="BX42566" s="16"/>
    </row>
    <row r="42567" spans="76:76">
      <c r="BX42567" s="16"/>
    </row>
    <row r="42568" spans="76:76">
      <c r="BX42568" s="16"/>
    </row>
    <row r="42569" spans="76:76">
      <c r="BX42569" s="16"/>
    </row>
    <row r="42570" spans="76:76">
      <c r="BX42570" s="16"/>
    </row>
    <row r="42571" spans="76:76">
      <c r="BX42571" s="16"/>
    </row>
    <row r="42572" spans="76:76">
      <c r="BX42572" s="16"/>
    </row>
    <row r="42573" spans="76:76">
      <c r="BX42573" s="16"/>
    </row>
    <row r="42574" spans="76:76">
      <c r="BX42574" s="16"/>
    </row>
    <row r="42575" spans="76:76">
      <c r="BX42575" s="16"/>
    </row>
    <row r="42576" spans="76:76">
      <c r="BX42576" s="16"/>
    </row>
    <row r="42577" spans="76:76">
      <c r="BX42577" s="16"/>
    </row>
    <row r="42578" spans="76:76">
      <c r="BX42578" s="16"/>
    </row>
    <row r="42579" spans="76:76">
      <c r="BX42579" s="16"/>
    </row>
    <row r="42580" spans="76:76">
      <c r="BX42580" s="16"/>
    </row>
    <row r="42581" spans="76:76">
      <c r="BX42581" s="16"/>
    </row>
    <row r="42582" spans="76:76">
      <c r="BX42582" s="16"/>
    </row>
    <row r="42583" spans="76:76">
      <c r="BX42583" s="16"/>
    </row>
    <row r="42584" spans="76:76">
      <c r="BX42584" s="16"/>
    </row>
    <row r="42585" spans="76:76">
      <c r="BX42585" s="16"/>
    </row>
    <row r="42586" spans="76:76">
      <c r="BX42586" s="16"/>
    </row>
    <row r="42587" spans="76:76">
      <c r="BX42587" s="16"/>
    </row>
    <row r="42588" spans="76:76">
      <c r="BX42588" s="16"/>
    </row>
    <row r="42589" spans="76:76">
      <c r="BX42589" s="16"/>
    </row>
    <row r="42590" spans="76:76">
      <c r="BX42590" s="16"/>
    </row>
    <row r="42591" spans="76:76">
      <c r="BX42591" s="16"/>
    </row>
    <row r="42592" spans="76:76">
      <c r="BX42592" s="16"/>
    </row>
    <row r="42593" spans="76:76">
      <c r="BX42593" s="16"/>
    </row>
    <row r="42594" spans="76:76">
      <c r="BX42594" s="16"/>
    </row>
    <row r="42595" spans="76:76">
      <c r="BX42595" s="16"/>
    </row>
    <row r="42596" spans="76:76">
      <c r="BX42596" s="16"/>
    </row>
    <row r="42597" spans="76:76">
      <c r="BX42597" s="16"/>
    </row>
    <row r="42598" spans="76:76">
      <c r="BX42598" s="16"/>
    </row>
    <row r="42599" spans="76:76">
      <c r="BX42599" s="16"/>
    </row>
    <row r="42600" spans="76:76">
      <c r="BX42600" s="16"/>
    </row>
    <row r="42601" spans="76:76">
      <c r="BX42601" s="16"/>
    </row>
    <row r="42602" spans="76:76">
      <c r="BX42602" s="16"/>
    </row>
    <row r="42603" spans="76:76">
      <c r="BX42603" s="16"/>
    </row>
    <row r="42604" spans="76:76">
      <c r="BX42604" s="16"/>
    </row>
    <row r="42605" spans="76:76">
      <c r="BX42605" s="16"/>
    </row>
    <row r="42606" spans="76:76">
      <c r="BX42606" s="16"/>
    </row>
    <row r="42607" spans="76:76">
      <c r="BX42607" s="16"/>
    </row>
    <row r="42608" spans="76:76">
      <c r="BX42608" s="16"/>
    </row>
    <row r="42609" spans="76:76">
      <c r="BX42609" s="16"/>
    </row>
    <row r="42610" spans="76:76">
      <c r="BX42610" s="16"/>
    </row>
    <row r="42611" spans="76:76">
      <c r="BX42611" s="16"/>
    </row>
    <row r="42612" spans="76:76">
      <c r="BX42612" s="16"/>
    </row>
    <row r="42613" spans="76:76">
      <c r="BX42613" s="16"/>
    </row>
    <row r="42614" spans="76:76">
      <c r="BX42614" s="16"/>
    </row>
    <row r="42615" spans="76:76">
      <c r="BX42615" s="16"/>
    </row>
    <row r="42616" spans="76:76">
      <c r="BX42616" s="16"/>
    </row>
    <row r="42617" spans="76:76">
      <c r="BX42617" s="16"/>
    </row>
    <row r="42618" spans="76:76">
      <c r="BX42618" s="16"/>
    </row>
    <row r="42619" spans="76:76">
      <c r="BX42619" s="16"/>
    </row>
    <row r="42620" spans="76:76">
      <c r="BX42620" s="16"/>
    </row>
    <row r="42621" spans="76:76">
      <c r="BX42621" s="16"/>
    </row>
    <row r="42622" spans="76:76">
      <c r="BX42622" s="16"/>
    </row>
    <row r="42623" spans="76:76">
      <c r="BX42623" s="16"/>
    </row>
    <row r="42624" spans="76:76">
      <c r="BX42624" s="16"/>
    </row>
    <row r="42625" spans="76:76">
      <c r="BX42625" s="16"/>
    </row>
    <row r="42626" spans="76:76">
      <c r="BX42626" s="16"/>
    </row>
    <row r="42627" spans="76:76">
      <c r="BX42627" s="16"/>
    </row>
    <row r="42628" spans="76:76">
      <c r="BX42628" s="16"/>
    </row>
    <row r="42629" spans="76:76">
      <c r="BX42629" s="16"/>
    </row>
    <row r="42630" spans="76:76">
      <c r="BX42630" s="16"/>
    </row>
    <row r="42631" spans="76:76">
      <c r="BX42631" s="16"/>
    </row>
    <row r="42632" spans="76:76">
      <c r="BX42632" s="16"/>
    </row>
    <row r="42633" spans="76:76">
      <c r="BX42633" s="16"/>
    </row>
    <row r="42634" spans="76:76">
      <c r="BX42634" s="16"/>
    </row>
    <row r="42635" spans="76:76">
      <c r="BX42635" s="16"/>
    </row>
    <row r="42636" spans="76:76">
      <c r="BX42636" s="16"/>
    </row>
    <row r="42637" spans="76:76">
      <c r="BX42637" s="16"/>
    </row>
    <row r="42638" spans="76:76">
      <c r="BX42638" s="16"/>
    </row>
    <row r="42639" spans="76:76">
      <c r="BX42639" s="16"/>
    </row>
    <row r="42640" spans="76:76">
      <c r="BX42640" s="16"/>
    </row>
    <row r="42641" spans="76:76">
      <c r="BX42641" s="16"/>
    </row>
    <row r="42642" spans="76:76">
      <c r="BX42642" s="16"/>
    </row>
    <row r="42643" spans="76:76">
      <c r="BX42643" s="16"/>
    </row>
    <row r="42644" spans="76:76">
      <c r="BX42644" s="16"/>
    </row>
    <row r="42645" spans="76:76">
      <c r="BX42645" s="16"/>
    </row>
    <row r="42646" spans="76:76">
      <c r="BX42646" s="16"/>
    </row>
    <row r="42647" spans="76:76">
      <c r="BX42647" s="16"/>
    </row>
    <row r="42648" spans="76:76">
      <c r="BX42648" s="16"/>
    </row>
    <row r="42649" spans="76:76">
      <c r="BX42649" s="16"/>
    </row>
    <row r="42650" spans="76:76">
      <c r="BX42650" s="16"/>
    </row>
    <row r="42651" spans="76:76">
      <c r="BX42651" s="16"/>
    </row>
    <row r="42652" spans="76:76">
      <c r="BX42652" s="16"/>
    </row>
    <row r="42653" spans="76:76">
      <c r="BX42653" s="16"/>
    </row>
    <row r="42654" spans="76:76">
      <c r="BX42654" s="16"/>
    </row>
    <row r="42655" spans="76:76">
      <c r="BX42655" s="16"/>
    </row>
    <row r="42656" spans="76:76">
      <c r="BX42656" s="16"/>
    </row>
    <row r="42657" spans="76:76">
      <c r="BX42657" s="16"/>
    </row>
    <row r="42658" spans="76:76">
      <c r="BX42658" s="16"/>
    </row>
    <row r="42659" spans="76:76">
      <c r="BX42659" s="16"/>
    </row>
    <row r="42660" spans="76:76">
      <c r="BX42660" s="16"/>
    </row>
    <row r="42661" spans="76:76">
      <c r="BX42661" s="16"/>
    </row>
    <row r="42662" spans="76:76">
      <c r="BX42662" s="16"/>
    </row>
    <row r="42663" spans="76:76">
      <c r="BX42663" s="16"/>
    </row>
    <row r="42664" spans="76:76">
      <c r="BX42664" s="16"/>
    </row>
    <row r="42665" spans="76:76">
      <c r="BX42665" s="16"/>
    </row>
    <row r="42666" spans="76:76">
      <c r="BX42666" s="16"/>
    </row>
    <row r="42667" spans="76:76">
      <c r="BX42667" s="16"/>
    </row>
    <row r="42668" spans="76:76">
      <c r="BX42668" s="16"/>
    </row>
    <row r="42669" spans="76:76">
      <c r="BX42669" s="16"/>
    </row>
    <row r="42670" spans="76:76">
      <c r="BX42670" s="16"/>
    </row>
    <row r="42671" spans="76:76">
      <c r="BX42671" s="16"/>
    </row>
    <row r="42672" spans="76:76">
      <c r="BX42672" s="16"/>
    </row>
    <row r="42673" spans="76:76">
      <c r="BX42673" s="16"/>
    </row>
    <row r="42674" spans="76:76">
      <c r="BX42674" s="16"/>
    </row>
    <row r="42675" spans="76:76">
      <c r="BX42675" s="16"/>
    </row>
    <row r="42676" spans="76:76">
      <c r="BX42676" s="16"/>
    </row>
    <row r="42677" spans="76:76">
      <c r="BX42677" s="16"/>
    </row>
    <row r="42678" spans="76:76">
      <c r="BX42678" s="16"/>
    </row>
    <row r="42679" spans="76:76">
      <c r="BX42679" s="16"/>
    </row>
    <row r="42680" spans="76:76">
      <c r="BX42680" s="16"/>
    </row>
    <row r="42681" spans="76:76">
      <c r="BX42681" s="16"/>
    </row>
    <row r="42682" spans="76:76">
      <c r="BX42682" s="16"/>
    </row>
    <row r="42683" spans="76:76">
      <c r="BX42683" s="16"/>
    </row>
    <row r="42684" spans="76:76">
      <c r="BX42684" s="16"/>
    </row>
    <row r="42685" spans="76:76">
      <c r="BX42685" s="16"/>
    </row>
    <row r="42686" spans="76:76">
      <c r="BX42686" s="16"/>
    </row>
    <row r="42687" spans="76:76">
      <c r="BX42687" s="16"/>
    </row>
    <row r="42688" spans="76:76">
      <c r="BX42688" s="16"/>
    </row>
    <row r="42689" spans="76:76">
      <c r="BX42689" s="16"/>
    </row>
    <row r="42690" spans="76:76">
      <c r="BX42690" s="16"/>
    </row>
    <row r="42691" spans="76:76">
      <c r="BX42691" s="16"/>
    </row>
    <row r="42692" spans="76:76">
      <c r="BX42692" s="16"/>
    </row>
    <row r="42693" spans="76:76">
      <c r="BX42693" s="16"/>
    </row>
    <row r="42694" spans="76:76">
      <c r="BX42694" s="16"/>
    </row>
    <row r="42695" spans="76:76">
      <c r="BX42695" s="16"/>
    </row>
    <row r="42696" spans="76:76">
      <c r="BX42696" s="16"/>
    </row>
    <row r="42697" spans="76:76">
      <c r="BX42697" s="16"/>
    </row>
    <row r="42698" spans="76:76">
      <c r="BX42698" s="16"/>
    </row>
    <row r="42699" spans="76:76">
      <c r="BX42699" s="16"/>
    </row>
    <row r="42700" spans="76:76">
      <c r="BX42700" s="16"/>
    </row>
    <row r="42701" spans="76:76">
      <c r="BX42701" s="16"/>
    </row>
    <row r="42702" spans="76:76">
      <c r="BX42702" s="16"/>
    </row>
    <row r="42703" spans="76:76">
      <c r="BX42703" s="16"/>
    </row>
    <row r="42704" spans="76:76">
      <c r="BX42704" s="16"/>
    </row>
    <row r="42705" spans="76:76">
      <c r="BX42705" s="16"/>
    </row>
    <row r="42706" spans="76:76">
      <c r="BX42706" s="16"/>
    </row>
    <row r="42707" spans="76:76">
      <c r="BX42707" s="16"/>
    </row>
    <row r="42708" spans="76:76">
      <c r="BX42708" s="16"/>
    </row>
    <row r="42709" spans="76:76">
      <c r="BX42709" s="16"/>
    </row>
    <row r="42710" spans="76:76">
      <c r="BX42710" s="16"/>
    </row>
    <row r="42711" spans="76:76">
      <c r="BX42711" s="16"/>
    </row>
    <row r="42712" spans="76:76">
      <c r="BX42712" s="16"/>
    </row>
    <row r="42713" spans="76:76">
      <c r="BX42713" s="16"/>
    </row>
    <row r="42714" spans="76:76">
      <c r="BX42714" s="16"/>
    </row>
    <row r="42715" spans="76:76">
      <c r="BX42715" s="16"/>
    </row>
    <row r="42716" spans="76:76">
      <c r="BX42716" s="16"/>
    </row>
    <row r="42717" spans="76:76">
      <c r="BX42717" s="16"/>
    </row>
    <row r="42718" spans="76:76">
      <c r="BX42718" s="16"/>
    </row>
    <row r="42719" spans="76:76">
      <c r="BX42719" s="16"/>
    </row>
    <row r="42720" spans="76:76">
      <c r="BX42720" s="16"/>
    </row>
    <row r="42721" spans="76:76">
      <c r="BX42721" s="16"/>
    </row>
    <row r="42722" spans="76:76">
      <c r="BX42722" s="16"/>
    </row>
    <row r="42723" spans="76:76">
      <c r="BX42723" s="16"/>
    </row>
    <row r="42724" spans="76:76">
      <c r="BX42724" s="16"/>
    </row>
    <row r="42725" spans="76:76">
      <c r="BX42725" s="16"/>
    </row>
    <row r="42726" spans="76:76">
      <c r="BX42726" s="16"/>
    </row>
    <row r="42727" spans="76:76">
      <c r="BX42727" s="16"/>
    </row>
    <row r="42728" spans="76:76">
      <c r="BX42728" s="16"/>
    </row>
    <row r="42729" spans="76:76">
      <c r="BX42729" s="16"/>
    </row>
    <row r="42730" spans="76:76">
      <c r="BX42730" s="16"/>
    </row>
    <row r="42731" spans="76:76">
      <c r="BX42731" s="16"/>
    </row>
    <row r="42732" spans="76:76">
      <c r="BX42732" s="16"/>
    </row>
    <row r="42733" spans="76:76">
      <c r="BX42733" s="16"/>
    </row>
    <row r="42734" spans="76:76">
      <c r="BX42734" s="16"/>
    </row>
    <row r="42735" spans="76:76">
      <c r="BX42735" s="16"/>
    </row>
    <row r="42736" spans="76:76">
      <c r="BX42736" s="16"/>
    </row>
    <row r="42737" spans="76:76">
      <c r="BX42737" s="16"/>
    </row>
    <row r="42738" spans="76:76">
      <c r="BX42738" s="16"/>
    </row>
    <row r="42739" spans="76:76">
      <c r="BX42739" s="16"/>
    </row>
    <row r="42740" spans="76:76">
      <c r="BX42740" s="16"/>
    </row>
    <row r="42741" spans="76:76">
      <c r="BX42741" s="16"/>
    </row>
    <row r="42742" spans="76:76">
      <c r="BX42742" s="16"/>
    </row>
    <row r="42743" spans="76:76">
      <c r="BX42743" s="16"/>
    </row>
    <row r="42744" spans="76:76">
      <c r="BX42744" s="16"/>
    </row>
    <row r="42745" spans="76:76">
      <c r="BX42745" s="16"/>
    </row>
    <row r="42746" spans="76:76">
      <c r="BX42746" s="16"/>
    </row>
    <row r="42747" spans="76:76">
      <c r="BX42747" s="16"/>
    </row>
    <row r="42748" spans="76:76">
      <c r="BX42748" s="16"/>
    </row>
    <row r="42749" spans="76:76">
      <c r="BX42749" s="16"/>
    </row>
    <row r="42750" spans="76:76">
      <c r="BX42750" s="16"/>
    </row>
    <row r="42751" spans="76:76">
      <c r="BX42751" s="16"/>
    </row>
    <row r="42752" spans="76:76">
      <c r="BX42752" s="16"/>
    </row>
    <row r="42753" spans="76:76">
      <c r="BX42753" s="16"/>
    </row>
    <row r="42754" spans="76:76">
      <c r="BX42754" s="16"/>
    </row>
    <row r="42755" spans="76:76">
      <c r="BX42755" s="16"/>
    </row>
    <row r="42756" spans="76:76">
      <c r="BX42756" s="16"/>
    </row>
    <row r="42757" spans="76:76">
      <c r="BX42757" s="16"/>
    </row>
    <row r="42758" spans="76:76">
      <c r="BX42758" s="16"/>
    </row>
    <row r="42759" spans="76:76">
      <c r="BX42759" s="16"/>
    </row>
    <row r="42760" spans="76:76">
      <c r="BX42760" s="16"/>
    </row>
    <row r="42761" spans="76:76">
      <c r="BX42761" s="16"/>
    </row>
    <row r="42762" spans="76:76">
      <c r="BX42762" s="16"/>
    </row>
    <row r="42763" spans="76:76">
      <c r="BX42763" s="16"/>
    </row>
    <row r="42764" spans="76:76">
      <c r="BX42764" s="16"/>
    </row>
    <row r="42765" spans="76:76">
      <c r="BX42765" s="16"/>
    </row>
    <row r="42766" spans="76:76">
      <c r="BX42766" s="16"/>
    </row>
    <row r="42767" spans="76:76">
      <c r="BX42767" s="16"/>
    </row>
    <row r="42768" spans="76:76">
      <c r="BX42768" s="16"/>
    </row>
    <row r="42769" spans="76:76">
      <c r="BX42769" s="16"/>
    </row>
    <row r="42770" spans="76:76">
      <c r="BX42770" s="16"/>
    </row>
    <row r="42771" spans="76:76">
      <c r="BX42771" s="16"/>
    </row>
    <row r="42772" spans="76:76">
      <c r="BX42772" s="16"/>
    </row>
    <row r="42773" spans="76:76">
      <c r="BX42773" s="16"/>
    </row>
    <row r="42774" spans="76:76">
      <c r="BX42774" s="16"/>
    </row>
    <row r="42775" spans="76:76">
      <c r="BX42775" s="16"/>
    </row>
    <row r="42776" spans="76:76">
      <c r="BX42776" s="16"/>
    </row>
    <row r="42777" spans="76:76">
      <c r="BX42777" s="16"/>
    </row>
    <row r="42778" spans="76:76">
      <c r="BX42778" s="16"/>
    </row>
    <row r="42779" spans="76:76">
      <c r="BX42779" s="16"/>
    </row>
    <row r="42780" spans="76:76">
      <c r="BX42780" s="16"/>
    </row>
    <row r="42781" spans="76:76">
      <c r="BX42781" s="16"/>
    </row>
    <row r="42782" spans="76:76">
      <c r="BX42782" s="16"/>
    </row>
    <row r="42783" spans="76:76">
      <c r="BX42783" s="16"/>
    </row>
    <row r="42784" spans="76:76">
      <c r="BX42784" s="16"/>
    </row>
    <row r="42785" spans="76:76">
      <c r="BX42785" s="16"/>
    </row>
    <row r="42786" spans="76:76">
      <c r="BX42786" s="16"/>
    </row>
    <row r="42787" spans="76:76">
      <c r="BX42787" s="16"/>
    </row>
    <row r="42788" spans="76:76">
      <c r="BX42788" s="16"/>
    </row>
    <row r="42789" spans="76:76">
      <c r="BX42789" s="16"/>
    </row>
    <row r="42790" spans="76:76">
      <c r="BX42790" s="16"/>
    </row>
    <row r="42791" spans="76:76">
      <c r="BX42791" s="16"/>
    </row>
    <row r="42792" spans="76:76">
      <c r="BX42792" s="16"/>
    </row>
    <row r="42793" spans="76:76">
      <c r="BX42793" s="16"/>
    </row>
    <row r="42794" spans="76:76">
      <c r="BX42794" s="16"/>
    </row>
    <row r="42795" spans="76:76">
      <c r="BX42795" s="16"/>
    </row>
    <row r="42796" spans="76:76">
      <c r="BX42796" s="16"/>
    </row>
    <row r="42797" spans="76:76">
      <c r="BX42797" s="16"/>
    </row>
    <row r="42798" spans="76:76">
      <c r="BX42798" s="16"/>
    </row>
    <row r="42799" spans="76:76">
      <c r="BX42799" s="16"/>
    </row>
    <row r="42800" spans="76:76">
      <c r="BX42800" s="16"/>
    </row>
    <row r="42801" spans="76:76">
      <c r="BX42801" s="16"/>
    </row>
    <row r="42802" spans="76:76">
      <c r="BX42802" s="16"/>
    </row>
    <row r="42803" spans="76:76">
      <c r="BX42803" s="16"/>
    </row>
    <row r="42804" spans="76:76">
      <c r="BX42804" s="16"/>
    </row>
    <row r="42805" spans="76:76">
      <c r="BX42805" s="16"/>
    </row>
    <row r="42806" spans="76:76">
      <c r="BX42806" s="16"/>
    </row>
    <row r="42807" spans="76:76">
      <c r="BX42807" s="16"/>
    </row>
    <row r="42808" spans="76:76">
      <c r="BX42808" s="16"/>
    </row>
    <row r="42809" spans="76:76">
      <c r="BX42809" s="16"/>
    </row>
    <row r="42810" spans="76:76">
      <c r="BX42810" s="16"/>
    </row>
    <row r="42811" spans="76:76">
      <c r="BX42811" s="16"/>
    </row>
    <row r="42812" spans="76:76">
      <c r="BX42812" s="16"/>
    </row>
    <row r="42813" spans="76:76">
      <c r="BX42813" s="16"/>
    </row>
    <row r="42814" spans="76:76">
      <c r="BX42814" s="16"/>
    </row>
    <row r="42815" spans="76:76">
      <c r="BX42815" s="16"/>
    </row>
    <row r="42816" spans="76:76">
      <c r="BX42816" s="16"/>
    </row>
    <row r="42817" spans="76:76">
      <c r="BX42817" s="16"/>
    </row>
    <row r="42818" spans="76:76">
      <c r="BX42818" s="16"/>
    </row>
    <row r="42819" spans="76:76">
      <c r="BX42819" s="16"/>
    </row>
    <row r="42820" spans="76:76">
      <c r="BX42820" s="16"/>
    </row>
    <row r="42821" spans="76:76">
      <c r="BX42821" s="16"/>
    </row>
    <row r="42822" spans="76:76">
      <c r="BX42822" s="16"/>
    </row>
    <row r="42823" spans="76:76">
      <c r="BX42823" s="16"/>
    </row>
    <row r="42824" spans="76:76">
      <c r="BX42824" s="16"/>
    </row>
    <row r="42825" spans="76:76">
      <c r="BX42825" s="16"/>
    </row>
    <row r="42826" spans="76:76">
      <c r="BX42826" s="16"/>
    </row>
    <row r="42827" spans="76:76">
      <c r="BX42827" s="16"/>
    </row>
    <row r="42828" spans="76:76">
      <c r="BX42828" s="16"/>
    </row>
    <row r="42829" spans="76:76">
      <c r="BX42829" s="16"/>
    </row>
    <row r="42830" spans="76:76">
      <c r="BX42830" s="16"/>
    </row>
    <row r="42831" spans="76:76">
      <c r="BX42831" s="16"/>
    </row>
    <row r="42832" spans="76:76">
      <c r="BX42832" s="16"/>
    </row>
    <row r="42833" spans="76:76">
      <c r="BX42833" s="16"/>
    </row>
    <row r="42834" spans="76:76">
      <c r="BX42834" s="16"/>
    </row>
    <row r="42835" spans="76:76">
      <c r="BX42835" s="16"/>
    </row>
    <row r="42836" spans="76:76">
      <c r="BX42836" s="16"/>
    </row>
    <row r="42837" spans="76:76">
      <c r="BX42837" s="16"/>
    </row>
    <row r="42838" spans="76:76">
      <c r="BX42838" s="16"/>
    </row>
    <row r="42839" spans="76:76">
      <c r="BX42839" s="16"/>
    </row>
    <row r="42840" spans="76:76">
      <c r="BX42840" s="16"/>
    </row>
    <row r="42841" spans="76:76">
      <c r="BX42841" s="16"/>
    </row>
    <row r="42842" spans="76:76">
      <c r="BX42842" s="16"/>
    </row>
    <row r="42843" spans="76:76">
      <c r="BX42843" s="16"/>
    </row>
    <row r="42844" spans="76:76">
      <c r="BX42844" s="16"/>
    </row>
    <row r="42845" spans="76:76">
      <c r="BX42845" s="16"/>
    </row>
    <row r="42846" spans="76:76">
      <c r="BX42846" s="16"/>
    </row>
    <row r="42847" spans="76:76">
      <c r="BX42847" s="16"/>
    </row>
    <row r="42848" spans="76:76">
      <c r="BX42848" s="16"/>
    </row>
    <row r="42849" spans="76:76">
      <c r="BX42849" s="16"/>
    </row>
    <row r="42850" spans="76:76">
      <c r="BX42850" s="16"/>
    </row>
    <row r="42851" spans="76:76">
      <c r="BX42851" s="16"/>
    </row>
    <row r="42852" spans="76:76">
      <c r="BX42852" s="16"/>
    </row>
    <row r="42853" spans="76:76">
      <c r="BX42853" s="16"/>
    </row>
    <row r="42854" spans="76:76">
      <c r="BX42854" s="16"/>
    </row>
    <row r="42855" spans="76:76">
      <c r="BX42855" s="16"/>
    </row>
    <row r="42856" spans="76:76">
      <c r="BX42856" s="16"/>
    </row>
    <row r="42857" spans="76:76">
      <c r="BX42857" s="16"/>
    </row>
    <row r="42858" spans="76:76">
      <c r="BX42858" s="16"/>
    </row>
    <row r="42859" spans="76:76">
      <c r="BX42859" s="16"/>
    </row>
    <row r="42860" spans="76:76">
      <c r="BX42860" s="16"/>
    </row>
    <row r="42861" spans="76:76">
      <c r="BX42861" s="16"/>
    </row>
    <row r="42862" spans="76:76">
      <c r="BX42862" s="16"/>
    </row>
    <row r="42863" spans="76:76">
      <c r="BX42863" s="16"/>
    </row>
    <row r="42864" spans="76:76">
      <c r="BX42864" s="16"/>
    </row>
    <row r="42865" spans="76:76">
      <c r="BX42865" s="16"/>
    </row>
    <row r="42866" spans="76:76">
      <c r="BX42866" s="16"/>
    </row>
    <row r="42867" spans="76:76">
      <c r="BX42867" s="16"/>
    </row>
    <row r="42868" spans="76:76">
      <c r="BX42868" s="16"/>
    </row>
    <row r="42869" spans="76:76">
      <c r="BX42869" s="16"/>
    </row>
    <row r="42870" spans="76:76">
      <c r="BX42870" s="16"/>
    </row>
    <row r="42871" spans="76:76">
      <c r="BX42871" s="16"/>
    </row>
    <row r="42872" spans="76:76">
      <c r="BX42872" s="16"/>
    </row>
    <row r="42873" spans="76:76">
      <c r="BX42873" s="16"/>
    </row>
    <row r="42874" spans="76:76">
      <c r="BX42874" s="16"/>
    </row>
    <row r="42875" spans="76:76">
      <c r="BX42875" s="16"/>
    </row>
    <row r="42876" spans="76:76">
      <c r="BX42876" s="16"/>
    </row>
    <row r="42877" spans="76:76">
      <c r="BX42877" s="16"/>
    </row>
    <row r="42878" spans="76:76">
      <c r="BX42878" s="16"/>
    </row>
    <row r="42879" spans="76:76">
      <c r="BX42879" s="16"/>
    </row>
    <row r="42880" spans="76:76">
      <c r="BX42880" s="16"/>
    </row>
    <row r="42881" spans="76:76">
      <c r="BX42881" s="16"/>
    </row>
    <row r="42882" spans="76:76">
      <c r="BX42882" s="16"/>
    </row>
    <row r="42883" spans="76:76">
      <c r="BX42883" s="16"/>
    </row>
    <row r="42884" spans="76:76">
      <c r="BX42884" s="16"/>
    </row>
    <row r="42885" spans="76:76">
      <c r="BX42885" s="16"/>
    </row>
    <row r="42886" spans="76:76">
      <c r="BX42886" s="16"/>
    </row>
    <row r="42887" spans="76:76">
      <c r="BX42887" s="16"/>
    </row>
    <row r="42888" spans="76:76">
      <c r="BX42888" s="16"/>
    </row>
    <row r="42889" spans="76:76">
      <c r="BX42889" s="16"/>
    </row>
    <row r="42890" spans="76:76">
      <c r="BX42890" s="16"/>
    </row>
    <row r="42891" spans="76:76">
      <c r="BX42891" s="16"/>
    </row>
    <row r="42892" spans="76:76">
      <c r="BX42892" s="16"/>
    </row>
    <row r="42893" spans="76:76">
      <c r="BX42893" s="16"/>
    </row>
    <row r="42894" spans="76:76">
      <c r="BX42894" s="16"/>
    </row>
    <row r="42895" spans="76:76">
      <c r="BX42895" s="16"/>
    </row>
    <row r="42896" spans="76:76">
      <c r="BX42896" s="16"/>
    </row>
    <row r="42897" spans="76:76">
      <c r="BX42897" s="16"/>
    </row>
    <row r="42898" spans="76:76">
      <c r="BX42898" s="16"/>
    </row>
    <row r="42899" spans="76:76">
      <c r="BX42899" s="16"/>
    </row>
    <row r="42900" spans="76:76">
      <c r="BX42900" s="16"/>
    </row>
    <row r="42901" spans="76:76">
      <c r="BX42901" s="16"/>
    </row>
    <row r="42902" spans="76:76">
      <c r="BX42902" s="16"/>
    </row>
    <row r="42903" spans="76:76">
      <c r="BX42903" s="16"/>
    </row>
    <row r="42904" spans="76:76">
      <c r="BX42904" s="16"/>
    </row>
    <row r="42905" spans="76:76">
      <c r="BX42905" s="16"/>
    </row>
    <row r="42906" spans="76:76">
      <c r="BX42906" s="16"/>
    </row>
    <row r="42907" spans="76:76">
      <c r="BX42907" s="16"/>
    </row>
    <row r="42908" spans="76:76">
      <c r="BX42908" s="16"/>
    </row>
    <row r="42909" spans="76:76">
      <c r="BX42909" s="16"/>
    </row>
    <row r="42910" spans="76:76">
      <c r="BX42910" s="16"/>
    </row>
    <row r="42911" spans="76:76">
      <c r="BX42911" s="16"/>
    </row>
    <row r="42912" spans="76:76">
      <c r="BX42912" s="16"/>
    </row>
    <row r="42913" spans="76:76">
      <c r="BX42913" s="16"/>
    </row>
    <row r="42914" spans="76:76">
      <c r="BX42914" s="16"/>
    </row>
    <row r="42915" spans="76:76">
      <c r="BX42915" s="16"/>
    </row>
    <row r="42916" spans="76:76">
      <c r="BX42916" s="16"/>
    </row>
    <row r="42917" spans="76:76">
      <c r="BX42917" s="16"/>
    </row>
    <row r="42918" spans="76:76">
      <c r="BX42918" s="16"/>
    </row>
    <row r="42919" spans="76:76">
      <c r="BX42919" s="16"/>
    </row>
    <row r="42920" spans="76:76">
      <c r="BX42920" s="16"/>
    </row>
    <row r="42921" spans="76:76">
      <c r="BX42921" s="16"/>
    </row>
    <row r="42922" spans="76:76">
      <c r="BX42922" s="16"/>
    </row>
    <row r="42923" spans="76:76">
      <c r="BX42923" s="16"/>
    </row>
    <row r="42924" spans="76:76">
      <c r="BX42924" s="16"/>
    </row>
    <row r="42925" spans="76:76">
      <c r="BX42925" s="16"/>
    </row>
    <row r="42926" spans="76:76">
      <c r="BX42926" s="16"/>
    </row>
    <row r="42927" spans="76:76">
      <c r="BX42927" s="16"/>
    </row>
    <row r="42928" spans="76:76">
      <c r="BX42928" s="16"/>
    </row>
    <row r="42929" spans="76:76">
      <c r="BX42929" s="16"/>
    </row>
    <row r="42930" spans="76:76">
      <c r="BX42930" s="16"/>
    </row>
    <row r="42931" spans="76:76">
      <c r="BX42931" s="16"/>
    </row>
    <row r="42932" spans="76:76">
      <c r="BX42932" s="16"/>
    </row>
    <row r="42933" spans="76:76">
      <c r="BX42933" s="16"/>
    </row>
    <row r="42934" spans="76:76">
      <c r="BX42934" s="16"/>
    </row>
    <row r="42935" spans="76:76">
      <c r="BX42935" s="16"/>
    </row>
    <row r="42936" spans="76:76">
      <c r="BX42936" s="16"/>
    </row>
    <row r="42937" spans="76:76">
      <c r="BX42937" s="16"/>
    </row>
    <row r="42938" spans="76:76">
      <c r="BX42938" s="16"/>
    </row>
    <row r="42939" spans="76:76">
      <c r="BX42939" s="16"/>
    </row>
    <row r="42940" spans="76:76">
      <c r="BX42940" s="16"/>
    </row>
    <row r="42941" spans="76:76">
      <c r="BX42941" s="16"/>
    </row>
    <row r="42942" spans="76:76">
      <c r="BX42942" s="16"/>
    </row>
    <row r="42943" spans="76:76">
      <c r="BX42943" s="16"/>
    </row>
    <row r="42944" spans="76:76">
      <c r="BX42944" s="16"/>
    </row>
    <row r="42945" spans="76:76">
      <c r="BX42945" s="16"/>
    </row>
    <row r="42946" spans="76:76">
      <c r="BX42946" s="16"/>
    </row>
    <row r="42947" spans="76:76">
      <c r="BX42947" s="16"/>
    </row>
    <row r="42948" spans="76:76">
      <c r="BX42948" s="16"/>
    </row>
    <row r="42949" spans="76:76">
      <c r="BX42949" s="16"/>
    </row>
    <row r="42950" spans="76:76">
      <c r="BX42950" s="16"/>
    </row>
    <row r="42951" spans="76:76">
      <c r="BX42951" s="16"/>
    </row>
    <row r="42952" spans="76:76">
      <c r="BX42952" s="16"/>
    </row>
    <row r="42953" spans="76:76">
      <c r="BX42953" s="16"/>
    </row>
    <row r="42954" spans="76:76">
      <c r="BX42954" s="16"/>
    </row>
    <row r="42955" spans="76:76">
      <c r="BX42955" s="16"/>
    </row>
    <row r="42956" spans="76:76">
      <c r="BX42956" s="16"/>
    </row>
    <row r="42957" spans="76:76">
      <c r="BX42957" s="16"/>
    </row>
    <row r="42958" spans="76:76">
      <c r="BX42958" s="16"/>
    </row>
    <row r="42959" spans="76:76">
      <c r="BX42959" s="16"/>
    </row>
    <row r="42960" spans="76:76">
      <c r="BX42960" s="16"/>
    </row>
    <row r="42961" spans="76:76">
      <c r="BX42961" s="16"/>
    </row>
    <row r="42962" spans="76:76">
      <c r="BX42962" s="16"/>
    </row>
    <row r="42963" spans="76:76">
      <c r="BX42963" s="16"/>
    </row>
    <row r="42964" spans="76:76">
      <c r="BX42964" s="16"/>
    </row>
    <row r="42965" spans="76:76">
      <c r="BX42965" s="16"/>
    </row>
    <row r="42966" spans="76:76">
      <c r="BX42966" s="16"/>
    </row>
    <row r="42967" spans="76:76">
      <c r="BX42967" s="16"/>
    </row>
    <row r="42968" spans="76:76">
      <c r="BX42968" s="16"/>
    </row>
    <row r="42969" spans="76:76">
      <c r="BX42969" s="16"/>
    </row>
    <row r="42970" spans="76:76">
      <c r="BX42970" s="16"/>
    </row>
    <row r="42971" spans="76:76">
      <c r="BX42971" s="16"/>
    </row>
    <row r="42972" spans="76:76">
      <c r="BX42972" s="16"/>
    </row>
    <row r="42973" spans="76:76">
      <c r="BX42973" s="16"/>
    </row>
    <row r="42974" spans="76:76">
      <c r="BX42974" s="16"/>
    </row>
    <row r="42975" spans="76:76">
      <c r="BX42975" s="16"/>
    </row>
    <row r="42976" spans="76:76">
      <c r="BX42976" s="16"/>
    </row>
    <row r="42977" spans="76:76">
      <c r="BX42977" s="16"/>
    </row>
    <row r="42978" spans="76:76">
      <c r="BX42978" s="16"/>
    </row>
    <row r="42979" spans="76:76">
      <c r="BX42979" s="16"/>
    </row>
    <row r="42980" spans="76:76">
      <c r="BX42980" s="16"/>
    </row>
    <row r="42981" spans="76:76">
      <c r="BX42981" s="16"/>
    </row>
    <row r="42982" spans="76:76">
      <c r="BX42982" s="16"/>
    </row>
    <row r="42983" spans="76:76">
      <c r="BX42983" s="16"/>
    </row>
    <row r="42984" spans="76:76">
      <c r="BX42984" s="16"/>
    </row>
    <row r="42985" spans="76:76">
      <c r="BX42985" s="16"/>
    </row>
    <row r="42986" spans="76:76">
      <c r="BX42986" s="16"/>
    </row>
    <row r="42987" spans="76:76">
      <c r="BX42987" s="16"/>
    </row>
    <row r="42988" spans="76:76">
      <c r="BX42988" s="16"/>
    </row>
    <row r="42989" spans="76:76">
      <c r="BX42989" s="16"/>
    </row>
    <row r="42990" spans="76:76">
      <c r="BX42990" s="16"/>
    </row>
    <row r="42991" spans="76:76">
      <c r="BX42991" s="16"/>
    </row>
    <row r="42992" spans="76:76">
      <c r="BX42992" s="16"/>
    </row>
    <row r="42993" spans="76:76">
      <c r="BX42993" s="16"/>
    </row>
    <row r="42994" spans="76:76">
      <c r="BX42994" s="16"/>
    </row>
    <row r="42995" spans="76:76">
      <c r="BX42995" s="16"/>
    </row>
    <row r="42996" spans="76:76">
      <c r="BX42996" s="16"/>
    </row>
    <row r="42997" spans="76:76">
      <c r="BX42997" s="16"/>
    </row>
    <row r="42998" spans="76:76">
      <c r="BX42998" s="16"/>
    </row>
    <row r="42999" spans="76:76">
      <c r="BX42999" s="16"/>
    </row>
    <row r="43000" spans="76:76">
      <c r="BX43000" s="16"/>
    </row>
    <row r="43001" spans="76:76">
      <c r="BX43001" s="16"/>
    </row>
    <row r="43002" spans="76:76">
      <c r="BX43002" s="16"/>
    </row>
    <row r="43003" spans="76:76">
      <c r="BX43003" s="16"/>
    </row>
    <row r="43004" spans="76:76">
      <c r="BX43004" s="16"/>
    </row>
    <row r="43005" spans="76:76">
      <c r="BX43005" s="16"/>
    </row>
    <row r="43006" spans="76:76">
      <c r="BX43006" s="16"/>
    </row>
    <row r="43007" spans="76:76">
      <c r="BX43007" s="16"/>
    </row>
    <row r="43008" spans="76:76">
      <c r="BX43008" s="16"/>
    </row>
    <row r="43009" spans="76:76">
      <c r="BX43009" s="16"/>
    </row>
    <row r="43010" spans="76:76">
      <c r="BX43010" s="16"/>
    </row>
    <row r="43011" spans="76:76">
      <c r="BX43011" s="16"/>
    </row>
    <row r="43012" spans="76:76">
      <c r="BX43012" s="16"/>
    </row>
    <row r="43013" spans="76:76">
      <c r="BX43013" s="16"/>
    </row>
    <row r="43014" spans="76:76">
      <c r="BX43014" s="16"/>
    </row>
    <row r="43015" spans="76:76">
      <c r="BX43015" s="16"/>
    </row>
    <row r="43016" spans="76:76">
      <c r="BX43016" s="16"/>
    </row>
    <row r="43017" spans="76:76">
      <c r="BX43017" s="16"/>
    </row>
    <row r="43018" spans="76:76">
      <c r="BX43018" s="16"/>
    </row>
    <row r="43019" spans="76:76">
      <c r="BX43019" s="16"/>
    </row>
    <row r="43020" spans="76:76">
      <c r="BX43020" s="16"/>
    </row>
    <row r="43021" spans="76:76">
      <c r="BX43021" s="16"/>
    </row>
    <row r="43022" spans="76:76">
      <c r="BX43022" s="16"/>
    </row>
    <row r="43023" spans="76:76">
      <c r="BX43023" s="16"/>
    </row>
    <row r="43024" spans="76:76">
      <c r="BX43024" s="16"/>
    </row>
    <row r="43025" spans="76:76">
      <c r="BX43025" s="16"/>
    </row>
    <row r="43026" spans="76:76">
      <c r="BX43026" s="16"/>
    </row>
    <row r="43027" spans="76:76">
      <c r="BX43027" s="16"/>
    </row>
    <row r="43028" spans="76:76">
      <c r="BX43028" s="16"/>
    </row>
    <row r="43029" spans="76:76">
      <c r="BX43029" s="16"/>
    </row>
    <row r="43030" spans="76:76">
      <c r="BX43030" s="16"/>
    </row>
    <row r="43031" spans="76:76">
      <c r="BX43031" s="16"/>
    </row>
    <row r="43032" spans="76:76">
      <c r="BX43032" s="16"/>
    </row>
    <row r="43033" spans="76:76">
      <c r="BX43033" s="16"/>
    </row>
    <row r="43034" spans="76:76">
      <c r="BX43034" s="16"/>
    </row>
    <row r="43035" spans="76:76">
      <c r="BX43035" s="16"/>
    </row>
    <row r="43036" spans="76:76">
      <c r="BX43036" s="16"/>
    </row>
    <row r="43037" spans="76:76">
      <c r="BX43037" s="16"/>
    </row>
    <row r="43038" spans="76:76">
      <c r="BX43038" s="16"/>
    </row>
    <row r="43039" spans="76:76">
      <c r="BX43039" s="16"/>
    </row>
    <row r="43040" spans="76:76">
      <c r="BX43040" s="16"/>
    </row>
    <row r="43041" spans="76:76">
      <c r="BX43041" s="16"/>
    </row>
    <row r="43042" spans="76:76">
      <c r="BX43042" s="16"/>
    </row>
    <row r="43043" spans="76:76">
      <c r="BX43043" s="16"/>
    </row>
    <row r="43044" spans="76:76">
      <c r="BX43044" s="16"/>
    </row>
    <row r="43045" spans="76:76">
      <c r="BX43045" s="16"/>
    </row>
    <row r="43046" spans="76:76">
      <c r="BX43046" s="16"/>
    </row>
    <row r="43047" spans="76:76">
      <c r="BX43047" s="16"/>
    </row>
    <row r="43048" spans="76:76">
      <c r="BX43048" s="16"/>
    </row>
    <row r="43049" spans="76:76">
      <c r="BX43049" s="16"/>
    </row>
    <row r="43050" spans="76:76">
      <c r="BX43050" s="16"/>
    </row>
    <row r="43051" spans="76:76">
      <c r="BX43051" s="16"/>
    </row>
    <row r="43052" spans="76:76">
      <c r="BX43052" s="16"/>
    </row>
    <row r="43053" spans="76:76">
      <c r="BX43053" s="16"/>
    </row>
    <row r="43054" spans="76:76">
      <c r="BX43054" s="16"/>
    </row>
    <row r="43055" spans="76:76">
      <c r="BX43055" s="16"/>
    </row>
    <row r="43056" spans="76:76">
      <c r="BX43056" s="16"/>
    </row>
    <row r="43057" spans="76:76">
      <c r="BX43057" s="16"/>
    </row>
    <row r="43058" spans="76:76">
      <c r="BX43058" s="16"/>
    </row>
    <row r="43059" spans="76:76">
      <c r="BX43059" s="16"/>
    </row>
    <row r="43060" spans="76:76">
      <c r="BX43060" s="16"/>
    </row>
    <row r="43061" spans="76:76">
      <c r="BX43061" s="16"/>
    </row>
    <row r="43062" spans="76:76">
      <c r="BX43062" s="16"/>
    </row>
    <row r="43063" spans="76:76">
      <c r="BX43063" s="16"/>
    </row>
    <row r="43064" spans="76:76">
      <c r="BX43064" s="16"/>
    </row>
    <row r="43065" spans="76:76">
      <c r="BX43065" s="16"/>
    </row>
    <row r="43066" spans="76:76">
      <c r="BX43066" s="16"/>
    </row>
    <row r="43067" spans="76:76">
      <c r="BX43067" s="16"/>
    </row>
    <row r="43068" spans="76:76">
      <c r="BX43068" s="16"/>
    </row>
    <row r="43069" spans="76:76">
      <c r="BX43069" s="16"/>
    </row>
    <row r="43070" spans="76:76">
      <c r="BX43070" s="16"/>
    </row>
    <row r="43071" spans="76:76">
      <c r="BX43071" s="16"/>
    </row>
    <row r="43072" spans="76:76">
      <c r="BX43072" s="16"/>
    </row>
    <row r="43073" spans="76:76">
      <c r="BX43073" s="16"/>
    </row>
    <row r="43074" spans="76:76">
      <c r="BX43074" s="16"/>
    </row>
    <row r="43075" spans="76:76">
      <c r="BX43075" s="16"/>
    </row>
    <row r="43076" spans="76:76">
      <c r="BX43076" s="16"/>
    </row>
    <row r="43077" spans="76:76">
      <c r="BX43077" s="16"/>
    </row>
    <row r="43078" spans="76:76">
      <c r="BX43078" s="16"/>
    </row>
    <row r="43079" spans="76:76">
      <c r="BX43079" s="16"/>
    </row>
    <row r="43080" spans="76:76">
      <c r="BX43080" s="16"/>
    </row>
    <row r="43081" spans="76:76">
      <c r="BX43081" s="16"/>
    </row>
    <row r="43082" spans="76:76">
      <c r="BX43082" s="16"/>
    </row>
    <row r="43083" spans="76:76">
      <c r="BX43083" s="16"/>
    </row>
    <row r="43084" spans="76:76">
      <c r="BX43084" s="16"/>
    </row>
    <row r="43085" spans="76:76">
      <c r="BX43085" s="16"/>
    </row>
    <row r="43086" spans="76:76">
      <c r="BX43086" s="16"/>
    </row>
    <row r="43087" spans="76:76">
      <c r="BX43087" s="16"/>
    </row>
    <row r="43088" spans="76:76">
      <c r="BX43088" s="16"/>
    </row>
    <row r="43089" spans="76:76">
      <c r="BX43089" s="16"/>
    </row>
    <row r="43090" spans="76:76">
      <c r="BX43090" s="16"/>
    </row>
    <row r="43091" spans="76:76">
      <c r="BX43091" s="16"/>
    </row>
    <row r="43092" spans="76:76">
      <c r="BX43092" s="16"/>
    </row>
    <row r="43093" spans="76:76">
      <c r="BX43093" s="16"/>
    </row>
    <row r="43094" spans="76:76">
      <c r="BX43094" s="16"/>
    </row>
    <row r="43095" spans="76:76">
      <c r="BX43095" s="16"/>
    </row>
    <row r="43096" spans="76:76">
      <c r="BX43096" s="16"/>
    </row>
    <row r="43097" spans="76:76">
      <c r="BX43097" s="16"/>
    </row>
    <row r="43098" spans="76:76">
      <c r="BX43098" s="16"/>
    </row>
    <row r="43099" spans="76:76">
      <c r="BX43099" s="16"/>
    </row>
    <row r="43100" spans="76:76">
      <c r="BX43100" s="16"/>
    </row>
    <row r="43101" spans="76:76">
      <c r="BX43101" s="16"/>
    </row>
    <row r="43102" spans="76:76">
      <c r="BX43102" s="16"/>
    </row>
    <row r="43103" spans="76:76">
      <c r="BX43103" s="16"/>
    </row>
    <row r="43104" spans="76:76">
      <c r="BX43104" s="16"/>
    </row>
    <row r="43105" spans="76:76">
      <c r="BX43105" s="16"/>
    </row>
    <row r="43106" spans="76:76">
      <c r="BX43106" s="16"/>
    </row>
    <row r="43107" spans="76:76">
      <c r="BX43107" s="16"/>
    </row>
    <row r="43108" spans="76:76">
      <c r="BX43108" s="16"/>
    </row>
    <row r="43109" spans="76:76">
      <c r="BX43109" s="16"/>
    </row>
    <row r="43110" spans="76:76">
      <c r="BX43110" s="16"/>
    </row>
    <row r="43111" spans="76:76">
      <c r="BX43111" s="16"/>
    </row>
    <row r="43112" spans="76:76">
      <c r="BX43112" s="16"/>
    </row>
    <row r="43113" spans="76:76">
      <c r="BX43113" s="16"/>
    </row>
    <row r="43114" spans="76:76">
      <c r="BX43114" s="16"/>
    </row>
    <row r="43115" spans="76:76">
      <c r="BX43115" s="16"/>
    </row>
    <row r="43116" spans="76:76">
      <c r="BX43116" s="16"/>
    </row>
    <row r="43117" spans="76:76">
      <c r="BX43117" s="16"/>
    </row>
    <row r="43118" spans="76:76">
      <c r="BX43118" s="16"/>
    </row>
    <row r="43119" spans="76:76">
      <c r="BX43119" s="16"/>
    </row>
    <row r="43120" spans="76:76">
      <c r="BX43120" s="16"/>
    </row>
    <row r="43121" spans="76:76">
      <c r="BX43121" s="16"/>
    </row>
    <row r="43122" spans="76:76">
      <c r="BX43122" s="16"/>
    </row>
    <row r="43123" spans="76:76">
      <c r="BX43123" s="16"/>
    </row>
    <row r="43124" spans="76:76">
      <c r="BX43124" s="16"/>
    </row>
    <row r="43125" spans="76:76">
      <c r="BX43125" s="16"/>
    </row>
    <row r="43126" spans="76:76">
      <c r="BX43126" s="16"/>
    </row>
    <row r="43127" spans="76:76">
      <c r="BX43127" s="16"/>
    </row>
    <row r="43128" spans="76:76">
      <c r="BX43128" s="16"/>
    </row>
    <row r="43129" spans="76:76">
      <c r="BX43129" s="16"/>
    </row>
    <row r="43130" spans="76:76">
      <c r="BX43130" s="16"/>
    </row>
    <row r="43131" spans="76:76">
      <c r="BX43131" s="16"/>
    </row>
    <row r="43132" spans="76:76">
      <c r="BX43132" s="16"/>
    </row>
    <row r="43133" spans="76:76">
      <c r="BX43133" s="16"/>
    </row>
    <row r="43134" spans="76:76">
      <c r="BX43134" s="16"/>
    </row>
    <row r="43135" spans="76:76">
      <c r="BX43135" s="16"/>
    </row>
    <row r="43136" spans="76:76">
      <c r="BX43136" s="16"/>
    </row>
    <row r="43137" spans="76:76">
      <c r="BX43137" s="16"/>
    </row>
    <row r="43138" spans="76:76">
      <c r="BX43138" s="16"/>
    </row>
    <row r="43139" spans="76:76">
      <c r="BX43139" s="16"/>
    </row>
    <row r="43140" spans="76:76">
      <c r="BX43140" s="16"/>
    </row>
    <row r="43141" spans="76:76">
      <c r="BX43141" s="16"/>
    </row>
    <row r="43142" spans="76:76">
      <c r="BX43142" s="16"/>
    </row>
    <row r="43143" spans="76:76">
      <c r="BX43143" s="16"/>
    </row>
    <row r="43144" spans="76:76">
      <c r="BX43144" s="16"/>
    </row>
    <row r="43145" spans="76:76">
      <c r="BX43145" s="16"/>
    </row>
    <row r="43146" spans="76:76">
      <c r="BX43146" s="16"/>
    </row>
    <row r="43147" spans="76:76">
      <c r="BX43147" s="16"/>
    </row>
    <row r="43148" spans="76:76">
      <c r="BX43148" s="16"/>
    </row>
    <row r="43149" spans="76:76">
      <c r="BX43149" s="16"/>
    </row>
    <row r="43150" spans="76:76">
      <c r="BX43150" s="16"/>
    </row>
    <row r="43151" spans="76:76">
      <c r="BX43151" s="16"/>
    </row>
    <row r="43152" spans="76:76">
      <c r="BX43152" s="16"/>
    </row>
    <row r="43153" spans="76:76">
      <c r="BX43153" s="16"/>
    </row>
    <row r="43154" spans="76:76">
      <c r="BX43154" s="16"/>
    </row>
    <row r="43155" spans="76:76">
      <c r="BX43155" s="16"/>
    </row>
    <row r="43156" spans="76:76">
      <c r="BX43156" s="16"/>
    </row>
    <row r="43157" spans="76:76">
      <c r="BX43157" s="16"/>
    </row>
    <row r="43158" spans="76:76">
      <c r="BX43158" s="16"/>
    </row>
    <row r="43159" spans="76:76">
      <c r="BX43159" s="16"/>
    </row>
    <row r="43160" spans="76:76">
      <c r="BX43160" s="16"/>
    </row>
    <row r="43161" spans="76:76">
      <c r="BX43161" s="16"/>
    </row>
    <row r="43162" spans="76:76">
      <c r="BX43162" s="16"/>
    </row>
    <row r="43163" spans="76:76">
      <c r="BX43163" s="16"/>
    </row>
    <row r="43164" spans="76:76">
      <c r="BX43164" s="16"/>
    </row>
    <row r="43165" spans="76:76">
      <c r="BX43165" s="16"/>
    </row>
    <row r="43166" spans="76:76">
      <c r="BX43166" s="16"/>
    </row>
    <row r="43167" spans="76:76">
      <c r="BX43167" s="16"/>
    </row>
    <row r="43168" spans="76:76">
      <c r="BX43168" s="16"/>
    </row>
    <row r="43169" spans="76:76">
      <c r="BX43169" s="16"/>
    </row>
    <row r="43170" spans="76:76">
      <c r="BX43170" s="16"/>
    </row>
    <row r="43171" spans="76:76">
      <c r="BX43171" s="16"/>
    </row>
    <row r="43172" spans="76:76">
      <c r="BX43172" s="16"/>
    </row>
    <row r="43173" spans="76:76">
      <c r="BX43173" s="16"/>
    </row>
    <row r="43174" spans="76:76">
      <c r="BX43174" s="16"/>
    </row>
    <row r="43175" spans="76:76">
      <c r="BX43175" s="16"/>
    </row>
    <row r="43176" spans="76:76">
      <c r="BX43176" s="16"/>
    </row>
    <row r="43177" spans="76:76">
      <c r="BX43177" s="16"/>
    </row>
    <row r="43178" spans="76:76">
      <c r="BX43178" s="16"/>
    </row>
    <row r="43179" spans="76:76">
      <c r="BX43179" s="16"/>
    </row>
    <row r="43180" spans="76:76">
      <c r="BX43180" s="16"/>
    </row>
    <row r="43181" spans="76:76">
      <c r="BX43181" s="16"/>
    </row>
    <row r="43182" spans="76:76">
      <c r="BX43182" s="16"/>
    </row>
    <row r="43183" spans="76:76">
      <c r="BX43183" s="16"/>
    </row>
    <row r="43184" spans="76:76">
      <c r="BX43184" s="16"/>
    </row>
    <row r="43185" spans="76:76">
      <c r="BX43185" s="16"/>
    </row>
    <row r="43186" spans="76:76">
      <c r="BX43186" s="16"/>
    </row>
    <row r="43187" spans="76:76">
      <c r="BX43187" s="16"/>
    </row>
    <row r="43188" spans="76:76">
      <c r="BX43188" s="16"/>
    </row>
    <row r="43189" spans="76:76">
      <c r="BX43189" s="16"/>
    </row>
    <row r="43190" spans="76:76">
      <c r="BX43190" s="16"/>
    </row>
    <row r="43191" spans="76:76">
      <c r="BX43191" s="16"/>
    </row>
    <row r="43192" spans="76:76">
      <c r="BX43192" s="16"/>
    </row>
    <row r="43193" spans="76:76">
      <c r="BX43193" s="16"/>
    </row>
    <row r="43194" spans="76:76">
      <c r="BX43194" s="16"/>
    </row>
    <row r="43195" spans="76:76">
      <c r="BX43195" s="16"/>
    </row>
    <row r="43196" spans="76:76">
      <c r="BX43196" s="16"/>
    </row>
    <row r="43197" spans="76:76">
      <c r="BX43197" s="16"/>
    </row>
    <row r="43198" spans="76:76">
      <c r="BX43198" s="16"/>
    </row>
    <row r="43199" spans="76:76">
      <c r="BX43199" s="16"/>
    </row>
    <row r="43200" spans="76:76">
      <c r="BX43200" s="16"/>
    </row>
    <row r="43201" spans="76:76">
      <c r="BX43201" s="16"/>
    </row>
    <row r="43202" spans="76:76">
      <c r="BX43202" s="16"/>
    </row>
    <row r="43203" spans="76:76">
      <c r="BX43203" s="16"/>
    </row>
    <row r="43204" spans="76:76">
      <c r="BX43204" s="16"/>
    </row>
    <row r="43205" spans="76:76">
      <c r="BX43205" s="16"/>
    </row>
    <row r="43206" spans="76:76">
      <c r="BX43206" s="16"/>
    </row>
    <row r="43207" spans="76:76">
      <c r="BX43207" s="16"/>
    </row>
    <row r="43208" spans="76:76">
      <c r="BX43208" s="16"/>
    </row>
    <row r="43209" spans="76:76">
      <c r="BX43209" s="16"/>
    </row>
    <row r="43210" spans="76:76">
      <c r="BX43210" s="16"/>
    </row>
    <row r="43211" spans="76:76">
      <c r="BX43211" s="16"/>
    </row>
    <row r="43212" spans="76:76">
      <c r="BX43212" s="16"/>
    </row>
    <row r="43213" spans="76:76">
      <c r="BX43213" s="16"/>
    </row>
    <row r="43214" spans="76:76">
      <c r="BX43214" s="16"/>
    </row>
    <row r="43215" spans="76:76">
      <c r="BX43215" s="16"/>
    </row>
    <row r="43216" spans="76:76">
      <c r="BX43216" s="16"/>
    </row>
    <row r="43217" spans="76:76">
      <c r="BX43217" s="16"/>
    </row>
    <row r="43218" spans="76:76">
      <c r="BX43218" s="16"/>
    </row>
    <row r="43219" spans="76:76">
      <c r="BX43219" s="16"/>
    </row>
    <row r="43220" spans="76:76">
      <c r="BX43220" s="16"/>
    </row>
    <row r="43221" spans="76:76">
      <c r="BX43221" s="16"/>
    </row>
    <row r="43222" spans="76:76">
      <c r="BX43222" s="16"/>
    </row>
    <row r="43223" spans="76:76">
      <c r="BX43223" s="16"/>
    </row>
    <row r="43224" spans="76:76">
      <c r="BX43224" s="16"/>
    </row>
    <row r="43225" spans="76:76">
      <c r="BX43225" s="16"/>
    </row>
    <row r="43226" spans="76:76">
      <c r="BX43226" s="16"/>
    </row>
    <row r="43227" spans="76:76">
      <c r="BX43227" s="16"/>
    </row>
    <row r="43228" spans="76:76">
      <c r="BX43228" s="16"/>
    </row>
    <row r="43229" spans="76:76">
      <c r="BX43229" s="16"/>
    </row>
    <row r="43230" spans="76:76">
      <c r="BX43230" s="16"/>
    </row>
    <row r="43231" spans="76:76">
      <c r="BX43231" s="16"/>
    </row>
    <row r="43232" spans="76:76">
      <c r="BX43232" s="16"/>
    </row>
    <row r="43233" spans="76:76">
      <c r="BX43233" s="16"/>
    </row>
    <row r="43234" spans="76:76">
      <c r="BX43234" s="16"/>
    </row>
    <row r="43235" spans="76:76">
      <c r="BX43235" s="16"/>
    </row>
    <row r="43236" spans="76:76">
      <c r="BX43236" s="16"/>
    </row>
    <row r="43237" spans="76:76">
      <c r="BX43237" s="16"/>
    </row>
    <row r="43238" spans="76:76">
      <c r="BX43238" s="16"/>
    </row>
    <row r="43239" spans="76:76">
      <c r="BX43239" s="16"/>
    </row>
    <row r="43240" spans="76:76">
      <c r="BX43240" s="16"/>
    </row>
    <row r="43241" spans="76:76">
      <c r="BX43241" s="16"/>
    </row>
    <row r="43242" spans="76:76">
      <c r="BX43242" s="16"/>
    </row>
    <row r="43243" spans="76:76">
      <c r="BX43243" s="16"/>
    </row>
    <row r="43244" spans="76:76">
      <c r="BX43244" s="16"/>
    </row>
    <row r="43245" spans="76:76">
      <c r="BX43245" s="16"/>
    </row>
    <row r="43246" spans="76:76">
      <c r="BX43246" s="16"/>
    </row>
    <row r="43247" spans="76:76">
      <c r="BX43247" s="16"/>
    </row>
    <row r="43248" spans="76:76">
      <c r="BX43248" s="16"/>
    </row>
    <row r="43249" spans="76:76">
      <c r="BX43249" s="16"/>
    </row>
    <row r="43250" spans="76:76">
      <c r="BX43250" s="16"/>
    </row>
    <row r="43251" spans="76:76">
      <c r="BX43251" s="16"/>
    </row>
    <row r="43252" spans="76:76">
      <c r="BX43252" s="16"/>
    </row>
    <row r="43253" spans="76:76">
      <c r="BX43253" s="16"/>
    </row>
    <row r="43254" spans="76:76">
      <c r="BX43254" s="16"/>
    </row>
    <row r="43255" spans="76:76">
      <c r="BX43255" s="16"/>
    </row>
    <row r="43256" spans="76:76">
      <c r="BX43256" s="16"/>
    </row>
    <row r="43257" spans="76:76">
      <c r="BX43257" s="16"/>
    </row>
    <row r="43258" spans="76:76">
      <c r="BX43258" s="16"/>
    </row>
    <row r="43259" spans="76:76">
      <c r="BX43259" s="16"/>
    </row>
    <row r="43260" spans="76:76">
      <c r="BX43260" s="16"/>
    </row>
    <row r="43261" spans="76:76">
      <c r="BX43261" s="16"/>
    </row>
    <row r="43262" spans="76:76">
      <c r="BX43262" s="16"/>
    </row>
    <row r="43263" spans="76:76">
      <c r="BX43263" s="16"/>
    </row>
    <row r="43264" spans="76:76">
      <c r="BX43264" s="16"/>
    </row>
    <row r="43265" spans="76:76">
      <c r="BX43265" s="16"/>
    </row>
    <row r="43266" spans="76:76">
      <c r="BX43266" s="16"/>
    </row>
    <row r="43267" spans="76:76">
      <c r="BX43267" s="16"/>
    </row>
    <row r="43268" spans="76:76">
      <c r="BX43268" s="16"/>
    </row>
    <row r="43269" spans="76:76">
      <c r="BX43269" s="16"/>
    </row>
    <row r="43270" spans="76:76">
      <c r="BX43270" s="16"/>
    </row>
    <row r="43271" spans="76:76">
      <c r="BX43271" s="16"/>
    </row>
    <row r="43272" spans="76:76">
      <c r="BX43272" s="16"/>
    </row>
    <row r="43273" spans="76:76">
      <c r="BX43273" s="16"/>
    </row>
    <row r="43274" spans="76:76">
      <c r="BX43274" s="16"/>
    </row>
    <row r="43275" spans="76:76">
      <c r="BX43275" s="16"/>
    </row>
    <row r="43276" spans="76:76">
      <c r="BX43276" s="16"/>
    </row>
    <row r="43277" spans="76:76">
      <c r="BX43277" s="16"/>
    </row>
    <row r="43278" spans="76:76">
      <c r="BX43278" s="16"/>
    </row>
    <row r="43279" spans="76:76">
      <c r="BX43279" s="16"/>
    </row>
    <row r="43280" spans="76:76">
      <c r="BX43280" s="16"/>
    </row>
    <row r="43281" spans="76:76">
      <c r="BX43281" s="16"/>
    </row>
    <row r="43282" spans="76:76">
      <c r="BX43282" s="16"/>
    </row>
    <row r="43283" spans="76:76">
      <c r="BX43283" s="16"/>
    </row>
    <row r="43284" spans="76:76">
      <c r="BX43284" s="16"/>
    </row>
    <row r="43285" spans="76:76">
      <c r="BX43285" s="16"/>
    </row>
    <row r="43286" spans="76:76">
      <c r="BX43286" s="16"/>
    </row>
    <row r="43287" spans="76:76">
      <c r="BX43287" s="16"/>
    </row>
    <row r="43288" spans="76:76">
      <c r="BX43288" s="16"/>
    </row>
    <row r="43289" spans="76:76">
      <c r="BX43289" s="16"/>
    </row>
    <row r="43290" spans="76:76">
      <c r="BX43290" s="16"/>
    </row>
    <row r="43291" spans="76:76">
      <c r="BX43291" s="16"/>
    </row>
    <row r="43292" spans="76:76">
      <c r="BX43292" s="16"/>
    </row>
    <row r="43293" spans="76:76">
      <c r="BX43293" s="16"/>
    </row>
    <row r="43294" spans="76:76">
      <c r="BX43294" s="16"/>
    </row>
    <row r="43295" spans="76:76">
      <c r="BX43295" s="16"/>
    </row>
    <row r="43296" spans="76:76">
      <c r="BX43296" s="16"/>
    </row>
    <row r="43297" spans="76:76">
      <c r="BX43297" s="16"/>
    </row>
    <row r="43298" spans="76:76">
      <c r="BX43298" s="16"/>
    </row>
    <row r="43299" spans="76:76">
      <c r="BX43299" s="16"/>
    </row>
    <row r="43300" spans="76:76">
      <c r="BX43300" s="16"/>
    </row>
    <row r="43301" spans="76:76">
      <c r="BX43301" s="16"/>
    </row>
    <row r="43302" spans="76:76">
      <c r="BX43302" s="16"/>
    </row>
    <row r="43303" spans="76:76">
      <c r="BX43303" s="16"/>
    </row>
    <row r="43304" spans="76:76">
      <c r="BX43304" s="16"/>
    </row>
    <row r="43305" spans="76:76">
      <c r="BX43305" s="16"/>
    </row>
    <row r="43306" spans="76:76">
      <c r="BX43306" s="16"/>
    </row>
    <row r="43307" spans="76:76">
      <c r="BX43307" s="16"/>
    </row>
    <row r="43308" spans="76:76">
      <c r="BX43308" s="16"/>
    </row>
    <row r="43309" spans="76:76">
      <c r="BX43309" s="16"/>
    </row>
    <row r="43310" spans="76:76">
      <c r="BX43310" s="16"/>
    </row>
    <row r="43311" spans="76:76">
      <c r="BX43311" s="16"/>
    </row>
    <row r="43312" spans="76:76">
      <c r="BX43312" s="16"/>
    </row>
    <row r="43313" spans="76:76">
      <c r="BX43313" s="16"/>
    </row>
    <row r="43314" spans="76:76">
      <c r="BX43314" s="16"/>
    </row>
    <row r="43315" spans="76:76">
      <c r="BX43315" s="16"/>
    </row>
    <row r="43316" spans="76:76">
      <c r="BX43316" s="16"/>
    </row>
    <row r="43317" spans="76:76">
      <c r="BX43317" s="16"/>
    </row>
    <row r="43318" spans="76:76">
      <c r="BX43318" s="16"/>
    </row>
    <row r="43319" spans="76:76">
      <c r="BX43319" s="16"/>
    </row>
    <row r="43320" spans="76:76">
      <c r="BX43320" s="16"/>
    </row>
    <row r="43321" spans="76:76">
      <c r="BX43321" s="16"/>
    </row>
    <row r="43322" spans="76:76">
      <c r="BX43322" s="16"/>
    </row>
    <row r="43323" spans="76:76">
      <c r="BX43323" s="16"/>
    </row>
    <row r="43324" spans="76:76">
      <c r="BX43324" s="16"/>
    </row>
    <row r="43325" spans="76:76">
      <c r="BX43325" s="16"/>
    </row>
    <row r="43326" spans="76:76">
      <c r="BX43326" s="16"/>
    </row>
    <row r="43327" spans="76:76">
      <c r="BX43327" s="16"/>
    </row>
    <row r="43328" spans="76:76">
      <c r="BX43328" s="16"/>
    </row>
    <row r="43329" spans="76:76">
      <c r="BX43329" s="16"/>
    </row>
    <row r="43330" spans="76:76">
      <c r="BX43330" s="16"/>
    </row>
    <row r="43331" spans="76:76">
      <c r="BX43331" s="16"/>
    </row>
    <row r="43332" spans="76:76">
      <c r="BX43332" s="16"/>
    </row>
    <row r="43333" spans="76:76">
      <c r="BX43333" s="16"/>
    </row>
    <row r="43334" spans="76:76">
      <c r="BX43334" s="16"/>
    </row>
    <row r="43335" spans="76:76">
      <c r="BX43335" s="16"/>
    </row>
    <row r="43336" spans="76:76">
      <c r="BX43336" s="16"/>
    </row>
    <row r="43337" spans="76:76">
      <c r="BX43337" s="16"/>
    </row>
    <row r="43338" spans="76:76">
      <c r="BX43338" s="16"/>
    </row>
    <row r="43339" spans="76:76">
      <c r="BX43339" s="16"/>
    </row>
    <row r="43340" spans="76:76">
      <c r="BX43340" s="16"/>
    </row>
    <row r="43341" spans="76:76">
      <c r="BX43341" s="16"/>
    </row>
    <row r="43342" spans="76:76">
      <c r="BX43342" s="16"/>
    </row>
    <row r="43343" spans="76:76">
      <c r="BX43343" s="16"/>
    </row>
    <row r="43344" spans="76:76">
      <c r="BX43344" s="16"/>
    </row>
    <row r="43345" spans="76:76">
      <c r="BX43345" s="16"/>
    </row>
    <row r="43346" spans="76:76">
      <c r="BX43346" s="16"/>
    </row>
    <row r="43347" spans="76:76">
      <c r="BX43347" s="16"/>
    </row>
    <row r="43348" spans="76:76">
      <c r="BX43348" s="16"/>
    </row>
    <row r="43349" spans="76:76">
      <c r="BX43349" s="16"/>
    </row>
    <row r="43350" spans="76:76">
      <c r="BX43350" s="16"/>
    </row>
    <row r="43351" spans="76:76">
      <c r="BX43351" s="16"/>
    </row>
    <row r="43352" spans="76:76">
      <c r="BX43352" s="16"/>
    </row>
    <row r="43353" spans="76:76">
      <c r="BX43353" s="16"/>
    </row>
    <row r="43354" spans="76:76">
      <c r="BX43354" s="16"/>
    </row>
    <row r="43355" spans="76:76">
      <c r="BX43355" s="16"/>
    </row>
    <row r="43356" spans="76:76">
      <c r="BX43356" s="16"/>
    </row>
    <row r="43357" spans="76:76">
      <c r="BX43357" s="16"/>
    </row>
    <row r="43358" spans="76:76">
      <c r="BX43358" s="16"/>
    </row>
    <row r="43359" spans="76:76">
      <c r="BX43359" s="16"/>
    </row>
    <row r="43360" spans="76:76">
      <c r="BX43360" s="16"/>
    </row>
    <row r="43361" spans="76:76">
      <c r="BX43361" s="16"/>
    </row>
    <row r="43362" spans="76:76">
      <c r="BX43362" s="16"/>
    </row>
    <row r="43363" spans="76:76">
      <c r="BX43363" s="16"/>
    </row>
    <row r="43364" spans="76:76">
      <c r="BX43364" s="16"/>
    </row>
    <row r="43365" spans="76:76">
      <c r="BX43365" s="16"/>
    </row>
    <row r="43366" spans="76:76">
      <c r="BX43366" s="16"/>
    </row>
    <row r="43367" spans="76:76">
      <c r="BX43367" s="16"/>
    </row>
    <row r="43368" spans="76:76">
      <c r="BX43368" s="16"/>
    </row>
    <row r="43369" spans="76:76">
      <c r="BX43369" s="16"/>
    </row>
    <row r="43370" spans="76:76">
      <c r="BX43370" s="16"/>
    </row>
    <row r="43371" spans="76:76">
      <c r="BX43371" s="16"/>
    </row>
    <row r="43372" spans="76:76">
      <c r="BX43372" s="16"/>
    </row>
    <row r="43373" spans="76:76">
      <c r="BX43373" s="16"/>
    </row>
    <row r="43374" spans="76:76">
      <c r="BX43374" s="16"/>
    </row>
    <row r="43375" spans="76:76">
      <c r="BX43375" s="16"/>
    </row>
    <row r="43376" spans="76:76">
      <c r="BX43376" s="16"/>
    </row>
    <row r="43377" spans="76:76">
      <c r="BX43377" s="16"/>
    </row>
    <row r="43378" spans="76:76">
      <c r="BX43378" s="16"/>
    </row>
    <row r="43379" spans="76:76">
      <c r="BX43379" s="16"/>
    </row>
    <row r="43380" spans="76:76">
      <c r="BX43380" s="16"/>
    </row>
    <row r="43381" spans="76:76">
      <c r="BX43381" s="16"/>
    </row>
    <row r="43382" spans="76:76">
      <c r="BX43382" s="16"/>
    </row>
    <row r="43383" spans="76:76">
      <c r="BX43383" s="16"/>
    </row>
    <row r="43384" spans="76:76">
      <c r="BX43384" s="16"/>
    </row>
    <row r="43385" spans="76:76">
      <c r="BX43385" s="16"/>
    </row>
    <row r="43386" spans="76:76">
      <c r="BX43386" s="16"/>
    </row>
    <row r="43387" spans="76:76">
      <c r="BX43387" s="16"/>
    </row>
    <row r="43388" spans="76:76">
      <c r="BX43388" s="16"/>
    </row>
    <row r="43389" spans="76:76">
      <c r="BX43389" s="16"/>
    </row>
    <row r="43390" spans="76:76">
      <c r="BX43390" s="16"/>
    </row>
    <row r="43391" spans="76:76">
      <c r="BX43391" s="16"/>
    </row>
    <row r="43392" spans="76:76">
      <c r="BX43392" s="16"/>
    </row>
    <row r="43393" spans="76:76">
      <c r="BX43393" s="16"/>
    </row>
    <row r="43394" spans="76:76">
      <c r="BX43394" s="16"/>
    </row>
    <row r="43395" spans="76:76">
      <c r="BX43395" s="16"/>
    </row>
    <row r="43396" spans="76:76">
      <c r="BX43396" s="16"/>
    </row>
    <row r="43397" spans="76:76">
      <c r="BX43397" s="16"/>
    </row>
    <row r="43398" spans="76:76">
      <c r="BX43398" s="16"/>
    </row>
    <row r="43399" spans="76:76">
      <c r="BX43399" s="16"/>
    </row>
    <row r="43400" spans="76:76">
      <c r="BX43400" s="16"/>
    </row>
    <row r="43401" spans="76:76">
      <c r="BX43401" s="16"/>
    </row>
    <row r="43402" spans="76:76">
      <c r="BX43402" s="16"/>
    </row>
    <row r="43403" spans="76:76">
      <c r="BX43403" s="16"/>
    </row>
    <row r="43404" spans="76:76">
      <c r="BX43404" s="16"/>
    </row>
    <row r="43405" spans="76:76">
      <c r="BX43405" s="16"/>
    </row>
    <row r="43406" spans="76:76">
      <c r="BX43406" s="16"/>
    </row>
    <row r="43407" spans="76:76">
      <c r="BX43407" s="16"/>
    </row>
    <row r="43408" spans="76:76">
      <c r="BX43408" s="16"/>
    </row>
    <row r="43409" spans="76:76">
      <c r="BX43409" s="16"/>
    </row>
    <row r="43410" spans="76:76">
      <c r="BX43410" s="16"/>
    </row>
    <row r="43411" spans="76:76">
      <c r="BX43411" s="16"/>
    </row>
    <row r="43412" spans="76:76">
      <c r="BX43412" s="16"/>
    </row>
    <row r="43413" spans="76:76">
      <c r="BX43413" s="16"/>
    </row>
    <row r="43414" spans="76:76">
      <c r="BX43414" s="16"/>
    </row>
    <row r="43415" spans="76:76">
      <c r="BX43415" s="16"/>
    </row>
    <row r="43416" spans="76:76">
      <c r="BX43416" s="16"/>
    </row>
    <row r="43417" spans="76:76">
      <c r="BX43417" s="16"/>
    </row>
    <row r="43418" spans="76:76">
      <c r="BX43418" s="16"/>
    </row>
    <row r="43419" spans="76:76">
      <c r="BX43419" s="16"/>
    </row>
    <row r="43420" spans="76:76">
      <c r="BX43420" s="16"/>
    </row>
    <row r="43421" spans="76:76">
      <c r="BX43421" s="16"/>
    </row>
    <row r="43422" spans="76:76">
      <c r="BX43422" s="16"/>
    </row>
    <row r="43423" spans="76:76">
      <c r="BX43423" s="16"/>
    </row>
    <row r="43424" spans="76:76">
      <c r="BX43424" s="16"/>
    </row>
    <row r="43425" spans="76:76">
      <c r="BX43425" s="16"/>
    </row>
    <row r="43426" spans="76:76">
      <c r="BX43426" s="16"/>
    </row>
    <row r="43427" spans="76:76">
      <c r="BX43427" s="16"/>
    </row>
    <row r="43428" spans="76:76">
      <c r="BX43428" s="16"/>
    </row>
    <row r="43429" spans="76:76">
      <c r="BX43429" s="16"/>
    </row>
    <row r="43430" spans="76:76">
      <c r="BX43430" s="16"/>
    </row>
    <row r="43431" spans="76:76">
      <c r="BX43431" s="16"/>
    </row>
    <row r="43432" spans="76:76">
      <c r="BX43432" s="16"/>
    </row>
    <row r="43433" spans="76:76">
      <c r="BX43433" s="16"/>
    </row>
    <row r="43434" spans="76:76">
      <c r="BX43434" s="16"/>
    </row>
    <row r="43435" spans="76:76">
      <c r="BX43435" s="16"/>
    </row>
    <row r="43436" spans="76:76">
      <c r="BX43436" s="16"/>
    </row>
    <row r="43437" spans="76:76">
      <c r="BX43437" s="16"/>
    </row>
    <row r="43438" spans="76:76">
      <c r="BX43438" s="16"/>
    </row>
    <row r="43439" spans="76:76">
      <c r="BX43439" s="16"/>
    </row>
    <row r="43440" spans="76:76">
      <c r="BX43440" s="16"/>
    </row>
    <row r="43441" spans="76:76">
      <c r="BX43441" s="16"/>
    </row>
    <row r="43442" spans="76:76">
      <c r="BX43442" s="16"/>
    </row>
    <row r="43443" spans="76:76">
      <c r="BX43443" s="16"/>
    </row>
    <row r="43444" spans="76:76">
      <c r="BX43444" s="16"/>
    </row>
    <row r="43445" spans="76:76">
      <c r="BX43445" s="16"/>
    </row>
    <row r="43446" spans="76:76">
      <c r="BX43446" s="16"/>
    </row>
    <row r="43447" spans="76:76">
      <c r="BX43447" s="16"/>
    </row>
    <row r="43448" spans="76:76">
      <c r="BX43448" s="16"/>
    </row>
    <row r="43449" spans="76:76">
      <c r="BX43449" s="16"/>
    </row>
    <row r="43450" spans="76:76">
      <c r="BX43450" s="16"/>
    </row>
    <row r="43451" spans="76:76">
      <c r="BX43451" s="16"/>
    </row>
    <row r="43452" spans="76:76">
      <c r="BX43452" s="16"/>
    </row>
    <row r="43453" spans="76:76">
      <c r="BX43453" s="16"/>
    </row>
    <row r="43454" spans="76:76">
      <c r="BX43454" s="16"/>
    </row>
    <row r="43455" spans="76:76">
      <c r="BX43455" s="16"/>
    </row>
    <row r="43456" spans="76:76">
      <c r="BX43456" s="16"/>
    </row>
    <row r="43457" spans="76:76">
      <c r="BX43457" s="16"/>
    </row>
    <row r="43458" spans="76:76">
      <c r="BX43458" s="16"/>
    </row>
    <row r="43459" spans="76:76">
      <c r="BX43459" s="16"/>
    </row>
    <row r="43460" spans="76:76">
      <c r="BX43460" s="16"/>
    </row>
    <row r="43461" spans="76:76">
      <c r="BX43461" s="16"/>
    </row>
    <row r="43462" spans="76:76">
      <c r="BX43462" s="16"/>
    </row>
    <row r="43463" spans="76:76">
      <c r="BX43463" s="16"/>
    </row>
    <row r="43464" spans="76:76">
      <c r="BX43464" s="16"/>
    </row>
    <row r="43465" spans="76:76">
      <c r="BX43465" s="16"/>
    </row>
    <row r="43466" spans="76:76">
      <c r="BX43466" s="16"/>
    </row>
    <row r="43467" spans="76:76">
      <c r="BX43467" s="16"/>
    </row>
    <row r="43468" spans="76:76">
      <c r="BX43468" s="16"/>
    </row>
    <row r="43469" spans="76:76">
      <c r="BX43469" s="16"/>
    </row>
    <row r="43470" spans="76:76">
      <c r="BX43470" s="16"/>
    </row>
    <row r="43471" spans="76:76">
      <c r="BX43471" s="16"/>
    </row>
    <row r="43472" spans="76:76">
      <c r="BX43472" s="16"/>
    </row>
    <row r="43473" spans="76:76">
      <c r="BX43473" s="16"/>
    </row>
    <row r="43474" spans="76:76">
      <c r="BX43474" s="16"/>
    </row>
    <row r="43475" spans="76:76">
      <c r="BX43475" s="16"/>
    </row>
    <row r="43476" spans="76:76">
      <c r="BX43476" s="16"/>
    </row>
    <row r="43477" spans="76:76">
      <c r="BX43477" s="16"/>
    </row>
    <row r="43478" spans="76:76">
      <c r="BX43478" s="16"/>
    </row>
    <row r="43479" spans="76:76">
      <c r="BX43479" s="16"/>
    </row>
    <row r="43480" spans="76:76">
      <c r="BX43480" s="16"/>
    </row>
    <row r="43481" spans="76:76">
      <c r="BX43481" s="16"/>
    </row>
    <row r="43482" spans="76:76">
      <c r="BX43482" s="16"/>
    </row>
    <row r="43483" spans="76:76">
      <c r="BX43483" s="16"/>
    </row>
    <row r="43484" spans="76:76">
      <c r="BX43484" s="16"/>
    </row>
    <row r="43485" spans="76:76">
      <c r="BX43485" s="16"/>
    </row>
    <row r="43486" spans="76:76">
      <c r="BX43486" s="16"/>
    </row>
    <row r="43487" spans="76:76">
      <c r="BX43487" s="16"/>
    </row>
    <row r="43488" spans="76:76">
      <c r="BX43488" s="16"/>
    </row>
    <row r="43489" spans="76:76">
      <c r="BX43489" s="16"/>
    </row>
    <row r="43490" spans="76:76">
      <c r="BX43490" s="16"/>
    </row>
    <row r="43491" spans="76:76">
      <c r="BX43491" s="16"/>
    </row>
    <row r="43492" spans="76:76">
      <c r="BX43492" s="16"/>
    </row>
    <row r="43493" spans="76:76">
      <c r="BX43493" s="16"/>
    </row>
    <row r="43494" spans="76:76">
      <c r="BX43494" s="16"/>
    </row>
    <row r="43495" spans="76:76">
      <c r="BX43495" s="16"/>
    </row>
    <row r="43496" spans="76:76">
      <c r="BX43496" s="16"/>
    </row>
    <row r="43497" spans="76:76">
      <c r="BX43497" s="16"/>
    </row>
    <row r="43498" spans="76:76">
      <c r="BX43498" s="16"/>
    </row>
    <row r="43499" spans="76:76">
      <c r="BX43499" s="16"/>
    </row>
    <row r="43500" spans="76:76">
      <c r="BX43500" s="16"/>
    </row>
    <row r="43501" spans="76:76">
      <c r="BX43501" s="16"/>
    </row>
    <row r="43502" spans="76:76">
      <c r="BX43502" s="16"/>
    </row>
    <row r="43503" spans="76:76">
      <c r="BX43503" s="16"/>
    </row>
    <row r="43504" spans="76:76">
      <c r="BX43504" s="16"/>
    </row>
    <row r="43505" spans="76:76">
      <c r="BX43505" s="16"/>
    </row>
    <row r="43506" spans="76:76">
      <c r="BX43506" s="16"/>
    </row>
    <row r="43507" spans="76:76">
      <c r="BX43507" s="16"/>
    </row>
    <row r="43508" spans="76:76">
      <c r="BX43508" s="16"/>
    </row>
    <row r="43509" spans="76:76">
      <c r="BX43509" s="16"/>
    </row>
    <row r="43510" spans="76:76">
      <c r="BX43510" s="16"/>
    </row>
    <row r="43511" spans="76:76">
      <c r="BX43511" s="16"/>
    </row>
    <row r="43512" spans="76:76">
      <c r="BX43512" s="16"/>
    </row>
    <row r="43513" spans="76:76">
      <c r="BX43513" s="16"/>
    </row>
    <row r="43514" spans="76:76">
      <c r="BX43514" s="16"/>
    </row>
    <row r="43515" spans="76:76">
      <c r="BX43515" s="16"/>
    </row>
    <row r="43516" spans="76:76">
      <c r="BX43516" s="16"/>
    </row>
    <row r="43517" spans="76:76">
      <c r="BX43517" s="16"/>
    </row>
    <row r="43518" spans="76:76">
      <c r="BX43518" s="16"/>
    </row>
    <row r="43519" spans="76:76">
      <c r="BX43519" s="16"/>
    </row>
    <row r="43520" spans="76:76">
      <c r="BX43520" s="16"/>
    </row>
    <row r="43521" spans="76:76">
      <c r="BX43521" s="16"/>
    </row>
    <row r="43522" spans="76:76">
      <c r="BX43522" s="16"/>
    </row>
    <row r="43523" spans="76:76">
      <c r="BX43523" s="16"/>
    </row>
    <row r="43524" spans="76:76">
      <c r="BX43524" s="16"/>
    </row>
    <row r="43525" spans="76:76">
      <c r="BX43525" s="16"/>
    </row>
    <row r="43526" spans="76:76">
      <c r="BX43526" s="16"/>
    </row>
    <row r="43527" spans="76:76">
      <c r="BX43527" s="16"/>
    </row>
    <row r="43528" spans="76:76">
      <c r="BX43528" s="16"/>
    </row>
    <row r="43529" spans="76:76">
      <c r="BX43529" s="16"/>
    </row>
    <row r="43530" spans="76:76">
      <c r="BX43530" s="16"/>
    </row>
    <row r="43531" spans="76:76">
      <c r="BX43531" s="16"/>
    </row>
    <row r="43532" spans="76:76">
      <c r="BX43532" s="16"/>
    </row>
    <row r="43533" spans="76:76">
      <c r="BX43533" s="16"/>
    </row>
    <row r="43534" spans="76:76">
      <c r="BX43534" s="16"/>
    </row>
    <row r="43535" spans="76:76">
      <c r="BX43535" s="16"/>
    </row>
    <row r="43536" spans="76:76">
      <c r="BX43536" s="16"/>
    </row>
    <row r="43537" spans="76:76">
      <c r="BX43537" s="16"/>
    </row>
    <row r="43538" spans="76:76">
      <c r="BX43538" s="16"/>
    </row>
    <row r="43539" spans="76:76">
      <c r="BX43539" s="16"/>
    </row>
    <row r="43540" spans="76:76">
      <c r="BX43540" s="16"/>
    </row>
    <row r="43541" spans="76:76">
      <c r="BX43541" s="16"/>
    </row>
    <row r="43542" spans="76:76">
      <c r="BX43542" s="16"/>
    </row>
    <row r="43543" spans="76:76">
      <c r="BX43543" s="16"/>
    </row>
    <row r="43544" spans="76:76">
      <c r="BX43544" s="16"/>
    </row>
    <row r="43545" spans="76:76">
      <c r="BX43545" s="16"/>
    </row>
    <row r="43546" spans="76:76">
      <c r="BX43546" s="16"/>
    </row>
    <row r="43547" spans="76:76">
      <c r="BX43547" s="16"/>
    </row>
    <row r="43548" spans="76:76">
      <c r="BX43548" s="16"/>
    </row>
    <row r="43549" spans="76:76">
      <c r="BX43549" s="16"/>
    </row>
    <row r="43550" spans="76:76">
      <c r="BX43550" s="16"/>
    </row>
    <row r="43551" spans="76:76">
      <c r="BX43551" s="16"/>
    </row>
    <row r="43552" spans="76:76">
      <c r="BX43552" s="16"/>
    </row>
    <row r="43553" spans="76:76">
      <c r="BX43553" s="16"/>
    </row>
    <row r="43554" spans="76:76">
      <c r="BX43554" s="16"/>
    </row>
    <row r="43555" spans="76:76">
      <c r="BX43555" s="16"/>
    </row>
    <row r="43556" spans="76:76">
      <c r="BX43556" s="16"/>
    </row>
    <row r="43557" spans="76:76">
      <c r="BX43557" s="16"/>
    </row>
    <row r="43558" spans="76:76">
      <c r="BX43558" s="16"/>
    </row>
    <row r="43559" spans="76:76">
      <c r="BX43559" s="16"/>
    </row>
    <row r="43560" spans="76:76">
      <c r="BX43560" s="16"/>
    </row>
    <row r="43561" spans="76:76">
      <c r="BX43561" s="16"/>
    </row>
    <row r="43562" spans="76:76">
      <c r="BX43562" s="16"/>
    </row>
    <row r="43563" spans="76:76">
      <c r="BX43563" s="16"/>
    </row>
    <row r="43564" spans="76:76">
      <c r="BX43564" s="16"/>
    </row>
    <row r="43565" spans="76:76">
      <c r="BX43565" s="16"/>
    </row>
    <row r="43566" spans="76:76">
      <c r="BX43566" s="16"/>
    </row>
    <row r="43567" spans="76:76">
      <c r="BX43567" s="16"/>
    </row>
    <row r="43568" spans="76:76">
      <c r="BX43568" s="16"/>
    </row>
    <row r="43569" spans="76:76">
      <c r="BX43569" s="16"/>
    </row>
    <row r="43570" spans="76:76">
      <c r="BX43570" s="16"/>
    </row>
    <row r="43571" spans="76:76">
      <c r="BX43571" s="16"/>
    </row>
    <row r="43572" spans="76:76">
      <c r="BX43572" s="16"/>
    </row>
    <row r="43573" spans="76:76">
      <c r="BX43573" s="16"/>
    </row>
    <row r="43574" spans="76:76">
      <c r="BX43574" s="16"/>
    </row>
    <row r="43575" spans="76:76">
      <c r="BX43575" s="16"/>
    </row>
    <row r="43576" spans="76:76">
      <c r="BX43576" s="16"/>
    </row>
    <row r="43577" spans="76:76">
      <c r="BX43577" s="16"/>
    </row>
    <row r="43578" spans="76:76">
      <c r="BX43578" s="16"/>
    </row>
    <row r="43579" spans="76:76">
      <c r="BX43579" s="16"/>
    </row>
    <row r="43580" spans="76:76">
      <c r="BX43580" s="16"/>
    </row>
    <row r="43581" spans="76:76">
      <c r="BX43581" s="16"/>
    </row>
    <row r="43582" spans="76:76">
      <c r="BX43582" s="16"/>
    </row>
    <row r="43583" spans="76:76">
      <c r="BX43583" s="16"/>
    </row>
    <row r="43584" spans="76:76">
      <c r="BX43584" s="16"/>
    </row>
    <row r="43585" spans="76:76">
      <c r="BX43585" s="16"/>
    </row>
    <row r="43586" spans="76:76">
      <c r="BX43586" s="16"/>
    </row>
    <row r="43587" spans="76:76">
      <c r="BX43587" s="16"/>
    </row>
    <row r="43588" spans="76:76">
      <c r="BX43588" s="16"/>
    </row>
    <row r="43589" spans="76:76">
      <c r="BX43589" s="16"/>
    </row>
    <row r="43590" spans="76:76">
      <c r="BX43590" s="16"/>
    </row>
    <row r="43591" spans="76:76">
      <c r="BX43591" s="16"/>
    </row>
    <row r="43592" spans="76:76">
      <c r="BX43592" s="16"/>
    </row>
    <row r="43593" spans="76:76">
      <c r="BX43593" s="16"/>
    </row>
    <row r="43594" spans="76:76">
      <c r="BX43594" s="16"/>
    </row>
    <row r="43595" spans="76:76">
      <c r="BX43595" s="16"/>
    </row>
    <row r="43596" spans="76:76">
      <c r="BX43596" s="16"/>
    </row>
    <row r="43597" spans="76:76">
      <c r="BX43597" s="16"/>
    </row>
    <row r="43598" spans="76:76">
      <c r="BX43598" s="16"/>
    </row>
    <row r="43599" spans="76:76">
      <c r="BX43599" s="16"/>
    </row>
    <row r="43600" spans="76:76">
      <c r="BX43600" s="16"/>
    </row>
    <row r="43601" spans="76:76">
      <c r="BX43601" s="16"/>
    </row>
    <row r="43602" spans="76:76">
      <c r="BX43602" s="16"/>
    </row>
    <row r="43603" spans="76:76">
      <c r="BX43603" s="16"/>
    </row>
    <row r="43604" spans="76:76">
      <c r="BX43604" s="16"/>
    </row>
    <row r="43605" spans="76:76">
      <c r="BX43605" s="16"/>
    </row>
    <row r="43606" spans="76:76">
      <c r="BX43606" s="16"/>
    </row>
    <row r="43607" spans="76:76">
      <c r="BX43607" s="16"/>
    </row>
    <row r="43608" spans="76:76">
      <c r="BX43608" s="16"/>
    </row>
    <row r="43609" spans="76:76">
      <c r="BX43609" s="16"/>
    </row>
    <row r="43610" spans="76:76">
      <c r="BX43610" s="16"/>
    </row>
    <row r="43611" spans="76:76">
      <c r="BX43611" s="16"/>
    </row>
    <row r="43612" spans="76:76">
      <c r="BX43612" s="16"/>
    </row>
    <row r="43613" spans="76:76">
      <c r="BX43613" s="16"/>
    </row>
    <row r="43614" spans="76:76">
      <c r="BX43614" s="16"/>
    </row>
    <row r="43615" spans="76:76">
      <c r="BX43615" s="16"/>
    </row>
    <row r="43616" spans="76:76">
      <c r="BX43616" s="16"/>
    </row>
    <row r="43617" spans="76:76">
      <c r="BX43617" s="16"/>
    </row>
    <row r="43618" spans="76:76">
      <c r="BX43618" s="16"/>
    </row>
    <row r="43619" spans="76:76">
      <c r="BX43619" s="16"/>
    </row>
    <row r="43620" spans="76:76">
      <c r="BX43620" s="16"/>
    </row>
    <row r="43621" spans="76:76">
      <c r="BX43621" s="16"/>
    </row>
    <row r="43622" spans="76:76">
      <c r="BX43622" s="16"/>
    </row>
    <row r="43623" spans="76:76">
      <c r="BX43623" s="16"/>
    </row>
    <row r="43624" spans="76:76">
      <c r="BX43624" s="16"/>
    </row>
    <row r="43625" spans="76:76">
      <c r="BX43625" s="16"/>
    </row>
    <row r="43626" spans="76:76">
      <c r="BX43626" s="16"/>
    </row>
    <row r="43627" spans="76:76">
      <c r="BX43627" s="16"/>
    </row>
    <row r="43628" spans="76:76">
      <c r="BX43628" s="16"/>
    </row>
    <row r="43629" spans="76:76">
      <c r="BX43629" s="16"/>
    </row>
    <row r="43630" spans="76:76">
      <c r="BX43630" s="16"/>
    </row>
    <row r="43631" spans="76:76">
      <c r="BX43631" s="16"/>
    </row>
    <row r="43632" spans="76:76">
      <c r="BX43632" s="16"/>
    </row>
    <row r="43633" spans="76:76">
      <c r="BX43633" s="16"/>
    </row>
    <row r="43634" spans="76:76">
      <c r="BX43634" s="16"/>
    </row>
    <row r="43635" spans="76:76">
      <c r="BX43635" s="16"/>
    </row>
    <row r="43636" spans="76:76">
      <c r="BX43636" s="16"/>
    </row>
    <row r="43637" spans="76:76">
      <c r="BX43637" s="16"/>
    </row>
    <row r="43638" spans="76:76">
      <c r="BX43638" s="16"/>
    </row>
    <row r="43639" spans="76:76">
      <c r="BX43639" s="16"/>
    </row>
    <row r="43640" spans="76:76">
      <c r="BX43640" s="16"/>
    </row>
    <row r="43641" spans="76:76">
      <c r="BX43641" s="16"/>
    </row>
    <row r="43642" spans="76:76">
      <c r="BX43642" s="16"/>
    </row>
    <row r="43643" spans="76:76">
      <c r="BX43643" s="16"/>
    </row>
    <row r="43644" spans="76:76">
      <c r="BX43644" s="16"/>
    </row>
    <row r="43645" spans="76:76">
      <c r="BX43645" s="16"/>
    </row>
    <row r="43646" spans="76:76">
      <c r="BX43646" s="16"/>
    </row>
    <row r="43647" spans="76:76">
      <c r="BX43647" s="16"/>
    </row>
    <row r="43648" spans="76:76">
      <c r="BX43648" s="16"/>
    </row>
    <row r="43649" spans="76:76">
      <c r="BX43649" s="16"/>
    </row>
    <row r="43650" spans="76:76">
      <c r="BX43650" s="16"/>
    </row>
    <row r="43651" spans="76:76">
      <c r="BX43651" s="16"/>
    </row>
    <row r="43652" spans="76:76">
      <c r="BX43652" s="16"/>
    </row>
    <row r="43653" spans="76:76">
      <c r="BX43653" s="16"/>
    </row>
    <row r="43654" spans="76:76">
      <c r="BX43654" s="16"/>
    </row>
    <row r="43655" spans="76:76">
      <c r="BX43655" s="16"/>
    </row>
    <row r="43656" spans="76:76">
      <c r="BX43656" s="16"/>
    </row>
    <row r="43657" spans="76:76">
      <c r="BX43657" s="16"/>
    </row>
    <row r="43658" spans="76:76">
      <c r="BX43658" s="16"/>
    </row>
    <row r="43659" spans="76:76">
      <c r="BX43659" s="16"/>
    </row>
    <row r="43660" spans="76:76">
      <c r="BX43660" s="16"/>
    </row>
    <row r="43661" spans="76:76">
      <c r="BX43661" s="16"/>
    </row>
    <row r="43662" spans="76:76">
      <c r="BX43662" s="16"/>
    </row>
    <row r="43663" spans="76:76">
      <c r="BX43663" s="16"/>
    </row>
    <row r="43664" spans="76:76">
      <c r="BX43664" s="16"/>
    </row>
    <row r="43665" spans="76:76">
      <c r="BX43665" s="16"/>
    </row>
    <row r="43666" spans="76:76">
      <c r="BX43666" s="16"/>
    </row>
    <row r="43667" spans="76:76">
      <c r="BX43667" s="16"/>
    </row>
    <row r="43668" spans="76:76">
      <c r="BX43668" s="16"/>
    </row>
    <row r="43669" spans="76:76">
      <c r="BX43669" s="16"/>
    </row>
    <row r="43670" spans="76:76">
      <c r="BX43670" s="16"/>
    </row>
    <row r="43671" spans="76:76">
      <c r="BX43671" s="16"/>
    </row>
    <row r="43672" spans="76:76">
      <c r="BX43672" s="16"/>
    </row>
    <row r="43673" spans="76:76">
      <c r="BX43673" s="16"/>
    </row>
    <row r="43674" spans="76:76">
      <c r="BX43674" s="16"/>
    </row>
    <row r="43675" spans="76:76">
      <c r="BX43675" s="16"/>
    </row>
    <row r="43676" spans="76:76">
      <c r="BX43676" s="16"/>
    </row>
    <row r="43677" spans="76:76">
      <c r="BX43677" s="16"/>
    </row>
    <row r="43678" spans="76:76">
      <c r="BX43678" s="16"/>
    </row>
    <row r="43679" spans="76:76">
      <c r="BX43679" s="16"/>
    </row>
    <row r="43680" spans="76:76">
      <c r="BX43680" s="16"/>
    </row>
    <row r="43681" spans="76:76">
      <c r="BX43681" s="16"/>
    </row>
    <row r="43682" spans="76:76">
      <c r="BX43682" s="16"/>
    </row>
    <row r="43683" spans="76:76">
      <c r="BX43683" s="16"/>
    </row>
    <row r="43684" spans="76:76">
      <c r="BX43684" s="16"/>
    </row>
    <row r="43685" spans="76:76">
      <c r="BX43685" s="16"/>
    </row>
    <row r="43686" spans="76:76">
      <c r="BX43686" s="16"/>
    </row>
    <row r="43687" spans="76:76">
      <c r="BX43687" s="16"/>
    </row>
    <row r="43688" spans="76:76">
      <c r="BX43688" s="16"/>
    </row>
    <row r="43689" spans="76:76">
      <c r="BX43689" s="16"/>
    </row>
    <row r="43690" spans="76:76">
      <c r="BX43690" s="16"/>
    </row>
    <row r="43691" spans="76:76">
      <c r="BX43691" s="16"/>
    </row>
    <row r="43692" spans="76:76">
      <c r="BX43692" s="16"/>
    </row>
    <row r="43693" spans="76:76">
      <c r="BX43693" s="16"/>
    </row>
    <row r="43694" spans="76:76">
      <c r="BX43694" s="16"/>
    </row>
    <row r="43695" spans="76:76">
      <c r="BX43695" s="16"/>
    </row>
    <row r="43696" spans="76:76">
      <c r="BX43696" s="16"/>
    </row>
    <row r="43697" spans="76:76">
      <c r="BX43697" s="16"/>
    </row>
    <row r="43698" spans="76:76">
      <c r="BX43698" s="16"/>
    </row>
    <row r="43699" spans="76:76">
      <c r="BX43699" s="16"/>
    </row>
    <row r="43700" spans="76:76">
      <c r="BX43700" s="16"/>
    </row>
    <row r="43701" spans="76:76">
      <c r="BX43701" s="16"/>
    </row>
    <row r="43702" spans="76:76">
      <c r="BX43702" s="16"/>
    </row>
    <row r="43703" spans="76:76">
      <c r="BX43703" s="16"/>
    </row>
    <row r="43704" spans="76:76">
      <c r="BX43704" s="16"/>
    </row>
    <row r="43705" spans="76:76">
      <c r="BX43705" s="16"/>
    </row>
    <row r="43706" spans="76:76">
      <c r="BX43706" s="16"/>
    </row>
    <row r="43707" spans="76:76">
      <c r="BX43707" s="16"/>
    </row>
    <row r="43708" spans="76:76">
      <c r="BX43708" s="16"/>
    </row>
    <row r="43709" spans="76:76">
      <c r="BX43709" s="16"/>
    </row>
    <row r="43710" spans="76:76">
      <c r="BX43710" s="16"/>
    </row>
    <row r="43711" spans="76:76">
      <c r="BX43711" s="16"/>
    </row>
    <row r="43712" spans="76:76">
      <c r="BX43712" s="16"/>
    </row>
    <row r="43713" spans="76:76">
      <c r="BX43713" s="16"/>
    </row>
    <row r="43714" spans="76:76">
      <c r="BX43714" s="16"/>
    </row>
    <row r="43715" spans="76:76">
      <c r="BX43715" s="16"/>
    </row>
    <row r="43716" spans="76:76">
      <c r="BX43716" s="16"/>
    </row>
    <row r="43717" spans="76:76">
      <c r="BX43717" s="16"/>
    </row>
    <row r="43718" spans="76:76">
      <c r="BX43718" s="16"/>
    </row>
    <row r="43719" spans="76:76">
      <c r="BX43719" s="16"/>
    </row>
    <row r="43720" spans="76:76">
      <c r="BX43720" s="16"/>
    </row>
    <row r="43721" spans="76:76">
      <c r="BX43721" s="16"/>
    </row>
    <row r="43722" spans="76:76">
      <c r="BX43722" s="16"/>
    </row>
    <row r="43723" spans="76:76">
      <c r="BX43723" s="16"/>
    </row>
    <row r="43724" spans="76:76">
      <c r="BX43724" s="16"/>
    </row>
    <row r="43725" spans="76:76">
      <c r="BX43725" s="16"/>
    </row>
    <row r="43726" spans="76:76">
      <c r="BX43726" s="16"/>
    </row>
    <row r="43727" spans="76:76">
      <c r="BX43727" s="16"/>
    </row>
    <row r="43728" spans="76:76">
      <c r="BX43728" s="16"/>
    </row>
    <row r="43729" spans="76:76">
      <c r="BX43729" s="16"/>
    </row>
    <row r="43730" spans="76:76">
      <c r="BX43730" s="16"/>
    </row>
    <row r="43731" spans="76:76">
      <c r="BX43731" s="16"/>
    </row>
    <row r="43732" spans="76:76">
      <c r="BX43732" s="16"/>
    </row>
    <row r="43733" spans="76:76">
      <c r="BX43733" s="16"/>
    </row>
    <row r="43734" spans="76:76">
      <c r="BX43734" s="16"/>
    </row>
    <row r="43735" spans="76:76">
      <c r="BX43735" s="16"/>
    </row>
    <row r="43736" spans="76:76">
      <c r="BX43736" s="16"/>
    </row>
    <row r="43737" spans="76:76">
      <c r="BX43737" s="16"/>
    </row>
    <row r="43738" spans="76:76">
      <c r="BX43738" s="16"/>
    </row>
    <row r="43739" spans="76:76">
      <c r="BX43739" s="16"/>
    </row>
    <row r="43740" spans="76:76">
      <c r="BX43740" s="16"/>
    </row>
    <row r="43741" spans="76:76">
      <c r="BX43741" s="16"/>
    </row>
    <row r="43742" spans="76:76">
      <c r="BX43742" s="16"/>
    </row>
    <row r="43743" spans="76:76">
      <c r="BX43743" s="16"/>
    </row>
    <row r="43744" spans="76:76">
      <c r="BX43744" s="16"/>
    </row>
    <row r="43745" spans="76:76">
      <c r="BX43745" s="16"/>
    </row>
    <row r="43746" spans="76:76">
      <c r="BX43746" s="16"/>
    </row>
    <row r="43747" spans="76:76">
      <c r="BX43747" s="16"/>
    </row>
    <row r="43748" spans="76:76">
      <c r="BX43748" s="16"/>
    </row>
    <row r="43749" spans="76:76">
      <c r="BX43749" s="16"/>
    </row>
    <row r="43750" spans="76:76">
      <c r="BX43750" s="16"/>
    </row>
    <row r="43751" spans="76:76">
      <c r="BX43751" s="16"/>
    </row>
    <row r="43752" spans="76:76">
      <c r="BX43752" s="16"/>
    </row>
    <row r="43753" spans="76:76">
      <c r="BX43753" s="16"/>
    </row>
    <row r="43754" spans="76:76">
      <c r="BX43754" s="16"/>
    </row>
    <row r="43755" spans="76:76">
      <c r="BX43755" s="16"/>
    </row>
    <row r="43756" spans="76:76">
      <c r="BX43756" s="16"/>
    </row>
    <row r="43757" spans="76:76">
      <c r="BX43757" s="16"/>
    </row>
    <row r="43758" spans="76:76">
      <c r="BX43758" s="16"/>
    </row>
    <row r="43759" spans="76:76">
      <c r="BX43759" s="16"/>
    </row>
    <row r="43760" spans="76:76">
      <c r="BX43760" s="16"/>
    </row>
    <row r="43761" spans="76:76">
      <c r="BX43761" s="16"/>
    </row>
    <row r="43762" spans="76:76">
      <c r="BX43762" s="16"/>
    </row>
    <row r="43763" spans="76:76">
      <c r="BX43763" s="16"/>
    </row>
    <row r="43764" spans="76:76">
      <c r="BX43764" s="16"/>
    </row>
    <row r="43765" spans="76:76">
      <c r="BX43765" s="16"/>
    </row>
    <row r="43766" spans="76:76">
      <c r="BX43766" s="16"/>
    </row>
    <row r="43767" spans="76:76">
      <c r="BX43767" s="16"/>
    </row>
    <row r="43768" spans="76:76">
      <c r="BX43768" s="16"/>
    </row>
    <row r="43769" spans="76:76">
      <c r="BX43769" s="16"/>
    </row>
    <row r="43770" spans="76:76">
      <c r="BX43770" s="16"/>
    </row>
    <row r="43771" spans="76:76">
      <c r="BX43771" s="16"/>
    </row>
    <row r="43772" spans="76:76">
      <c r="BX43772" s="16"/>
    </row>
    <row r="43773" spans="76:76">
      <c r="BX43773" s="16"/>
    </row>
    <row r="43774" spans="76:76">
      <c r="BX43774" s="16"/>
    </row>
    <row r="43775" spans="76:76">
      <c r="BX43775" s="16"/>
    </row>
    <row r="43776" spans="76:76">
      <c r="BX43776" s="16"/>
    </row>
    <row r="43777" spans="76:76">
      <c r="BX43777" s="16"/>
    </row>
    <row r="43778" spans="76:76">
      <c r="BX43778" s="16"/>
    </row>
    <row r="43779" spans="76:76">
      <c r="BX43779" s="16"/>
    </row>
    <row r="43780" spans="76:76">
      <c r="BX43780" s="16"/>
    </row>
    <row r="43781" spans="76:76">
      <c r="BX43781" s="16"/>
    </row>
    <row r="43782" spans="76:76">
      <c r="BX43782" s="16"/>
    </row>
    <row r="43783" spans="76:76">
      <c r="BX43783" s="16"/>
    </row>
    <row r="43784" spans="76:76">
      <c r="BX43784" s="16"/>
    </row>
    <row r="43785" spans="76:76">
      <c r="BX43785" s="16"/>
    </row>
    <row r="43786" spans="76:76">
      <c r="BX43786" s="16"/>
    </row>
    <row r="43787" spans="76:76">
      <c r="BX43787" s="16"/>
    </row>
    <row r="43788" spans="76:76">
      <c r="BX43788" s="16"/>
    </row>
    <row r="43789" spans="76:76">
      <c r="BX43789" s="16"/>
    </row>
    <row r="43790" spans="76:76">
      <c r="BX43790" s="16"/>
    </row>
    <row r="43791" spans="76:76">
      <c r="BX43791" s="16"/>
    </row>
    <row r="43792" spans="76:76">
      <c r="BX43792" s="16"/>
    </row>
    <row r="43793" spans="76:76">
      <c r="BX43793" s="16"/>
    </row>
    <row r="43794" spans="76:76">
      <c r="BX43794" s="16"/>
    </row>
    <row r="43795" spans="76:76">
      <c r="BX43795" s="16"/>
    </row>
    <row r="43796" spans="76:76">
      <c r="BX43796" s="16"/>
    </row>
    <row r="43797" spans="76:76">
      <c r="BX43797" s="16"/>
    </row>
    <row r="43798" spans="76:76">
      <c r="BX43798" s="16"/>
    </row>
    <row r="43799" spans="76:76">
      <c r="BX43799" s="16"/>
    </row>
    <row r="43800" spans="76:76">
      <c r="BX43800" s="16"/>
    </row>
    <row r="43801" spans="76:76">
      <c r="BX43801" s="16"/>
    </row>
    <row r="43802" spans="76:76">
      <c r="BX43802" s="16"/>
    </row>
    <row r="43803" spans="76:76">
      <c r="BX43803" s="16"/>
    </row>
    <row r="43804" spans="76:76">
      <c r="BX43804" s="16"/>
    </row>
    <row r="43805" spans="76:76">
      <c r="BX43805" s="16"/>
    </row>
    <row r="43806" spans="76:76">
      <c r="BX43806" s="16"/>
    </row>
    <row r="43807" spans="76:76">
      <c r="BX43807" s="16"/>
    </row>
    <row r="43808" spans="76:76">
      <c r="BX43808" s="16"/>
    </row>
    <row r="43809" spans="76:76">
      <c r="BX43809" s="16"/>
    </row>
    <row r="43810" spans="76:76">
      <c r="BX43810" s="16"/>
    </row>
    <row r="43811" spans="76:76">
      <c r="BX43811" s="16"/>
    </row>
    <row r="43812" spans="76:76">
      <c r="BX43812" s="16"/>
    </row>
    <row r="43813" spans="76:76">
      <c r="BX43813" s="16"/>
    </row>
    <row r="43814" spans="76:76">
      <c r="BX43814" s="16"/>
    </row>
    <row r="43815" spans="76:76">
      <c r="BX43815" s="16"/>
    </row>
    <row r="43816" spans="76:76">
      <c r="BX43816" s="16"/>
    </row>
    <row r="43817" spans="76:76">
      <c r="BX43817" s="16"/>
    </row>
    <row r="43818" spans="76:76">
      <c r="BX43818" s="16"/>
    </row>
    <row r="43819" spans="76:76">
      <c r="BX43819" s="16"/>
    </row>
    <row r="43820" spans="76:76">
      <c r="BX43820" s="16"/>
    </row>
    <row r="43821" spans="76:76">
      <c r="BX43821" s="16"/>
    </row>
    <row r="43822" spans="76:76">
      <c r="BX43822" s="16"/>
    </row>
    <row r="43823" spans="76:76">
      <c r="BX43823" s="16"/>
    </row>
    <row r="43824" spans="76:76">
      <c r="BX43824" s="16"/>
    </row>
    <row r="43825" spans="76:76">
      <c r="BX43825" s="16"/>
    </row>
    <row r="43826" spans="76:76">
      <c r="BX43826" s="16"/>
    </row>
    <row r="43827" spans="76:76">
      <c r="BX43827" s="16"/>
    </row>
    <row r="43828" spans="76:76">
      <c r="BX43828" s="16"/>
    </row>
    <row r="43829" spans="76:76">
      <c r="BX43829" s="16"/>
    </row>
    <row r="43830" spans="76:76">
      <c r="BX43830" s="16"/>
    </row>
    <row r="43831" spans="76:76">
      <c r="BX43831" s="16"/>
    </row>
    <row r="43832" spans="76:76">
      <c r="BX43832" s="16"/>
    </row>
    <row r="43833" spans="76:76">
      <c r="BX43833" s="16"/>
    </row>
    <row r="43834" spans="76:76">
      <c r="BX43834" s="16"/>
    </row>
    <row r="43835" spans="76:76">
      <c r="BX43835" s="16"/>
    </row>
    <row r="43836" spans="76:76">
      <c r="BX43836" s="16"/>
    </row>
    <row r="43837" spans="76:76">
      <c r="BX43837" s="16"/>
    </row>
    <row r="43838" spans="76:76">
      <c r="BX43838" s="16"/>
    </row>
    <row r="43839" spans="76:76">
      <c r="BX43839" s="16"/>
    </row>
    <row r="43840" spans="76:76">
      <c r="BX43840" s="16"/>
    </row>
    <row r="43841" spans="76:76">
      <c r="BX43841" s="16"/>
    </row>
    <row r="43842" spans="76:76">
      <c r="BX43842" s="16"/>
    </row>
    <row r="43843" spans="76:76">
      <c r="BX43843" s="16"/>
    </row>
    <row r="43844" spans="76:76">
      <c r="BX43844" s="16"/>
    </row>
    <row r="43845" spans="76:76">
      <c r="BX43845" s="16"/>
    </row>
    <row r="43846" spans="76:76">
      <c r="BX43846" s="16"/>
    </row>
    <row r="43847" spans="76:76">
      <c r="BX43847" s="16"/>
    </row>
    <row r="43848" spans="76:76">
      <c r="BX43848" s="16"/>
    </row>
    <row r="43849" spans="76:76">
      <c r="BX43849" s="16"/>
    </row>
    <row r="43850" spans="76:76">
      <c r="BX43850" s="16"/>
    </row>
    <row r="43851" spans="76:76">
      <c r="BX43851" s="16"/>
    </row>
    <row r="43852" spans="76:76">
      <c r="BX43852" s="16"/>
    </row>
    <row r="43853" spans="76:76">
      <c r="BX43853" s="16"/>
    </row>
    <row r="43854" spans="76:76">
      <c r="BX43854" s="16"/>
    </row>
    <row r="43855" spans="76:76">
      <c r="BX43855" s="16"/>
    </row>
    <row r="43856" spans="76:76">
      <c r="BX43856" s="16"/>
    </row>
    <row r="43857" spans="76:76">
      <c r="BX43857" s="16"/>
    </row>
    <row r="43858" spans="76:76">
      <c r="BX43858" s="16"/>
    </row>
    <row r="43859" spans="76:76">
      <c r="BX43859" s="16"/>
    </row>
    <row r="43860" spans="76:76">
      <c r="BX43860" s="16"/>
    </row>
    <row r="43861" spans="76:76">
      <c r="BX43861" s="16"/>
    </row>
    <row r="43862" spans="76:76">
      <c r="BX43862" s="16"/>
    </row>
    <row r="43863" spans="76:76">
      <c r="BX43863" s="16"/>
    </row>
    <row r="43864" spans="76:76">
      <c r="BX43864" s="16"/>
    </row>
    <row r="43865" spans="76:76">
      <c r="BX43865" s="16"/>
    </row>
    <row r="43866" spans="76:76">
      <c r="BX43866" s="16"/>
    </row>
    <row r="43867" spans="76:76">
      <c r="BX43867" s="16"/>
    </row>
    <row r="43868" spans="76:76">
      <c r="BX43868" s="16"/>
    </row>
    <row r="43869" spans="76:76">
      <c r="BX43869" s="16"/>
    </row>
    <row r="43870" spans="76:76">
      <c r="BX43870" s="16"/>
    </row>
    <row r="43871" spans="76:76">
      <c r="BX43871" s="16"/>
    </row>
    <row r="43872" spans="76:76">
      <c r="BX43872" s="16"/>
    </row>
    <row r="43873" spans="76:76">
      <c r="BX43873" s="16"/>
    </row>
    <row r="43874" spans="76:76">
      <c r="BX43874" s="16"/>
    </row>
    <row r="43875" spans="76:76">
      <c r="BX43875" s="16"/>
    </row>
    <row r="43876" spans="76:76">
      <c r="BX43876" s="16"/>
    </row>
    <row r="43877" spans="76:76">
      <c r="BX43877" s="16"/>
    </row>
    <row r="43878" spans="76:76">
      <c r="BX43878" s="16"/>
    </row>
    <row r="43879" spans="76:76">
      <c r="BX43879" s="16"/>
    </row>
    <row r="43880" spans="76:76">
      <c r="BX43880" s="16"/>
    </row>
    <row r="43881" spans="76:76">
      <c r="BX43881" s="16"/>
    </row>
    <row r="43882" spans="76:76">
      <c r="BX43882" s="16"/>
    </row>
    <row r="43883" spans="76:76">
      <c r="BX43883" s="16"/>
    </row>
    <row r="43884" spans="76:76">
      <c r="BX43884" s="16"/>
    </row>
    <row r="43885" spans="76:76">
      <c r="BX43885" s="16"/>
    </row>
    <row r="43886" spans="76:76">
      <c r="BX43886" s="16"/>
    </row>
    <row r="43887" spans="76:76">
      <c r="BX43887" s="16"/>
    </row>
    <row r="43888" spans="76:76">
      <c r="BX43888" s="16"/>
    </row>
    <row r="43889" spans="76:76">
      <c r="BX43889" s="16"/>
    </row>
    <row r="43890" spans="76:76">
      <c r="BX43890" s="16"/>
    </row>
    <row r="43891" spans="76:76">
      <c r="BX43891" s="16"/>
    </row>
    <row r="43892" spans="76:76">
      <c r="BX43892" s="16"/>
    </row>
    <row r="43893" spans="76:76">
      <c r="BX43893" s="16"/>
    </row>
    <row r="43894" spans="76:76">
      <c r="BX43894" s="16"/>
    </row>
    <row r="43895" spans="76:76">
      <c r="BX43895" s="16"/>
    </row>
    <row r="43896" spans="76:76">
      <c r="BX43896" s="16"/>
    </row>
    <row r="43897" spans="76:76">
      <c r="BX43897" s="16"/>
    </row>
    <row r="43898" spans="76:76">
      <c r="BX43898" s="16"/>
    </row>
    <row r="43899" spans="76:76">
      <c r="BX43899" s="16"/>
    </row>
    <row r="43900" spans="76:76">
      <c r="BX43900" s="16"/>
    </row>
    <row r="43901" spans="76:76">
      <c r="BX43901" s="16"/>
    </row>
    <row r="43902" spans="76:76">
      <c r="BX43902" s="16"/>
    </row>
    <row r="43903" spans="76:76">
      <c r="BX43903" s="16"/>
    </row>
    <row r="43904" spans="76:76">
      <c r="BX43904" s="16"/>
    </row>
    <row r="43905" spans="76:76">
      <c r="BX43905" s="16"/>
    </row>
    <row r="43906" spans="76:76">
      <c r="BX43906" s="16"/>
    </row>
    <row r="43907" spans="76:76">
      <c r="BX43907" s="16"/>
    </row>
    <row r="43908" spans="76:76">
      <c r="BX43908" s="16"/>
    </row>
    <row r="43909" spans="76:76">
      <c r="BX43909" s="16"/>
    </row>
    <row r="43910" spans="76:76">
      <c r="BX43910" s="16"/>
    </row>
    <row r="43911" spans="76:76">
      <c r="BX43911" s="16"/>
    </row>
    <row r="43912" spans="76:76">
      <c r="BX43912" s="16"/>
    </row>
    <row r="43913" spans="76:76">
      <c r="BX43913" s="16"/>
    </row>
    <row r="43914" spans="76:76">
      <c r="BX43914" s="16"/>
    </row>
    <row r="43915" spans="76:76">
      <c r="BX43915" s="16"/>
    </row>
    <row r="43916" spans="76:76">
      <c r="BX43916" s="16"/>
    </row>
    <row r="43917" spans="76:76">
      <c r="BX43917" s="16"/>
    </row>
    <row r="43918" spans="76:76">
      <c r="BX43918" s="16"/>
    </row>
    <row r="43919" spans="76:76">
      <c r="BX43919" s="16"/>
    </row>
    <row r="43920" spans="76:76">
      <c r="BX43920" s="16"/>
    </row>
    <row r="43921" spans="76:76">
      <c r="BX43921" s="16"/>
    </row>
    <row r="43922" spans="76:76">
      <c r="BX43922" s="16"/>
    </row>
    <row r="43923" spans="76:76">
      <c r="BX43923" s="16"/>
    </row>
    <row r="43924" spans="76:76">
      <c r="BX43924" s="16"/>
    </row>
    <row r="43925" spans="76:76">
      <c r="BX43925" s="16"/>
    </row>
    <row r="43926" spans="76:76">
      <c r="BX43926" s="16"/>
    </row>
    <row r="43927" spans="76:76">
      <c r="BX43927" s="16"/>
    </row>
    <row r="43928" spans="76:76">
      <c r="BX43928" s="16"/>
    </row>
    <row r="43929" spans="76:76">
      <c r="BX43929" s="16"/>
    </row>
    <row r="43930" spans="76:76">
      <c r="BX43930" s="16"/>
    </row>
    <row r="43931" spans="76:76">
      <c r="BX43931" s="16"/>
    </row>
    <row r="43932" spans="76:76">
      <c r="BX43932" s="16"/>
    </row>
    <row r="43933" spans="76:76">
      <c r="BX43933" s="16"/>
    </row>
    <row r="43934" spans="76:76">
      <c r="BX43934" s="16"/>
    </row>
    <row r="43935" spans="76:76">
      <c r="BX43935" s="16"/>
    </row>
    <row r="43936" spans="76:76">
      <c r="BX43936" s="16"/>
    </row>
    <row r="43937" spans="76:76">
      <c r="BX43937" s="16"/>
    </row>
    <row r="43938" spans="76:76">
      <c r="BX43938" s="16"/>
    </row>
    <row r="43939" spans="76:76">
      <c r="BX43939" s="16"/>
    </row>
    <row r="43940" spans="76:76">
      <c r="BX43940" s="16"/>
    </row>
    <row r="43941" spans="76:76">
      <c r="BX43941" s="16"/>
    </row>
    <row r="43942" spans="76:76">
      <c r="BX43942" s="16"/>
    </row>
    <row r="43943" spans="76:76">
      <c r="BX43943" s="16"/>
    </row>
    <row r="43944" spans="76:76">
      <c r="BX43944" s="16"/>
    </row>
    <row r="43945" spans="76:76">
      <c r="BX43945" s="16"/>
    </row>
    <row r="43946" spans="76:76">
      <c r="BX43946" s="16"/>
    </row>
    <row r="43947" spans="76:76">
      <c r="BX43947" s="16"/>
    </row>
    <row r="43948" spans="76:76">
      <c r="BX43948" s="16"/>
    </row>
    <row r="43949" spans="76:76">
      <c r="BX43949" s="16"/>
    </row>
    <row r="43950" spans="76:76">
      <c r="BX43950" s="16"/>
    </row>
    <row r="43951" spans="76:76">
      <c r="BX43951" s="16"/>
    </row>
    <row r="43952" spans="76:76">
      <c r="BX43952" s="16"/>
    </row>
    <row r="43953" spans="76:76">
      <c r="BX43953" s="16"/>
    </row>
    <row r="43954" spans="76:76">
      <c r="BX43954" s="16"/>
    </row>
    <row r="43955" spans="76:76">
      <c r="BX43955" s="16"/>
    </row>
    <row r="43956" spans="76:76">
      <c r="BX43956" s="16"/>
    </row>
    <row r="43957" spans="76:76">
      <c r="BX43957" s="16"/>
    </row>
    <row r="43958" spans="76:76">
      <c r="BX43958" s="16"/>
    </row>
    <row r="43959" spans="76:76">
      <c r="BX43959" s="16"/>
    </row>
    <row r="43960" spans="76:76">
      <c r="BX43960" s="16"/>
    </row>
    <row r="43961" spans="76:76">
      <c r="BX43961" s="16"/>
    </row>
    <row r="43962" spans="76:76">
      <c r="BX43962" s="16"/>
    </row>
    <row r="43963" spans="76:76">
      <c r="BX43963" s="16"/>
    </row>
    <row r="43964" spans="76:76">
      <c r="BX43964" s="16"/>
    </row>
    <row r="43965" spans="76:76">
      <c r="BX43965" s="16"/>
    </row>
    <row r="43966" spans="76:76">
      <c r="BX43966" s="16"/>
    </row>
    <row r="43967" spans="76:76">
      <c r="BX43967" s="16"/>
    </row>
    <row r="43968" spans="76:76">
      <c r="BX43968" s="16"/>
    </row>
    <row r="43969" spans="76:76">
      <c r="BX43969" s="16"/>
    </row>
    <row r="43970" spans="76:76">
      <c r="BX43970" s="16"/>
    </row>
    <row r="43971" spans="76:76">
      <c r="BX43971" s="16"/>
    </row>
    <row r="43972" spans="76:76">
      <c r="BX43972" s="16"/>
    </row>
    <row r="43973" spans="76:76">
      <c r="BX43973" s="16"/>
    </row>
    <row r="43974" spans="76:76">
      <c r="BX43974" s="16"/>
    </row>
    <row r="43975" spans="76:76">
      <c r="BX43975" s="16"/>
    </row>
    <row r="43976" spans="76:76">
      <c r="BX43976" s="16"/>
    </row>
    <row r="43977" spans="76:76">
      <c r="BX43977" s="16"/>
    </row>
    <row r="43978" spans="76:76">
      <c r="BX43978" s="16"/>
    </row>
    <row r="43979" spans="76:76">
      <c r="BX43979" s="16"/>
    </row>
    <row r="43980" spans="76:76">
      <c r="BX43980" s="16"/>
    </row>
    <row r="43981" spans="76:76">
      <c r="BX43981" s="16"/>
    </row>
    <row r="43982" spans="76:76">
      <c r="BX43982" s="16"/>
    </row>
    <row r="43983" spans="76:76">
      <c r="BX43983" s="16"/>
    </row>
    <row r="43984" spans="76:76">
      <c r="BX43984" s="16"/>
    </row>
    <row r="43985" spans="76:76">
      <c r="BX43985" s="16"/>
    </row>
    <row r="43986" spans="76:76">
      <c r="BX43986" s="16"/>
    </row>
    <row r="43987" spans="76:76">
      <c r="BX43987" s="16"/>
    </row>
    <row r="43988" spans="76:76">
      <c r="BX43988" s="16"/>
    </row>
    <row r="43989" spans="76:76">
      <c r="BX43989" s="16"/>
    </row>
    <row r="43990" spans="76:76">
      <c r="BX43990" s="16"/>
    </row>
    <row r="43991" spans="76:76">
      <c r="BX43991" s="16"/>
    </row>
    <row r="43992" spans="76:76">
      <c r="BX43992" s="16"/>
    </row>
    <row r="43993" spans="76:76">
      <c r="BX43993" s="16"/>
    </row>
    <row r="43994" spans="76:76">
      <c r="BX43994" s="16"/>
    </row>
    <row r="43995" spans="76:76">
      <c r="BX43995" s="16"/>
    </row>
    <row r="43996" spans="76:76">
      <c r="BX43996" s="16"/>
    </row>
    <row r="43997" spans="76:76">
      <c r="BX43997" s="16"/>
    </row>
    <row r="43998" spans="76:76">
      <c r="BX43998" s="16"/>
    </row>
    <row r="43999" spans="76:76">
      <c r="BX43999" s="16"/>
    </row>
    <row r="44000" spans="76:76">
      <c r="BX44000" s="16"/>
    </row>
    <row r="44001" spans="76:76">
      <c r="BX44001" s="16"/>
    </row>
    <row r="44002" spans="76:76">
      <c r="BX44002" s="16"/>
    </row>
    <row r="44003" spans="76:76">
      <c r="BX44003" s="16"/>
    </row>
    <row r="44004" spans="76:76">
      <c r="BX44004" s="16"/>
    </row>
    <row r="44005" spans="76:76">
      <c r="BX44005" s="16"/>
    </row>
    <row r="44006" spans="76:76">
      <c r="BX44006" s="16"/>
    </row>
    <row r="44007" spans="76:76">
      <c r="BX44007" s="16"/>
    </row>
    <row r="44008" spans="76:76">
      <c r="BX44008" s="16"/>
    </row>
    <row r="44009" spans="76:76">
      <c r="BX44009" s="16"/>
    </row>
    <row r="44010" spans="76:76">
      <c r="BX44010" s="16"/>
    </row>
    <row r="44011" spans="76:76">
      <c r="BX44011" s="16"/>
    </row>
    <row r="44012" spans="76:76">
      <c r="BX44012" s="16"/>
    </row>
    <row r="44013" spans="76:76">
      <c r="BX44013" s="16"/>
    </row>
    <row r="44014" spans="76:76">
      <c r="BX44014" s="16"/>
    </row>
    <row r="44015" spans="76:76">
      <c r="BX44015" s="16"/>
    </row>
    <row r="44016" spans="76:76">
      <c r="BX44016" s="16"/>
    </row>
    <row r="44017" spans="76:76">
      <c r="BX44017" s="16"/>
    </row>
    <row r="44018" spans="76:76">
      <c r="BX44018" s="16"/>
    </row>
    <row r="44019" spans="76:76">
      <c r="BX44019" s="16"/>
    </row>
    <row r="44020" spans="76:76">
      <c r="BX44020" s="16"/>
    </row>
    <row r="44021" spans="76:76">
      <c r="BX44021" s="16"/>
    </row>
    <row r="44022" spans="76:76">
      <c r="BX44022" s="16"/>
    </row>
    <row r="44023" spans="76:76">
      <c r="BX44023" s="16"/>
    </row>
    <row r="44024" spans="76:76">
      <c r="BX44024" s="16"/>
    </row>
    <row r="44025" spans="76:76">
      <c r="BX44025" s="16"/>
    </row>
    <row r="44026" spans="76:76">
      <c r="BX44026" s="16"/>
    </row>
    <row r="44027" spans="76:76">
      <c r="BX44027" s="16"/>
    </row>
    <row r="44028" spans="76:76">
      <c r="BX44028" s="16"/>
    </row>
    <row r="44029" spans="76:76">
      <c r="BX44029" s="16"/>
    </row>
    <row r="44030" spans="76:76">
      <c r="BX44030" s="16"/>
    </row>
    <row r="44031" spans="76:76">
      <c r="BX44031" s="16"/>
    </row>
    <row r="44032" spans="76:76">
      <c r="BX44032" s="16"/>
    </row>
    <row r="44033" spans="76:76">
      <c r="BX44033" s="16"/>
    </row>
    <row r="44034" spans="76:76">
      <c r="BX44034" s="16"/>
    </row>
    <row r="44035" spans="76:76">
      <c r="BX44035" s="16"/>
    </row>
    <row r="44036" spans="76:76">
      <c r="BX44036" s="16"/>
    </row>
    <row r="44037" spans="76:76">
      <c r="BX44037" s="16"/>
    </row>
    <row r="44038" spans="76:76">
      <c r="BX44038" s="16"/>
    </row>
    <row r="44039" spans="76:76">
      <c r="BX44039" s="16"/>
    </row>
    <row r="44040" spans="76:76">
      <c r="BX44040" s="16"/>
    </row>
    <row r="44041" spans="76:76">
      <c r="BX44041" s="16"/>
    </row>
    <row r="44042" spans="76:76">
      <c r="BX44042" s="16"/>
    </row>
    <row r="44043" spans="76:76">
      <c r="BX44043" s="16"/>
    </row>
    <row r="44044" spans="76:76">
      <c r="BX44044" s="16"/>
    </row>
    <row r="44045" spans="76:76">
      <c r="BX44045" s="16"/>
    </row>
    <row r="44046" spans="76:76">
      <c r="BX44046" s="16"/>
    </row>
    <row r="44047" spans="76:76">
      <c r="BX44047" s="16"/>
    </row>
    <row r="44048" spans="76:76">
      <c r="BX44048" s="16"/>
    </row>
    <row r="44049" spans="76:76">
      <c r="BX44049" s="16"/>
    </row>
    <row r="44050" spans="76:76">
      <c r="BX44050" s="16"/>
    </row>
    <row r="44051" spans="76:76">
      <c r="BX44051" s="16"/>
    </row>
    <row r="44052" spans="76:76">
      <c r="BX44052" s="16"/>
    </row>
    <row r="44053" spans="76:76">
      <c r="BX44053" s="16"/>
    </row>
    <row r="44054" spans="76:76">
      <c r="BX44054" s="16"/>
    </row>
    <row r="44055" spans="76:76">
      <c r="BX44055" s="16"/>
    </row>
    <row r="44056" spans="76:76">
      <c r="BX44056" s="16"/>
    </row>
    <row r="44057" spans="76:76">
      <c r="BX44057" s="16"/>
    </row>
    <row r="44058" spans="76:76">
      <c r="BX44058" s="16"/>
    </row>
    <row r="44059" spans="76:76">
      <c r="BX44059" s="16"/>
    </row>
    <row r="44060" spans="76:76">
      <c r="BX44060" s="16"/>
    </row>
    <row r="44061" spans="76:76">
      <c r="BX44061" s="16"/>
    </row>
    <row r="44062" spans="76:76">
      <c r="BX44062" s="16"/>
    </row>
    <row r="44063" spans="76:76">
      <c r="BX44063" s="16"/>
    </row>
    <row r="44064" spans="76:76">
      <c r="BX44064" s="16"/>
    </row>
    <row r="44065" spans="76:76">
      <c r="BX44065" s="16"/>
    </row>
    <row r="44066" spans="76:76">
      <c r="BX44066" s="16"/>
    </row>
    <row r="44067" spans="76:76">
      <c r="BX44067" s="16"/>
    </row>
    <row r="44068" spans="76:76">
      <c r="BX44068" s="16"/>
    </row>
    <row r="44069" spans="76:76">
      <c r="BX44069" s="16"/>
    </row>
    <row r="44070" spans="76:76">
      <c r="BX44070" s="16"/>
    </row>
    <row r="44071" spans="76:76">
      <c r="BX44071" s="16"/>
    </row>
    <row r="44072" spans="76:76">
      <c r="BX44072" s="16"/>
    </row>
    <row r="44073" spans="76:76">
      <c r="BX44073" s="16"/>
    </row>
    <row r="44074" spans="76:76">
      <c r="BX44074" s="16"/>
    </row>
    <row r="44075" spans="76:76">
      <c r="BX44075" s="16"/>
    </row>
    <row r="44076" spans="76:76">
      <c r="BX44076" s="16"/>
    </row>
    <row r="44077" spans="76:76">
      <c r="BX44077" s="16"/>
    </row>
    <row r="44078" spans="76:76">
      <c r="BX44078" s="16"/>
    </row>
    <row r="44079" spans="76:76">
      <c r="BX44079" s="16"/>
    </row>
    <row r="44080" spans="76:76">
      <c r="BX44080" s="16"/>
    </row>
    <row r="44081" spans="76:76">
      <c r="BX44081" s="16"/>
    </row>
    <row r="44082" spans="76:76">
      <c r="BX44082" s="16"/>
    </row>
    <row r="44083" spans="76:76">
      <c r="BX44083" s="16"/>
    </row>
    <row r="44084" spans="76:76">
      <c r="BX44084" s="16"/>
    </row>
    <row r="44085" spans="76:76">
      <c r="BX44085" s="16"/>
    </row>
    <row r="44086" spans="76:76">
      <c r="BX44086" s="16"/>
    </row>
    <row r="44087" spans="76:76">
      <c r="BX44087" s="16"/>
    </row>
    <row r="44088" spans="76:76">
      <c r="BX44088" s="16"/>
    </row>
    <row r="44089" spans="76:76">
      <c r="BX44089" s="16"/>
    </row>
    <row r="44090" spans="76:76">
      <c r="BX44090" s="16"/>
    </row>
    <row r="44091" spans="76:76">
      <c r="BX44091" s="16"/>
    </row>
    <row r="44092" spans="76:76">
      <c r="BX44092" s="16"/>
    </row>
    <row r="44093" spans="76:76">
      <c r="BX44093" s="16"/>
    </row>
    <row r="44094" spans="76:76">
      <c r="BX44094" s="16"/>
    </row>
    <row r="44095" spans="76:76">
      <c r="BX44095" s="16"/>
    </row>
    <row r="44096" spans="76:76">
      <c r="BX44096" s="16"/>
    </row>
    <row r="44097" spans="76:76">
      <c r="BX44097" s="16"/>
    </row>
    <row r="44098" spans="76:76">
      <c r="BX44098" s="16"/>
    </row>
    <row r="44099" spans="76:76">
      <c r="BX44099" s="16"/>
    </row>
    <row r="44100" spans="76:76">
      <c r="BX44100" s="16"/>
    </row>
    <row r="44101" spans="76:76">
      <c r="BX44101" s="16"/>
    </row>
    <row r="44102" spans="76:76">
      <c r="BX44102" s="16"/>
    </row>
    <row r="44103" spans="76:76">
      <c r="BX44103" s="16"/>
    </row>
    <row r="44104" spans="76:76">
      <c r="BX44104" s="16"/>
    </row>
    <row r="44105" spans="76:76">
      <c r="BX44105" s="16"/>
    </row>
    <row r="44106" spans="76:76">
      <c r="BX44106" s="16"/>
    </row>
    <row r="44107" spans="76:76">
      <c r="BX44107" s="16"/>
    </row>
    <row r="44108" spans="76:76">
      <c r="BX44108" s="16"/>
    </row>
    <row r="44109" spans="76:76">
      <c r="BX44109" s="16"/>
    </row>
    <row r="44110" spans="76:76">
      <c r="BX44110" s="16"/>
    </row>
    <row r="44111" spans="76:76">
      <c r="BX44111" s="16"/>
    </row>
    <row r="44112" spans="76:76">
      <c r="BX44112" s="16"/>
    </row>
    <row r="44113" spans="76:76">
      <c r="BX44113" s="16"/>
    </row>
    <row r="44114" spans="76:76">
      <c r="BX44114" s="16"/>
    </row>
    <row r="44115" spans="76:76">
      <c r="BX44115" s="16"/>
    </row>
    <row r="44116" spans="76:76">
      <c r="BX44116" s="16"/>
    </row>
    <row r="44117" spans="76:76">
      <c r="BX44117" s="16"/>
    </row>
    <row r="44118" spans="76:76">
      <c r="BX44118" s="16"/>
    </row>
    <row r="44119" spans="76:76">
      <c r="BX44119" s="16"/>
    </row>
    <row r="44120" spans="76:76">
      <c r="BX44120" s="16"/>
    </row>
    <row r="44121" spans="76:76">
      <c r="BX44121" s="16"/>
    </row>
    <row r="44122" spans="76:76">
      <c r="BX44122" s="16"/>
    </row>
    <row r="44123" spans="76:76">
      <c r="BX44123" s="16"/>
    </row>
    <row r="44124" spans="76:76">
      <c r="BX44124" s="16"/>
    </row>
    <row r="44125" spans="76:76">
      <c r="BX44125" s="16"/>
    </row>
    <row r="44126" spans="76:76">
      <c r="BX44126" s="16"/>
    </row>
    <row r="44127" spans="76:76">
      <c r="BX44127" s="16"/>
    </row>
    <row r="44128" spans="76:76">
      <c r="BX44128" s="16"/>
    </row>
    <row r="44129" spans="76:76">
      <c r="BX44129" s="16"/>
    </row>
    <row r="44130" spans="76:76">
      <c r="BX44130" s="16"/>
    </row>
    <row r="44131" spans="76:76">
      <c r="BX44131" s="16"/>
    </row>
    <row r="44132" spans="76:76">
      <c r="BX44132" s="16"/>
    </row>
    <row r="44133" spans="76:76">
      <c r="BX44133" s="16"/>
    </row>
    <row r="44134" spans="76:76">
      <c r="BX44134" s="16"/>
    </row>
    <row r="44135" spans="76:76">
      <c r="BX44135" s="16"/>
    </row>
    <row r="44136" spans="76:76">
      <c r="BX44136" s="16"/>
    </row>
    <row r="44137" spans="76:76">
      <c r="BX44137" s="16"/>
    </row>
    <row r="44138" spans="76:76">
      <c r="BX44138" s="16"/>
    </row>
    <row r="44139" spans="76:76">
      <c r="BX44139" s="16"/>
    </row>
    <row r="44140" spans="76:76">
      <c r="BX44140" s="16"/>
    </row>
    <row r="44141" spans="76:76">
      <c r="BX44141" s="16"/>
    </row>
    <row r="44142" spans="76:76">
      <c r="BX44142" s="16"/>
    </row>
    <row r="44143" spans="76:76">
      <c r="BX44143" s="16"/>
    </row>
    <row r="44144" spans="76:76">
      <c r="BX44144" s="16"/>
    </row>
    <row r="44145" spans="76:76">
      <c r="BX44145" s="16"/>
    </row>
    <row r="44146" spans="76:76">
      <c r="BX44146" s="16"/>
    </row>
    <row r="44147" spans="76:76">
      <c r="BX44147" s="16"/>
    </row>
    <row r="44148" spans="76:76">
      <c r="BX44148" s="16"/>
    </row>
    <row r="44149" spans="76:76">
      <c r="BX44149" s="16"/>
    </row>
    <row r="44150" spans="76:76">
      <c r="BX44150" s="16"/>
    </row>
    <row r="44151" spans="76:76">
      <c r="BX44151" s="16"/>
    </row>
    <row r="44152" spans="76:76">
      <c r="BX44152" s="16"/>
    </row>
    <row r="44153" spans="76:76">
      <c r="BX44153" s="16"/>
    </row>
    <row r="44154" spans="76:76">
      <c r="BX44154" s="16"/>
    </row>
    <row r="44155" spans="76:76">
      <c r="BX44155" s="16"/>
    </row>
    <row r="44156" spans="76:76">
      <c r="BX44156" s="16"/>
    </row>
    <row r="44157" spans="76:76">
      <c r="BX44157" s="16"/>
    </row>
    <row r="44158" spans="76:76">
      <c r="BX44158" s="16"/>
    </row>
    <row r="44159" spans="76:76">
      <c r="BX44159" s="16"/>
    </row>
    <row r="44160" spans="76:76">
      <c r="BX44160" s="16"/>
    </row>
    <row r="44161" spans="76:76">
      <c r="BX44161" s="16"/>
    </row>
    <row r="44162" spans="76:76">
      <c r="BX44162" s="16"/>
    </row>
    <row r="44163" spans="76:76">
      <c r="BX44163" s="16"/>
    </row>
    <row r="44164" spans="76:76">
      <c r="BX44164" s="16"/>
    </row>
    <row r="44165" spans="76:76">
      <c r="BX44165" s="16"/>
    </row>
    <row r="44166" spans="76:76">
      <c r="BX44166" s="16"/>
    </row>
    <row r="44167" spans="76:76">
      <c r="BX44167" s="16"/>
    </row>
    <row r="44168" spans="76:76">
      <c r="BX44168" s="16"/>
    </row>
    <row r="44169" spans="76:76">
      <c r="BX44169" s="16"/>
    </row>
    <row r="44170" spans="76:76">
      <c r="BX44170" s="16"/>
    </row>
    <row r="44171" spans="76:76">
      <c r="BX44171" s="16"/>
    </row>
    <row r="44172" spans="76:76">
      <c r="BX44172" s="16"/>
    </row>
    <row r="44173" spans="76:76">
      <c r="BX44173" s="16"/>
    </row>
    <row r="44174" spans="76:76">
      <c r="BX44174" s="16"/>
    </row>
    <row r="44175" spans="76:76">
      <c r="BX44175" s="16"/>
    </row>
    <row r="44176" spans="76:76">
      <c r="BX44176" s="16"/>
    </row>
    <row r="44177" spans="76:76">
      <c r="BX44177" s="16"/>
    </row>
    <row r="44178" spans="76:76">
      <c r="BX44178" s="16"/>
    </row>
    <row r="44179" spans="76:76">
      <c r="BX44179" s="16"/>
    </row>
    <row r="44180" spans="76:76">
      <c r="BX44180" s="16"/>
    </row>
    <row r="44181" spans="76:76">
      <c r="BX44181" s="16"/>
    </row>
    <row r="44182" spans="76:76">
      <c r="BX44182" s="16"/>
    </row>
    <row r="44183" spans="76:76">
      <c r="BX44183" s="16"/>
    </row>
    <row r="44184" spans="76:76">
      <c r="BX44184" s="16"/>
    </row>
    <row r="44185" spans="76:76">
      <c r="BX44185" s="16"/>
    </row>
    <row r="44186" spans="76:76">
      <c r="BX44186" s="16"/>
    </row>
    <row r="44187" spans="76:76">
      <c r="BX44187" s="16"/>
    </row>
    <row r="44188" spans="76:76">
      <c r="BX44188" s="16"/>
    </row>
    <row r="44189" spans="76:76">
      <c r="BX44189" s="16"/>
    </row>
    <row r="44190" spans="76:76">
      <c r="BX44190" s="16"/>
    </row>
    <row r="44191" spans="76:76">
      <c r="BX44191" s="16"/>
    </row>
    <row r="44192" spans="76:76">
      <c r="BX44192" s="16"/>
    </row>
    <row r="44193" spans="76:76">
      <c r="BX44193" s="16"/>
    </row>
    <row r="44194" spans="76:76">
      <c r="BX44194" s="16"/>
    </row>
    <row r="44195" spans="76:76">
      <c r="BX44195" s="16"/>
    </row>
    <row r="44196" spans="76:76">
      <c r="BX44196" s="16"/>
    </row>
    <row r="44197" spans="76:76">
      <c r="BX44197" s="16"/>
    </row>
    <row r="44198" spans="76:76">
      <c r="BX44198" s="16"/>
    </row>
    <row r="44199" spans="76:76">
      <c r="BX44199" s="16"/>
    </row>
    <row r="44200" spans="76:76">
      <c r="BX44200" s="16"/>
    </row>
    <row r="44201" spans="76:76">
      <c r="BX44201" s="16"/>
    </row>
    <row r="44202" spans="76:76">
      <c r="BX44202" s="16"/>
    </row>
    <row r="44203" spans="76:76">
      <c r="BX44203" s="16"/>
    </row>
    <row r="44204" spans="76:76">
      <c r="BX44204" s="16"/>
    </row>
    <row r="44205" spans="76:76">
      <c r="BX44205" s="16"/>
    </row>
    <row r="44206" spans="76:76">
      <c r="BX44206" s="16"/>
    </row>
    <row r="44207" spans="76:76">
      <c r="BX44207" s="16"/>
    </row>
    <row r="44208" spans="76:76">
      <c r="BX44208" s="16"/>
    </row>
    <row r="44209" spans="76:76">
      <c r="BX44209" s="16"/>
    </row>
    <row r="44210" spans="76:76">
      <c r="BX44210" s="16"/>
    </row>
    <row r="44211" spans="76:76">
      <c r="BX44211" s="16"/>
    </row>
    <row r="44212" spans="76:76">
      <c r="BX44212" s="16"/>
    </row>
    <row r="44213" spans="76:76">
      <c r="BX44213" s="16"/>
    </row>
    <row r="44214" spans="76:76">
      <c r="BX44214" s="16"/>
    </row>
    <row r="44215" spans="76:76">
      <c r="BX44215" s="16"/>
    </row>
    <row r="44216" spans="76:76">
      <c r="BX44216" s="16"/>
    </row>
    <row r="44217" spans="76:76">
      <c r="BX44217" s="16"/>
    </row>
    <row r="44218" spans="76:76">
      <c r="BX44218" s="16"/>
    </row>
    <row r="44219" spans="76:76">
      <c r="BX44219" s="16"/>
    </row>
    <row r="44220" spans="76:76">
      <c r="BX44220" s="16"/>
    </row>
    <row r="44221" spans="76:76">
      <c r="BX44221" s="16"/>
    </row>
    <row r="44222" spans="76:76">
      <c r="BX44222" s="16"/>
    </row>
    <row r="44223" spans="76:76">
      <c r="BX44223" s="16"/>
    </row>
    <row r="44224" spans="76:76">
      <c r="BX44224" s="16"/>
    </row>
    <row r="44225" spans="76:76">
      <c r="BX44225" s="16"/>
    </row>
    <row r="44226" spans="76:76">
      <c r="BX44226" s="16"/>
    </row>
    <row r="44227" spans="76:76">
      <c r="BX44227" s="16"/>
    </row>
    <row r="44228" spans="76:76">
      <c r="BX44228" s="16"/>
    </row>
    <row r="44229" spans="76:76">
      <c r="BX44229" s="16"/>
    </row>
    <row r="44230" spans="76:76">
      <c r="BX44230" s="16"/>
    </row>
    <row r="44231" spans="76:76">
      <c r="BX44231" s="16"/>
    </row>
    <row r="44232" spans="76:76">
      <c r="BX44232" s="16"/>
    </row>
    <row r="44233" spans="76:76">
      <c r="BX44233" s="16"/>
    </row>
    <row r="44234" spans="76:76">
      <c r="BX44234" s="16"/>
    </row>
    <row r="44235" spans="76:76">
      <c r="BX44235" s="16"/>
    </row>
    <row r="44236" spans="76:76">
      <c r="BX44236" s="16"/>
    </row>
    <row r="44237" spans="76:76">
      <c r="BX44237" s="16"/>
    </row>
    <row r="44238" spans="76:76">
      <c r="BX44238" s="16"/>
    </row>
    <row r="44239" spans="76:76">
      <c r="BX44239" s="16"/>
    </row>
    <row r="44240" spans="76:76">
      <c r="BX44240" s="16"/>
    </row>
    <row r="44241" spans="76:76">
      <c r="BX44241" s="16"/>
    </row>
    <row r="44242" spans="76:76">
      <c r="BX44242" s="16"/>
    </row>
    <row r="44243" spans="76:76">
      <c r="BX44243" s="16"/>
    </row>
    <row r="44244" spans="76:76">
      <c r="BX44244" s="16"/>
    </row>
    <row r="44245" spans="76:76">
      <c r="BX44245" s="16"/>
    </row>
    <row r="44246" spans="76:76">
      <c r="BX44246" s="16"/>
    </row>
    <row r="44247" spans="76:76">
      <c r="BX44247" s="16"/>
    </row>
    <row r="44248" spans="76:76">
      <c r="BX44248" s="16"/>
    </row>
    <row r="44249" spans="76:76">
      <c r="BX44249" s="16"/>
    </row>
    <row r="44250" spans="76:76">
      <c r="BX44250" s="16"/>
    </row>
    <row r="44251" spans="76:76">
      <c r="BX44251" s="16"/>
    </row>
    <row r="44252" spans="76:76">
      <c r="BX44252" s="16"/>
    </row>
    <row r="44253" spans="76:76">
      <c r="BX44253" s="16"/>
    </row>
    <row r="44254" spans="76:76">
      <c r="BX44254" s="16"/>
    </row>
    <row r="44255" spans="76:76">
      <c r="BX44255" s="16"/>
    </row>
    <row r="44256" spans="76:76">
      <c r="BX44256" s="16"/>
    </row>
    <row r="44257" spans="76:76">
      <c r="BX44257" s="16"/>
    </row>
    <row r="44258" spans="76:76">
      <c r="BX44258" s="16"/>
    </row>
    <row r="44259" spans="76:76">
      <c r="BX44259" s="16"/>
    </row>
    <row r="44260" spans="76:76">
      <c r="BX44260" s="16"/>
    </row>
    <row r="44261" spans="76:76">
      <c r="BX44261" s="16"/>
    </row>
    <row r="44262" spans="76:76">
      <c r="BX44262" s="16"/>
    </row>
    <row r="44263" spans="76:76">
      <c r="BX44263" s="16"/>
    </row>
    <row r="44264" spans="76:76">
      <c r="BX44264" s="16"/>
    </row>
    <row r="44265" spans="76:76">
      <c r="BX44265" s="16"/>
    </row>
    <row r="44266" spans="76:76">
      <c r="BX44266" s="16"/>
    </row>
    <row r="44267" spans="76:76">
      <c r="BX44267" s="16"/>
    </row>
    <row r="44268" spans="76:76">
      <c r="BX44268" s="16"/>
    </row>
    <row r="44269" spans="76:76">
      <c r="BX44269" s="16"/>
    </row>
    <row r="44270" spans="76:76">
      <c r="BX44270" s="16"/>
    </row>
    <row r="44271" spans="76:76">
      <c r="BX44271" s="16"/>
    </row>
    <row r="44272" spans="76:76">
      <c r="BX44272" s="16"/>
    </row>
    <row r="44273" spans="76:76">
      <c r="BX44273" s="16"/>
    </row>
    <row r="44274" spans="76:76">
      <c r="BX44274" s="16"/>
    </row>
    <row r="44275" spans="76:76">
      <c r="BX44275" s="16"/>
    </row>
    <row r="44276" spans="76:76">
      <c r="BX44276" s="16"/>
    </row>
    <row r="44277" spans="76:76">
      <c r="BX44277" s="16"/>
    </row>
    <row r="44278" spans="76:76">
      <c r="BX44278" s="16"/>
    </row>
    <row r="44279" spans="76:76">
      <c r="BX44279" s="16"/>
    </row>
    <row r="44280" spans="76:76">
      <c r="BX44280" s="16"/>
    </row>
    <row r="44281" spans="76:76">
      <c r="BX44281" s="16"/>
    </row>
    <row r="44282" spans="76:76">
      <c r="BX44282" s="16"/>
    </row>
    <row r="44283" spans="76:76">
      <c r="BX44283" s="16"/>
    </row>
    <row r="44284" spans="76:76">
      <c r="BX44284" s="16"/>
    </row>
    <row r="44285" spans="76:76">
      <c r="BX44285" s="16"/>
    </row>
    <row r="44286" spans="76:76">
      <c r="BX44286" s="16"/>
    </row>
    <row r="44287" spans="76:76">
      <c r="BX44287" s="16"/>
    </row>
    <row r="44288" spans="76:76">
      <c r="BX44288" s="16"/>
    </row>
    <row r="44289" spans="76:76">
      <c r="BX44289" s="16"/>
    </row>
    <row r="44290" spans="76:76">
      <c r="BX44290" s="16"/>
    </row>
    <row r="44291" spans="76:76">
      <c r="BX44291" s="16"/>
    </row>
    <row r="44292" spans="76:76">
      <c r="BX44292" s="16"/>
    </row>
    <row r="44293" spans="76:76">
      <c r="BX44293" s="16"/>
    </row>
    <row r="44294" spans="76:76">
      <c r="BX44294" s="16"/>
    </row>
    <row r="44295" spans="76:76">
      <c r="BX44295" s="16"/>
    </row>
    <row r="44296" spans="76:76">
      <c r="BX44296" s="16"/>
    </row>
    <row r="44297" spans="76:76">
      <c r="BX44297" s="16"/>
    </row>
    <row r="44298" spans="76:76">
      <c r="BX44298" s="16"/>
    </row>
    <row r="44299" spans="76:76">
      <c r="BX44299" s="16"/>
    </row>
    <row r="44300" spans="76:76">
      <c r="BX44300" s="16"/>
    </row>
    <row r="44301" spans="76:76">
      <c r="BX44301" s="16"/>
    </row>
    <row r="44302" spans="76:76">
      <c r="BX44302" s="16"/>
    </row>
    <row r="44303" spans="76:76">
      <c r="BX44303" s="16"/>
    </row>
    <row r="44304" spans="76:76">
      <c r="BX44304" s="16"/>
    </row>
    <row r="44305" spans="76:76">
      <c r="BX44305" s="16"/>
    </row>
    <row r="44306" spans="76:76">
      <c r="BX44306" s="16"/>
    </row>
    <row r="44307" spans="76:76">
      <c r="BX44307" s="16"/>
    </row>
    <row r="44308" spans="76:76">
      <c r="BX44308" s="16"/>
    </row>
    <row r="44309" spans="76:76">
      <c r="BX44309" s="16"/>
    </row>
    <row r="44310" spans="76:76">
      <c r="BX44310" s="16"/>
    </row>
    <row r="44311" spans="76:76">
      <c r="BX44311" s="16"/>
    </row>
    <row r="44312" spans="76:76">
      <c r="BX44312" s="16"/>
    </row>
    <row r="44313" spans="76:76">
      <c r="BX44313" s="16"/>
    </row>
    <row r="44314" spans="76:76">
      <c r="BX44314" s="16"/>
    </row>
    <row r="44315" spans="76:76">
      <c r="BX44315" s="16"/>
    </row>
    <row r="44316" spans="76:76">
      <c r="BX44316" s="16"/>
    </row>
    <row r="44317" spans="76:76">
      <c r="BX44317" s="16"/>
    </row>
    <row r="44318" spans="76:76">
      <c r="BX44318" s="16"/>
    </row>
    <row r="44319" spans="76:76">
      <c r="BX44319" s="16"/>
    </row>
    <row r="44320" spans="76:76">
      <c r="BX44320" s="16"/>
    </row>
    <row r="44321" spans="76:76">
      <c r="BX44321" s="16"/>
    </row>
    <row r="44322" spans="76:76">
      <c r="BX44322" s="16"/>
    </row>
    <row r="44323" spans="76:76">
      <c r="BX44323" s="16"/>
    </row>
    <row r="44324" spans="76:76">
      <c r="BX44324" s="16"/>
    </row>
    <row r="44325" spans="76:76">
      <c r="BX44325" s="16"/>
    </row>
    <row r="44326" spans="76:76">
      <c r="BX44326" s="16"/>
    </row>
    <row r="44327" spans="76:76">
      <c r="BX44327" s="16"/>
    </row>
    <row r="44328" spans="76:76">
      <c r="BX44328" s="16"/>
    </row>
    <row r="44329" spans="76:76">
      <c r="BX44329" s="16"/>
    </row>
    <row r="44330" spans="76:76">
      <c r="BX44330" s="16"/>
    </row>
    <row r="44331" spans="76:76">
      <c r="BX44331" s="16"/>
    </row>
    <row r="44332" spans="76:76">
      <c r="BX44332" s="16"/>
    </row>
    <row r="44333" spans="76:76">
      <c r="BX44333" s="16"/>
    </row>
    <row r="44334" spans="76:76">
      <c r="BX44334" s="16"/>
    </row>
    <row r="44335" spans="76:76">
      <c r="BX44335" s="16"/>
    </row>
    <row r="44336" spans="76:76">
      <c r="BX44336" s="16"/>
    </row>
    <row r="44337" spans="76:76">
      <c r="BX44337" s="16"/>
    </row>
    <row r="44338" spans="76:76">
      <c r="BX44338" s="16"/>
    </row>
    <row r="44339" spans="76:76">
      <c r="BX44339" s="16"/>
    </row>
    <row r="44340" spans="76:76">
      <c r="BX44340" s="16"/>
    </row>
    <row r="44341" spans="76:76">
      <c r="BX44341" s="16"/>
    </row>
    <row r="44342" spans="76:76">
      <c r="BX44342" s="16"/>
    </row>
    <row r="44343" spans="76:76">
      <c r="BX44343" s="16"/>
    </row>
    <row r="44344" spans="76:76">
      <c r="BX44344" s="16"/>
    </row>
    <row r="44345" spans="76:76">
      <c r="BX44345" s="16"/>
    </row>
    <row r="44346" spans="76:76">
      <c r="BX44346" s="16"/>
    </row>
    <row r="44347" spans="76:76">
      <c r="BX44347" s="16"/>
    </row>
    <row r="44348" spans="76:76">
      <c r="BX44348" s="16"/>
    </row>
    <row r="44349" spans="76:76">
      <c r="BX44349" s="16"/>
    </row>
    <row r="44350" spans="76:76">
      <c r="BX44350" s="16"/>
    </row>
    <row r="44351" spans="76:76">
      <c r="BX44351" s="16"/>
    </row>
    <row r="44352" spans="76:76">
      <c r="BX44352" s="16"/>
    </row>
    <row r="44353" spans="76:76">
      <c r="BX44353" s="16"/>
    </row>
    <row r="44354" spans="76:76">
      <c r="BX44354" s="16"/>
    </row>
    <row r="44355" spans="76:76">
      <c r="BX44355" s="16"/>
    </row>
    <row r="44356" spans="76:76">
      <c r="BX44356" s="16"/>
    </row>
    <row r="44357" spans="76:76">
      <c r="BX44357" s="16"/>
    </row>
    <row r="44358" spans="76:76">
      <c r="BX44358" s="16"/>
    </row>
    <row r="44359" spans="76:76">
      <c r="BX44359" s="16"/>
    </row>
    <row r="44360" spans="76:76">
      <c r="BX44360" s="16"/>
    </row>
    <row r="44361" spans="76:76">
      <c r="BX44361" s="16"/>
    </row>
    <row r="44362" spans="76:76">
      <c r="BX44362" s="16"/>
    </row>
    <row r="44363" spans="76:76">
      <c r="BX44363" s="16"/>
    </row>
    <row r="44364" spans="76:76">
      <c r="BX44364" s="16"/>
    </row>
    <row r="44365" spans="76:76">
      <c r="BX44365" s="16"/>
    </row>
    <row r="44366" spans="76:76">
      <c r="BX44366" s="16"/>
    </row>
    <row r="44367" spans="76:76">
      <c r="BX44367" s="16"/>
    </row>
    <row r="44368" spans="76:76">
      <c r="BX44368" s="16"/>
    </row>
    <row r="44369" spans="76:76">
      <c r="BX44369" s="16"/>
    </row>
    <row r="44370" spans="76:76">
      <c r="BX44370" s="16"/>
    </row>
    <row r="44371" spans="76:76">
      <c r="BX44371" s="16"/>
    </row>
    <row r="44372" spans="76:76">
      <c r="BX44372" s="16"/>
    </row>
    <row r="44373" spans="76:76">
      <c r="BX44373" s="16"/>
    </row>
    <row r="44374" spans="76:76">
      <c r="BX44374" s="16"/>
    </row>
    <row r="44375" spans="76:76">
      <c r="BX44375" s="16"/>
    </row>
    <row r="44376" spans="76:76">
      <c r="BX44376" s="16"/>
    </row>
    <row r="44377" spans="76:76">
      <c r="BX44377" s="16"/>
    </row>
    <row r="44378" spans="76:76">
      <c r="BX44378" s="16"/>
    </row>
    <row r="44379" spans="76:76">
      <c r="BX44379" s="16"/>
    </row>
    <row r="44380" spans="76:76">
      <c r="BX44380" s="16"/>
    </row>
    <row r="44381" spans="76:76">
      <c r="BX44381" s="16"/>
    </row>
    <row r="44382" spans="76:76">
      <c r="BX44382" s="16"/>
    </row>
    <row r="44383" spans="76:76">
      <c r="BX44383" s="16"/>
    </row>
    <row r="44384" spans="76:76">
      <c r="BX44384" s="16"/>
    </row>
    <row r="44385" spans="76:76">
      <c r="BX44385" s="16"/>
    </row>
    <row r="44386" spans="76:76">
      <c r="BX44386" s="16"/>
    </row>
    <row r="44387" spans="76:76">
      <c r="BX44387" s="16"/>
    </row>
    <row r="44388" spans="76:76">
      <c r="BX44388" s="16"/>
    </row>
    <row r="44389" spans="76:76">
      <c r="BX44389" s="16"/>
    </row>
    <row r="44390" spans="76:76">
      <c r="BX44390" s="16"/>
    </row>
    <row r="44391" spans="76:76">
      <c r="BX44391" s="16"/>
    </row>
    <row r="44392" spans="76:76">
      <c r="BX44392" s="16"/>
    </row>
    <row r="44393" spans="76:76">
      <c r="BX44393" s="16"/>
    </row>
    <row r="44394" spans="76:76">
      <c r="BX44394" s="16"/>
    </row>
    <row r="44395" spans="76:76">
      <c r="BX44395" s="16"/>
    </row>
    <row r="44396" spans="76:76">
      <c r="BX44396" s="16"/>
    </row>
    <row r="44397" spans="76:76">
      <c r="BX44397" s="16"/>
    </row>
    <row r="44398" spans="76:76">
      <c r="BX44398" s="16"/>
    </row>
    <row r="44399" spans="76:76">
      <c r="BX44399" s="16"/>
    </row>
    <row r="44400" spans="76:76">
      <c r="BX44400" s="16"/>
    </row>
    <row r="44401" spans="76:76">
      <c r="BX44401" s="16"/>
    </row>
    <row r="44402" spans="76:76">
      <c r="BX44402" s="16"/>
    </row>
    <row r="44403" spans="76:76">
      <c r="BX44403" s="16"/>
    </row>
    <row r="44404" spans="76:76">
      <c r="BX44404" s="16"/>
    </row>
    <row r="44405" spans="76:76">
      <c r="BX44405" s="16"/>
    </row>
    <row r="44406" spans="76:76">
      <c r="BX44406" s="16"/>
    </row>
    <row r="44407" spans="76:76">
      <c r="BX44407" s="16"/>
    </row>
    <row r="44408" spans="76:76">
      <c r="BX44408" s="16"/>
    </row>
    <row r="44409" spans="76:76">
      <c r="BX44409" s="16"/>
    </row>
    <row r="44410" spans="76:76">
      <c r="BX44410" s="16"/>
    </row>
    <row r="44411" spans="76:76">
      <c r="BX44411" s="16"/>
    </row>
    <row r="44412" spans="76:76">
      <c r="BX44412" s="16"/>
    </row>
    <row r="44413" spans="76:76">
      <c r="BX44413" s="16"/>
    </row>
    <row r="44414" spans="76:76">
      <c r="BX44414" s="16"/>
    </row>
    <row r="44415" spans="76:76">
      <c r="BX44415" s="16"/>
    </row>
    <row r="44416" spans="76:76">
      <c r="BX44416" s="16"/>
    </row>
    <row r="44417" spans="76:76">
      <c r="BX44417" s="16"/>
    </row>
    <row r="44418" spans="76:76">
      <c r="BX44418" s="16"/>
    </row>
    <row r="44419" spans="76:76">
      <c r="BX44419" s="16"/>
    </row>
    <row r="44420" spans="76:76">
      <c r="BX44420" s="16"/>
    </row>
    <row r="44421" spans="76:76">
      <c r="BX44421" s="16"/>
    </row>
    <row r="44422" spans="76:76">
      <c r="BX44422" s="16"/>
    </row>
    <row r="44423" spans="76:76">
      <c r="BX44423" s="16"/>
    </row>
    <row r="44424" spans="76:76">
      <c r="BX44424" s="16"/>
    </row>
    <row r="44425" spans="76:76">
      <c r="BX44425" s="16"/>
    </row>
    <row r="44426" spans="76:76">
      <c r="BX44426" s="16"/>
    </row>
    <row r="44427" spans="76:76">
      <c r="BX44427" s="16"/>
    </row>
    <row r="44428" spans="76:76">
      <c r="BX44428" s="16"/>
    </row>
    <row r="44429" spans="76:76">
      <c r="BX44429" s="16"/>
    </row>
    <row r="44430" spans="76:76">
      <c r="BX44430" s="16"/>
    </row>
    <row r="44431" spans="76:76">
      <c r="BX44431" s="16"/>
    </row>
    <row r="44432" spans="76:76">
      <c r="BX44432" s="16"/>
    </row>
    <row r="44433" spans="76:76">
      <c r="BX44433" s="16"/>
    </row>
    <row r="44434" spans="76:76">
      <c r="BX44434" s="16"/>
    </row>
    <row r="44435" spans="76:76">
      <c r="BX44435" s="16"/>
    </row>
    <row r="44436" spans="76:76">
      <c r="BX44436" s="16"/>
    </row>
    <row r="44437" spans="76:76">
      <c r="BX44437" s="16"/>
    </row>
    <row r="44438" spans="76:76">
      <c r="BX44438" s="16"/>
    </row>
    <row r="44439" spans="76:76">
      <c r="BX44439" s="16"/>
    </row>
    <row r="44440" spans="76:76">
      <c r="BX44440" s="16"/>
    </row>
    <row r="44441" spans="76:76">
      <c r="BX44441" s="16"/>
    </row>
    <row r="44442" spans="76:76">
      <c r="BX44442" s="16"/>
    </row>
    <row r="44443" spans="76:76">
      <c r="BX44443" s="16"/>
    </row>
    <row r="44444" spans="76:76">
      <c r="BX44444" s="16"/>
    </row>
    <row r="44445" spans="76:76">
      <c r="BX44445" s="16"/>
    </row>
    <row r="44446" spans="76:76">
      <c r="BX44446" s="16"/>
    </row>
    <row r="44447" spans="76:76">
      <c r="BX44447" s="16"/>
    </row>
    <row r="44448" spans="76:76">
      <c r="BX44448" s="16"/>
    </row>
    <row r="44449" spans="76:76">
      <c r="BX44449" s="16"/>
    </row>
    <row r="44450" spans="76:76">
      <c r="BX44450" s="16"/>
    </row>
    <row r="44451" spans="76:76">
      <c r="BX44451" s="16"/>
    </row>
    <row r="44452" spans="76:76">
      <c r="BX44452" s="16"/>
    </row>
    <row r="44453" spans="76:76">
      <c r="BX44453" s="16"/>
    </row>
    <row r="44454" spans="76:76">
      <c r="BX44454" s="16"/>
    </row>
    <row r="44455" spans="76:76">
      <c r="BX44455" s="16"/>
    </row>
    <row r="44456" spans="76:76">
      <c r="BX44456" s="16"/>
    </row>
    <row r="44457" spans="76:76">
      <c r="BX44457" s="16"/>
    </row>
    <row r="44458" spans="76:76">
      <c r="BX44458" s="16"/>
    </row>
    <row r="44459" spans="76:76">
      <c r="BX44459" s="16"/>
    </row>
    <row r="44460" spans="76:76">
      <c r="BX44460" s="16"/>
    </row>
    <row r="44461" spans="76:76">
      <c r="BX44461" s="16"/>
    </row>
    <row r="44462" spans="76:76">
      <c r="BX44462" s="16"/>
    </row>
    <row r="44463" spans="76:76">
      <c r="BX44463" s="16"/>
    </row>
    <row r="44464" spans="76:76">
      <c r="BX44464" s="16"/>
    </row>
    <row r="44465" spans="76:76">
      <c r="BX44465" s="16"/>
    </row>
    <row r="44466" spans="76:76">
      <c r="BX44466" s="16"/>
    </row>
    <row r="44467" spans="76:76">
      <c r="BX44467" s="16"/>
    </row>
    <row r="44468" spans="76:76">
      <c r="BX44468" s="16"/>
    </row>
    <row r="44469" spans="76:76">
      <c r="BX44469" s="16"/>
    </row>
    <row r="44470" spans="76:76">
      <c r="BX44470" s="16"/>
    </row>
    <row r="44471" spans="76:76">
      <c r="BX44471" s="16"/>
    </row>
    <row r="44472" spans="76:76">
      <c r="BX44472" s="16"/>
    </row>
    <row r="44473" spans="76:76">
      <c r="BX44473" s="16"/>
    </row>
    <row r="44474" spans="76:76">
      <c r="BX44474" s="16"/>
    </row>
    <row r="44475" spans="76:76">
      <c r="BX44475" s="16"/>
    </row>
    <row r="44476" spans="76:76">
      <c r="BX44476" s="16"/>
    </row>
    <row r="44477" spans="76:76">
      <c r="BX44477" s="16"/>
    </row>
    <row r="44478" spans="76:76">
      <c r="BX44478" s="16"/>
    </row>
    <row r="44479" spans="76:76">
      <c r="BX44479" s="16"/>
    </row>
    <row r="44480" spans="76:76">
      <c r="BX44480" s="16"/>
    </row>
    <row r="44481" spans="76:76">
      <c r="BX44481" s="16"/>
    </row>
    <row r="44482" spans="76:76">
      <c r="BX44482" s="16"/>
    </row>
    <row r="44483" spans="76:76">
      <c r="BX44483" s="16"/>
    </row>
    <row r="44484" spans="76:76">
      <c r="BX44484" s="16"/>
    </row>
    <row r="44485" spans="76:76">
      <c r="BX44485" s="16"/>
    </row>
    <row r="44486" spans="76:76">
      <c r="BX44486" s="16"/>
    </row>
    <row r="44487" spans="76:76">
      <c r="BX44487" s="16"/>
    </row>
    <row r="44488" spans="76:76">
      <c r="BX44488" s="16"/>
    </row>
    <row r="44489" spans="76:76">
      <c r="BX44489" s="16"/>
    </row>
    <row r="44490" spans="76:76">
      <c r="BX44490" s="16"/>
    </row>
    <row r="44491" spans="76:76">
      <c r="BX44491" s="16"/>
    </row>
    <row r="44492" spans="76:76">
      <c r="BX44492" s="16"/>
    </row>
    <row r="44493" spans="76:76">
      <c r="BX44493" s="16"/>
    </row>
    <row r="44494" spans="76:76">
      <c r="BX44494" s="16"/>
    </row>
    <row r="44495" spans="76:76">
      <c r="BX44495" s="16"/>
    </row>
    <row r="44496" spans="76:76">
      <c r="BX44496" s="16"/>
    </row>
    <row r="44497" spans="76:76">
      <c r="BX44497" s="16"/>
    </row>
    <row r="44498" spans="76:76">
      <c r="BX44498" s="16"/>
    </row>
    <row r="44499" spans="76:76">
      <c r="BX44499" s="16"/>
    </row>
    <row r="44500" spans="76:76">
      <c r="BX44500" s="16"/>
    </row>
    <row r="44501" spans="76:76">
      <c r="BX44501" s="16"/>
    </row>
    <row r="44502" spans="76:76">
      <c r="BX44502" s="16"/>
    </row>
    <row r="44503" spans="76:76">
      <c r="BX44503" s="16"/>
    </row>
    <row r="44504" spans="76:76">
      <c r="BX44504" s="16"/>
    </row>
    <row r="44505" spans="76:76">
      <c r="BX44505" s="16"/>
    </row>
    <row r="44506" spans="76:76">
      <c r="BX44506" s="16"/>
    </row>
    <row r="44507" spans="76:76">
      <c r="BX44507" s="16"/>
    </row>
    <row r="44508" spans="76:76">
      <c r="BX44508" s="16"/>
    </row>
    <row r="44509" spans="76:76">
      <c r="BX44509" s="16"/>
    </row>
    <row r="44510" spans="76:76">
      <c r="BX44510" s="16"/>
    </row>
    <row r="44511" spans="76:76">
      <c r="BX44511" s="16"/>
    </row>
    <row r="44512" spans="76:76">
      <c r="BX44512" s="16"/>
    </row>
    <row r="44513" spans="76:76">
      <c r="BX44513" s="16"/>
    </row>
    <row r="44514" spans="76:76">
      <c r="BX44514" s="16"/>
    </row>
    <row r="44515" spans="76:76">
      <c r="BX44515" s="16"/>
    </row>
    <row r="44516" spans="76:76">
      <c r="BX44516" s="16"/>
    </row>
    <row r="44517" spans="76:76">
      <c r="BX44517" s="16"/>
    </row>
    <row r="44518" spans="76:76">
      <c r="BX44518" s="16"/>
    </row>
    <row r="44519" spans="76:76">
      <c r="BX44519" s="16"/>
    </row>
    <row r="44520" spans="76:76">
      <c r="BX44520" s="16"/>
    </row>
    <row r="44521" spans="76:76">
      <c r="BX44521" s="16"/>
    </row>
    <row r="44522" spans="76:76">
      <c r="BX44522" s="16"/>
    </row>
    <row r="44523" spans="76:76">
      <c r="BX44523" s="16"/>
    </row>
    <row r="44524" spans="76:76">
      <c r="BX44524" s="16"/>
    </row>
    <row r="44525" spans="76:76">
      <c r="BX44525" s="16"/>
    </row>
    <row r="44526" spans="76:76">
      <c r="BX44526" s="16"/>
    </row>
    <row r="44527" spans="76:76">
      <c r="BX44527" s="16"/>
    </row>
    <row r="44528" spans="76:76">
      <c r="BX44528" s="16"/>
    </row>
    <row r="44529" spans="76:76">
      <c r="BX44529" s="16"/>
    </row>
    <row r="44530" spans="76:76">
      <c r="BX44530" s="16"/>
    </row>
    <row r="44531" spans="76:76">
      <c r="BX44531" s="16"/>
    </row>
    <row r="44532" spans="76:76">
      <c r="BX44532" s="16"/>
    </row>
    <row r="44533" spans="76:76">
      <c r="BX44533" s="16"/>
    </row>
    <row r="44534" spans="76:76">
      <c r="BX44534" s="16"/>
    </row>
    <row r="44535" spans="76:76">
      <c r="BX44535" s="16"/>
    </row>
    <row r="44536" spans="76:76">
      <c r="BX44536" s="16"/>
    </row>
    <row r="44537" spans="76:76">
      <c r="BX44537" s="16"/>
    </row>
    <row r="44538" spans="76:76">
      <c r="BX44538" s="16"/>
    </row>
    <row r="44539" spans="76:76">
      <c r="BX44539" s="16"/>
    </row>
    <row r="44540" spans="76:76">
      <c r="BX44540" s="16"/>
    </row>
    <row r="44541" spans="76:76">
      <c r="BX44541" s="16"/>
    </row>
    <row r="44542" spans="76:76">
      <c r="BX44542" s="16"/>
    </row>
    <row r="44543" spans="76:76">
      <c r="BX44543" s="16"/>
    </row>
    <row r="44544" spans="76:76">
      <c r="BX44544" s="16"/>
    </row>
    <row r="44545" spans="76:76">
      <c r="BX44545" s="16"/>
    </row>
    <row r="44546" spans="76:76">
      <c r="BX44546" s="16"/>
    </row>
    <row r="44547" spans="76:76">
      <c r="BX44547" s="16"/>
    </row>
    <row r="44548" spans="76:76">
      <c r="BX44548" s="16"/>
    </row>
    <row r="44549" spans="76:76">
      <c r="BX44549" s="16"/>
    </row>
    <row r="44550" spans="76:76">
      <c r="BX44550" s="16"/>
    </row>
    <row r="44551" spans="76:76">
      <c r="BX44551" s="16"/>
    </row>
    <row r="44552" spans="76:76">
      <c r="BX44552" s="16"/>
    </row>
    <row r="44553" spans="76:76">
      <c r="BX44553" s="16"/>
    </row>
    <row r="44554" spans="76:76">
      <c r="BX44554" s="16"/>
    </row>
    <row r="44555" spans="76:76">
      <c r="BX44555" s="16"/>
    </row>
    <row r="44556" spans="76:76">
      <c r="BX44556" s="16"/>
    </row>
    <row r="44557" spans="76:76">
      <c r="BX44557" s="16"/>
    </row>
    <row r="44558" spans="76:76">
      <c r="BX44558" s="16"/>
    </row>
    <row r="44559" spans="76:76">
      <c r="BX44559" s="16"/>
    </row>
    <row r="44560" spans="76:76">
      <c r="BX44560" s="16"/>
    </row>
    <row r="44561" spans="76:76">
      <c r="BX44561" s="16"/>
    </row>
    <row r="44562" spans="76:76">
      <c r="BX44562" s="16"/>
    </row>
    <row r="44563" spans="76:76">
      <c r="BX44563" s="16"/>
    </row>
    <row r="44564" spans="76:76">
      <c r="BX44564" s="16"/>
    </row>
    <row r="44565" spans="76:76">
      <c r="BX44565" s="16"/>
    </row>
    <row r="44566" spans="76:76">
      <c r="BX44566" s="16"/>
    </row>
    <row r="44567" spans="76:76">
      <c r="BX44567" s="16"/>
    </row>
    <row r="44568" spans="76:76">
      <c r="BX44568" s="16"/>
    </row>
    <row r="44569" spans="76:76">
      <c r="BX44569" s="16"/>
    </row>
    <row r="44570" spans="76:76">
      <c r="BX44570" s="16"/>
    </row>
    <row r="44571" spans="76:76">
      <c r="BX44571" s="16"/>
    </row>
    <row r="44572" spans="76:76">
      <c r="BX44572" s="16"/>
    </row>
    <row r="44573" spans="76:76">
      <c r="BX44573" s="16"/>
    </row>
    <row r="44574" spans="76:76">
      <c r="BX44574" s="16"/>
    </row>
    <row r="44575" spans="76:76">
      <c r="BX44575" s="16"/>
    </row>
    <row r="44576" spans="76:76">
      <c r="BX44576" s="16"/>
    </row>
    <row r="44577" spans="76:76">
      <c r="BX44577" s="16"/>
    </row>
    <row r="44578" spans="76:76">
      <c r="BX44578" s="16"/>
    </row>
    <row r="44579" spans="76:76">
      <c r="BX44579" s="16"/>
    </row>
    <row r="44580" spans="76:76">
      <c r="BX44580" s="16"/>
    </row>
    <row r="44581" spans="76:76">
      <c r="BX44581" s="16"/>
    </row>
    <row r="44582" spans="76:76">
      <c r="BX44582" s="16"/>
    </row>
    <row r="44583" spans="76:76">
      <c r="BX44583" s="16"/>
    </row>
    <row r="44584" spans="76:76">
      <c r="BX44584" s="16"/>
    </row>
    <row r="44585" spans="76:76">
      <c r="BX44585" s="16"/>
    </row>
    <row r="44586" spans="76:76">
      <c r="BX44586" s="16"/>
    </row>
    <row r="44587" spans="76:76">
      <c r="BX44587" s="16"/>
    </row>
    <row r="44588" spans="76:76">
      <c r="BX44588" s="16"/>
    </row>
    <row r="44589" spans="76:76">
      <c r="BX44589" s="16"/>
    </row>
    <row r="44590" spans="76:76">
      <c r="BX44590" s="16"/>
    </row>
    <row r="44591" spans="76:76">
      <c r="BX44591" s="16"/>
    </row>
    <row r="44592" spans="76:76">
      <c r="BX44592" s="16"/>
    </row>
    <row r="44593" spans="76:76">
      <c r="BX44593" s="16"/>
    </row>
    <row r="44594" spans="76:76">
      <c r="BX44594" s="16"/>
    </row>
    <row r="44595" spans="76:76">
      <c r="BX44595" s="16"/>
    </row>
    <row r="44596" spans="76:76">
      <c r="BX44596" s="16"/>
    </row>
    <row r="44597" spans="76:76">
      <c r="BX44597" s="16"/>
    </row>
    <row r="44598" spans="76:76">
      <c r="BX44598" s="16"/>
    </row>
    <row r="44599" spans="76:76">
      <c r="BX44599" s="16"/>
    </row>
    <row r="44600" spans="76:76">
      <c r="BX44600" s="16"/>
    </row>
    <row r="44601" spans="76:76">
      <c r="BX44601" s="16"/>
    </row>
    <row r="44602" spans="76:76">
      <c r="BX44602" s="16"/>
    </row>
    <row r="44603" spans="76:76">
      <c r="BX44603" s="16"/>
    </row>
    <row r="44604" spans="76:76">
      <c r="BX44604" s="16"/>
    </row>
    <row r="44605" spans="76:76">
      <c r="BX44605" s="16"/>
    </row>
    <row r="44606" spans="76:76">
      <c r="BX44606" s="16"/>
    </row>
    <row r="44607" spans="76:76">
      <c r="BX44607" s="16"/>
    </row>
    <row r="44608" spans="76:76">
      <c r="BX44608" s="16"/>
    </row>
    <row r="44609" spans="76:76">
      <c r="BX44609" s="16"/>
    </row>
    <row r="44610" spans="76:76">
      <c r="BX44610" s="16"/>
    </row>
    <row r="44611" spans="76:76">
      <c r="BX44611" s="16"/>
    </row>
    <row r="44612" spans="76:76">
      <c r="BX44612" s="16"/>
    </row>
    <row r="44613" spans="76:76">
      <c r="BX44613" s="16"/>
    </row>
    <row r="44614" spans="76:76">
      <c r="BX44614" s="16"/>
    </row>
    <row r="44615" spans="76:76">
      <c r="BX44615" s="16"/>
    </row>
    <row r="44616" spans="76:76">
      <c r="BX44616" s="16"/>
    </row>
    <row r="44617" spans="76:76">
      <c r="BX44617" s="16"/>
    </row>
    <row r="44618" spans="76:76">
      <c r="BX44618" s="16"/>
    </row>
    <row r="44619" spans="76:76">
      <c r="BX44619" s="16"/>
    </row>
    <row r="44620" spans="76:76">
      <c r="BX44620" s="16"/>
    </row>
    <row r="44621" spans="76:76">
      <c r="BX44621" s="16"/>
    </row>
    <row r="44622" spans="76:76">
      <c r="BX44622" s="16"/>
    </row>
    <row r="44623" spans="76:76">
      <c r="BX44623" s="16"/>
    </row>
    <row r="44624" spans="76:76">
      <c r="BX44624" s="16"/>
    </row>
    <row r="44625" spans="76:76">
      <c r="BX44625" s="16"/>
    </row>
    <row r="44626" spans="76:76">
      <c r="BX44626" s="16"/>
    </row>
    <row r="44627" spans="76:76">
      <c r="BX44627" s="16"/>
    </row>
    <row r="44628" spans="76:76">
      <c r="BX44628" s="16"/>
    </row>
    <row r="44629" spans="76:76">
      <c r="BX44629" s="16"/>
    </row>
    <row r="44630" spans="76:76">
      <c r="BX44630" s="16"/>
    </row>
    <row r="44631" spans="76:76">
      <c r="BX44631" s="16"/>
    </row>
    <row r="44632" spans="76:76">
      <c r="BX44632" s="16"/>
    </row>
    <row r="44633" spans="76:76">
      <c r="BX44633" s="16"/>
    </row>
    <row r="44634" spans="76:76">
      <c r="BX44634" s="16"/>
    </row>
    <row r="44635" spans="76:76">
      <c r="BX44635" s="16"/>
    </row>
    <row r="44636" spans="76:76">
      <c r="BX44636" s="16"/>
    </row>
    <row r="44637" spans="76:76">
      <c r="BX44637" s="16"/>
    </row>
    <row r="44638" spans="76:76">
      <c r="BX44638" s="16"/>
    </row>
    <row r="44639" spans="76:76">
      <c r="BX44639" s="16"/>
    </row>
    <row r="44640" spans="76:76">
      <c r="BX44640" s="16"/>
    </row>
    <row r="44641" spans="76:76">
      <c r="BX44641" s="16"/>
    </row>
    <row r="44642" spans="76:76">
      <c r="BX44642" s="16"/>
    </row>
    <row r="44643" spans="76:76">
      <c r="BX44643" s="16"/>
    </row>
    <row r="44644" spans="76:76">
      <c r="BX44644" s="16"/>
    </row>
    <row r="44645" spans="76:76">
      <c r="BX44645" s="16"/>
    </row>
    <row r="44646" spans="76:76">
      <c r="BX44646" s="16"/>
    </row>
    <row r="44647" spans="76:76">
      <c r="BX44647" s="16"/>
    </row>
    <row r="44648" spans="76:76">
      <c r="BX44648" s="16"/>
    </row>
    <row r="44649" spans="76:76">
      <c r="BX44649" s="16"/>
    </row>
    <row r="44650" spans="76:76">
      <c r="BX44650" s="16"/>
    </row>
    <row r="44651" spans="76:76">
      <c r="BX44651" s="16"/>
    </row>
    <row r="44652" spans="76:76">
      <c r="BX44652" s="16"/>
    </row>
    <row r="44653" spans="76:76">
      <c r="BX44653" s="16"/>
    </row>
    <row r="44654" spans="76:76">
      <c r="BX44654" s="16"/>
    </row>
    <row r="44655" spans="76:76">
      <c r="BX44655" s="16"/>
    </row>
    <row r="44656" spans="76:76">
      <c r="BX44656" s="16"/>
    </row>
    <row r="44657" spans="76:76">
      <c r="BX44657" s="16"/>
    </row>
    <row r="44658" spans="76:76">
      <c r="BX44658" s="16"/>
    </row>
    <row r="44659" spans="76:76">
      <c r="BX44659" s="16"/>
    </row>
    <row r="44660" spans="76:76">
      <c r="BX44660" s="16"/>
    </row>
    <row r="44661" spans="76:76">
      <c r="BX44661" s="16"/>
    </row>
    <row r="44662" spans="76:76">
      <c r="BX44662" s="16"/>
    </row>
    <row r="44663" spans="76:76">
      <c r="BX44663" s="16"/>
    </row>
    <row r="44664" spans="76:76">
      <c r="BX44664" s="16"/>
    </row>
    <row r="44665" spans="76:76">
      <c r="BX44665" s="16"/>
    </row>
    <row r="44666" spans="76:76">
      <c r="BX44666" s="16"/>
    </row>
    <row r="44667" spans="76:76">
      <c r="BX44667" s="16"/>
    </row>
    <row r="44668" spans="76:76">
      <c r="BX44668" s="16"/>
    </row>
    <row r="44669" spans="76:76">
      <c r="BX44669" s="16"/>
    </row>
    <row r="44670" spans="76:76">
      <c r="BX44670" s="16"/>
    </row>
    <row r="44671" spans="76:76">
      <c r="BX44671" s="16"/>
    </row>
    <row r="44672" spans="76:76">
      <c r="BX44672" s="16"/>
    </row>
    <row r="44673" spans="76:76">
      <c r="BX44673" s="16"/>
    </row>
    <row r="44674" spans="76:76">
      <c r="BX44674" s="16"/>
    </row>
    <row r="44675" spans="76:76">
      <c r="BX44675" s="16"/>
    </row>
    <row r="44676" spans="76:76">
      <c r="BX44676" s="16"/>
    </row>
    <row r="44677" spans="76:76">
      <c r="BX44677" s="16"/>
    </row>
    <row r="44678" spans="76:76">
      <c r="BX44678" s="16"/>
    </row>
    <row r="44679" spans="76:76">
      <c r="BX44679" s="16"/>
    </row>
    <row r="44680" spans="76:76">
      <c r="BX44680" s="16"/>
    </row>
    <row r="44681" spans="76:76">
      <c r="BX44681" s="16"/>
    </row>
    <row r="44682" spans="76:76">
      <c r="BX44682" s="16"/>
    </row>
    <row r="44683" spans="76:76">
      <c r="BX44683" s="16"/>
    </row>
    <row r="44684" spans="76:76">
      <c r="BX44684" s="16"/>
    </row>
    <row r="44685" spans="76:76">
      <c r="BX44685" s="16"/>
    </row>
    <row r="44686" spans="76:76">
      <c r="BX44686" s="16"/>
    </row>
    <row r="44687" spans="76:76">
      <c r="BX44687" s="16"/>
    </row>
    <row r="44688" spans="76:76">
      <c r="BX44688" s="16"/>
    </row>
    <row r="44689" spans="76:76">
      <c r="BX44689" s="16"/>
    </row>
    <row r="44690" spans="76:76">
      <c r="BX44690" s="16"/>
    </row>
    <row r="44691" spans="76:76">
      <c r="BX44691" s="16"/>
    </row>
    <row r="44692" spans="76:76">
      <c r="BX44692" s="16"/>
    </row>
    <row r="44693" spans="76:76">
      <c r="BX44693" s="16"/>
    </row>
    <row r="44694" spans="76:76">
      <c r="BX44694" s="16"/>
    </row>
    <row r="44695" spans="76:76">
      <c r="BX44695" s="16"/>
    </row>
    <row r="44696" spans="76:76">
      <c r="BX44696" s="16"/>
    </row>
    <row r="44697" spans="76:76">
      <c r="BX44697" s="16"/>
    </row>
    <row r="44698" spans="76:76">
      <c r="BX44698" s="16"/>
    </row>
    <row r="44699" spans="76:76">
      <c r="BX44699" s="16"/>
    </row>
    <row r="44700" spans="76:76">
      <c r="BX44700" s="16"/>
    </row>
    <row r="44701" spans="76:76">
      <c r="BX44701" s="16"/>
    </row>
    <row r="44702" spans="76:76">
      <c r="BX44702" s="16"/>
    </row>
    <row r="44703" spans="76:76">
      <c r="BX44703" s="16"/>
    </row>
    <row r="44704" spans="76:76">
      <c r="BX44704" s="16"/>
    </row>
    <row r="44705" spans="76:76">
      <c r="BX44705" s="16"/>
    </row>
    <row r="44706" spans="76:76">
      <c r="BX44706" s="16"/>
    </row>
    <row r="44707" spans="76:76">
      <c r="BX44707" s="16"/>
    </row>
    <row r="44708" spans="76:76">
      <c r="BX44708" s="16"/>
    </row>
    <row r="44709" spans="76:76">
      <c r="BX44709" s="16"/>
    </row>
    <row r="44710" spans="76:76">
      <c r="BX44710" s="16"/>
    </row>
    <row r="44711" spans="76:76">
      <c r="BX44711" s="16"/>
    </row>
    <row r="44712" spans="76:76">
      <c r="BX44712" s="16"/>
    </row>
    <row r="44713" spans="76:76">
      <c r="BX44713" s="16"/>
    </row>
    <row r="44714" spans="76:76">
      <c r="BX44714" s="16"/>
    </row>
    <row r="44715" spans="76:76">
      <c r="BX44715" s="16"/>
    </row>
    <row r="44716" spans="76:76">
      <c r="BX44716" s="16"/>
    </row>
    <row r="44717" spans="76:76">
      <c r="BX44717" s="16"/>
    </row>
    <row r="44718" spans="76:76">
      <c r="BX44718" s="16"/>
    </row>
    <row r="44719" spans="76:76">
      <c r="BX44719" s="16"/>
    </row>
    <row r="44720" spans="76:76">
      <c r="BX44720" s="16"/>
    </row>
    <row r="44721" spans="76:76">
      <c r="BX44721" s="16"/>
    </row>
    <row r="44722" spans="76:76">
      <c r="BX44722" s="16"/>
    </row>
    <row r="44723" spans="76:76">
      <c r="BX44723" s="16"/>
    </row>
    <row r="44724" spans="76:76">
      <c r="BX44724" s="16"/>
    </row>
    <row r="44725" spans="76:76">
      <c r="BX44725" s="16"/>
    </row>
    <row r="44726" spans="76:76">
      <c r="BX44726" s="16"/>
    </row>
    <row r="44727" spans="76:76">
      <c r="BX44727" s="16"/>
    </row>
    <row r="44728" spans="76:76">
      <c r="BX44728" s="16"/>
    </row>
    <row r="44729" spans="76:76">
      <c r="BX44729" s="16"/>
    </row>
    <row r="44730" spans="76:76">
      <c r="BX44730" s="16"/>
    </row>
    <row r="44731" spans="76:76">
      <c r="BX44731" s="16"/>
    </row>
    <row r="44732" spans="76:76">
      <c r="BX44732" s="16"/>
    </row>
    <row r="44733" spans="76:76">
      <c r="BX44733" s="16"/>
    </row>
    <row r="44734" spans="76:76">
      <c r="BX44734" s="16"/>
    </row>
    <row r="44735" spans="76:76">
      <c r="BX44735" s="16"/>
    </row>
    <row r="44736" spans="76:76">
      <c r="BX44736" s="16"/>
    </row>
    <row r="44737" spans="76:76">
      <c r="BX44737" s="16"/>
    </row>
    <row r="44738" spans="76:76">
      <c r="BX44738" s="16"/>
    </row>
    <row r="44739" spans="76:76">
      <c r="BX44739" s="16"/>
    </row>
    <row r="44740" spans="76:76">
      <c r="BX44740" s="16"/>
    </row>
    <row r="44741" spans="76:76">
      <c r="BX44741" s="16"/>
    </row>
    <row r="44742" spans="76:76">
      <c r="BX44742" s="16"/>
    </row>
    <row r="44743" spans="76:76">
      <c r="BX44743" s="16"/>
    </row>
    <row r="44744" spans="76:76">
      <c r="BX44744" s="16"/>
    </row>
    <row r="44745" spans="76:76">
      <c r="BX44745" s="16"/>
    </row>
    <row r="44746" spans="76:76">
      <c r="BX44746" s="16"/>
    </row>
    <row r="44747" spans="76:76">
      <c r="BX44747" s="16"/>
    </row>
    <row r="44748" spans="76:76">
      <c r="BX44748" s="16"/>
    </row>
    <row r="44749" spans="76:76">
      <c r="BX44749" s="16"/>
    </row>
    <row r="44750" spans="76:76">
      <c r="BX44750" s="16"/>
    </row>
    <row r="44751" spans="76:76">
      <c r="BX44751" s="16"/>
    </row>
    <row r="44752" spans="76:76">
      <c r="BX44752" s="16"/>
    </row>
    <row r="44753" spans="76:76">
      <c r="BX44753" s="16"/>
    </row>
    <row r="44754" spans="76:76">
      <c r="BX44754" s="16"/>
    </row>
    <row r="44755" spans="76:76">
      <c r="BX44755" s="16"/>
    </row>
    <row r="44756" spans="76:76">
      <c r="BX44756" s="16"/>
    </row>
    <row r="44757" spans="76:76">
      <c r="BX44757" s="16"/>
    </row>
    <row r="44758" spans="76:76">
      <c r="BX44758" s="16"/>
    </row>
    <row r="44759" spans="76:76">
      <c r="BX44759" s="16"/>
    </row>
    <row r="44760" spans="76:76">
      <c r="BX44760" s="16"/>
    </row>
    <row r="44761" spans="76:76">
      <c r="BX44761" s="16"/>
    </row>
    <row r="44762" spans="76:76">
      <c r="BX44762" s="16"/>
    </row>
    <row r="44763" spans="76:76">
      <c r="BX44763" s="16"/>
    </row>
    <row r="44764" spans="76:76">
      <c r="BX44764" s="16"/>
    </row>
    <row r="44765" spans="76:76">
      <c r="BX44765" s="16"/>
    </row>
    <row r="44766" spans="76:76">
      <c r="BX44766" s="16"/>
    </row>
    <row r="44767" spans="76:76">
      <c r="BX44767" s="16"/>
    </row>
    <row r="44768" spans="76:76">
      <c r="BX44768" s="16"/>
    </row>
    <row r="44769" spans="76:76">
      <c r="BX44769" s="16"/>
    </row>
    <row r="44770" spans="76:76">
      <c r="BX44770" s="16"/>
    </row>
    <row r="44771" spans="76:76">
      <c r="BX44771" s="16"/>
    </row>
    <row r="44772" spans="76:76">
      <c r="BX44772" s="16"/>
    </row>
    <row r="44773" spans="76:76">
      <c r="BX44773" s="16"/>
    </row>
    <row r="44774" spans="76:76">
      <c r="BX44774" s="16"/>
    </row>
    <row r="44775" spans="76:76">
      <c r="BX44775" s="16"/>
    </row>
    <row r="44776" spans="76:76">
      <c r="BX44776" s="16"/>
    </row>
    <row r="44777" spans="76:76">
      <c r="BX44777" s="16"/>
    </row>
    <row r="44778" spans="76:76">
      <c r="BX44778" s="16"/>
    </row>
    <row r="44779" spans="76:76">
      <c r="BX44779" s="16"/>
    </row>
    <row r="44780" spans="76:76">
      <c r="BX44780" s="16"/>
    </row>
    <row r="44781" spans="76:76">
      <c r="BX44781" s="16"/>
    </row>
    <row r="44782" spans="76:76">
      <c r="BX44782" s="16"/>
    </row>
    <row r="44783" spans="76:76">
      <c r="BX44783" s="16"/>
    </row>
    <row r="44784" spans="76:76">
      <c r="BX44784" s="16"/>
    </row>
    <row r="44785" spans="76:76">
      <c r="BX44785" s="16"/>
    </row>
    <row r="44786" spans="76:76">
      <c r="BX44786" s="16"/>
    </row>
    <row r="44787" spans="76:76">
      <c r="BX44787" s="16"/>
    </row>
    <row r="44788" spans="76:76">
      <c r="BX44788" s="16"/>
    </row>
    <row r="44789" spans="76:76">
      <c r="BX44789" s="16"/>
    </row>
    <row r="44790" spans="76:76">
      <c r="BX44790" s="16"/>
    </row>
    <row r="44791" spans="76:76">
      <c r="BX44791" s="16"/>
    </row>
    <row r="44792" spans="76:76">
      <c r="BX44792" s="16"/>
    </row>
    <row r="44793" spans="76:76">
      <c r="BX44793" s="16"/>
    </row>
    <row r="44794" spans="76:76">
      <c r="BX44794" s="16"/>
    </row>
    <row r="44795" spans="76:76">
      <c r="BX44795" s="16"/>
    </row>
    <row r="44796" spans="76:76">
      <c r="BX44796" s="16"/>
    </row>
    <row r="44797" spans="76:76">
      <c r="BX44797" s="16"/>
    </row>
    <row r="44798" spans="76:76">
      <c r="BX44798" s="16"/>
    </row>
    <row r="44799" spans="76:76">
      <c r="BX44799" s="16"/>
    </row>
    <row r="44800" spans="76:76">
      <c r="BX44800" s="16"/>
    </row>
    <row r="44801" spans="76:76">
      <c r="BX44801" s="16"/>
    </row>
    <row r="44802" spans="76:76">
      <c r="BX44802" s="16"/>
    </row>
    <row r="44803" spans="76:76">
      <c r="BX44803" s="16"/>
    </row>
    <row r="44804" spans="76:76">
      <c r="BX44804" s="16"/>
    </row>
    <row r="44805" spans="76:76">
      <c r="BX44805" s="16"/>
    </row>
    <row r="44806" spans="76:76">
      <c r="BX44806" s="16"/>
    </row>
    <row r="44807" spans="76:76">
      <c r="BX44807" s="16"/>
    </row>
    <row r="44808" spans="76:76">
      <c r="BX44808" s="16"/>
    </row>
    <row r="44809" spans="76:76">
      <c r="BX44809" s="16"/>
    </row>
    <row r="44810" spans="76:76">
      <c r="BX44810" s="16"/>
    </row>
    <row r="44811" spans="76:76">
      <c r="BX44811" s="16"/>
    </row>
    <row r="44812" spans="76:76">
      <c r="BX44812" s="16"/>
    </row>
    <row r="44813" spans="76:76">
      <c r="BX44813" s="16"/>
    </row>
    <row r="44814" spans="76:76">
      <c r="BX44814" s="16"/>
    </row>
    <row r="44815" spans="76:76">
      <c r="BX44815" s="16"/>
    </row>
    <row r="44816" spans="76:76">
      <c r="BX44816" s="16"/>
    </row>
    <row r="44817" spans="76:76">
      <c r="BX44817" s="16"/>
    </row>
    <row r="44818" spans="76:76">
      <c r="BX44818" s="16"/>
    </row>
    <row r="44819" spans="76:76">
      <c r="BX44819" s="16"/>
    </row>
    <row r="44820" spans="76:76">
      <c r="BX44820" s="16"/>
    </row>
    <row r="44821" spans="76:76">
      <c r="BX44821" s="16"/>
    </row>
    <row r="44822" spans="76:76">
      <c r="BX44822" s="16"/>
    </row>
    <row r="44823" spans="76:76">
      <c r="BX44823" s="16"/>
    </row>
    <row r="44824" spans="76:76">
      <c r="BX44824" s="16"/>
    </row>
    <row r="44825" spans="76:76">
      <c r="BX44825" s="16"/>
    </row>
    <row r="44826" spans="76:76">
      <c r="BX44826" s="16"/>
    </row>
    <row r="44827" spans="76:76">
      <c r="BX44827" s="16"/>
    </row>
    <row r="44828" spans="76:76">
      <c r="BX44828" s="16"/>
    </row>
    <row r="44829" spans="76:76">
      <c r="BX44829" s="16"/>
    </row>
    <row r="44830" spans="76:76">
      <c r="BX44830" s="16"/>
    </row>
    <row r="44831" spans="76:76">
      <c r="BX44831" s="16"/>
    </row>
    <row r="44832" spans="76:76">
      <c r="BX44832" s="16"/>
    </row>
    <row r="44833" spans="76:76">
      <c r="BX44833" s="16"/>
    </row>
    <row r="44834" spans="76:76">
      <c r="BX44834" s="16"/>
    </row>
    <row r="44835" spans="76:76">
      <c r="BX44835" s="16"/>
    </row>
    <row r="44836" spans="76:76">
      <c r="BX44836" s="16"/>
    </row>
    <row r="44837" spans="76:76">
      <c r="BX44837" s="16"/>
    </row>
    <row r="44838" spans="76:76">
      <c r="BX44838" s="16"/>
    </row>
    <row r="44839" spans="76:76">
      <c r="BX44839" s="16"/>
    </row>
    <row r="44840" spans="76:76">
      <c r="BX44840" s="16"/>
    </row>
    <row r="44841" spans="76:76">
      <c r="BX44841" s="16"/>
    </row>
    <row r="44842" spans="76:76">
      <c r="BX44842" s="16"/>
    </row>
    <row r="44843" spans="76:76">
      <c r="BX44843" s="16"/>
    </row>
    <row r="44844" spans="76:76">
      <c r="BX44844" s="16"/>
    </row>
    <row r="44845" spans="76:76">
      <c r="BX44845" s="16"/>
    </row>
    <row r="44846" spans="76:76">
      <c r="BX44846" s="16"/>
    </row>
    <row r="44847" spans="76:76">
      <c r="BX44847" s="16"/>
    </row>
    <row r="44848" spans="76:76">
      <c r="BX44848" s="16"/>
    </row>
    <row r="44849" spans="76:76">
      <c r="BX44849" s="16"/>
    </row>
    <row r="44850" spans="76:76">
      <c r="BX44850" s="16"/>
    </row>
    <row r="44851" spans="76:76">
      <c r="BX44851" s="16"/>
    </row>
    <row r="44852" spans="76:76">
      <c r="BX44852" s="16"/>
    </row>
    <row r="44853" spans="76:76">
      <c r="BX44853" s="16"/>
    </row>
    <row r="44854" spans="76:76">
      <c r="BX44854" s="16"/>
    </row>
    <row r="44855" spans="76:76">
      <c r="BX44855" s="16"/>
    </row>
    <row r="44856" spans="76:76">
      <c r="BX44856" s="16"/>
    </row>
    <row r="44857" spans="76:76">
      <c r="BX44857" s="16"/>
    </row>
    <row r="44858" spans="76:76">
      <c r="BX44858" s="16"/>
    </row>
    <row r="44859" spans="76:76">
      <c r="BX44859" s="16"/>
    </row>
    <row r="44860" spans="76:76">
      <c r="BX44860" s="16"/>
    </row>
    <row r="44861" spans="76:76">
      <c r="BX44861" s="16"/>
    </row>
    <row r="44862" spans="76:76">
      <c r="BX44862" s="16"/>
    </row>
    <row r="44863" spans="76:76">
      <c r="BX44863" s="16"/>
    </row>
    <row r="44864" spans="76:76">
      <c r="BX44864" s="16"/>
    </row>
    <row r="44865" spans="76:76">
      <c r="BX44865" s="16"/>
    </row>
    <row r="44866" spans="76:76">
      <c r="BX44866" s="16"/>
    </row>
    <row r="44867" spans="76:76">
      <c r="BX44867" s="16"/>
    </row>
    <row r="44868" spans="76:76">
      <c r="BX44868" s="16"/>
    </row>
    <row r="44869" spans="76:76">
      <c r="BX44869" s="16"/>
    </row>
    <row r="44870" spans="76:76">
      <c r="BX44870" s="16"/>
    </row>
    <row r="44871" spans="76:76">
      <c r="BX44871" s="16"/>
    </row>
    <row r="44872" spans="76:76">
      <c r="BX44872" s="16"/>
    </row>
    <row r="44873" spans="76:76">
      <c r="BX44873" s="16"/>
    </row>
    <row r="44874" spans="76:76">
      <c r="BX44874" s="16"/>
    </row>
    <row r="44875" spans="76:76">
      <c r="BX44875" s="16"/>
    </row>
    <row r="44876" spans="76:76">
      <c r="BX44876" s="16"/>
    </row>
    <row r="44877" spans="76:76">
      <c r="BX44877" s="16"/>
    </row>
    <row r="44878" spans="76:76">
      <c r="BX44878" s="16"/>
    </row>
    <row r="44879" spans="76:76">
      <c r="BX44879" s="16"/>
    </row>
    <row r="44880" spans="76:76">
      <c r="BX44880" s="16"/>
    </row>
    <row r="44881" spans="76:76">
      <c r="BX44881" s="16"/>
    </row>
    <row r="44882" spans="76:76">
      <c r="BX44882" s="16"/>
    </row>
    <row r="44883" spans="76:76">
      <c r="BX44883" s="16"/>
    </row>
    <row r="44884" spans="76:76">
      <c r="BX44884" s="16"/>
    </row>
    <row r="44885" spans="76:76">
      <c r="BX44885" s="16"/>
    </row>
    <row r="44886" spans="76:76">
      <c r="BX44886" s="16"/>
    </row>
    <row r="44887" spans="76:76">
      <c r="BX44887" s="16"/>
    </row>
    <row r="44888" spans="76:76">
      <c r="BX44888" s="16"/>
    </row>
    <row r="44889" spans="76:76">
      <c r="BX44889" s="16"/>
    </row>
    <row r="44890" spans="76:76">
      <c r="BX44890" s="16"/>
    </row>
    <row r="44891" spans="76:76">
      <c r="BX44891" s="16"/>
    </row>
    <row r="44892" spans="76:76">
      <c r="BX44892" s="16"/>
    </row>
    <row r="44893" spans="76:76">
      <c r="BX44893" s="16"/>
    </row>
    <row r="44894" spans="76:76">
      <c r="BX44894" s="16"/>
    </row>
    <row r="44895" spans="76:76">
      <c r="BX44895" s="16"/>
    </row>
    <row r="44896" spans="76:76">
      <c r="BX44896" s="16"/>
    </row>
    <row r="44897" spans="76:76">
      <c r="BX44897" s="16"/>
    </row>
    <row r="44898" spans="76:76">
      <c r="BX44898" s="16"/>
    </row>
    <row r="44899" spans="76:76">
      <c r="BX44899" s="16"/>
    </row>
    <row r="44900" spans="76:76">
      <c r="BX44900" s="16"/>
    </row>
    <row r="44901" spans="76:76">
      <c r="BX44901" s="16"/>
    </row>
    <row r="44902" spans="76:76">
      <c r="BX44902" s="16"/>
    </row>
    <row r="44903" spans="76:76">
      <c r="BX44903" s="16"/>
    </row>
    <row r="44904" spans="76:76">
      <c r="BX44904" s="16"/>
    </row>
    <row r="44905" spans="76:76">
      <c r="BX44905" s="16"/>
    </row>
    <row r="44906" spans="76:76">
      <c r="BX44906" s="16"/>
    </row>
    <row r="44907" spans="76:76">
      <c r="BX44907" s="16"/>
    </row>
    <row r="44908" spans="76:76">
      <c r="BX44908" s="16"/>
    </row>
    <row r="44909" spans="76:76">
      <c r="BX44909" s="16"/>
    </row>
    <row r="44910" spans="76:76">
      <c r="BX44910" s="16"/>
    </row>
    <row r="44911" spans="76:76">
      <c r="BX44911" s="16"/>
    </row>
    <row r="44912" spans="76:76">
      <c r="BX44912" s="16"/>
    </row>
    <row r="44913" spans="76:76">
      <c r="BX44913" s="16"/>
    </row>
    <row r="44914" spans="76:76">
      <c r="BX44914" s="16"/>
    </row>
    <row r="44915" spans="76:76">
      <c r="BX44915" s="16"/>
    </row>
    <row r="44916" spans="76:76">
      <c r="BX44916" s="16"/>
    </row>
    <row r="44917" spans="76:76">
      <c r="BX44917" s="16"/>
    </row>
    <row r="44918" spans="76:76">
      <c r="BX44918" s="16"/>
    </row>
    <row r="44919" spans="76:76">
      <c r="BX44919" s="16"/>
    </row>
    <row r="44920" spans="76:76">
      <c r="BX44920" s="16"/>
    </row>
    <row r="44921" spans="76:76">
      <c r="BX44921" s="16"/>
    </row>
    <row r="44922" spans="76:76">
      <c r="BX44922" s="16"/>
    </row>
    <row r="44923" spans="76:76">
      <c r="BX44923" s="16"/>
    </row>
    <row r="44924" spans="76:76">
      <c r="BX44924" s="16"/>
    </row>
    <row r="44925" spans="76:76">
      <c r="BX44925" s="16"/>
    </row>
    <row r="44926" spans="76:76">
      <c r="BX44926" s="16"/>
    </row>
    <row r="44927" spans="76:76">
      <c r="BX44927" s="16"/>
    </row>
    <row r="44928" spans="76:76">
      <c r="BX44928" s="16"/>
    </row>
    <row r="44929" spans="76:76">
      <c r="BX44929" s="16"/>
    </row>
    <row r="44930" spans="76:76">
      <c r="BX44930" s="16"/>
    </row>
    <row r="44931" spans="76:76">
      <c r="BX44931" s="16"/>
    </row>
    <row r="44932" spans="76:76">
      <c r="BX44932" s="16"/>
    </row>
    <row r="44933" spans="76:76">
      <c r="BX44933" s="16"/>
    </row>
    <row r="44934" spans="76:76">
      <c r="BX44934" s="16"/>
    </row>
    <row r="44935" spans="76:76">
      <c r="BX44935" s="16"/>
    </row>
    <row r="44936" spans="76:76">
      <c r="BX44936" s="16"/>
    </row>
    <row r="44937" spans="76:76">
      <c r="BX44937" s="16"/>
    </row>
    <row r="44938" spans="76:76">
      <c r="BX44938" s="16"/>
    </row>
    <row r="44939" spans="76:76">
      <c r="BX44939" s="16"/>
    </row>
    <row r="44940" spans="76:76">
      <c r="BX44940" s="16"/>
    </row>
    <row r="44941" spans="76:76">
      <c r="BX44941" s="16"/>
    </row>
    <row r="44942" spans="76:76">
      <c r="BX44942" s="16"/>
    </row>
    <row r="44943" spans="76:76">
      <c r="BX44943" s="16"/>
    </row>
    <row r="44944" spans="76:76">
      <c r="BX44944" s="16"/>
    </row>
    <row r="44945" spans="76:76">
      <c r="BX44945" s="16"/>
    </row>
    <row r="44946" spans="76:76">
      <c r="BX44946" s="16"/>
    </row>
    <row r="44947" spans="76:76">
      <c r="BX44947" s="16"/>
    </row>
    <row r="44948" spans="76:76">
      <c r="BX44948" s="16"/>
    </row>
    <row r="44949" spans="76:76">
      <c r="BX44949" s="16"/>
    </row>
    <row r="44950" spans="76:76">
      <c r="BX44950" s="16"/>
    </row>
    <row r="44951" spans="76:76">
      <c r="BX44951" s="16"/>
    </row>
    <row r="44952" spans="76:76">
      <c r="BX44952" s="16"/>
    </row>
    <row r="44953" spans="76:76">
      <c r="BX44953" s="16"/>
    </row>
    <row r="44954" spans="76:76">
      <c r="BX44954" s="16"/>
    </row>
    <row r="44955" spans="76:76">
      <c r="BX44955" s="16"/>
    </row>
    <row r="44956" spans="76:76">
      <c r="BX44956" s="16"/>
    </row>
    <row r="44957" spans="76:76">
      <c r="BX44957" s="16"/>
    </row>
    <row r="44958" spans="76:76">
      <c r="BX44958" s="16"/>
    </row>
    <row r="44959" spans="76:76">
      <c r="BX44959" s="16"/>
    </row>
    <row r="44960" spans="76:76">
      <c r="BX44960" s="16"/>
    </row>
    <row r="44961" spans="76:76">
      <c r="BX44961" s="16"/>
    </row>
    <row r="44962" spans="76:76">
      <c r="BX44962" s="16"/>
    </row>
    <row r="44963" spans="76:76">
      <c r="BX44963" s="16"/>
    </row>
    <row r="44964" spans="76:76">
      <c r="BX44964" s="16"/>
    </row>
    <row r="44965" spans="76:76">
      <c r="BX44965" s="16"/>
    </row>
    <row r="44966" spans="76:76">
      <c r="BX44966" s="16"/>
    </row>
    <row r="44967" spans="76:76">
      <c r="BX44967" s="16"/>
    </row>
    <row r="44968" spans="76:76">
      <c r="BX44968" s="16"/>
    </row>
    <row r="44969" spans="76:76">
      <c r="BX44969" s="16"/>
    </row>
    <row r="44970" spans="76:76">
      <c r="BX44970" s="16"/>
    </row>
    <row r="44971" spans="76:76">
      <c r="BX44971" s="16"/>
    </row>
    <row r="44972" spans="76:76">
      <c r="BX44972" s="16"/>
    </row>
    <row r="44973" spans="76:76">
      <c r="BX44973" s="16"/>
    </row>
    <row r="44974" spans="76:76">
      <c r="BX44974" s="16"/>
    </row>
    <row r="44975" spans="76:76">
      <c r="BX44975" s="16"/>
    </row>
    <row r="44976" spans="76:76">
      <c r="BX44976" s="16"/>
    </row>
    <row r="44977" spans="76:76">
      <c r="BX44977" s="16"/>
    </row>
    <row r="44978" spans="76:76">
      <c r="BX44978" s="16"/>
    </row>
    <row r="44979" spans="76:76">
      <c r="BX44979" s="16"/>
    </row>
    <row r="44980" spans="76:76">
      <c r="BX44980" s="16"/>
    </row>
    <row r="44981" spans="76:76">
      <c r="BX44981" s="16"/>
    </row>
    <row r="44982" spans="76:76">
      <c r="BX44982" s="16"/>
    </row>
    <row r="44983" spans="76:76">
      <c r="BX44983" s="16"/>
    </row>
    <row r="44984" spans="76:76">
      <c r="BX44984" s="16"/>
    </row>
    <row r="44985" spans="76:76">
      <c r="BX44985" s="16"/>
    </row>
    <row r="44986" spans="76:76">
      <c r="BX44986" s="16"/>
    </row>
    <row r="44987" spans="76:76">
      <c r="BX44987" s="16"/>
    </row>
    <row r="44988" spans="76:76">
      <c r="BX44988" s="16"/>
    </row>
    <row r="44989" spans="76:76">
      <c r="BX44989" s="16"/>
    </row>
    <row r="44990" spans="76:76">
      <c r="BX44990" s="16"/>
    </row>
    <row r="44991" spans="76:76">
      <c r="BX44991" s="16"/>
    </row>
    <row r="44992" spans="76:76">
      <c r="BX44992" s="16"/>
    </row>
    <row r="44993" spans="76:76">
      <c r="BX44993" s="16"/>
    </row>
    <row r="44994" spans="76:76">
      <c r="BX44994" s="16"/>
    </row>
    <row r="44995" spans="76:76">
      <c r="BX44995" s="16"/>
    </row>
    <row r="44996" spans="76:76">
      <c r="BX44996" s="16"/>
    </row>
    <row r="44997" spans="76:76">
      <c r="BX44997" s="16"/>
    </row>
    <row r="44998" spans="76:76">
      <c r="BX44998" s="16"/>
    </row>
    <row r="44999" spans="76:76">
      <c r="BX44999" s="16"/>
    </row>
    <row r="45000" spans="76:76">
      <c r="BX45000" s="16"/>
    </row>
    <row r="45001" spans="76:76">
      <c r="BX45001" s="16"/>
    </row>
    <row r="45002" spans="76:76">
      <c r="BX45002" s="16"/>
    </row>
    <row r="45003" spans="76:76">
      <c r="BX45003" s="16"/>
    </row>
    <row r="45004" spans="76:76">
      <c r="BX45004" s="16"/>
    </row>
    <row r="45005" spans="76:76">
      <c r="BX45005" s="16"/>
    </row>
    <row r="45006" spans="76:76">
      <c r="BX45006" s="16"/>
    </row>
    <row r="45007" spans="76:76">
      <c r="BX45007" s="16"/>
    </row>
    <row r="45008" spans="76:76">
      <c r="BX45008" s="16"/>
    </row>
    <row r="45009" spans="76:76">
      <c r="BX45009" s="16"/>
    </row>
    <row r="45010" spans="76:76">
      <c r="BX45010" s="16"/>
    </row>
    <row r="45011" spans="76:76">
      <c r="BX45011" s="16"/>
    </row>
    <row r="45012" spans="76:76">
      <c r="BX45012" s="16"/>
    </row>
    <row r="45013" spans="76:76">
      <c r="BX45013" s="16"/>
    </row>
    <row r="45014" spans="76:76">
      <c r="BX45014" s="16"/>
    </row>
    <row r="45015" spans="76:76">
      <c r="BX45015" s="16"/>
    </row>
    <row r="45016" spans="76:76">
      <c r="BX45016" s="16"/>
    </row>
    <row r="45017" spans="76:76">
      <c r="BX45017" s="16"/>
    </row>
    <row r="45018" spans="76:76">
      <c r="BX45018" s="16"/>
    </row>
    <row r="45019" spans="76:76">
      <c r="BX45019" s="16"/>
    </row>
    <row r="45020" spans="76:76">
      <c r="BX45020" s="16"/>
    </row>
    <row r="45021" spans="76:76">
      <c r="BX45021" s="16"/>
    </row>
    <row r="45022" spans="76:76">
      <c r="BX45022" s="16"/>
    </row>
    <row r="45023" spans="76:76">
      <c r="BX45023" s="16"/>
    </row>
    <row r="45024" spans="76:76">
      <c r="BX45024" s="16"/>
    </row>
    <row r="45025" spans="76:76">
      <c r="BX45025" s="16"/>
    </row>
    <row r="45026" spans="76:76">
      <c r="BX45026" s="16"/>
    </row>
    <row r="45027" spans="76:76">
      <c r="BX45027" s="16"/>
    </row>
    <row r="45028" spans="76:76">
      <c r="BX45028" s="16"/>
    </row>
    <row r="45029" spans="76:76">
      <c r="BX45029" s="16"/>
    </row>
    <row r="45030" spans="76:76">
      <c r="BX45030" s="16"/>
    </row>
    <row r="45031" spans="76:76">
      <c r="BX45031" s="16"/>
    </row>
    <row r="45032" spans="76:76">
      <c r="BX45032" s="16"/>
    </row>
    <row r="45033" spans="76:76">
      <c r="BX45033" s="16"/>
    </row>
    <row r="45034" spans="76:76">
      <c r="BX45034" s="16"/>
    </row>
    <row r="45035" spans="76:76">
      <c r="BX45035" s="16"/>
    </row>
    <row r="45036" spans="76:76">
      <c r="BX45036" s="16"/>
    </row>
    <row r="45037" spans="76:76">
      <c r="BX45037" s="16"/>
    </row>
    <row r="45038" spans="76:76">
      <c r="BX45038" s="16"/>
    </row>
    <row r="45039" spans="76:76">
      <c r="BX45039" s="16"/>
    </row>
    <row r="45040" spans="76:76">
      <c r="BX45040" s="16"/>
    </row>
    <row r="45041" spans="76:76">
      <c r="BX45041" s="16"/>
    </row>
    <row r="45042" spans="76:76">
      <c r="BX45042" s="16"/>
    </row>
    <row r="45043" spans="76:76">
      <c r="BX45043" s="16"/>
    </row>
    <row r="45044" spans="76:76">
      <c r="BX45044" s="16"/>
    </row>
    <row r="45045" spans="76:76">
      <c r="BX45045" s="16"/>
    </row>
    <row r="45046" spans="76:76">
      <c r="BX45046" s="16"/>
    </row>
    <row r="45047" spans="76:76">
      <c r="BX45047" s="16"/>
    </row>
    <row r="45048" spans="76:76">
      <c r="BX45048" s="16"/>
    </row>
    <row r="45049" spans="76:76">
      <c r="BX45049" s="16"/>
    </row>
    <row r="45050" spans="76:76">
      <c r="BX45050" s="16"/>
    </row>
    <row r="45051" spans="76:76">
      <c r="BX45051" s="16"/>
    </row>
    <row r="45052" spans="76:76">
      <c r="BX45052" s="16"/>
    </row>
    <row r="45053" spans="76:76">
      <c r="BX45053" s="16"/>
    </row>
    <row r="45054" spans="76:76">
      <c r="BX45054" s="16"/>
    </row>
    <row r="45055" spans="76:76">
      <c r="BX45055" s="16"/>
    </row>
    <row r="45056" spans="76:76">
      <c r="BX45056" s="16"/>
    </row>
    <row r="45057" spans="76:76">
      <c r="BX45057" s="16"/>
    </row>
    <row r="45058" spans="76:76">
      <c r="BX45058" s="16"/>
    </row>
    <row r="45059" spans="76:76">
      <c r="BX45059" s="16"/>
    </row>
    <row r="45060" spans="76:76">
      <c r="BX45060" s="16"/>
    </row>
    <row r="45061" spans="76:76">
      <c r="BX45061" s="16"/>
    </row>
    <row r="45062" spans="76:76">
      <c r="BX45062" s="16"/>
    </row>
    <row r="45063" spans="76:76">
      <c r="BX45063" s="16"/>
    </row>
    <row r="45064" spans="76:76">
      <c r="BX45064" s="16"/>
    </row>
    <row r="45065" spans="76:76">
      <c r="BX45065" s="16"/>
    </row>
    <row r="45066" spans="76:76">
      <c r="BX45066" s="16"/>
    </row>
    <row r="45067" spans="76:76">
      <c r="BX45067" s="16"/>
    </row>
    <row r="45068" spans="76:76">
      <c r="BX45068" s="16"/>
    </row>
    <row r="45069" spans="76:76">
      <c r="BX45069" s="16"/>
    </row>
    <row r="45070" spans="76:76">
      <c r="BX45070" s="16"/>
    </row>
    <row r="45071" spans="76:76">
      <c r="BX45071" s="16"/>
    </row>
    <row r="45072" spans="76:76">
      <c r="BX45072" s="16"/>
    </row>
    <row r="45073" spans="76:76">
      <c r="BX45073" s="16"/>
    </row>
    <row r="45074" spans="76:76">
      <c r="BX45074" s="16"/>
    </row>
    <row r="45075" spans="76:76">
      <c r="BX45075" s="16"/>
    </row>
    <row r="45076" spans="76:76">
      <c r="BX45076" s="16"/>
    </row>
    <row r="45077" spans="76:76">
      <c r="BX45077" s="16"/>
    </row>
    <row r="45078" spans="76:76">
      <c r="BX45078" s="16"/>
    </row>
    <row r="45079" spans="76:76">
      <c r="BX45079" s="16"/>
    </row>
    <row r="45080" spans="76:76">
      <c r="BX45080" s="16"/>
    </row>
    <row r="45081" spans="76:76">
      <c r="BX45081" s="16"/>
    </row>
    <row r="45082" spans="76:76">
      <c r="BX45082" s="16"/>
    </row>
    <row r="45083" spans="76:76">
      <c r="BX45083" s="16"/>
    </row>
    <row r="45084" spans="76:76">
      <c r="BX45084" s="16"/>
    </row>
    <row r="45085" spans="76:76">
      <c r="BX45085" s="16"/>
    </row>
    <row r="45086" spans="76:76">
      <c r="BX45086" s="16"/>
    </row>
    <row r="45087" spans="76:76">
      <c r="BX45087" s="16"/>
    </row>
    <row r="45088" spans="76:76">
      <c r="BX45088" s="16"/>
    </row>
    <row r="45089" spans="76:76">
      <c r="BX45089" s="16"/>
    </row>
    <row r="45090" spans="76:76">
      <c r="BX45090" s="16"/>
    </row>
    <row r="45091" spans="76:76">
      <c r="BX45091" s="16"/>
    </row>
    <row r="45092" spans="76:76">
      <c r="BX45092" s="16"/>
    </row>
    <row r="45093" spans="76:76">
      <c r="BX45093" s="16"/>
    </row>
    <row r="45094" spans="76:76">
      <c r="BX45094" s="16"/>
    </row>
    <row r="45095" spans="76:76">
      <c r="BX45095" s="16"/>
    </row>
    <row r="45096" spans="76:76">
      <c r="BX45096" s="16"/>
    </row>
    <row r="45097" spans="76:76">
      <c r="BX45097" s="16"/>
    </row>
    <row r="45098" spans="76:76">
      <c r="BX45098" s="16"/>
    </row>
    <row r="45099" spans="76:76">
      <c r="BX45099" s="16"/>
    </row>
    <row r="45100" spans="76:76">
      <c r="BX45100" s="16"/>
    </row>
    <row r="45101" spans="76:76">
      <c r="BX45101" s="16"/>
    </row>
    <row r="45102" spans="76:76">
      <c r="BX45102" s="16"/>
    </row>
    <row r="45103" spans="76:76">
      <c r="BX45103" s="16"/>
    </row>
    <row r="45104" spans="76:76">
      <c r="BX45104" s="16"/>
    </row>
    <row r="45105" spans="76:76">
      <c r="BX45105" s="16"/>
    </row>
    <row r="45106" spans="76:76">
      <c r="BX45106" s="16"/>
    </row>
    <row r="45107" spans="76:76">
      <c r="BX45107" s="16"/>
    </row>
    <row r="45108" spans="76:76">
      <c r="BX45108" s="16"/>
    </row>
    <row r="45109" spans="76:76">
      <c r="BX45109" s="16"/>
    </row>
    <row r="45110" spans="76:76">
      <c r="BX45110" s="16"/>
    </row>
    <row r="45111" spans="76:76">
      <c r="BX45111" s="16"/>
    </row>
    <row r="45112" spans="76:76">
      <c r="BX45112" s="16"/>
    </row>
    <row r="45113" spans="76:76">
      <c r="BX45113" s="16"/>
    </row>
    <row r="45114" spans="76:76">
      <c r="BX45114" s="16"/>
    </row>
    <row r="45115" spans="76:76">
      <c r="BX45115" s="16"/>
    </row>
    <row r="45116" spans="76:76">
      <c r="BX45116" s="16"/>
    </row>
    <row r="45117" spans="76:76">
      <c r="BX45117" s="16"/>
    </row>
    <row r="45118" spans="76:76">
      <c r="BX45118" s="16"/>
    </row>
    <row r="45119" spans="76:76">
      <c r="BX45119" s="16"/>
    </row>
    <row r="45120" spans="76:76">
      <c r="BX45120" s="16"/>
    </row>
    <row r="45121" spans="76:76">
      <c r="BX45121" s="16"/>
    </row>
    <row r="45122" spans="76:76">
      <c r="BX45122" s="16"/>
    </row>
    <row r="45123" spans="76:76">
      <c r="BX45123" s="16"/>
    </row>
    <row r="45124" spans="76:76">
      <c r="BX45124" s="16"/>
    </row>
    <row r="45125" spans="76:76">
      <c r="BX45125" s="16"/>
    </row>
    <row r="45126" spans="76:76">
      <c r="BX45126" s="16"/>
    </row>
    <row r="45127" spans="76:76">
      <c r="BX45127" s="16"/>
    </row>
    <row r="45128" spans="76:76">
      <c r="BX45128" s="16"/>
    </row>
    <row r="45129" spans="76:76">
      <c r="BX45129" s="16"/>
    </row>
    <row r="45130" spans="76:76">
      <c r="BX45130" s="16"/>
    </row>
    <row r="45131" spans="76:76">
      <c r="BX45131" s="16"/>
    </row>
    <row r="45132" spans="76:76">
      <c r="BX45132" s="16"/>
    </row>
    <row r="45133" spans="76:76">
      <c r="BX45133" s="16"/>
    </row>
    <row r="45134" spans="76:76">
      <c r="BX45134" s="16"/>
    </row>
    <row r="45135" spans="76:76">
      <c r="BX45135" s="16"/>
    </row>
    <row r="45136" spans="76:76">
      <c r="BX45136" s="16"/>
    </row>
    <row r="45137" spans="76:76">
      <c r="BX45137" s="16"/>
    </row>
    <row r="45138" spans="76:76">
      <c r="BX45138" s="16"/>
    </row>
    <row r="45139" spans="76:76">
      <c r="BX45139" s="16"/>
    </row>
    <row r="45140" spans="76:76">
      <c r="BX45140" s="16"/>
    </row>
    <row r="45141" spans="76:76">
      <c r="BX45141" s="16"/>
    </row>
    <row r="45142" spans="76:76">
      <c r="BX45142" s="16"/>
    </row>
    <row r="45143" spans="76:76">
      <c r="BX45143" s="16"/>
    </row>
    <row r="45144" spans="76:76">
      <c r="BX45144" s="16"/>
    </row>
    <row r="45145" spans="76:76">
      <c r="BX45145" s="16"/>
    </row>
    <row r="45146" spans="76:76">
      <c r="BX45146" s="16"/>
    </row>
    <row r="45147" spans="76:76">
      <c r="BX45147" s="16"/>
    </row>
    <row r="45148" spans="76:76">
      <c r="BX45148" s="16"/>
    </row>
    <row r="45149" spans="76:76">
      <c r="BX45149" s="16"/>
    </row>
    <row r="45150" spans="76:76">
      <c r="BX45150" s="16"/>
    </row>
    <row r="45151" spans="76:76">
      <c r="BX45151" s="16"/>
    </row>
    <row r="45152" spans="76:76">
      <c r="BX45152" s="16"/>
    </row>
    <row r="45153" spans="76:76">
      <c r="BX45153" s="16"/>
    </row>
    <row r="45154" spans="76:76">
      <c r="BX45154" s="16"/>
    </row>
    <row r="45155" spans="76:76">
      <c r="BX45155" s="16"/>
    </row>
    <row r="45156" spans="76:76">
      <c r="BX45156" s="16"/>
    </row>
    <row r="45157" spans="76:76">
      <c r="BX45157" s="16"/>
    </row>
    <row r="45158" spans="76:76">
      <c r="BX45158" s="16"/>
    </row>
    <row r="45159" spans="76:76">
      <c r="BX45159" s="16"/>
    </row>
    <row r="45160" spans="76:76">
      <c r="BX45160" s="16"/>
    </row>
    <row r="45161" spans="76:76">
      <c r="BX45161" s="16"/>
    </row>
    <row r="45162" spans="76:76">
      <c r="BX45162" s="16"/>
    </row>
    <row r="45163" spans="76:76">
      <c r="BX45163" s="16"/>
    </row>
    <row r="45164" spans="76:76">
      <c r="BX45164" s="16"/>
    </row>
    <row r="45165" spans="76:76">
      <c r="BX45165" s="16"/>
    </row>
    <row r="45166" spans="76:76">
      <c r="BX45166" s="16"/>
    </row>
    <row r="45167" spans="76:76">
      <c r="BX45167" s="16"/>
    </row>
    <row r="45168" spans="76:76">
      <c r="BX45168" s="16"/>
    </row>
    <row r="45169" spans="76:76">
      <c r="BX45169" s="16"/>
    </row>
    <row r="45170" spans="76:76">
      <c r="BX45170" s="16"/>
    </row>
    <row r="45171" spans="76:76">
      <c r="BX45171" s="16"/>
    </row>
    <row r="45172" spans="76:76">
      <c r="BX45172" s="16"/>
    </row>
    <row r="45173" spans="76:76">
      <c r="BX45173" s="16"/>
    </row>
    <row r="45174" spans="76:76">
      <c r="BX45174" s="16"/>
    </row>
    <row r="45175" spans="76:76">
      <c r="BX45175" s="16"/>
    </row>
    <row r="45176" spans="76:76">
      <c r="BX45176" s="16"/>
    </row>
    <row r="45177" spans="76:76">
      <c r="BX45177" s="16"/>
    </row>
    <row r="45178" spans="76:76">
      <c r="BX45178" s="16"/>
    </row>
    <row r="45179" spans="76:76">
      <c r="BX45179" s="16"/>
    </row>
    <row r="45180" spans="76:76">
      <c r="BX45180" s="16"/>
    </row>
    <row r="45181" spans="76:76">
      <c r="BX45181" s="16"/>
    </row>
    <row r="45182" spans="76:76">
      <c r="BX45182" s="16"/>
    </row>
    <row r="45183" spans="76:76">
      <c r="BX45183" s="16"/>
    </row>
    <row r="45184" spans="76:76">
      <c r="BX45184" s="16"/>
    </row>
    <row r="45185" spans="76:76">
      <c r="BX45185" s="16"/>
    </row>
    <row r="45186" spans="76:76">
      <c r="BX45186" s="16"/>
    </row>
    <row r="45187" spans="76:76">
      <c r="BX45187" s="16"/>
    </row>
    <row r="45188" spans="76:76">
      <c r="BX45188" s="16"/>
    </row>
    <row r="45189" spans="76:76">
      <c r="BX45189" s="16"/>
    </row>
    <row r="45190" spans="76:76">
      <c r="BX45190" s="16"/>
    </row>
    <row r="45191" spans="76:76">
      <c r="BX45191" s="16"/>
    </row>
    <row r="45192" spans="76:76">
      <c r="BX45192" s="16"/>
    </row>
    <row r="45193" spans="76:76">
      <c r="BX45193" s="16"/>
    </row>
    <row r="45194" spans="76:76">
      <c r="BX45194" s="16"/>
    </row>
    <row r="45195" spans="76:76">
      <c r="BX45195" s="16"/>
    </row>
    <row r="45196" spans="76:76">
      <c r="BX45196" s="16"/>
    </row>
    <row r="45197" spans="76:76">
      <c r="BX45197" s="16"/>
    </row>
    <row r="45198" spans="76:76">
      <c r="BX45198" s="16"/>
    </row>
    <row r="45199" spans="76:76">
      <c r="BX45199" s="16"/>
    </row>
    <row r="45200" spans="76:76">
      <c r="BX45200" s="16"/>
    </row>
    <row r="45201" spans="76:76">
      <c r="BX45201" s="16"/>
    </row>
    <row r="45202" spans="76:76">
      <c r="BX45202" s="16"/>
    </row>
    <row r="45203" spans="76:76">
      <c r="BX45203" s="16"/>
    </row>
    <row r="45204" spans="76:76">
      <c r="BX45204" s="16"/>
    </row>
    <row r="45205" spans="76:76">
      <c r="BX45205" s="16"/>
    </row>
    <row r="45206" spans="76:76">
      <c r="BX45206" s="16"/>
    </row>
    <row r="45207" spans="76:76">
      <c r="BX45207" s="16"/>
    </row>
    <row r="45208" spans="76:76">
      <c r="BX45208" s="16"/>
    </row>
    <row r="45209" spans="76:76">
      <c r="BX45209" s="16"/>
    </row>
    <row r="45210" spans="76:76">
      <c r="BX45210" s="16"/>
    </row>
    <row r="45211" spans="76:76">
      <c r="BX45211" s="16"/>
    </row>
    <row r="45212" spans="76:76">
      <c r="BX45212" s="16"/>
    </row>
    <row r="45213" spans="76:76">
      <c r="BX45213" s="16"/>
    </row>
    <row r="45214" spans="76:76">
      <c r="BX45214" s="16"/>
    </row>
    <row r="45215" spans="76:76">
      <c r="BX45215" s="16"/>
    </row>
    <row r="45216" spans="76:76">
      <c r="BX45216" s="16"/>
    </row>
    <row r="45217" spans="76:76">
      <c r="BX45217" s="16"/>
    </row>
    <row r="45218" spans="76:76">
      <c r="BX45218" s="16"/>
    </row>
    <row r="45219" spans="76:76">
      <c r="BX45219" s="16"/>
    </row>
    <row r="45220" spans="76:76">
      <c r="BX45220" s="16"/>
    </row>
    <row r="45221" spans="76:76">
      <c r="BX45221" s="16"/>
    </row>
    <row r="45222" spans="76:76">
      <c r="BX45222" s="16"/>
    </row>
    <row r="45223" spans="76:76">
      <c r="BX45223" s="16"/>
    </row>
    <row r="45224" spans="76:76">
      <c r="BX45224" s="16"/>
    </row>
    <row r="45225" spans="76:76">
      <c r="BX45225" s="16"/>
    </row>
    <row r="45226" spans="76:76">
      <c r="BX45226" s="16"/>
    </row>
    <row r="45227" spans="76:76">
      <c r="BX45227" s="16"/>
    </row>
    <row r="45228" spans="76:76">
      <c r="BX45228" s="16"/>
    </row>
    <row r="45229" spans="76:76">
      <c r="BX45229" s="16"/>
    </row>
    <row r="45230" spans="76:76">
      <c r="BX45230" s="16"/>
    </row>
    <row r="45231" spans="76:76">
      <c r="BX45231" s="16"/>
    </row>
    <row r="45232" spans="76:76">
      <c r="BX45232" s="16"/>
    </row>
    <row r="45233" spans="76:76">
      <c r="BX45233" s="16"/>
    </row>
    <row r="45234" spans="76:76">
      <c r="BX45234" s="16"/>
    </row>
    <row r="45235" spans="76:76">
      <c r="BX45235" s="16"/>
    </row>
    <row r="45236" spans="76:76">
      <c r="BX45236" s="16"/>
    </row>
    <row r="45237" spans="76:76">
      <c r="BX45237" s="16"/>
    </row>
    <row r="45238" spans="76:76">
      <c r="BX45238" s="16"/>
    </row>
    <row r="45239" spans="76:76">
      <c r="BX45239" s="16"/>
    </row>
    <row r="45240" spans="76:76">
      <c r="BX45240" s="16"/>
    </row>
    <row r="45241" spans="76:76">
      <c r="BX45241" s="16"/>
    </row>
    <row r="45242" spans="76:76">
      <c r="BX45242" s="16"/>
    </row>
    <row r="45243" spans="76:76">
      <c r="BX45243" s="16"/>
    </row>
    <row r="45244" spans="76:76">
      <c r="BX45244" s="16"/>
    </row>
    <row r="45245" spans="76:76">
      <c r="BX45245" s="16"/>
    </row>
    <row r="45246" spans="76:76">
      <c r="BX45246" s="16"/>
    </row>
    <row r="45247" spans="76:76">
      <c r="BX45247" s="16"/>
    </row>
    <row r="45248" spans="76:76">
      <c r="BX45248" s="16"/>
    </row>
    <row r="45249" spans="76:76">
      <c r="BX45249" s="16"/>
    </row>
    <row r="45250" spans="76:76">
      <c r="BX45250" s="16"/>
    </row>
    <row r="45251" spans="76:76">
      <c r="BX45251" s="16"/>
    </row>
    <row r="45252" spans="76:76">
      <c r="BX45252" s="16"/>
    </row>
    <row r="45253" spans="76:76">
      <c r="BX45253" s="16"/>
    </row>
    <row r="45254" spans="76:76">
      <c r="BX45254" s="16"/>
    </row>
    <row r="45255" spans="76:76">
      <c r="BX45255" s="16"/>
    </row>
    <row r="45256" spans="76:76">
      <c r="BX45256" s="16"/>
    </row>
    <row r="45257" spans="76:76">
      <c r="BX45257" s="16"/>
    </row>
    <row r="45258" spans="76:76">
      <c r="BX45258" s="16"/>
    </row>
    <row r="45259" spans="76:76">
      <c r="BX45259" s="16"/>
    </row>
    <row r="45260" spans="76:76">
      <c r="BX45260" s="16"/>
    </row>
    <row r="45261" spans="76:76">
      <c r="BX45261" s="16"/>
    </row>
    <row r="45262" spans="76:76">
      <c r="BX45262" s="16"/>
    </row>
    <row r="45263" spans="76:76">
      <c r="BX45263" s="16"/>
    </row>
    <row r="45264" spans="76:76">
      <c r="BX45264" s="16"/>
    </row>
    <row r="45265" spans="76:76">
      <c r="BX45265" s="16"/>
    </row>
    <row r="45266" spans="76:76">
      <c r="BX45266" s="16"/>
    </row>
    <row r="45267" spans="76:76">
      <c r="BX45267" s="16"/>
    </row>
    <row r="45268" spans="76:76">
      <c r="BX45268" s="16"/>
    </row>
    <row r="45269" spans="76:76">
      <c r="BX45269" s="16"/>
    </row>
    <row r="45270" spans="76:76">
      <c r="BX45270" s="16"/>
    </row>
    <row r="45271" spans="76:76">
      <c r="BX45271" s="16"/>
    </row>
    <row r="45272" spans="76:76">
      <c r="BX45272" s="16"/>
    </row>
    <row r="45273" spans="76:76">
      <c r="BX45273" s="16"/>
    </row>
    <row r="45274" spans="76:76">
      <c r="BX45274" s="16"/>
    </row>
    <row r="45275" spans="76:76">
      <c r="BX45275" s="16"/>
    </row>
    <row r="45276" spans="76:76">
      <c r="BX45276" s="16"/>
    </row>
    <row r="45277" spans="76:76">
      <c r="BX45277" s="16"/>
    </row>
    <row r="45278" spans="76:76">
      <c r="BX45278" s="16"/>
    </row>
    <row r="45279" spans="76:76">
      <c r="BX45279" s="16"/>
    </row>
    <row r="45280" spans="76:76">
      <c r="BX45280" s="16"/>
    </row>
    <row r="45281" spans="76:76">
      <c r="BX45281" s="16"/>
    </row>
    <row r="45282" spans="76:76">
      <c r="BX45282" s="16"/>
    </row>
    <row r="45283" spans="76:76">
      <c r="BX45283" s="16"/>
    </row>
    <row r="45284" spans="76:76">
      <c r="BX45284" s="16"/>
    </row>
    <row r="45285" spans="76:76">
      <c r="BX45285" s="16"/>
    </row>
    <row r="45286" spans="76:76">
      <c r="BX45286" s="16"/>
    </row>
    <row r="45287" spans="76:76">
      <c r="BX45287" s="16"/>
    </row>
    <row r="45288" spans="76:76">
      <c r="BX45288" s="16"/>
    </row>
    <row r="45289" spans="76:76">
      <c r="BX45289" s="16"/>
    </row>
    <row r="45290" spans="76:76">
      <c r="BX45290" s="16"/>
    </row>
    <row r="45291" spans="76:76">
      <c r="BX45291" s="16"/>
    </row>
    <row r="45292" spans="76:76">
      <c r="BX45292" s="16"/>
    </row>
    <row r="45293" spans="76:76">
      <c r="BX45293" s="16"/>
    </row>
    <row r="45294" spans="76:76">
      <c r="BX45294" s="16"/>
    </row>
    <row r="45295" spans="76:76">
      <c r="BX45295" s="16"/>
    </row>
    <row r="45296" spans="76:76">
      <c r="BX45296" s="16"/>
    </row>
    <row r="45297" spans="76:76">
      <c r="BX45297" s="16"/>
    </row>
    <row r="45298" spans="76:76">
      <c r="BX45298" s="16"/>
    </row>
    <row r="45299" spans="76:76">
      <c r="BX45299" s="16"/>
    </row>
    <row r="45300" spans="76:76">
      <c r="BX45300" s="16"/>
    </row>
    <row r="45301" spans="76:76">
      <c r="BX45301" s="16"/>
    </row>
    <row r="45302" spans="76:76">
      <c r="BX45302" s="16"/>
    </row>
    <row r="45303" spans="76:76">
      <c r="BX45303" s="16"/>
    </row>
    <row r="45304" spans="76:76">
      <c r="BX45304" s="16"/>
    </row>
    <row r="45305" spans="76:76">
      <c r="BX45305" s="16"/>
    </row>
    <row r="45306" spans="76:76">
      <c r="BX45306" s="16"/>
    </row>
    <row r="45307" spans="76:76">
      <c r="BX45307" s="16"/>
    </row>
    <row r="45308" spans="76:76">
      <c r="BX45308" s="16"/>
    </row>
    <row r="45309" spans="76:76">
      <c r="BX45309" s="16"/>
    </row>
    <row r="45310" spans="76:76">
      <c r="BX45310" s="16"/>
    </row>
    <row r="45311" spans="76:76">
      <c r="BX45311" s="16"/>
    </row>
    <row r="45312" spans="76:76">
      <c r="BX45312" s="16"/>
    </row>
    <row r="45313" spans="76:76">
      <c r="BX45313" s="16"/>
    </row>
    <row r="45314" spans="76:76">
      <c r="BX45314" s="16"/>
    </row>
    <row r="45315" spans="76:76">
      <c r="BX45315" s="16"/>
    </row>
    <row r="45316" spans="76:76">
      <c r="BX45316" s="16"/>
    </row>
    <row r="45317" spans="76:76">
      <c r="BX45317" s="16"/>
    </row>
    <row r="45318" spans="76:76">
      <c r="BX45318" s="16"/>
    </row>
    <row r="45319" spans="76:76">
      <c r="BX45319" s="16"/>
    </row>
    <row r="45320" spans="76:76">
      <c r="BX45320" s="16"/>
    </row>
    <row r="45321" spans="76:76">
      <c r="BX45321" s="16"/>
    </row>
    <row r="45322" spans="76:76">
      <c r="BX45322" s="16"/>
    </row>
    <row r="45323" spans="76:76">
      <c r="BX45323" s="16"/>
    </row>
    <row r="45324" spans="76:76">
      <c r="BX45324" s="16"/>
    </row>
    <row r="45325" spans="76:76">
      <c r="BX45325" s="16"/>
    </row>
    <row r="45326" spans="76:76">
      <c r="BX45326" s="16"/>
    </row>
    <row r="45327" spans="76:76">
      <c r="BX45327" s="16"/>
    </row>
    <row r="45328" spans="76:76">
      <c r="BX45328" s="16"/>
    </row>
    <row r="45329" spans="76:76">
      <c r="BX45329" s="16"/>
    </row>
    <row r="45330" spans="76:76">
      <c r="BX45330" s="16"/>
    </row>
    <row r="45331" spans="76:76">
      <c r="BX45331" s="16"/>
    </row>
    <row r="45332" spans="76:76">
      <c r="BX45332" s="16"/>
    </row>
    <row r="45333" spans="76:76">
      <c r="BX45333" s="16"/>
    </row>
    <row r="45334" spans="76:76">
      <c r="BX45334" s="16"/>
    </row>
    <row r="45335" spans="76:76">
      <c r="BX45335" s="16"/>
    </row>
    <row r="45336" spans="76:76">
      <c r="BX45336" s="16"/>
    </row>
    <row r="45337" spans="76:76">
      <c r="BX45337" s="16"/>
    </row>
    <row r="45338" spans="76:76">
      <c r="BX45338" s="16"/>
    </row>
    <row r="45339" spans="76:76">
      <c r="BX45339" s="16"/>
    </row>
    <row r="45340" spans="76:76">
      <c r="BX45340" s="16"/>
    </row>
    <row r="45341" spans="76:76">
      <c r="BX45341" s="16"/>
    </row>
    <row r="45342" spans="76:76">
      <c r="BX45342" s="16"/>
    </row>
    <row r="45343" spans="76:76">
      <c r="BX45343" s="16"/>
    </row>
    <row r="45344" spans="76:76">
      <c r="BX45344" s="16"/>
    </row>
    <row r="45345" spans="76:76">
      <c r="BX45345" s="16"/>
    </row>
    <row r="45346" spans="76:76">
      <c r="BX45346" s="16"/>
    </row>
    <row r="45347" spans="76:76">
      <c r="BX45347" s="16"/>
    </row>
    <row r="45348" spans="76:76">
      <c r="BX45348" s="16"/>
    </row>
    <row r="45349" spans="76:76">
      <c r="BX45349" s="16"/>
    </row>
    <row r="45350" spans="76:76">
      <c r="BX45350" s="16"/>
    </row>
    <row r="45351" spans="76:76">
      <c r="BX45351" s="16"/>
    </row>
    <row r="45352" spans="76:76">
      <c r="BX45352" s="16"/>
    </row>
    <row r="45353" spans="76:76">
      <c r="BX45353" s="16"/>
    </row>
    <row r="45354" spans="76:76">
      <c r="BX45354" s="16"/>
    </row>
    <row r="45355" spans="76:76">
      <c r="BX45355" s="16"/>
    </row>
    <row r="45356" spans="76:76">
      <c r="BX45356" s="16"/>
    </row>
    <row r="45357" spans="76:76">
      <c r="BX45357" s="16"/>
    </row>
    <row r="45358" spans="76:76">
      <c r="BX45358" s="16"/>
    </row>
    <row r="45359" spans="76:76">
      <c r="BX45359" s="16"/>
    </row>
    <row r="45360" spans="76:76">
      <c r="BX45360" s="16"/>
    </row>
    <row r="45361" spans="76:76">
      <c r="BX45361" s="16"/>
    </row>
    <row r="45362" spans="76:76">
      <c r="BX45362" s="16"/>
    </row>
    <row r="45363" spans="76:76">
      <c r="BX45363" s="16"/>
    </row>
    <row r="45364" spans="76:76">
      <c r="BX45364" s="16"/>
    </row>
    <row r="45365" spans="76:76">
      <c r="BX45365" s="16"/>
    </row>
    <row r="45366" spans="76:76">
      <c r="BX45366" s="16"/>
    </row>
    <row r="45367" spans="76:76">
      <c r="BX45367" s="16"/>
    </row>
    <row r="45368" spans="76:76">
      <c r="BX45368" s="16"/>
    </row>
    <row r="45369" spans="76:76">
      <c r="BX45369" s="16"/>
    </row>
    <row r="45370" spans="76:76">
      <c r="BX45370" s="16"/>
    </row>
    <row r="45371" spans="76:76">
      <c r="BX45371" s="16"/>
    </row>
    <row r="45372" spans="76:76">
      <c r="BX45372" s="16"/>
    </row>
    <row r="45373" spans="76:76">
      <c r="BX45373" s="16"/>
    </row>
    <row r="45374" spans="76:76">
      <c r="BX45374" s="16"/>
    </row>
    <row r="45375" spans="76:76">
      <c r="BX45375" s="16"/>
    </row>
    <row r="45376" spans="76:76">
      <c r="BX45376" s="16"/>
    </row>
    <row r="45377" spans="76:76">
      <c r="BX45377" s="16"/>
    </row>
    <row r="45378" spans="76:76">
      <c r="BX45378" s="16"/>
    </row>
    <row r="45379" spans="76:76">
      <c r="BX45379" s="16"/>
    </row>
    <row r="45380" spans="76:76">
      <c r="BX45380" s="16"/>
    </row>
    <row r="45381" spans="76:76">
      <c r="BX45381" s="16"/>
    </row>
    <row r="45382" spans="76:76">
      <c r="BX45382" s="16"/>
    </row>
    <row r="45383" spans="76:76">
      <c r="BX45383" s="16"/>
    </row>
    <row r="45384" spans="76:76">
      <c r="BX45384" s="16"/>
    </row>
    <row r="45385" spans="76:76">
      <c r="BX45385" s="16"/>
    </row>
    <row r="45386" spans="76:76">
      <c r="BX45386" s="16"/>
    </row>
    <row r="45387" spans="76:76">
      <c r="BX45387" s="16"/>
    </row>
    <row r="45388" spans="76:76">
      <c r="BX45388" s="16"/>
    </row>
    <row r="45389" spans="76:76">
      <c r="BX45389" s="16"/>
    </row>
    <row r="45390" spans="76:76">
      <c r="BX45390" s="16"/>
    </row>
    <row r="45391" spans="76:76">
      <c r="BX45391" s="16"/>
    </row>
    <row r="45392" spans="76:76">
      <c r="BX45392" s="16"/>
    </row>
    <row r="45393" spans="76:76">
      <c r="BX45393" s="16"/>
    </row>
    <row r="45394" spans="76:76">
      <c r="BX45394" s="16"/>
    </row>
    <row r="45395" spans="76:76">
      <c r="BX45395" s="16"/>
    </row>
    <row r="45396" spans="76:76">
      <c r="BX45396" s="16"/>
    </row>
    <row r="45397" spans="76:76">
      <c r="BX45397" s="16"/>
    </row>
    <row r="45398" spans="76:76">
      <c r="BX45398" s="16"/>
    </row>
    <row r="45399" spans="76:76">
      <c r="BX45399" s="16"/>
    </row>
    <row r="45400" spans="76:76">
      <c r="BX45400" s="16"/>
    </row>
    <row r="45401" spans="76:76">
      <c r="BX45401" s="16"/>
    </row>
    <row r="45402" spans="76:76">
      <c r="BX45402" s="16"/>
    </row>
    <row r="45403" spans="76:76">
      <c r="BX45403" s="16"/>
    </row>
    <row r="45404" spans="76:76">
      <c r="BX45404" s="16"/>
    </row>
    <row r="45405" spans="76:76">
      <c r="BX45405" s="16"/>
    </row>
    <row r="45406" spans="76:76">
      <c r="BX45406" s="16"/>
    </row>
    <row r="45407" spans="76:76">
      <c r="BX45407" s="16"/>
    </row>
    <row r="45408" spans="76:76">
      <c r="BX45408" s="16"/>
    </row>
    <row r="45409" spans="76:76">
      <c r="BX45409" s="16"/>
    </row>
    <row r="45410" spans="76:76">
      <c r="BX45410" s="16"/>
    </row>
    <row r="45411" spans="76:76">
      <c r="BX45411" s="16"/>
    </row>
    <row r="45412" spans="76:76">
      <c r="BX45412" s="16"/>
    </row>
    <row r="45413" spans="76:76">
      <c r="BX45413" s="16"/>
    </row>
    <row r="45414" spans="76:76">
      <c r="BX45414" s="16"/>
    </row>
    <row r="45415" spans="76:76">
      <c r="BX45415" s="16"/>
    </row>
    <row r="45416" spans="76:76">
      <c r="BX45416" s="16"/>
    </row>
    <row r="45417" spans="76:76">
      <c r="BX45417" s="16"/>
    </row>
    <row r="45418" spans="76:76">
      <c r="BX45418" s="16"/>
    </row>
    <row r="45419" spans="76:76">
      <c r="BX45419" s="16"/>
    </row>
    <row r="45420" spans="76:76">
      <c r="BX45420" s="16"/>
    </row>
    <row r="45421" spans="76:76">
      <c r="BX45421" s="16"/>
    </row>
    <row r="45422" spans="76:76">
      <c r="BX45422" s="16"/>
    </row>
    <row r="45423" spans="76:76">
      <c r="BX45423" s="16"/>
    </row>
    <row r="45424" spans="76:76">
      <c r="BX45424" s="16"/>
    </row>
    <row r="45425" spans="76:76">
      <c r="BX45425" s="16"/>
    </row>
    <row r="45426" spans="76:76">
      <c r="BX45426" s="16"/>
    </row>
    <row r="45427" spans="76:76">
      <c r="BX45427" s="16"/>
    </row>
    <row r="45428" spans="76:76">
      <c r="BX45428" s="16"/>
    </row>
    <row r="45429" spans="76:76">
      <c r="BX45429" s="16"/>
    </row>
    <row r="45430" spans="76:76">
      <c r="BX45430" s="16"/>
    </row>
    <row r="45431" spans="76:76">
      <c r="BX45431" s="16"/>
    </row>
    <row r="45432" spans="76:76">
      <c r="BX45432" s="16"/>
    </row>
    <row r="45433" spans="76:76">
      <c r="BX45433" s="16"/>
    </row>
    <row r="45434" spans="76:76">
      <c r="BX45434" s="16"/>
    </row>
    <row r="45435" spans="76:76">
      <c r="BX45435" s="16"/>
    </row>
    <row r="45436" spans="76:76">
      <c r="BX45436" s="16"/>
    </row>
    <row r="45437" spans="76:76">
      <c r="BX45437" s="16"/>
    </row>
    <row r="45438" spans="76:76">
      <c r="BX45438" s="16"/>
    </row>
    <row r="45439" spans="76:76">
      <c r="BX45439" s="16"/>
    </row>
    <row r="45440" spans="76:76">
      <c r="BX45440" s="16"/>
    </row>
    <row r="45441" spans="76:76">
      <c r="BX45441" s="16"/>
    </row>
    <row r="45442" spans="76:76">
      <c r="BX45442" s="16"/>
    </row>
    <row r="45443" spans="76:76">
      <c r="BX45443" s="16"/>
    </row>
    <row r="45444" spans="76:76">
      <c r="BX45444" s="16"/>
    </row>
    <row r="45445" spans="76:76">
      <c r="BX45445" s="16"/>
    </row>
    <row r="45446" spans="76:76">
      <c r="BX45446" s="16"/>
    </row>
    <row r="45447" spans="76:76">
      <c r="BX45447" s="16"/>
    </row>
    <row r="45448" spans="76:76">
      <c r="BX45448" s="16"/>
    </row>
    <row r="45449" spans="76:76">
      <c r="BX45449" s="16"/>
    </row>
    <row r="45450" spans="76:76">
      <c r="BX45450" s="16"/>
    </row>
    <row r="45451" spans="76:76">
      <c r="BX45451" s="16"/>
    </row>
    <row r="45452" spans="76:76">
      <c r="BX45452" s="16"/>
    </row>
    <row r="45453" spans="76:76">
      <c r="BX45453" s="16"/>
    </row>
    <row r="45454" spans="76:76">
      <c r="BX45454" s="16"/>
    </row>
    <row r="45455" spans="76:76">
      <c r="BX45455" s="16"/>
    </row>
    <row r="45456" spans="76:76">
      <c r="BX45456" s="16"/>
    </row>
    <row r="45457" spans="76:76">
      <c r="BX45457" s="16"/>
    </row>
    <row r="45458" spans="76:76">
      <c r="BX45458" s="16"/>
    </row>
    <row r="45459" spans="76:76">
      <c r="BX45459" s="16"/>
    </row>
    <row r="45460" spans="76:76">
      <c r="BX45460" s="16"/>
    </row>
    <row r="45461" spans="76:76">
      <c r="BX45461" s="16"/>
    </row>
    <row r="45462" spans="76:76">
      <c r="BX45462" s="16"/>
    </row>
    <row r="45463" spans="76:76">
      <c r="BX45463" s="16"/>
    </row>
    <row r="45464" spans="76:76">
      <c r="BX45464" s="16"/>
    </row>
    <row r="45465" spans="76:76">
      <c r="BX45465" s="16"/>
    </row>
    <row r="45466" spans="76:76">
      <c r="BX45466" s="16"/>
    </row>
    <row r="45467" spans="76:76">
      <c r="BX45467" s="16"/>
    </row>
    <row r="45468" spans="76:76">
      <c r="BX45468" s="16"/>
    </row>
    <row r="45469" spans="76:76">
      <c r="BX45469" s="16"/>
    </row>
    <row r="45470" spans="76:76">
      <c r="BX45470" s="16"/>
    </row>
    <row r="45471" spans="76:76">
      <c r="BX45471" s="16"/>
    </row>
    <row r="45472" spans="76:76">
      <c r="BX45472" s="16"/>
    </row>
    <row r="45473" spans="76:76">
      <c r="BX45473" s="16"/>
    </row>
    <row r="45474" spans="76:76">
      <c r="BX45474" s="16"/>
    </row>
    <row r="45475" spans="76:76">
      <c r="BX45475" s="16"/>
    </row>
    <row r="45476" spans="76:76">
      <c r="BX45476" s="16"/>
    </row>
    <row r="45477" spans="76:76">
      <c r="BX45477" s="16"/>
    </row>
    <row r="45478" spans="76:76">
      <c r="BX45478" s="16"/>
    </row>
    <row r="45479" spans="76:76">
      <c r="BX45479" s="16"/>
    </row>
    <row r="45480" spans="76:76">
      <c r="BX45480" s="16"/>
    </row>
    <row r="45481" spans="76:76">
      <c r="BX45481" s="16"/>
    </row>
    <row r="45482" spans="76:76">
      <c r="BX45482" s="16"/>
    </row>
    <row r="45483" spans="76:76">
      <c r="BX45483" s="16"/>
    </row>
    <row r="45484" spans="76:76">
      <c r="BX45484" s="16"/>
    </row>
    <row r="45485" spans="76:76">
      <c r="BX45485" s="16"/>
    </row>
    <row r="45486" spans="76:76">
      <c r="BX45486" s="16"/>
    </row>
    <row r="45487" spans="76:76">
      <c r="BX45487" s="16"/>
    </row>
    <row r="45488" spans="76:76">
      <c r="BX45488" s="16"/>
    </row>
    <row r="45489" spans="76:76">
      <c r="BX45489" s="16"/>
    </row>
    <row r="45490" spans="76:76">
      <c r="BX45490" s="16"/>
    </row>
    <row r="45491" spans="76:76">
      <c r="BX45491" s="16"/>
    </row>
    <row r="45492" spans="76:76">
      <c r="BX45492" s="16"/>
    </row>
    <row r="45493" spans="76:76">
      <c r="BX45493" s="16"/>
    </row>
    <row r="45494" spans="76:76">
      <c r="BX45494" s="16"/>
    </row>
    <row r="45495" spans="76:76">
      <c r="BX45495" s="16"/>
    </row>
    <row r="45496" spans="76:76">
      <c r="BX45496" s="16"/>
    </row>
    <row r="45497" spans="76:76">
      <c r="BX45497" s="16"/>
    </row>
    <row r="45498" spans="76:76">
      <c r="BX45498" s="16"/>
    </row>
    <row r="45499" spans="76:76">
      <c r="BX45499" s="16"/>
    </row>
    <row r="45500" spans="76:76">
      <c r="BX45500" s="16"/>
    </row>
    <row r="45501" spans="76:76">
      <c r="BX45501" s="16"/>
    </row>
    <row r="45502" spans="76:76">
      <c r="BX45502" s="16"/>
    </row>
    <row r="45503" spans="76:76">
      <c r="BX45503" s="16"/>
    </row>
    <row r="45504" spans="76:76">
      <c r="BX45504" s="16"/>
    </row>
    <row r="45505" spans="76:76">
      <c r="BX45505" s="16"/>
    </row>
    <row r="45506" spans="76:76">
      <c r="BX45506" s="16"/>
    </row>
    <row r="45507" spans="76:76">
      <c r="BX45507" s="16"/>
    </row>
    <row r="45508" spans="76:76">
      <c r="BX45508" s="16"/>
    </row>
    <row r="45509" spans="76:76">
      <c r="BX45509" s="16"/>
    </row>
    <row r="45510" spans="76:76">
      <c r="BX45510" s="16"/>
    </row>
    <row r="45511" spans="76:76">
      <c r="BX45511" s="16"/>
    </row>
    <row r="45512" spans="76:76">
      <c r="BX45512" s="16"/>
    </row>
    <row r="45513" spans="76:76">
      <c r="BX45513" s="16"/>
    </row>
    <row r="45514" spans="76:76">
      <c r="BX45514" s="16"/>
    </row>
    <row r="45515" spans="76:76">
      <c r="BX45515" s="16"/>
    </row>
    <row r="45516" spans="76:76">
      <c r="BX45516" s="16"/>
    </row>
    <row r="45517" spans="76:76">
      <c r="BX45517" s="16"/>
    </row>
    <row r="45518" spans="76:76">
      <c r="BX45518" s="16"/>
    </row>
    <row r="45519" spans="76:76">
      <c r="BX45519" s="16"/>
    </row>
    <row r="45520" spans="76:76">
      <c r="BX45520" s="16"/>
    </row>
    <row r="45521" spans="76:76">
      <c r="BX45521" s="16"/>
    </row>
    <row r="45522" spans="76:76">
      <c r="BX45522" s="16"/>
    </row>
    <row r="45523" spans="76:76">
      <c r="BX45523" s="16"/>
    </row>
    <row r="45524" spans="76:76">
      <c r="BX45524" s="16"/>
    </row>
    <row r="45525" spans="76:76">
      <c r="BX45525" s="16"/>
    </row>
    <row r="45526" spans="76:76">
      <c r="BX45526" s="16"/>
    </row>
    <row r="45527" spans="76:76">
      <c r="BX45527" s="16"/>
    </row>
    <row r="45528" spans="76:76">
      <c r="BX45528" s="16"/>
    </row>
    <row r="45529" spans="76:76">
      <c r="BX45529" s="16"/>
    </row>
    <row r="45530" spans="76:76">
      <c r="BX45530" s="16"/>
    </row>
    <row r="45531" spans="76:76">
      <c r="BX45531" s="16"/>
    </row>
    <row r="45532" spans="76:76">
      <c r="BX45532" s="16"/>
    </row>
    <row r="45533" spans="76:76">
      <c r="BX45533" s="16"/>
    </row>
    <row r="45534" spans="76:76">
      <c r="BX45534" s="16"/>
    </row>
    <row r="45535" spans="76:76">
      <c r="BX45535" s="16"/>
    </row>
    <row r="45536" spans="76:76">
      <c r="BX45536" s="16"/>
    </row>
    <row r="45537" spans="76:76">
      <c r="BX45537" s="16"/>
    </row>
    <row r="45538" spans="76:76">
      <c r="BX45538" s="16"/>
    </row>
    <row r="45539" spans="76:76">
      <c r="BX45539" s="16"/>
    </row>
    <row r="45540" spans="76:76">
      <c r="BX45540" s="16"/>
    </row>
    <row r="45541" spans="76:76">
      <c r="BX45541" s="16"/>
    </row>
    <row r="45542" spans="76:76">
      <c r="BX45542" s="16"/>
    </row>
    <row r="45543" spans="76:76">
      <c r="BX45543" s="16"/>
    </row>
    <row r="45544" spans="76:76">
      <c r="BX45544" s="16"/>
    </row>
    <row r="45545" spans="76:76">
      <c r="BX45545" s="16"/>
    </row>
    <row r="45546" spans="76:76">
      <c r="BX45546" s="16"/>
    </row>
    <row r="45547" spans="76:76">
      <c r="BX45547" s="16"/>
    </row>
    <row r="45548" spans="76:76">
      <c r="BX45548" s="16"/>
    </row>
    <row r="45549" spans="76:76">
      <c r="BX45549" s="16"/>
    </row>
    <row r="45550" spans="76:76">
      <c r="BX45550" s="16"/>
    </row>
    <row r="45551" spans="76:76">
      <c r="BX45551" s="16"/>
    </row>
    <row r="45552" spans="76:76">
      <c r="BX45552" s="16"/>
    </row>
    <row r="45553" spans="76:76">
      <c r="BX45553" s="16"/>
    </row>
    <row r="45554" spans="76:76">
      <c r="BX45554" s="16"/>
    </row>
    <row r="45555" spans="76:76">
      <c r="BX45555" s="16"/>
    </row>
    <row r="45556" spans="76:76">
      <c r="BX45556" s="16"/>
    </row>
    <row r="45557" spans="76:76">
      <c r="BX45557" s="16"/>
    </row>
    <row r="45558" spans="76:76">
      <c r="BX45558" s="16"/>
    </row>
    <row r="45559" spans="76:76">
      <c r="BX45559" s="16"/>
    </row>
    <row r="45560" spans="76:76">
      <c r="BX45560" s="16"/>
    </row>
    <row r="45561" spans="76:76">
      <c r="BX45561" s="16"/>
    </row>
    <row r="45562" spans="76:76">
      <c r="BX45562" s="16"/>
    </row>
    <row r="45563" spans="76:76">
      <c r="BX45563" s="16"/>
    </row>
    <row r="45564" spans="76:76">
      <c r="BX45564" s="16"/>
    </row>
    <row r="45565" spans="76:76">
      <c r="BX45565" s="16"/>
    </row>
    <row r="45566" spans="76:76">
      <c r="BX45566" s="16"/>
    </row>
    <row r="45567" spans="76:76">
      <c r="BX45567" s="16"/>
    </row>
    <row r="45568" spans="76:76">
      <c r="BX45568" s="16"/>
    </row>
    <row r="45569" spans="76:76">
      <c r="BX45569" s="16"/>
    </row>
    <row r="45570" spans="76:76">
      <c r="BX45570" s="16"/>
    </row>
    <row r="45571" spans="76:76">
      <c r="BX45571" s="16"/>
    </row>
    <row r="45572" spans="76:76">
      <c r="BX45572" s="16"/>
    </row>
    <row r="45573" spans="76:76">
      <c r="BX45573" s="16"/>
    </row>
    <row r="45574" spans="76:76">
      <c r="BX45574" s="16"/>
    </row>
    <row r="45575" spans="76:76">
      <c r="BX45575" s="16"/>
    </row>
    <row r="45576" spans="76:76">
      <c r="BX45576" s="16"/>
    </row>
    <row r="45577" spans="76:76">
      <c r="BX45577" s="16"/>
    </row>
    <row r="45578" spans="76:76">
      <c r="BX45578" s="16"/>
    </row>
    <row r="45579" spans="76:76">
      <c r="BX45579" s="16"/>
    </row>
    <row r="45580" spans="76:76">
      <c r="BX45580" s="16"/>
    </row>
    <row r="45581" spans="76:76">
      <c r="BX45581" s="16"/>
    </row>
    <row r="45582" spans="76:76">
      <c r="BX45582" s="16"/>
    </row>
    <row r="45583" spans="76:76">
      <c r="BX45583" s="16"/>
    </row>
    <row r="45584" spans="76:76">
      <c r="BX45584" s="16"/>
    </row>
    <row r="45585" spans="76:76">
      <c r="BX45585" s="16"/>
    </row>
    <row r="45586" spans="76:76">
      <c r="BX45586" s="16"/>
    </row>
    <row r="45587" spans="76:76">
      <c r="BX45587" s="16"/>
    </row>
    <row r="45588" spans="76:76">
      <c r="BX45588" s="16"/>
    </row>
    <row r="45589" spans="76:76">
      <c r="BX45589" s="16"/>
    </row>
    <row r="45590" spans="76:76">
      <c r="BX45590" s="16"/>
    </row>
    <row r="45591" spans="76:76">
      <c r="BX45591" s="16"/>
    </row>
    <row r="45592" spans="76:76">
      <c r="BX45592" s="16"/>
    </row>
    <row r="45593" spans="76:76">
      <c r="BX45593" s="16"/>
    </row>
    <row r="45594" spans="76:76">
      <c r="BX45594" s="16"/>
    </row>
    <row r="45595" spans="76:76">
      <c r="BX45595" s="16"/>
    </row>
    <row r="45596" spans="76:76">
      <c r="BX45596" s="16"/>
    </row>
    <row r="45597" spans="76:76">
      <c r="BX45597" s="16"/>
    </row>
    <row r="45598" spans="76:76">
      <c r="BX45598" s="16"/>
    </row>
    <row r="45599" spans="76:76">
      <c r="BX45599" s="16"/>
    </row>
    <row r="45600" spans="76:76">
      <c r="BX45600" s="16"/>
    </row>
    <row r="45601" spans="76:76">
      <c r="BX45601" s="16"/>
    </row>
    <row r="45602" spans="76:76">
      <c r="BX45602" s="16"/>
    </row>
    <row r="45603" spans="76:76">
      <c r="BX45603" s="16"/>
    </row>
    <row r="45604" spans="76:76">
      <c r="BX45604" s="16"/>
    </row>
    <row r="45605" spans="76:76">
      <c r="BX45605" s="16"/>
    </row>
    <row r="45606" spans="76:76">
      <c r="BX45606" s="16"/>
    </row>
    <row r="45607" spans="76:76">
      <c r="BX45607" s="16"/>
    </row>
    <row r="45608" spans="76:76">
      <c r="BX45608" s="16"/>
    </row>
    <row r="45609" spans="76:76">
      <c r="BX45609" s="16"/>
    </row>
    <row r="45610" spans="76:76">
      <c r="BX45610" s="16"/>
    </row>
    <row r="45611" spans="76:76">
      <c r="BX45611" s="16"/>
    </row>
    <row r="45612" spans="76:76">
      <c r="BX45612" s="16"/>
    </row>
    <row r="45613" spans="76:76">
      <c r="BX45613" s="16"/>
    </row>
    <row r="45614" spans="76:76">
      <c r="BX45614" s="16"/>
    </row>
    <row r="45615" spans="76:76">
      <c r="BX45615" s="16"/>
    </row>
    <row r="45616" spans="76:76">
      <c r="BX45616" s="16"/>
    </row>
    <row r="45617" spans="76:76">
      <c r="BX45617" s="16"/>
    </row>
    <row r="45618" spans="76:76">
      <c r="BX45618" s="16"/>
    </row>
    <row r="45619" spans="76:76">
      <c r="BX45619" s="16"/>
    </row>
    <row r="45620" spans="76:76">
      <c r="BX45620" s="16"/>
    </row>
    <row r="45621" spans="76:76">
      <c r="BX45621" s="16"/>
    </row>
    <row r="45622" spans="76:76">
      <c r="BX45622" s="16"/>
    </row>
    <row r="45623" spans="76:76">
      <c r="BX45623" s="16"/>
    </row>
    <row r="45624" spans="76:76">
      <c r="BX45624" s="16"/>
    </row>
    <row r="45625" spans="76:76">
      <c r="BX45625" s="16"/>
    </row>
    <row r="45626" spans="76:76">
      <c r="BX45626" s="16"/>
    </row>
    <row r="45627" spans="76:76">
      <c r="BX45627" s="16"/>
    </row>
    <row r="45628" spans="76:76">
      <c r="BX45628" s="16"/>
    </row>
    <row r="45629" spans="76:76">
      <c r="BX45629" s="16"/>
    </row>
    <row r="45630" spans="76:76">
      <c r="BX45630" s="16"/>
    </row>
    <row r="45631" spans="76:76">
      <c r="BX45631" s="16"/>
    </row>
    <row r="45632" spans="76:76">
      <c r="BX45632" s="16"/>
    </row>
    <row r="45633" spans="76:76">
      <c r="BX45633" s="16"/>
    </row>
    <row r="45634" spans="76:76">
      <c r="BX45634" s="16"/>
    </row>
    <row r="45635" spans="76:76">
      <c r="BX45635" s="16"/>
    </row>
    <row r="45636" spans="76:76">
      <c r="BX45636" s="16"/>
    </row>
    <row r="45637" spans="76:76">
      <c r="BX45637" s="16"/>
    </row>
    <row r="45638" spans="76:76">
      <c r="BX45638" s="16"/>
    </row>
    <row r="45639" spans="76:76">
      <c r="BX45639" s="16"/>
    </row>
    <row r="45640" spans="76:76">
      <c r="BX45640" s="16"/>
    </row>
    <row r="45641" spans="76:76">
      <c r="BX45641" s="16"/>
    </row>
    <row r="45642" spans="76:76">
      <c r="BX45642" s="16"/>
    </row>
    <row r="45643" spans="76:76">
      <c r="BX45643" s="16"/>
    </row>
    <row r="45644" spans="76:76">
      <c r="BX45644" s="16"/>
    </row>
    <row r="45645" spans="76:76">
      <c r="BX45645" s="16"/>
    </row>
    <row r="45646" spans="76:76">
      <c r="BX45646" s="16"/>
    </row>
    <row r="45647" spans="76:76">
      <c r="BX45647" s="16"/>
    </row>
    <row r="45648" spans="76:76">
      <c r="BX45648" s="16"/>
    </row>
    <row r="45649" spans="76:76">
      <c r="BX45649" s="16"/>
    </row>
    <row r="45650" spans="76:76">
      <c r="BX45650" s="16"/>
    </row>
    <row r="45651" spans="76:76">
      <c r="BX45651" s="16"/>
    </row>
    <row r="45652" spans="76:76">
      <c r="BX45652" s="16"/>
    </row>
    <row r="45653" spans="76:76">
      <c r="BX45653" s="16"/>
    </row>
    <row r="45654" spans="76:76">
      <c r="BX45654" s="16"/>
    </row>
    <row r="45655" spans="76:76">
      <c r="BX45655" s="16"/>
    </row>
    <row r="45656" spans="76:76">
      <c r="BX45656" s="16"/>
    </row>
    <row r="45657" spans="76:76">
      <c r="BX45657" s="16"/>
    </row>
    <row r="45658" spans="76:76">
      <c r="BX45658" s="16"/>
    </row>
    <row r="45659" spans="76:76">
      <c r="BX45659" s="16"/>
    </row>
    <row r="45660" spans="76:76">
      <c r="BX45660" s="16"/>
    </row>
    <row r="45661" spans="76:76">
      <c r="BX45661" s="16"/>
    </row>
    <row r="45662" spans="76:76">
      <c r="BX45662" s="16"/>
    </row>
    <row r="45663" spans="76:76">
      <c r="BX45663" s="16"/>
    </row>
    <row r="45664" spans="76:76">
      <c r="BX45664" s="16"/>
    </row>
    <row r="45665" spans="76:76">
      <c r="BX45665" s="16"/>
    </row>
    <row r="45666" spans="76:76">
      <c r="BX45666" s="16"/>
    </row>
    <row r="45667" spans="76:76">
      <c r="BX45667" s="16"/>
    </row>
    <row r="45668" spans="76:76">
      <c r="BX45668" s="16"/>
    </row>
    <row r="45669" spans="76:76">
      <c r="BX45669" s="16"/>
    </row>
    <row r="45670" spans="76:76">
      <c r="BX45670" s="16"/>
    </row>
    <row r="45671" spans="76:76">
      <c r="BX45671" s="16"/>
    </row>
    <row r="45672" spans="76:76">
      <c r="BX45672" s="16"/>
    </row>
    <row r="45673" spans="76:76">
      <c r="BX45673" s="16"/>
    </row>
    <row r="45674" spans="76:76">
      <c r="BX45674" s="16"/>
    </row>
    <row r="45675" spans="76:76">
      <c r="BX45675" s="16"/>
    </row>
    <row r="45676" spans="76:76">
      <c r="BX45676" s="16"/>
    </row>
    <row r="45677" spans="76:76">
      <c r="BX45677" s="16"/>
    </row>
    <row r="45678" spans="76:76">
      <c r="BX45678" s="16"/>
    </row>
    <row r="45679" spans="76:76">
      <c r="BX45679" s="16"/>
    </row>
    <row r="45680" spans="76:76">
      <c r="BX45680" s="16"/>
    </row>
    <row r="45681" spans="76:76">
      <c r="BX45681" s="16"/>
    </row>
    <row r="45682" spans="76:76">
      <c r="BX45682" s="16"/>
    </row>
    <row r="45683" spans="76:76">
      <c r="BX45683" s="16"/>
    </row>
    <row r="45684" spans="76:76">
      <c r="BX45684" s="16"/>
    </row>
    <row r="45685" spans="76:76">
      <c r="BX45685" s="16"/>
    </row>
    <row r="45686" spans="76:76">
      <c r="BX45686" s="16"/>
    </row>
    <row r="45687" spans="76:76">
      <c r="BX45687" s="16"/>
    </row>
    <row r="45688" spans="76:76">
      <c r="BX45688" s="16"/>
    </row>
    <row r="45689" spans="76:76">
      <c r="BX45689" s="16"/>
    </row>
    <row r="45690" spans="76:76">
      <c r="BX45690" s="16"/>
    </row>
    <row r="45691" spans="76:76">
      <c r="BX45691" s="16"/>
    </row>
    <row r="45692" spans="76:76">
      <c r="BX45692" s="16"/>
    </row>
    <row r="45693" spans="76:76">
      <c r="BX45693" s="16"/>
    </row>
    <row r="45694" spans="76:76">
      <c r="BX45694" s="16"/>
    </row>
    <row r="45695" spans="76:76">
      <c r="BX45695" s="16"/>
    </row>
    <row r="45696" spans="76:76">
      <c r="BX45696" s="16"/>
    </row>
    <row r="45697" spans="76:76">
      <c r="BX45697" s="16"/>
    </row>
    <row r="45698" spans="76:76">
      <c r="BX45698" s="16"/>
    </row>
    <row r="45699" spans="76:76">
      <c r="BX45699" s="16"/>
    </row>
    <row r="45700" spans="76:76">
      <c r="BX45700" s="16"/>
    </row>
    <row r="45701" spans="76:76">
      <c r="BX45701" s="16"/>
    </row>
    <row r="45702" spans="76:76">
      <c r="BX45702" s="16"/>
    </row>
    <row r="45703" spans="76:76">
      <c r="BX45703" s="16"/>
    </row>
    <row r="45704" spans="76:76">
      <c r="BX45704" s="16"/>
    </row>
    <row r="45705" spans="76:76">
      <c r="BX45705" s="16"/>
    </row>
    <row r="45706" spans="76:76">
      <c r="BX45706" s="16"/>
    </row>
    <row r="45707" spans="76:76">
      <c r="BX45707" s="16"/>
    </row>
    <row r="45708" spans="76:76">
      <c r="BX45708" s="16"/>
    </row>
    <row r="45709" spans="76:76">
      <c r="BX45709" s="16"/>
    </row>
    <row r="45710" spans="76:76">
      <c r="BX45710" s="16"/>
    </row>
    <row r="45711" spans="76:76">
      <c r="BX45711" s="16"/>
    </row>
    <row r="45712" spans="76:76">
      <c r="BX45712" s="16"/>
    </row>
    <row r="45713" spans="76:76">
      <c r="BX45713" s="16"/>
    </row>
    <row r="45714" spans="76:76">
      <c r="BX45714" s="16"/>
    </row>
    <row r="45715" spans="76:76">
      <c r="BX45715" s="16"/>
    </row>
    <row r="45716" spans="76:76">
      <c r="BX45716" s="16"/>
    </row>
    <row r="45717" spans="76:76">
      <c r="BX45717" s="16"/>
    </row>
    <row r="45718" spans="76:76">
      <c r="BX45718" s="16"/>
    </row>
    <row r="45719" spans="76:76">
      <c r="BX45719" s="16"/>
    </row>
    <row r="45720" spans="76:76">
      <c r="BX45720" s="16"/>
    </row>
    <row r="45721" spans="76:76">
      <c r="BX45721" s="16"/>
    </row>
    <row r="45722" spans="76:76">
      <c r="BX45722" s="16"/>
    </row>
    <row r="45723" spans="76:76">
      <c r="BX45723" s="16"/>
    </row>
    <row r="45724" spans="76:76">
      <c r="BX45724" s="16"/>
    </row>
    <row r="45725" spans="76:76">
      <c r="BX45725" s="16"/>
    </row>
    <row r="45726" spans="76:76">
      <c r="BX45726" s="16"/>
    </row>
    <row r="45727" spans="76:76">
      <c r="BX45727" s="16"/>
    </row>
    <row r="45728" spans="76:76">
      <c r="BX45728" s="16"/>
    </row>
    <row r="45729" spans="76:76">
      <c r="BX45729" s="16"/>
    </row>
    <row r="45730" spans="76:76">
      <c r="BX45730" s="16"/>
    </row>
    <row r="45731" spans="76:76">
      <c r="BX45731" s="16"/>
    </row>
    <row r="45732" spans="76:76">
      <c r="BX45732" s="16"/>
    </row>
    <row r="45733" spans="76:76">
      <c r="BX45733" s="16"/>
    </row>
    <row r="45734" spans="76:76">
      <c r="BX45734" s="16"/>
    </row>
    <row r="45735" spans="76:76">
      <c r="BX45735" s="16"/>
    </row>
    <row r="45736" spans="76:76">
      <c r="BX45736" s="16"/>
    </row>
    <row r="45737" spans="76:76">
      <c r="BX45737" s="16"/>
    </row>
    <row r="45738" spans="76:76">
      <c r="BX45738" s="16"/>
    </row>
    <row r="45739" spans="76:76">
      <c r="BX45739" s="16"/>
    </row>
    <row r="45740" spans="76:76">
      <c r="BX45740" s="16"/>
    </row>
    <row r="45741" spans="76:76">
      <c r="BX45741" s="16"/>
    </row>
    <row r="45742" spans="76:76">
      <c r="BX45742" s="16"/>
    </row>
    <row r="45743" spans="76:76">
      <c r="BX45743" s="16"/>
    </row>
    <row r="45744" spans="76:76">
      <c r="BX45744" s="16"/>
    </row>
    <row r="45745" spans="76:76">
      <c r="BX45745" s="16"/>
    </row>
    <row r="45746" spans="76:76">
      <c r="BX45746" s="16"/>
    </row>
    <row r="45747" spans="76:76">
      <c r="BX45747" s="16"/>
    </row>
    <row r="45748" spans="76:76">
      <c r="BX45748" s="16"/>
    </row>
    <row r="45749" spans="76:76">
      <c r="BX45749" s="16"/>
    </row>
    <row r="45750" spans="76:76">
      <c r="BX45750" s="16"/>
    </row>
    <row r="45751" spans="76:76">
      <c r="BX45751" s="16"/>
    </row>
    <row r="45752" spans="76:76">
      <c r="BX45752" s="16"/>
    </row>
    <row r="45753" spans="76:76">
      <c r="BX45753" s="16"/>
    </row>
    <row r="45754" spans="76:76">
      <c r="BX45754" s="16"/>
    </row>
    <row r="45755" spans="76:76">
      <c r="BX45755" s="16"/>
    </row>
    <row r="45756" spans="76:76">
      <c r="BX45756" s="16"/>
    </row>
    <row r="45757" spans="76:76">
      <c r="BX45757" s="16"/>
    </row>
    <row r="45758" spans="76:76">
      <c r="BX45758" s="16"/>
    </row>
    <row r="45759" spans="76:76">
      <c r="BX45759" s="16"/>
    </row>
    <row r="45760" spans="76:76">
      <c r="BX45760" s="16"/>
    </row>
    <row r="45761" spans="76:76">
      <c r="BX45761" s="16"/>
    </row>
    <row r="45762" spans="76:76">
      <c r="BX45762" s="16"/>
    </row>
    <row r="45763" spans="76:76">
      <c r="BX45763" s="16"/>
    </row>
    <row r="45764" spans="76:76">
      <c r="BX45764" s="16"/>
    </row>
    <row r="45765" spans="76:76">
      <c r="BX45765" s="16"/>
    </row>
    <row r="45766" spans="76:76">
      <c r="BX45766" s="16"/>
    </row>
    <row r="45767" spans="76:76">
      <c r="BX45767" s="16"/>
    </row>
    <row r="45768" spans="76:76">
      <c r="BX45768" s="16"/>
    </row>
    <row r="45769" spans="76:76">
      <c r="BX45769" s="16"/>
    </row>
    <row r="45770" spans="76:76">
      <c r="BX45770" s="16"/>
    </row>
    <row r="45771" spans="76:76">
      <c r="BX45771" s="16"/>
    </row>
    <row r="45772" spans="76:76">
      <c r="BX45772" s="16"/>
    </row>
    <row r="45773" spans="76:76">
      <c r="BX45773" s="16"/>
    </row>
    <row r="45774" spans="76:76">
      <c r="BX45774" s="16"/>
    </row>
    <row r="45775" spans="76:76">
      <c r="BX45775" s="16"/>
    </row>
    <row r="45776" spans="76:76">
      <c r="BX45776" s="16"/>
    </row>
    <row r="45777" spans="76:76">
      <c r="BX45777" s="16"/>
    </row>
    <row r="45778" spans="76:76">
      <c r="BX45778" s="16"/>
    </row>
    <row r="45779" spans="76:76">
      <c r="BX45779" s="16"/>
    </row>
    <row r="45780" spans="76:76">
      <c r="BX45780" s="16"/>
    </row>
    <row r="45781" spans="76:76">
      <c r="BX45781" s="16"/>
    </row>
    <row r="45782" spans="76:76">
      <c r="BX45782" s="16"/>
    </row>
    <row r="45783" spans="76:76">
      <c r="BX45783" s="16"/>
    </row>
    <row r="45784" spans="76:76">
      <c r="BX45784" s="16"/>
    </row>
    <row r="45785" spans="76:76">
      <c r="BX45785" s="16"/>
    </row>
    <row r="45786" spans="76:76">
      <c r="BX45786" s="16"/>
    </row>
    <row r="45787" spans="76:76">
      <c r="BX45787" s="16"/>
    </row>
    <row r="45788" spans="76:76">
      <c r="BX45788" s="16"/>
    </row>
    <row r="45789" spans="76:76">
      <c r="BX45789" s="16"/>
    </row>
    <row r="45790" spans="76:76">
      <c r="BX45790" s="16"/>
    </row>
    <row r="45791" spans="76:76">
      <c r="BX45791" s="16"/>
    </row>
    <row r="45792" spans="76:76">
      <c r="BX45792" s="16"/>
    </row>
    <row r="45793" spans="76:76">
      <c r="BX45793" s="16"/>
    </row>
    <row r="45794" spans="76:76">
      <c r="BX45794" s="16"/>
    </row>
    <row r="45795" spans="76:76">
      <c r="BX45795" s="16"/>
    </row>
    <row r="45796" spans="76:76">
      <c r="BX45796" s="16"/>
    </row>
    <row r="45797" spans="76:76">
      <c r="BX45797" s="16"/>
    </row>
    <row r="45798" spans="76:76">
      <c r="BX45798" s="16"/>
    </row>
    <row r="45799" spans="76:76">
      <c r="BX45799" s="16"/>
    </row>
    <row r="45800" spans="76:76">
      <c r="BX45800" s="16"/>
    </row>
    <row r="45801" spans="76:76">
      <c r="BX45801" s="16"/>
    </row>
    <row r="45802" spans="76:76">
      <c r="BX45802" s="16"/>
    </row>
    <row r="45803" spans="76:76">
      <c r="BX45803" s="16"/>
    </row>
    <row r="45804" spans="76:76">
      <c r="BX45804" s="16"/>
    </row>
    <row r="45805" spans="76:76">
      <c r="BX45805" s="16"/>
    </row>
    <row r="45806" spans="76:76">
      <c r="BX45806" s="16"/>
    </row>
    <row r="45807" spans="76:76">
      <c r="BX45807" s="16"/>
    </row>
    <row r="45808" spans="76:76">
      <c r="BX45808" s="16"/>
    </row>
    <row r="45809" spans="76:76">
      <c r="BX45809" s="16"/>
    </row>
    <row r="45810" spans="76:76">
      <c r="BX45810" s="16"/>
    </row>
    <row r="45811" spans="76:76">
      <c r="BX45811" s="16"/>
    </row>
    <row r="45812" spans="76:76">
      <c r="BX45812" s="16"/>
    </row>
    <row r="45813" spans="76:76">
      <c r="BX45813" s="16"/>
    </row>
    <row r="45814" spans="76:76">
      <c r="BX45814" s="16"/>
    </row>
    <row r="45815" spans="76:76">
      <c r="BX45815" s="16"/>
    </row>
    <row r="45816" spans="76:76">
      <c r="BX45816" s="16"/>
    </row>
    <row r="45817" spans="76:76">
      <c r="BX45817" s="16"/>
    </row>
    <row r="45818" spans="76:76">
      <c r="BX45818" s="16"/>
    </row>
    <row r="45819" spans="76:76">
      <c r="BX45819" s="16"/>
    </row>
    <row r="45820" spans="76:76">
      <c r="BX45820" s="16"/>
    </row>
    <row r="45821" spans="76:76">
      <c r="BX45821" s="16"/>
    </row>
    <row r="45822" spans="76:76">
      <c r="BX45822" s="16"/>
    </row>
    <row r="45823" spans="76:76">
      <c r="BX45823" s="16"/>
    </row>
    <row r="45824" spans="76:76">
      <c r="BX45824" s="16"/>
    </row>
    <row r="45825" spans="76:76">
      <c r="BX45825" s="16"/>
    </row>
    <row r="45826" spans="76:76">
      <c r="BX45826" s="16"/>
    </row>
    <row r="45827" spans="76:76">
      <c r="BX45827" s="16"/>
    </row>
    <row r="45828" spans="76:76">
      <c r="BX45828" s="16"/>
    </row>
    <row r="45829" spans="76:76">
      <c r="BX45829" s="16"/>
    </row>
    <row r="45830" spans="76:76">
      <c r="BX45830" s="16"/>
    </row>
    <row r="45831" spans="76:76">
      <c r="BX45831" s="16"/>
    </row>
    <row r="45832" spans="76:76">
      <c r="BX45832" s="16"/>
    </row>
    <row r="45833" spans="76:76">
      <c r="BX45833" s="16"/>
    </row>
    <row r="45834" spans="76:76">
      <c r="BX45834" s="16"/>
    </row>
    <row r="45835" spans="76:76">
      <c r="BX45835" s="16"/>
    </row>
    <row r="45836" spans="76:76">
      <c r="BX45836" s="16"/>
    </row>
    <row r="45837" spans="76:76">
      <c r="BX45837" s="16"/>
    </row>
    <row r="45838" spans="76:76">
      <c r="BX45838" s="16"/>
    </row>
    <row r="45839" spans="76:76">
      <c r="BX45839" s="16"/>
    </row>
    <row r="45840" spans="76:76">
      <c r="BX45840" s="16"/>
    </row>
    <row r="45841" spans="76:76">
      <c r="BX45841" s="16"/>
    </row>
    <row r="45842" spans="76:76">
      <c r="BX45842" s="16"/>
    </row>
    <row r="45843" spans="76:76">
      <c r="BX45843" s="16"/>
    </row>
    <row r="45844" spans="76:76">
      <c r="BX45844" s="16"/>
    </row>
    <row r="45845" spans="76:76">
      <c r="BX45845" s="16"/>
    </row>
    <row r="45846" spans="76:76">
      <c r="BX45846" s="16"/>
    </row>
    <row r="45847" spans="76:76">
      <c r="BX45847" s="16"/>
    </row>
    <row r="45848" spans="76:76">
      <c r="BX45848" s="16"/>
    </row>
    <row r="45849" spans="76:76">
      <c r="BX45849" s="16"/>
    </row>
    <row r="45850" spans="76:76">
      <c r="BX45850" s="16"/>
    </row>
    <row r="45851" spans="76:76">
      <c r="BX45851" s="16"/>
    </row>
    <row r="45852" spans="76:76">
      <c r="BX45852" s="16"/>
    </row>
    <row r="45853" spans="76:76">
      <c r="BX45853" s="16"/>
    </row>
    <row r="45854" spans="76:76">
      <c r="BX45854" s="16"/>
    </row>
    <row r="45855" spans="76:76">
      <c r="BX45855" s="16"/>
    </row>
    <row r="45856" spans="76:76">
      <c r="BX45856" s="16"/>
    </row>
    <row r="45857" spans="76:76">
      <c r="BX45857" s="16"/>
    </row>
    <row r="45858" spans="76:76">
      <c r="BX45858" s="16"/>
    </row>
    <row r="45859" spans="76:76">
      <c r="BX45859" s="16"/>
    </row>
    <row r="45860" spans="76:76">
      <c r="BX45860" s="16"/>
    </row>
    <row r="45861" spans="76:76">
      <c r="BX45861" s="16"/>
    </row>
    <row r="45862" spans="76:76">
      <c r="BX45862" s="16"/>
    </row>
    <row r="45863" spans="76:76">
      <c r="BX45863" s="16"/>
    </row>
    <row r="45864" spans="76:76">
      <c r="BX45864" s="16"/>
    </row>
    <row r="45865" spans="76:76">
      <c r="BX45865" s="16"/>
    </row>
    <row r="45866" spans="76:76">
      <c r="BX45866" s="16"/>
    </row>
    <row r="45867" spans="76:76">
      <c r="BX45867" s="16"/>
    </row>
    <row r="45868" spans="76:76">
      <c r="BX45868" s="16"/>
    </row>
    <row r="45869" spans="76:76">
      <c r="BX45869" s="16"/>
    </row>
    <row r="45870" spans="76:76">
      <c r="BX45870" s="16"/>
    </row>
    <row r="45871" spans="76:76">
      <c r="BX45871" s="16"/>
    </row>
    <row r="45872" spans="76:76">
      <c r="BX45872" s="16"/>
    </row>
    <row r="45873" spans="76:76">
      <c r="BX45873" s="16"/>
    </row>
    <row r="45874" spans="76:76">
      <c r="BX45874" s="16"/>
    </row>
    <row r="45875" spans="76:76">
      <c r="BX45875" s="16"/>
    </row>
    <row r="45876" spans="76:76">
      <c r="BX45876" s="16"/>
    </row>
    <row r="45877" spans="76:76">
      <c r="BX45877" s="16"/>
    </row>
    <row r="45878" spans="76:76">
      <c r="BX45878" s="16"/>
    </row>
    <row r="45879" spans="76:76">
      <c r="BX45879" s="16"/>
    </row>
    <row r="45880" spans="76:76">
      <c r="BX45880" s="16"/>
    </row>
    <row r="45881" spans="76:76">
      <c r="BX45881" s="16"/>
    </row>
    <row r="45882" spans="76:76">
      <c r="BX45882" s="16"/>
    </row>
    <row r="45883" spans="76:76">
      <c r="BX45883" s="16"/>
    </row>
    <row r="45884" spans="76:76">
      <c r="BX45884" s="16"/>
    </row>
    <row r="45885" spans="76:76">
      <c r="BX45885" s="16"/>
    </row>
    <row r="45886" spans="76:76">
      <c r="BX45886" s="16"/>
    </row>
    <row r="45887" spans="76:76">
      <c r="BX45887" s="16"/>
    </row>
    <row r="45888" spans="76:76">
      <c r="BX45888" s="16"/>
    </row>
    <row r="45889" spans="76:76">
      <c r="BX45889" s="16"/>
    </row>
    <row r="45890" spans="76:76">
      <c r="BX45890" s="16"/>
    </row>
    <row r="45891" spans="76:76">
      <c r="BX45891" s="16"/>
    </row>
    <row r="45892" spans="76:76">
      <c r="BX45892" s="16"/>
    </row>
    <row r="45893" spans="76:76">
      <c r="BX45893" s="16"/>
    </row>
    <row r="45894" spans="76:76">
      <c r="BX45894" s="16"/>
    </row>
    <row r="45895" spans="76:76">
      <c r="BX45895" s="16"/>
    </row>
    <row r="45896" spans="76:76">
      <c r="BX45896" s="16"/>
    </row>
    <row r="45897" spans="76:76">
      <c r="BX45897" s="16"/>
    </row>
    <row r="45898" spans="76:76">
      <c r="BX45898" s="16"/>
    </row>
    <row r="45899" spans="76:76">
      <c r="BX45899" s="16"/>
    </row>
    <row r="45900" spans="76:76">
      <c r="BX45900" s="16"/>
    </row>
    <row r="45901" spans="76:76">
      <c r="BX45901" s="16"/>
    </row>
    <row r="45902" spans="76:76">
      <c r="BX45902" s="16"/>
    </row>
    <row r="45903" spans="76:76">
      <c r="BX45903" s="16"/>
    </row>
    <row r="45904" spans="76:76">
      <c r="BX45904" s="16"/>
    </row>
    <row r="45905" spans="76:76">
      <c r="BX45905" s="16"/>
    </row>
    <row r="45906" spans="76:76">
      <c r="BX45906" s="16"/>
    </row>
    <row r="45907" spans="76:76">
      <c r="BX45907" s="16"/>
    </row>
    <row r="45908" spans="76:76">
      <c r="BX45908" s="16"/>
    </row>
    <row r="45909" spans="76:76">
      <c r="BX45909" s="16"/>
    </row>
    <row r="45910" spans="76:76">
      <c r="BX45910" s="16"/>
    </row>
    <row r="45911" spans="76:76">
      <c r="BX45911" s="16"/>
    </row>
    <row r="45912" spans="76:76">
      <c r="BX45912" s="16"/>
    </row>
    <row r="45913" spans="76:76">
      <c r="BX45913" s="16"/>
    </row>
    <row r="45914" spans="76:76">
      <c r="BX45914" s="16"/>
    </row>
    <row r="45915" spans="76:76">
      <c r="BX45915" s="16"/>
    </row>
    <row r="45916" spans="76:76">
      <c r="BX45916" s="16"/>
    </row>
    <row r="45917" spans="76:76">
      <c r="BX45917" s="16"/>
    </row>
    <row r="45918" spans="76:76">
      <c r="BX45918" s="16"/>
    </row>
    <row r="45919" spans="76:76">
      <c r="BX45919" s="16"/>
    </row>
    <row r="45920" spans="76:76">
      <c r="BX45920" s="16"/>
    </row>
    <row r="45921" spans="76:76">
      <c r="BX45921" s="16"/>
    </row>
    <row r="45922" spans="76:76">
      <c r="BX45922" s="16"/>
    </row>
    <row r="45923" spans="76:76">
      <c r="BX45923" s="16"/>
    </row>
    <row r="45924" spans="76:76">
      <c r="BX45924" s="16"/>
    </row>
    <row r="45925" spans="76:76">
      <c r="BX45925" s="16"/>
    </row>
    <row r="45926" spans="76:76">
      <c r="BX45926" s="16"/>
    </row>
    <row r="45927" spans="76:76">
      <c r="BX45927" s="16"/>
    </row>
    <row r="45928" spans="76:76">
      <c r="BX45928" s="16"/>
    </row>
    <row r="45929" spans="76:76">
      <c r="BX45929" s="16"/>
    </row>
    <row r="45930" spans="76:76">
      <c r="BX45930" s="16"/>
    </row>
    <row r="45931" spans="76:76">
      <c r="BX45931" s="16"/>
    </row>
    <row r="45932" spans="76:76">
      <c r="BX45932" s="16"/>
    </row>
    <row r="45933" spans="76:76">
      <c r="BX45933" s="16"/>
    </row>
    <row r="45934" spans="76:76">
      <c r="BX45934" s="16"/>
    </row>
    <row r="45935" spans="76:76">
      <c r="BX45935" s="16"/>
    </row>
    <row r="45936" spans="76:76">
      <c r="BX45936" s="16"/>
    </row>
    <row r="45937" spans="76:76">
      <c r="BX45937" s="16"/>
    </row>
    <row r="45938" spans="76:76">
      <c r="BX45938" s="16"/>
    </row>
    <row r="45939" spans="76:76">
      <c r="BX45939" s="16"/>
    </row>
    <row r="45940" spans="76:76">
      <c r="BX45940" s="16"/>
    </row>
    <row r="45941" spans="76:76">
      <c r="BX45941" s="16"/>
    </row>
    <row r="45942" spans="76:76">
      <c r="BX45942" s="16"/>
    </row>
    <row r="45943" spans="76:76">
      <c r="BX45943" s="16"/>
    </row>
    <row r="45944" spans="76:76">
      <c r="BX45944" s="16"/>
    </row>
    <row r="45945" spans="76:76">
      <c r="BX45945" s="16"/>
    </row>
    <row r="45946" spans="76:76">
      <c r="BX45946" s="16"/>
    </row>
    <row r="45947" spans="76:76">
      <c r="BX45947" s="16"/>
    </row>
    <row r="45948" spans="76:76">
      <c r="BX45948" s="16"/>
    </row>
    <row r="45949" spans="76:76">
      <c r="BX45949" s="16"/>
    </row>
    <row r="45950" spans="76:76">
      <c r="BX45950" s="16"/>
    </row>
    <row r="45951" spans="76:76">
      <c r="BX45951" s="16"/>
    </row>
    <row r="45952" spans="76:76">
      <c r="BX45952" s="16"/>
    </row>
    <row r="45953" spans="76:76">
      <c r="BX45953" s="16"/>
    </row>
    <row r="45954" spans="76:76">
      <c r="BX45954" s="16"/>
    </row>
    <row r="45955" spans="76:76">
      <c r="BX45955" s="16"/>
    </row>
    <row r="45956" spans="76:76">
      <c r="BX45956" s="16"/>
    </row>
    <row r="45957" spans="76:76">
      <c r="BX45957" s="16"/>
    </row>
    <row r="45958" spans="76:76">
      <c r="BX45958" s="16"/>
    </row>
    <row r="45959" spans="76:76">
      <c r="BX45959" s="16"/>
    </row>
    <row r="45960" spans="76:76">
      <c r="BX45960" s="16"/>
    </row>
    <row r="45961" spans="76:76">
      <c r="BX45961" s="16"/>
    </row>
    <row r="45962" spans="76:76">
      <c r="BX45962" s="16"/>
    </row>
    <row r="45963" spans="76:76">
      <c r="BX45963" s="16"/>
    </row>
    <row r="45964" spans="76:76">
      <c r="BX45964" s="16"/>
    </row>
    <row r="45965" spans="76:76">
      <c r="BX45965" s="16"/>
    </row>
    <row r="45966" spans="76:76">
      <c r="BX45966" s="16"/>
    </row>
    <row r="45967" spans="76:76">
      <c r="BX45967" s="16"/>
    </row>
    <row r="45968" spans="76:76">
      <c r="BX45968" s="16"/>
    </row>
    <row r="45969" spans="76:76">
      <c r="BX45969" s="16"/>
    </row>
    <row r="45970" spans="76:76">
      <c r="BX45970" s="16"/>
    </row>
    <row r="45971" spans="76:76">
      <c r="BX45971" s="16"/>
    </row>
    <row r="45972" spans="76:76">
      <c r="BX45972" s="16"/>
    </row>
    <row r="45973" spans="76:76">
      <c r="BX45973" s="16"/>
    </row>
    <row r="45974" spans="76:76">
      <c r="BX45974" s="16"/>
    </row>
    <row r="45975" spans="76:76">
      <c r="BX45975" s="16"/>
    </row>
    <row r="45976" spans="76:76">
      <c r="BX45976" s="16"/>
    </row>
    <row r="45977" spans="76:76">
      <c r="BX45977" s="16"/>
    </row>
    <row r="45978" spans="76:76">
      <c r="BX45978" s="16"/>
    </row>
    <row r="45979" spans="76:76">
      <c r="BX45979" s="16"/>
    </row>
    <row r="45980" spans="76:76">
      <c r="BX45980" s="16"/>
    </row>
    <row r="45981" spans="76:76">
      <c r="BX45981" s="16"/>
    </row>
    <row r="45982" spans="76:76">
      <c r="BX45982" s="16"/>
    </row>
    <row r="45983" spans="76:76">
      <c r="BX45983" s="16"/>
    </row>
    <row r="45984" spans="76:76">
      <c r="BX45984" s="16"/>
    </row>
    <row r="45985" spans="76:76">
      <c r="BX45985" s="16"/>
    </row>
    <row r="45986" spans="76:76">
      <c r="BX45986" s="16"/>
    </row>
    <row r="45987" spans="76:76">
      <c r="BX45987" s="16"/>
    </row>
    <row r="45988" spans="76:76">
      <c r="BX45988" s="16"/>
    </row>
    <row r="45989" spans="76:76">
      <c r="BX45989" s="16"/>
    </row>
    <row r="45990" spans="76:76">
      <c r="BX45990" s="16"/>
    </row>
    <row r="45991" spans="76:76">
      <c r="BX45991" s="16"/>
    </row>
    <row r="45992" spans="76:76">
      <c r="BX45992" s="16"/>
    </row>
    <row r="45993" spans="76:76">
      <c r="BX45993" s="16"/>
    </row>
    <row r="45994" spans="76:76">
      <c r="BX45994" s="16"/>
    </row>
    <row r="45995" spans="76:76">
      <c r="BX45995" s="16"/>
    </row>
    <row r="45996" spans="76:76">
      <c r="BX45996" s="16"/>
    </row>
    <row r="45997" spans="76:76">
      <c r="BX45997" s="16"/>
    </row>
    <row r="45998" spans="76:76">
      <c r="BX45998" s="16"/>
    </row>
    <row r="45999" spans="76:76">
      <c r="BX45999" s="16"/>
    </row>
    <row r="46000" spans="76:76">
      <c r="BX46000" s="16"/>
    </row>
    <row r="46001" spans="76:76">
      <c r="BX46001" s="16"/>
    </row>
    <row r="46002" spans="76:76">
      <c r="BX46002" s="16"/>
    </row>
    <row r="46003" spans="76:76">
      <c r="BX46003" s="16"/>
    </row>
    <row r="46004" spans="76:76">
      <c r="BX46004" s="16"/>
    </row>
    <row r="46005" spans="76:76">
      <c r="BX46005" s="16"/>
    </row>
    <row r="46006" spans="76:76">
      <c r="BX46006" s="16"/>
    </row>
    <row r="46007" spans="76:76">
      <c r="BX46007" s="16"/>
    </row>
    <row r="46008" spans="76:76">
      <c r="BX46008" s="16"/>
    </row>
    <row r="46009" spans="76:76">
      <c r="BX46009" s="16"/>
    </row>
    <row r="46010" spans="76:76">
      <c r="BX46010" s="16"/>
    </row>
    <row r="46011" spans="76:76">
      <c r="BX46011" s="16"/>
    </row>
    <row r="46012" spans="76:76">
      <c r="BX46012" s="16"/>
    </row>
    <row r="46013" spans="76:76">
      <c r="BX46013" s="16"/>
    </row>
    <row r="46014" spans="76:76">
      <c r="BX46014" s="16"/>
    </row>
    <row r="46015" spans="76:76">
      <c r="BX46015" s="16"/>
    </row>
    <row r="46016" spans="76:76">
      <c r="BX46016" s="16"/>
    </row>
    <row r="46017" spans="76:76">
      <c r="BX46017" s="16"/>
    </row>
    <row r="46018" spans="76:76">
      <c r="BX46018" s="16"/>
    </row>
    <row r="46019" spans="76:76">
      <c r="BX46019" s="16"/>
    </row>
    <row r="46020" spans="76:76">
      <c r="BX46020" s="16"/>
    </row>
    <row r="46021" spans="76:76">
      <c r="BX46021" s="16"/>
    </row>
    <row r="46022" spans="76:76">
      <c r="BX46022" s="16"/>
    </row>
    <row r="46023" spans="76:76">
      <c r="BX46023" s="16"/>
    </row>
    <row r="46024" spans="76:76">
      <c r="BX46024" s="16"/>
    </row>
    <row r="46025" spans="76:76">
      <c r="BX46025" s="16"/>
    </row>
    <row r="46026" spans="76:76">
      <c r="BX46026" s="16"/>
    </row>
    <row r="46027" spans="76:76">
      <c r="BX46027" s="16"/>
    </row>
    <row r="46028" spans="76:76">
      <c r="BX46028" s="16"/>
    </row>
    <row r="46029" spans="76:76">
      <c r="BX46029" s="16"/>
    </row>
    <row r="46030" spans="76:76">
      <c r="BX46030" s="16"/>
    </row>
    <row r="46031" spans="76:76">
      <c r="BX46031" s="16"/>
    </row>
    <row r="46032" spans="76:76">
      <c r="BX46032" s="16"/>
    </row>
    <row r="46033" spans="76:76">
      <c r="BX46033" s="16"/>
    </row>
    <row r="46034" spans="76:76">
      <c r="BX46034" s="16"/>
    </row>
    <row r="46035" spans="76:76">
      <c r="BX46035" s="16"/>
    </row>
    <row r="46036" spans="76:76">
      <c r="BX46036" s="16"/>
    </row>
    <row r="46037" spans="76:76">
      <c r="BX46037" s="16"/>
    </row>
    <row r="46038" spans="76:76">
      <c r="BX46038" s="16"/>
    </row>
    <row r="46039" spans="76:76">
      <c r="BX46039" s="16"/>
    </row>
    <row r="46040" spans="76:76">
      <c r="BX46040" s="16"/>
    </row>
    <row r="46041" spans="76:76">
      <c r="BX46041" s="16"/>
    </row>
    <row r="46042" spans="76:76">
      <c r="BX46042" s="16"/>
    </row>
    <row r="46043" spans="76:76">
      <c r="BX46043" s="16"/>
    </row>
    <row r="46044" spans="76:76">
      <c r="BX46044" s="16"/>
    </row>
    <row r="46045" spans="76:76">
      <c r="BX46045" s="16"/>
    </row>
    <row r="46046" spans="76:76">
      <c r="BX46046" s="16"/>
    </row>
    <row r="46047" spans="76:76">
      <c r="BX46047" s="16"/>
    </row>
    <row r="46048" spans="76:76">
      <c r="BX46048" s="16"/>
    </row>
    <row r="46049" spans="76:76">
      <c r="BX46049" s="16"/>
    </row>
    <row r="46050" spans="76:76">
      <c r="BX46050" s="16"/>
    </row>
    <row r="46051" spans="76:76">
      <c r="BX46051" s="16"/>
    </row>
    <row r="46052" spans="76:76">
      <c r="BX46052" s="16"/>
    </row>
    <row r="46053" spans="76:76">
      <c r="BX46053" s="16"/>
    </row>
    <row r="46054" spans="76:76">
      <c r="BX46054" s="16"/>
    </row>
    <row r="46055" spans="76:76">
      <c r="BX46055" s="16"/>
    </row>
    <row r="46056" spans="76:76">
      <c r="BX46056" s="16"/>
    </row>
    <row r="46057" spans="76:76">
      <c r="BX46057" s="16"/>
    </row>
    <row r="46058" spans="76:76">
      <c r="BX46058" s="16"/>
    </row>
    <row r="46059" spans="76:76">
      <c r="BX46059" s="16"/>
    </row>
    <row r="46060" spans="76:76">
      <c r="BX46060" s="16"/>
    </row>
    <row r="46061" spans="76:76">
      <c r="BX46061" s="16"/>
    </row>
    <row r="46062" spans="76:76">
      <c r="BX46062" s="16"/>
    </row>
    <row r="46063" spans="76:76">
      <c r="BX46063" s="16"/>
    </row>
    <row r="46064" spans="76:76">
      <c r="BX46064" s="16"/>
    </row>
    <row r="46065" spans="76:76">
      <c r="BX46065" s="16"/>
    </row>
    <row r="46066" spans="76:76">
      <c r="BX46066" s="16"/>
    </row>
    <row r="46067" spans="76:76">
      <c r="BX46067" s="16"/>
    </row>
    <row r="46068" spans="76:76">
      <c r="BX46068" s="16"/>
    </row>
    <row r="46069" spans="76:76">
      <c r="BX46069" s="16"/>
    </row>
    <row r="46070" spans="76:76">
      <c r="BX46070" s="16"/>
    </row>
    <row r="46071" spans="76:76">
      <c r="BX46071" s="16"/>
    </row>
    <row r="46072" spans="76:76">
      <c r="BX46072" s="16"/>
    </row>
    <row r="46073" spans="76:76">
      <c r="BX46073" s="16"/>
    </row>
    <row r="46074" spans="76:76">
      <c r="BX46074" s="16"/>
    </row>
    <row r="46075" spans="76:76">
      <c r="BX46075" s="16"/>
    </row>
    <row r="46076" spans="76:76">
      <c r="BX46076" s="16"/>
    </row>
    <row r="46077" spans="76:76">
      <c r="BX46077" s="16"/>
    </row>
    <row r="46078" spans="76:76">
      <c r="BX46078" s="16"/>
    </row>
    <row r="46079" spans="76:76">
      <c r="BX46079" s="16"/>
    </row>
    <row r="46080" spans="76:76">
      <c r="BX46080" s="16"/>
    </row>
    <row r="46081" spans="76:76">
      <c r="BX46081" s="16"/>
    </row>
    <row r="46082" spans="76:76">
      <c r="BX46082" s="16"/>
    </row>
    <row r="46083" spans="76:76">
      <c r="BX46083" s="16"/>
    </row>
    <row r="46084" spans="76:76">
      <c r="BX46084" s="16"/>
    </row>
    <row r="46085" spans="76:76">
      <c r="BX46085" s="16"/>
    </row>
    <row r="46086" spans="76:76">
      <c r="BX46086" s="16"/>
    </row>
    <row r="46087" spans="76:76">
      <c r="BX46087" s="16"/>
    </row>
    <row r="46088" spans="76:76">
      <c r="BX46088" s="16"/>
    </row>
    <row r="46089" spans="76:76">
      <c r="BX46089" s="16"/>
    </row>
    <row r="46090" spans="76:76">
      <c r="BX46090" s="16"/>
    </row>
    <row r="46091" spans="76:76">
      <c r="BX46091" s="16"/>
    </row>
    <row r="46092" spans="76:76">
      <c r="BX46092" s="16"/>
    </row>
    <row r="46093" spans="76:76">
      <c r="BX46093" s="16"/>
    </row>
    <row r="46094" spans="76:76">
      <c r="BX46094" s="16"/>
    </row>
    <row r="46095" spans="76:76">
      <c r="BX46095" s="16"/>
    </row>
    <row r="46096" spans="76:76">
      <c r="BX46096" s="16"/>
    </row>
    <row r="46097" spans="76:76">
      <c r="BX46097" s="16"/>
    </row>
    <row r="46098" spans="76:76">
      <c r="BX46098" s="16"/>
    </row>
    <row r="46099" spans="76:76">
      <c r="BX46099" s="16"/>
    </row>
    <row r="46100" spans="76:76">
      <c r="BX46100" s="16"/>
    </row>
    <row r="46101" spans="76:76">
      <c r="BX46101" s="16"/>
    </row>
    <row r="46102" spans="76:76">
      <c r="BX46102" s="16"/>
    </row>
    <row r="46103" spans="76:76">
      <c r="BX46103" s="16"/>
    </row>
    <row r="46104" spans="76:76">
      <c r="BX46104" s="16"/>
    </row>
    <row r="46105" spans="76:76">
      <c r="BX46105" s="16"/>
    </row>
    <row r="46106" spans="76:76">
      <c r="BX46106" s="16"/>
    </row>
    <row r="46107" spans="76:76">
      <c r="BX46107" s="16"/>
    </row>
    <row r="46108" spans="76:76">
      <c r="BX46108" s="16"/>
    </row>
    <row r="46109" spans="76:76">
      <c r="BX46109" s="16"/>
    </row>
    <row r="46110" spans="76:76">
      <c r="BX46110" s="16"/>
    </row>
    <row r="46111" spans="76:76">
      <c r="BX46111" s="16"/>
    </row>
    <row r="46112" spans="76:76">
      <c r="BX46112" s="16"/>
    </row>
    <row r="46113" spans="76:76">
      <c r="BX46113" s="16"/>
    </row>
    <row r="46114" spans="76:76">
      <c r="BX46114" s="16"/>
    </row>
    <row r="46115" spans="76:76">
      <c r="BX46115" s="16"/>
    </row>
    <row r="46116" spans="76:76">
      <c r="BX46116" s="16"/>
    </row>
    <row r="46117" spans="76:76">
      <c r="BX46117" s="16"/>
    </row>
    <row r="46118" spans="76:76">
      <c r="BX46118" s="16"/>
    </row>
    <row r="46119" spans="76:76">
      <c r="BX46119" s="16"/>
    </row>
    <row r="46120" spans="76:76">
      <c r="BX46120" s="16"/>
    </row>
    <row r="46121" spans="76:76">
      <c r="BX46121" s="16"/>
    </row>
    <row r="46122" spans="76:76">
      <c r="BX46122" s="16"/>
    </row>
    <row r="46123" spans="76:76">
      <c r="BX46123" s="16"/>
    </row>
    <row r="46124" spans="76:76">
      <c r="BX46124" s="16"/>
    </row>
    <row r="46125" spans="76:76">
      <c r="BX46125" s="16"/>
    </row>
    <row r="46126" spans="76:76">
      <c r="BX46126" s="16"/>
    </row>
    <row r="46127" spans="76:76">
      <c r="BX46127" s="16"/>
    </row>
    <row r="46128" spans="76:76">
      <c r="BX46128" s="16"/>
    </row>
    <row r="46129" spans="76:76">
      <c r="BX46129" s="16"/>
    </row>
    <row r="46130" spans="76:76">
      <c r="BX46130" s="16"/>
    </row>
    <row r="46131" spans="76:76">
      <c r="BX46131" s="16"/>
    </row>
    <row r="46132" spans="76:76">
      <c r="BX46132" s="16"/>
    </row>
    <row r="46133" spans="76:76">
      <c r="BX46133" s="16"/>
    </row>
    <row r="46134" spans="76:76">
      <c r="BX46134" s="16"/>
    </row>
    <row r="46135" spans="76:76">
      <c r="BX46135" s="16"/>
    </row>
    <row r="46136" spans="76:76">
      <c r="BX46136" s="16"/>
    </row>
    <row r="46137" spans="76:76">
      <c r="BX46137" s="16"/>
    </row>
    <row r="46138" spans="76:76">
      <c r="BX46138" s="16"/>
    </row>
    <row r="46139" spans="76:76">
      <c r="BX46139" s="16"/>
    </row>
    <row r="46140" spans="76:76">
      <c r="BX46140" s="16"/>
    </row>
    <row r="46141" spans="76:76">
      <c r="BX46141" s="16"/>
    </row>
    <row r="46142" spans="76:76">
      <c r="BX46142" s="16"/>
    </row>
    <row r="46143" spans="76:76">
      <c r="BX46143" s="16"/>
    </row>
    <row r="46144" spans="76:76">
      <c r="BX46144" s="16"/>
    </row>
    <row r="46145" spans="76:76">
      <c r="BX46145" s="16"/>
    </row>
    <row r="46146" spans="76:76">
      <c r="BX46146" s="16"/>
    </row>
    <row r="46147" spans="76:76">
      <c r="BX46147" s="16"/>
    </row>
    <row r="46148" spans="76:76">
      <c r="BX46148" s="16"/>
    </row>
    <row r="46149" spans="76:76">
      <c r="BX46149" s="16"/>
    </row>
    <row r="46150" spans="76:76">
      <c r="BX46150" s="16"/>
    </row>
    <row r="46151" spans="76:76">
      <c r="BX46151" s="16"/>
    </row>
    <row r="46152" spans="76:76">
      <c r="BX46152" s="16"/>
    </row>
    <row r="46153" spans="76:76">
      <c r="BX46153" s="16"/>
    </row>
    <row r="46154" spans="76:76">
      <c r="BX46154" s="16"/>
    </row>
    <row r="46155" spans="76:76">
      <c r="BX46155" s="16"/>
    </row>
    <row r="46156" spans="76:76">
      <c r="BX46156" s="16"/>
    </row>
    <row r="46157" spans="76:76">
      <c r="BX46157" s="16"/>
    </row>
    <row r="46158" spans="76:76">
      <c r="BX46158" s="16"/>
    </row>
    <row r="46159" spans="76:76">
      <c r="BX46159" s="16"/>
    </row>
    <row r="46160" spans="76:76">
      <c r="BX46160" s="16"/>
    </row>
    <row r="46161" spans="76:76">
      <c r="BX46161" s="16"/>
    </row>
    <row r="46162" spans="76:76">
      <c r="BX46162" s="16"/>
    </row>
    <row r="46163" spans="76:76">
      <c r="BX46163" s="16"/>
    </row>
    <row r="46164" spans="76:76">
      <c r="BX46164" s="16"/>
    </row>
    <row r="46165" spans="76:76">
      <c r="BX46165" s="16"/>
    </row>
    <row r="46166" spans="76:76">
      <c r="BX46166" s="16"/>
    </row>
    <row r="46167" spans="76:76">
      <c r="BX46167" s="16"/>
    </row>
    <row r="46168" spans="76:76">
      <c r="BX46168" s="16"/>
    </row>
    <row r="46169" spans="76:76">
      <c r="BX46169" s="16"/>
    </row>
    <row r="46170" spans="76:76">
      <c r="BX46170" s="16"/>
    </row>
    <row r="46171" spans="76:76">
      <c r="BX46171" s="16"/>
    </row>
    <row r="46172" spans="76:76">
      <c r="BX46172" s="16"/>
    </row>
    <row r="46173" spans="76:76">
      <c r="BX46173" s="16"/>
    </row>
    <row r="46174" spans="76:76">
      <c r="BX46174" s="16"/>
    </row>
    <row r="46175" spans="76:76">
      <c r="BX46175" s="16"/>
    </row>
    <row r="46176" spans="76:76">
      <c r="BX46176" s="16"/>
    </row>
    <row r="46177" spans="76:76">
      <c r="BX46177" s="16"/>
    </row>
    <row r="46178" spans="76:76">
      <c r="BX46178" s="16"/>
    </row>
    <row r="46179" spans="76:76">
      <c r="BX46179" s="16"/>
    </row>
    <row r="46180" spans="76:76">
      <c r="BX46180" s="16"/>
    </row>
    <row r="46181" spans="76:76">
      <c r="BX46181" s="16"/>
    </row>
    <row r="46182" spans="76:76">
      <c r="BX46182" s="16"/>
    </row>
    <row r="46183" spans="76:76">
      <c r="BX46183" s="16"/>
    </row>
    <row r="46184" spans="76:76">
      <c r="BX46184" s="16"/>
    </row>
    <row r="46185" spans="76:76">
      <c r="BX46185" s="16"/>
    </row>
    <row r="46186" spans="76:76">
      <c r="BX46186" s="16"/>
    </row>
    <row r="46187" spans="76:76">
      <c r="BX46187" s="16"/>
    </row>
    <row r="46188" spans="76:76">
      <c r="BX46188" s="16"/>
    </row>
    <row r="46189" spans="76:76">
      <c r="BX46189" s="16"/>
    </row>
    <row r="46190" spans="76:76">
      <c r="BX46190" s="16"/>
    </row>
    <row r="46191" spans="76:76">
      <c r="BX46191" s="16"/>
    </row>
    <row r="46192" spans="76:76">
      <c r="BX46192" s="16"/>
    </row>
    <row r="46193" spans="76:76">
      <c r="BX46193" s="16"/>
    </row>
    <row r="46194" spans="76:76">
      <c r="BX46194" s="16"/>
    </row>
    <row r="46195" spans="76:76">
      <c r="BX46195" s="16"/>
    </row>
    <row r="46196" spans="76:76">
      <c r="BX46196" s="16"/>
    </row>
    <row r="46197" spans="76:76">
      <c r="BX46197" s="16"/>
    </row>
    <row r="46198" spans="76:76">
      <c r="BX46198" s="16"/>
    </row>
    <row r="46199" spans="76:76">
      <c r="BX46199" s="16"/>
    </row>
    <row r="46200" spans="76:76">
      <c r="BX46200" s="16"/>
    </row>
    <row r="46201" spans="76:76">
      <c r="BX46201" s="16"/>
    </row>
    <row r="46202" spans="76:76">
      <c r="BX46202" s="16"/>
    </row>
    <row r="46203" spans="76:76">
      <c r="BX46203" s="16"/>
    </row>
    <row r="46204" spans="76:76">
      <c r="BX46204" s="16"/>
    </row>
    <row r="46205" spans="76:76">
      <c r="BX46205" s="16"/>
    </row>
    <row r="46206" spans="76:76">
      <c r="BX46206" s="16"/>
    </row>
    <row r="46207" spans="76:76">
      <c r="BX46207" s="16"/>
    </row>
    <row r="46208" spans="76:76">
      <c r="BX46208" s="16"/>
    </row>
    <row r="46209" spans="76:76">
      <c r="BX46209" s="16"/>
    </row>
    <row r="46210" spans="76:76">
      <c r="BX46210" s="16"/>
    </row>
    <row r="46211" spans="76:76">
      <c r="BX46211" s="16"/>
    </row>
    <row r="46212" spans="76:76">
      <c r="BX46212" s="16"/>
    </row>
    <row r="46213" spans="76:76">
      <c r="BX46213" s="16"/>
    </row>
    <row r="46214" spans="76:76">
      <c r="BX46214" s="16"/>
    </row>
    <row r="46215" spans="76:76">
      <c r="BX46215" s="16"/>
    </row>
    <row r="46216" spans="76:76">
      <c r="BX46216" s="16"/>
    </row>
    <row r="46217" spans="76:76">
      <c r="BX46217" s="16"/>
    </row>
    <row r="46218" spans="76:76">
      <c r="BX46218" s="16"/>
    </row>
    <row r="46219" spans="76:76">
      <c r="BX46219" s="16"/>
    </row>
    <row r="46220" spans="76:76">
      <c r="BX46220" s="16"/>
    </row>
    <row r="46221" spans="76:76">
      <c r="BX46221" s="16"/>
    </row>
    <row r="46222" spans="76:76">
      <c r="BX46222" s="16"/>
    </row>
    <row r="46223" spans="76:76">
      <c r="BX46223" s="16"/>
    </row>
    <row r="46224" spans="76:76">
      <c r="BX46224" s="16"/>
    </row>
    <row r="46225" spans="76:76">
      <c r="BX46225" s="16"/>
    </row>
    <row r="46226" spans="76:76">
      <c r="BX46226" s="16"/>
    </row>
    <row r="46227" spans="76:76">
      <c r="BX46227" s="16"/>
    </row>
    <row r="46228" spans="76:76">
      <c r="BX46228" s="16"/>
    </row>
    <row r="46229" spans="76:76">
      <c r="BX46229" s="16"/>
    </row>
    <row r="46230" spans="76:76">
      <c r="BX46230" s="16"/>
    </row>
    <row r="46231" spans="76:76">
      <c r="BX46231" s="16"/>
    </row>
    <row r="46232" spans="76:76">
      <c r="BX46232" s="16"/>
    </row>
    <row r="46233" spans="76:76">
      <c r="BX46233" s="16"/>
    </row>
    <row r="46234" spans="76:76">
      <c r="BX46234" s="16"/>
    </row>
    <row r="46235" spans="76:76">
      <c r="BX46235" s="16"/>
    </row>
    <row r="46236" spans="76:76">
      <c r="BX46236" s="16"/>
    </row>
    <row r="46237" spans="76:76">
      <c r="BX46237" s="16"/>
    </row>
    <row r="46238" spans="76:76">
      <c r="BX46238" s="16"/>
    </row>
    <row r="46239" spans="76:76">
      <c r="BX46239" s="16"/>
    </row>
    <row r="46240" spans="76:76">
      <c r="BX46240" s="16"/>
    </row>
    <row r="46241" spans="76:76">
      <c r="BX46241" s="16"/>
    </row>
    <row r="46242" spans="76:76">
      <c r="BX46242" s="16"/>
    </row>
    <row r="46243" spans="76:76">
      <c r="BX46243" s="16"/>
    </row>
    <row r="46244" spans="76:76">
      <c r="BX46244" s="16"/>
    </row>
    <row r="46245" spans="76:76">
      <c r="BX46245" s="16"/>
    </row>
    <row r="46246" spans="76:76">
      <c r="BX46246" s="16"/>
    </row>
    <row r="46247" spans="76:76">
      <c r="BX46247" s="16"/>
    </row>
    <row r="46248" spans="76:76">
      <c r="BX46248" s="16"/>
    </row>
    <row r="46249" spans="76:76">
      <c r="BX46249" s="16"/>
    </row>
    <row r="46250" spans="76:76">
      <c r="BX46250" s="16"/>
    </row>
    <row r="46251" spans="76:76">
      <c r="BX46251" s="16"/>
    </row>
    <row r="46252" spans="76:76">
      <c r="BX46252" s="16"/>
    </row>
    <row r="46253" spans="76:76">
      <c r="BX46253" s="16"/>
    </row>
    <row r="46254" spans="76:76">
      <c r="BX46254" s="16"/>
    </row>
    <row r="46255" spans="76:76">
      <c r="BX46255" s="16"/>
    </row>
    <row r="46256" spans="76:76">
      <c r="BX46256" s="16"/>
    </row>
    <row r="46257" spans="76:76">
      <c r="BX46257" s="16"/>
    </row>
    <row r="46258" spans="76:76">
      <c r="BX46258" s="16"/>
    </row>
    <row r="46259" spans="76:76">
      <c r="BX46259" s="16"/>
    </row>
    <row r="46260" spans="76:76">
      <c r="BX46260" s="16"/>
    </row>
    <row r="46261" spans="76:76">
      <c r="BX46261" s="16"/>
    </row>
    <row r="46262" spans="76:76">
      <c r="BX46262" s="16"/>
    </row>
    <row r="46263" spans="76:76">
      <c r="BX46263" s="16"/>
    </row>
    <row r="46264" spans="76:76">
      <c r="BX46264" s="16"/>
    </row>
    <row r="46265" spans="76:76">
      <c r="BX46265" s="16"/>
    </row>
    <row r="46266" spans="76:76">
      <c r="BX46266" s="16"/>
    </row>
    <row r="46267" spans="76:76">
      <c r="BX46267" s="16"/>
    </row>
    <row r="46268" spans="76:76">
      <c r="BX46268" s="16"/>
    </row>
    <row r="46269" spans="76:76">
      <c r="BX46269" s="16"/>
    </row>
    <row r="46270" spans="76:76">
      <c r="BX46270" s="16"/>
    </row>
    <row r="46271" spans="76:76">
      <c r="BX46271" s="16"/>
    </row>
    <row r="46272" spans="76:76">
      <c r="BX46272" s="16"/>
    </row>
    <row r="46273" spans="76:76">
      <c r="BX46273" s="16"/>
    </row>
    <row r="46274" spans="76:76">
      <c r="BX46274" s="16"/>
    </row>
    <row r="46275" spans="76:76">
      <c r="BX46275" s="16"/>
    </row>
    <row r="46276" spans="76:76">
      <c r="BX46276" s="16"/>
    </row>
    <row r="46277" spans="76:76">
      <c r="BX46277" s="16"/>
    </row>
    <row r="46278" spans="76:76">
      <c r="BX46278" s="16"/>
    </row>
    <row r="46279" spans="76:76">
      <c r="BX46279" s="16"/>
    </row>
    <row r="46280" spans="76:76">
      <c r="BX46280" s="16"/>
    </row>
    <row r="46281" spans="76:76">
      <c r="BX46281" s="16"/>
    </row>
    <row r="46282" spans="76:76">
      <c r="BX46282" s="16"/>
    </row>
    <row r="46283" spans="76:76">
      <c r="BX46283" s="16"/>
    </row>
    <row r="46284" spans="76:76">
      <c r="BX46284" s="16"/>
    </row>
    <row r="46285" spans="76:76">
      <c r="BX46285" s="16"/>
    </row>
    <row r="46286" spans="76:76">
      <c r="BX46286" s="16"/>
    </row>
    <row r="46287" spans="76:76">
      <c r="BX46287" s="16"/>
    </row>
    <row r="46288" spans="76:76">
      <c r="BX46288" s="16"/>
    </row>
    <row r="46289" spans="76:76">
      <c r="BX46289" s="16"/>
    </row>
    <row r="46290" spans="76:76">
      <c r="BX46290" s="16"/>
    </row>
    <row r="46291" spans="76:76">
      <c r="BX46291" s="16"/>
    </row>
    <row r="46292" spans="76:76">
      <c r="BX46292" s="16"/>
    </row>
    <row r="46293" spans="76:76">
      <c r="BX46293" s="16"/>
    </row>
    <row r="46294" spans="76:76">
      <c r="BX46294" s="16"/>
    </row>
    <row r="46295" spans="76:76">
      <c r="BX46295" s="16"/>
    </row>
    <row r="46296" spans="76:76">
      <c r="BX46296" s="16"/>
    </row>
    <row r="46297" spans="76:76">
      <c r="BX46297" s="16"/>
    </row>
    <row r="46298" spans="76:76">
      <c r="BX46298" s="16"/>
    </row>
    <row r="46299" spans="76:76">
      <c r="BX46299" s="16"/>
    </row>
    <row r="46300" spans="76:76">
      <c r="BX46300" s="16"/>
    </row>
    <row r="46301" spans="76:76">
      <c r="BX46301" s="16"/>
    </row>
    <row r="46302" spans="76:76">
      <c r="BX46302" s="16"/>
    </row>
    <row r="46303" spans="76:76">
      <c r="BX46303" s="16"/>
    </row>
    <row r="46304" spans="76:76">
      <c r="BX46304" s="16"/>
    </row>
    <row r="46305" spans="76:76">
      <c r="BX46305" s="16"/>
    </row>
    <row r="46306" spans="76:76">
      <c r="BX46306" s="16"/>
    </row>
    <row r="46307" spans="76:76">
      <c r="BX46307" s="16"/>
    </row>
    <row r="46308" spans="76:76">
      <c r="BX46308" s="16"/>
    </row>
    <row r="46309" spans="76:76">
      <c r="BX46309" s="16"/>
    </row>
    <row r="46310" spans="76:76">
      <c r="BX46310" s="16"/>
    </row>
    <row r="46311" spans="76:76">
      <c r="BX46311" s="16"/>
    </row>
    <row r="46312" spans="76:76">
      <c r="BX46312" s="16"/>
    </row>
    <row r="46313" spans="76:76">
      <c r="BX46313" s="16"/>
    </row>
    <row r="46314" spans="76:76">
      <c r="BX46314" s="16"/>
    </row>
    <row r="46315" spans="76:76">
      <c r="BX46315" s="16"/>
    </row>
    <row r="46316" spans="76:76">
      <c r="BX46316" s="16"/>
    </row>
    <row r="46317" spans="76:76">
      <c r="BX46317" s="16"/>
    </row>
    <row r="46318" spans="76:76">
      <c r="BX46318" s="16"/>
    </row>
    <row r="46319" spans="76:76">
      <c r="BX46319" s="16"/>
    </row>
    <row r="46320" spans="76:76">
      <c r="BX46320" s="16"/>
    </row>
    <row r="46321" spans="76:76">
      <c r="BX46321" s="16"/>
    </row>
    <row r="46322" spans="76:76">
      <c r="BX46322" s="16"/>
    </row>
    <row r="46323" spans="76:76">
      <c r="BX46323" s="16"/>
    </row>
    <row r="46324" spans="76:76">
      <c r="BX46324" s="16"/>
    </row>
    <row r="46325" spans="76:76">
      <c r="BX46325" s="16"/>
    </row>
    <row r="46326" spans="76:76">
      <c r="BX46326" s="16"/>
    </row>
    <row r="46327" spans="76:76">
      <c r="BX46327" s="16"/>
    </row>
    <row r="46328" spans="76:76">
      <c r="BX46328" s="16"/>
    </row>
    <row r="46329" spans="76:76">
      <c r="BX46329" s="16"/>
    </row>
    <row r="46330" spans="76:76">
      <c r="BX46330" s="16"/>
    </row>
    <row r="46331" spans="76:76">
      <c r="BX46331" s="16"/>
    </row>
    <row r="46332" spans="76:76">
      <c r="BX46332" s="16"/>
    </row>
    <row r="46333" spans="76:76">
      <c r="BX46333" s="16"/>
    </row>
    <row r="46334" spans="76:76">
      <c r="BX46334" s="16"/>
    </row>
    <row r="46335" spans="76:76">
      <c r="BX46335" s="16"/>
    </row>
    <row r="46336" spans="76:76">
      <c r="BX46336" s="16"/>
    </row>
    <row r="46337" spans="76:76">
      <c r="BX46337" s="16"/>
    </row>
    <row r="46338" spans="76:76">
      <c r="BX46338" s="16"/>
    </row>
    <row r="46339" spans="76:76">
      <c r="BX46339" s="16"/>
    </row>
    <row r="46340" spans="76:76">
      <c r="BX46340" s="16"/>
    </row>
    <row r="46341" spans="76:76">
      <c r="BX46341" s="16"/>
    </row>
    <row r="46342" spans="76:76">
      <c r="BX46342" s="16"/>
    </row>
    <row r="46343" spans="76:76">
      <c r="BX46343" s="16"/>
    </row>
    <row r="46344" spans="76:76">
      <c r="BX46344" s="16"/>
    </row>
    <row r="46345" spans="76:76">
      <c r="BX46345" s="16"/>
    </row>
    <row r="46346" spans="76:76">
      <c r="BX46346" s="16"/>
    </row>
    <row r="46347" spans="76:76">
      <c r="BX46347" s="16"/>
    </row>
    <row r="46348" spans="76:76">
      <c r="BX46348" s="16"/>
    </row>
    <row r="46349" spans="76:76">
      <c r="BX46349" s="16"/>
    </row>
    <row r="46350" spans="76:76">
      <c r="BX46350" s="16"/>
    </row>
    <row r="46351" spans="76:76">
      <c r="BX46351" s="16"/>
    </row>
    <row r="46352" spans="76:76">
      <c r="BX46352" s="16"/>
    </row>
    <row r="46353" spans="76:76">
      <c r="BX46353" s="16"/>
    </row>
    <row r="46354" spans="76:76">
      <c r="BX46354" s="16"/>
    </row>
    <row r="46355" spans="76:76">
      <c r="BX46355" s="16"/>
    </row>
    <row r="46356" spans="76:76">
      <c r="BX46356" s="16"/>
    </row>
    <row r="46357" spans="76:76">
      <c r="BX46357" s="16"/>
    </row>
    <row r="46358" spans="76:76">
      <c r="BX46358" s="16"/>
    </row>
    <row r="46359" spans="76:76">
      <c r="BX46359" s="16"/>
    </row>
    <row r="46360" spans="76:76">
      <c r="BX46360" s="16"/>
    </row>
    <row r="46361" spans="76:76">
      <c r="BX46361" s="16"/>
    </row>
    <row r="46362" spans="76:76">
      <c r="BX46362" s="16"/>
    </row>
    <row r="46363" spans="76:76">
      <c r="BX46363" s="16"/>
    </row>
    <row r="46364" spans="76:76">
      <c r="BX46364" s="16"/>
    </row>
    <row r="46365" spans="76:76">
      <c r="BX46365" s="16"/>
    </row>
    <row r="46366" spans="76:76">
      <c r="BX46366" s="16"/>
    </row>
    <row r="46367" spans="76:76">
      <c r="BX46367" s="16"/>
    </row>
    <row r="46368" spans="76:76">
      <c r="BX46368" s="16"/>
    </row>
    <row r="46369" spans="76:76">
      <c r="BX46369" s="16"/>
    </row>
    <row r="46370" spans="76:76">
      <c r="BX46370" s="16"/>
    </row>
    <row r="46371" spans="76:76">
      <c r="BX46371" s="16"/>
    </row>
    <row r="46372" spans="76:76">
      <c r="BX46372" s="16"/>
    </row>
    <row r="46373" spans="76:76">
      <c r="BX46373" s="16"/>
    </row>
    <row r="46374" spans="76:76">
      <c r="BX46374" s="16"/>
    </row>
    <row r="46375" spans="76:76">
      <c r="BX46375" s="16"/>
    </row>
    <row r="46376" spans="76:76">
      <c r="BX46376" s="16"/>
    </row>
    <row r="46377" spans="76:76">
      <c r="BX46377" s="16"/>
    </row>
    <row r="46378" spans="76:76">
      <c r="BX46378" s="16"/>
    </row>
    <row r="46379" spans="76:76">
      <c r="BX46379" s="16"/>
    </row>
    <row r="46380" spans="76:76">
      <c r="BX46380" s="16"/>
    </row>
    <row r="46381" spans="76:76">
      <c r="BX46381" s="16"/>
    </row>
    <row r="46382" spans="76:76">
      <c r="BX46382" s="16"/>
    </row>
    <row r="46383" spans="76:76">
      <c r="BX46383" s="16"/>
    </row>
    <row r="46384" spans="76:76">
      <c r="BX46384" s="16"/>
    </row>
    <row r="46385" spans="76:76">
      <c r="BX46385" s="16"/>
    </row>
    <row r="46386" spans="76:76">
      <c r="BX46386" s="16"/>
    </row>
    <row r="46387" spans="76:76">
      <c r="BX46387" s="16"/>
    </row>
    <row r="46388" spans="76:76">
      <c r="BX46388" s="16"/>
    </row>
    <row r="46389" spans="76:76">
      <c r="BX46389" s="16"/>
    </row>
    <row r="46390" spans="76:76">
      <c r="BX46390" s="16"/>
    </row>
    <row r="46391" spans="76:76">
      <c r="BX46391" s="16"/>
    </row>
    <row r="46392" spans="76:76">
      <c r="BX46392" s="16"/>
    </row>
    <row r="46393" spans="76:76">
      <c r="BX46393" s="16"/>
    </row>
    <row r="46394" spans="76:76">
      <c r="BX46394" s="16"/>
    </row>
    <row r="46395" spans="76:76">
      <c r="BX46395" s="16"/>
    </row>
    <row r="46396" spans="76:76">
      <c r="BX46396" s="16"/>
    </row>
    <row r="46397" spans="76:76">
      <c r="BX46397" s="16"/>
    </row>
    <row r="46398" spans="76:76">
      <c r="BX46398" s="16"/>
    </row>
    <row r="46399" spans="76:76">
      <c r="BX46399" s="16"/>
    </row>
    <row r="46400" spans="76:76">
      <c r="BX46400" s="16"/>
    </row>
    <row r="46401" spans="76:76">
      <c r="BX46401" s="16"/>
    </row>
    <row r="46402" spans="76:76">
      <c r="BX46402" s="16"/>
    </row>
    <row r="46403" spans="76:76">
      <c r="BX46403" s="16"/>
    </row>
    <row r="46404" spans="76:76">
      <c r="BX46404" s="16"/>
    </row>
    <row r="46405" spans="76:76">
      <c r="BX46405" s="16"/>
    </row>
    <row r="46406" spans="76:76">
      <c r="BX46406" s="16"/>
    </row>
    <row r="46407" spans="76:76">
      <c r="BX46407" s="16"/>
    </row>
    <row r="46408" spans="76:76">
      <c r="BX46408" s="16"/>
    </row>
    <row r="46409" spans="76:76">
      <c r="BX46409" s="16"/>
    </row>
    <row r="46410" spans="76:76">
      <c r="BX46410" s="16"/>
    </row>
    <row r="46411" spans="76:76">
      <c r="BX46411" s="16"/>
    </row>
    <row r="46412" spans="76:76">
      <c r="BX46412" s="16"/>
    </row>
    <row r="46413" spans="76:76">
      <c r="BX46413" s="16"/>
    </row>
    <row r="46414" spans="76:76">
      <c r="BX46414" s="16"/>
    </row>
    <row r="46415" spans="76:76">
      <c r="BX46415" s="16"/>
    </row>
    <row r="46416" spans="76:76">
      <c r="BX46416" s="16"/>
    </row>
    <row r="46417" spans="76:76">
      <c r="BX46417" s="16"/>
    </row>
    <row r="46418" spans="76:76">
      <c r="BX46418" s="16"/>
    </row>
    <row r="46419" spans="76:76">
      <c r="BX46419" s="16"/>
    </row>
    <row r="46420" spans="76:76">
      <c r="BX46420" s="16"/>
    </row>
    <row r="46421" spans="76:76">
      <c r="BX46421" s="16"/>
    </row>
    <row r="46422" spans="76:76">
      <c r="BX46422" s="16"/>
    </row>
    <row r="46423" spans="76:76">
      <c r="BX46423" s="16"/>
    </row>
    <row r="46424" spans="76:76">
      <c r="BX46424" s="16"/>
    </row>
    <row r="46425" spans="76:76">
      <c r="BX46425" s="16"/>
    </row>
    <row r="46426" spans="76:76">
      <c r="BX46426" s="16"/>
    </row>
    <row r="46427" spans="76:76">
      <c r="BX46427" s="16"/>
    </row>
    <row r="46428" spans="76:76">
      <c r="BX46428" s="16"/>
    </row>
    <row r="46429" spans="76:76">
      <c r="BX46429" s="16"/>
    </row>
    <row r="46430" spans="76:76">
      <c r="BX46430" s="16"/>
    </row>
    <row r="46431" spans="76:76">
      <c r="BX46431" s="16"/>
    </row>
    <row r="46432" spans="76:76">
      <c r="BX46432" s="16"/>
    </row>
    <row r="46433" spans="76:76">
      <c r="BX46433" s="16"/>
    </row>
    <row r="46434" spans="76:76">
      <c r="BX46434" s="16"/>
    </row>
    <row r="46435" spans="76:76">
      <c r="BX46435" s="16"/>
    </row>
    <row r="46436" spans="76:76">
      <c r="BX46436" s="16"/>
    </row>
    <row r="46437" spans="76:76">
      <c r="BX46437" s="16"/>
    </row>
    <row r="46438" spans="76:76">
      <c r="BX46438" s="16"/>
    </row>
    <row r="46439" spans="76:76">
      <c r="BX46439" s="16"/>
    </row>
    <row r="46440" spans="76:76">
      <c r="BX46440" s="16"/>
    </row>
    <row r="46441" spans="76:76">
      <c r="BX46441" s="16"/>
    </row>
    <row r="46442" spans="76:76">
      <c r="BX46442" s="16"/>
    </row>
    <row r="46443" spans="76:76">
      <c r="BX46443" s="16"/>
    </row>
    <row r="46444" spans="76:76">
      <c r="BX46444" s="16"/>
    </row>
    <row r="46445" spans="76:76">
      <c r="BX46445" s="16"/>
    </row>
    <row r="46446" spans="76:76">
      <c r="BX46446" s="16"/>
    </row>
    <row r="46447" spans="76:76">
      <c r="BX46447" s="16"/>
    </row>
    <row r="46448" spans="76:76">
      <c r="BX46448" s="16"/>
    </row>
    <row r="46449" spans="76:76">
      <c r="BX46449" s="16"/>
    </row>
    <row r="46450" spans="76:76">
      <c r="BX46450" s="16"/>
    </row>
    <row r="46451" spans="76:76">
      <c r="BX46451" s="16"/>
    </row>
    <row r="46452" spans="76:76">
      <c r="BX46452" s="16"/>
    </row>
    <row r="46453" spans="76:76">
      <c r="BX46453" s="16"/>
    </row>
    <row r="46454" spans="76:76">
      <c r="BX46454" s="16"/>
    </row>
    <row r="46455" spans="76:76">
      <c r="BX46455" s="16"/>
    </row>
    <row r="46456" spans="76:76">
      <c r="BX46456" s="16"/>
    </row>
    <row r="46457" spans="76:76">
      <c r="BX46457" s="16"/>
    </row>
    <row r="46458" spans="76:76">
      <c r="BX46458" s="16"/>
    </row>
    <row r="46459" spans="76:76">
      <c r="BX46459" s="16"/>
    </row>
    <row r="46460" spans="76:76">
      <c r="BX46460" s="16"/>
    </row>
    <row r="46461" spans="76:76">
      <c r="BX46461" s="16"/>
    </row>
    <row r="46462" spans="76:76">
      <c r="BX46462" s="16"/>
    </row>
    <row r="46463" spans="76:76">
      <c r="BX46463" s="16"/>
    </row>
    <row r="46464" spans="76:76">
      <c r="BX46464" s="16"/>
    </row>
    <row r="46465" spans="76:76">
      <c r="BX46465" s="16"/>
    </row>
    <row r="46466" spans="76:76">
      <c r="BX46466" s="16"/>
    </row>
    <row r="46467" spans="76:76">
      <c r="BX46467" s="16"/>
    </row>
    <row r="46468" spans="76:76">
      <c r="BX46468" s="16"/>
    </row>
    <row r="46469" spans="76:76">
      <c r="BX46469" s="16"/>
    </row>
    <row r="46470" spans="76:76">
      <c r="BX46470" s="16"/>
    </row>
    <row r="46471" spans="76:76">
      <c r="BX46471" s="16"/>
    </row>
    <row r="46472" spans="76:76">
      <c r="BX46472" s="16"/>
    </row>
    <row r="46473" spans="76:76">
      <c r="BX46473" s="16"/>
    </row>
    <row r="46474" spans="76:76">
      <c r="BX46474" s="16"/>
    </row>
    <row r="46475" spans="76:76">
      <c r="BX46475" s="16"/>
    </row>
    <row r="46476" spans="76:76">
      <c r="BX46476" s="16"/>
    </row>
    <row r="46477" spans="76:76">
      <c r="BX46477" s="16"/>
    </row>
    <row r="46478" spans="76:76">
      <c r="BX46478" s="16"/>
    </row>
    <row r="46479" spans="76:76">
      <c r="BX46479" s="16"/>
    </row>
    <row r="46480" spans="76:76">
      <c r="BX46480" s="16"/>
    </row>
    <row r="46481" spans="76:76">
      <c r="BX46481" s="16"/>
    </row>
    <row r="46482" spans="76:76">
      <c r="BX46482" s="16"/>
    </row>
    <row r="46483" spans="76:76">
      <c r="BX46483" s="16"/>
    </row>
    <row r="46484" spans="76:76">
      <c r="BX46484" s="16"/>
    </row>
    <row r="46485" spans="76:76">
      <c r="BX46485" s="16"/>
    </row>
    <row r="46486" spans="76:76">
      <c r="BX46486" s="16"/>
    </row>
    <row r="46487" spans="76:76">
      <c r="BX46487" s="16"/>
    </row>
    <row r="46488" spans="76:76">
      <c r="BX46488" s="16"/>
    </row>
    <row r="46489" spans="76:76">
      <c r="BX46489" s="16"/>
    </row>
    <row r="46490" spans="76:76">
      <c r="BX46490" s="16"/>
    </row>
    <row r="46491" spans="76:76">
      <c r="BX46491" s="16"/>
    </row>
    <row r="46492" spans="76:76">
      <c r="BX46492" s="16"/>
    </row>
    <row r="46493" spans="76:76">
      <c r="BX46493" s="16"/>
    </row>
    <row r="46494" spans="76:76">
      <c r="BX46494" s="16"/>
    </row>
    <row r="46495" spans="76:76">
      <c r="BX46495" s="16"/>
    </row>
    <row r="46496" spans="76:76">
      <c r="BX46496" s="16"/>
    </row>
    <row r="46497" spans="76:76">
      <c r="BX46497" s="16"/>
    </row>
    <row r="46498" spans="76:76">
      <c r="BX46498" s="16"/>
    </row>
    <row r="46499" spans="76:76">
      <c r="BX46499" s="16"/>
    </row>
    <row r="46500" spans="76:76">
      <c r="BX46500" s="16"/>
    </row>
    <row r="46501" spans="76:76">
      <c r="BX46501" s="16"/>
    </row>
    <row r="46502" spans="76:76">
      <c r="BX46502" s="16"/>
    </row>
    <row r="46503" spans="76:76">
      <c r="BX46503" s="16"/>
    </row>
    <row r="46504" spans="76:76">
      <c r="BX46504" s="16"/>
    </row>
    <row r="46505" spans="76:76">
      <c r="BX46505" s="16"/>
    </row>
    <row r="46506" spans="76:76">
      <c r="BX46506" s="16"/>
    </row>
    <row r="46507" spans="76:76">
      <c r="BX46507" s="16"/>
    </row>
    <row r="46508" spans="76:76">
      <c r="BX46508" s="16"/>
    </row>
    <row r="46509" spans="76:76">
      <c r="BX46509" s="16"/>
    </row>
    <row r="46510" spans="76:76">
      <c r="BX46510" s="16"/>
    </row>
    <row r="46511" spans="76:76">
      <c r="BX46511" s="16"/>
    </row>
    <row r="46512" spans="76:76">
      <c r="BX46512" s="16"/>
    </row>
    <row r="46513" spans="76:76">
      <c r="BX46513" s="16"/>
    </row>
    <row r="46514" spans="76:76">
      <c r="BX46514" s="16"/>
    </row>
    <row r="46515" spans="76:76">
      <c r="BX46515" s="16"/>
    </row>
    <row r="46516" spans="76:76">
      <c r="BX46516" s="16"/>
    </row>
    <row r="46517" spans="76:76">
      <c r="BX46517" s="16"/>
    </row>
    <row r="46518" spans="76:76">
      <c r="BX46518" s="16"/>
    </row>
    <row r="46519" spans="76:76">
      <c r="BX46519" s="16"/>
    </row>
    <row r="46520" spans="76:76">
      <c r="BX46520" s="16"/>
    </row>
    <row r="46521" spans="76:76">
      <c r="BX46521" s="16"/>
    </row>
    <row r="46522" spans="76:76">
      <c r="BX46522" s="16"/>
    </row>
    <row r="46523" spans="76:76">
      <c r="BX46523" s="16"/>
    </row>
    <row r="46524" spans="76:76">
      <c r="BX46524" s="16"/>
    </row>
    <row r="46525" spans="76:76">
      <c r="BX46525" s="16"/>
    </row>
    <row r="46526" spans="76:76">
      <c r="BX46526" s="16"/>
    </row>
    <row r="46527" spans="76:76">
      <c r="BX46527" s="16"/>
    </row>
    <row r="46528" spans="76:76">
      <c r="BX46528" s="16"/>
    </row>
    <row r="46529" spans="76:76">
      <c r="BX46529" s="16"/>
    </row>
    <row r="46530" spans="76:76">
      <c r="BX46530" s="16"/>
    </row>
    <row r="46531" spans="76:76">
      <c r="BX46531" s="16"/>
    </row>
    <row r="46532" spans="76:76">
      <c r="BX46532" s="16"/>
    </row>
    <row r="46533" spans="76:76">
      <c r="BX46533" s="16"/>
    </row>
    <row r="46534" spans="76:76">
      <c r="BX46534" s="16"/>
    </row>
    <row r="46535" spans="76:76">
      <c r="BX46535" s="16"/>
    </row>
    <row r="46536" spans="76:76">
      <c r="BX46536" s="16"/>
    </row>
    <row r="46537" spans="76:76">
      <c r="BX46537" s="16"/>
    </row>
    <row r="46538" spans="76:76">
      <c r="BX46538" s="16"/>
    </row>
    <row r="46539" spans="76:76">
      <c r="BX46539" s="16"/>
    </row>
    <row r="46540" spans="76:76">
      <c r="BX46540" s="16"/>
    </row>
    <row r="46541" spans="76:76">
      <c r="BX46541" s="16"/>
    </row>
    <row r="46542" spans="76:76">
      <c r="BX46542" s="16"/>
    </row>
    <row r="46543" spans="76:76">
      <c r="BX46543" s="16"/>
    </row>
    <row r="46544" spans="76:76">
      <c r="BX46544" s="16"/>
    </row>
    <row r="46545" spans="76:76">
      <c r="BX46545" s="16"/>
    </row>
    <row r="46546" spans="76:76">
      <c r="BX46546" s="16"/>
    </row>
    <row r="46547" spans="76:76">
      <c r="BX46547" s="16"/>
    </row>
    <row r="46548" spans="76:76">
      <c r="BX46548" s="16"/>
    </row>
    <row r="46549" spans="76:76">
      <c r="BX46549" s="16"/>
    </row>
    <row r="46550" spans="76:76">
      <c r="BX46550" s="16"/>
    </row>
    <row r="46551" spans="76:76">
      <c r="BX46551" s="16"/>
    </row>
    <row r="46552" spans="76:76">
      <c r="BX46552" s="16"/>
    </row>
    <row r="46553" spans="76:76">
      <c r="BX46553" s="16"/>
    </row>
    <row r="46554" spans="76:76">
      <c r="BX46554" s="16"/>
    </row>
    <row r="46555" spans="76:76">
      <c r="BX46555" s="16"/>
    </row>
    <row r="46556" spans="76:76">
      <c r="BX46556" s="16"/>
    </row>
    <row r="46557" spans="76:76">
      <c r="BX46557" s="16"/>
    </row>
    <row r="46558" spans="76:76">
      <c r="BX46558" s="16"/>
    </row>
    <row r="46559" spans="76:76">
      <c r="BX46559" s="16"/>
    </row>
    <row r="46560" spans="76:76">
      <c r="BX46560" s="16"/>
    </row>
    <row r="46561" spans="76:76">
      <c r="BX46561" s="16"/>
    </row>
    <row r="46562" spans="76:76">
      <c r="BX46562" s="16"/>
    </row>
    <row r="46563" spans="76:76">
      <c r="BX46563" s="16"/>
    </row>
    <row r="46564" spans="76:76">
      <c r="BX46564" s="16"/>
    </row>
    <row r="46565" spans="76:76">
      <c r="BX46565" s="16"/>
    </row>
    <row r="46566" spans="76:76">
      <c r="BX46566" s="16"/>
    </row>
    <row r="46567" spans="76:76">
      <c r="BX46567" s="16"/>
    </row>
    <row r="46568" spans="76:76">
      <c r="BX46568" s="16"/>
    </row>
    <row r="46569" spans="76:76">
      <c r="BX46569" s="16"/>
    </row>
    <row r="46570" spans="76:76">
      <c r="BX46570" s="16"/>
    </row>
    <row r="46571" spans="76:76">
      <c r="BX46571" s="16"/>
    </row>
    <row r="46572" spans="76:76">
      <c r="BX46572" s="16"/>
    </row>
    <row r="46573" spans="76:76">
      <c r="BX46573" s="16"/>
    </row>
    <row r="46574" spans="76:76">
      <c r="BX46574" s="16"/>
    </row>
    <row r="46575" spans="76:76">
      <c r="BX46575" s="16"/>
    </row>
    <row r="46576" spans="76:76">
      <c r="BX46576" s="16"/>
    </row>
    <row r="46577" spans="76:76">
      <c r="BX46577" s="16"/>
    </row>
    <row r="46578" spans="76:76">
      <c r="BX46578" s="16"/>
    </row>
    <row r="46579" spans="76:76">
      <c r="BX46579" s="16"/>
    </row>
    <row r="46580" spans="76:76">
      <c r="BX46580" s="16"/>
    </row>
    <row r="46581" spans="76:76">
      <c r="BX46581" s="16"/>
    </row>
    <row r="46582" spans="76:76">
      <c r="BX46582" s="16"/>
    </row>
    <row r="46583" spans="76:76">
      <c r="BX46583" s="16"/>
    </row>
    <row r="46584" spans="76:76">
      <c r="BX46584" s="16"/>
    </row>
    <row r="46585" spans="76:76">
      <c r="BX46585" s="16"/>
    </row>
    <row r="46586" spans="76:76">
      <c r="BX46586" s="16"/>
    </row>
    <row r="46587" spans="76:76">
      <c r="BX46587" s="16"/>
    </row>
    <row r="46588" spans="76:76">
      <c r="BX46588" s="16"/>
    </row>
    <row r="46589" spans="76:76">
      <c r="BX46589" s="16"/>
    </row>
    <row r="46590" spans="76:76">
      <c r="BX46590" s="16"/>
    </row>
    <row r="46591" spans="76:76">
      <c r="BX46591" s="16"/>
    </row>
    <row r="46592" spans="76:76">
      <c r="BX46592" s="16"/>
    </row>
    <row r="46593" spans="76:76">
      <c r="BX46593" s="16"/>
    </row>
    <row r="46594" spans="76:76">
      <c r="BX46594" s="16"/>
    </row>
    <row r="46595" spans="76:76">
      <c r="BX46595" s="16"/>
    </row>
    <row r="46596" spans="76:76">
      <c r="BX46596" s="16"/>
    </row>
    <row r="46597" spans="76:76">
      <c r="BX46597" s="16"/>
    </row>
    <row r="46598" spans="76:76">
      <c r="BX46598" s="16"/>
    </row>
    <row r="46599" spans="76:76">
      <c r="BX46599" s="16"/>
    </row>
    <row r="46600" spans="76:76">
      <c r="BX46600" s="16"/>
    </row>
    <row r="46601" spans="76:76">
      <c r="BX46601" s="16"/>
    </row>
    <row r="46602" spans="76:76">
      <c r="BX46602" s="16"/>
    </row>
    <row r="46603" spans="76:76">
      <c r="BX46603" s="16"/>
    </row>
    <row r="46604" spans="76:76">
      <c r="BX46604" s="16"/>
    </row>
    <row r="46605" spans="76:76">
      <c r="BX46605" s="16"/>
    </row>
    <row r="46606" spans="76:76">
      <c r="BX46606" s="16"/>
    </row>
    <row r="46607" spans="76:76">
      <c r="BX46607" s="16"/>
    </row>
    <row r="46608" spans="76:76">
      <c r="BX46608" s="16"/>
    </row>
    <row r="46609" spans="76:76">
      <c r="BX46609" s="16"/>
    </row>
    <row r="46610" spans="76:76">
      <c r="BX46610" s="16"/>
    </row>
    <row r="46611" spans="76:76">
      <c r="BX46611" s="16"/>
    </row>
    <row r="46612" spans="76:76">
      <c r="BX46612" s="16"/>
    </row>
    <row r="46613" spans="76:76">
      <c r="BX46613" s="16"/>
    </row>
    <row r="46614" spans="76:76">
      <c r="BX46614" s="16"/>
    </row>
    <row r="46615" spans="76:76">
      <c r="BX46615" s="16"/>
    </row>
    <row r="46616" spans="76:76">
      <c r="BX46616" s="16"/>
    </row>
    <row r="46617" spans="76:76">
      <c r="BX46617" s="16"/>
    </row>
    <row r="46618" spans="76:76">
      <c r="BX46618" s="16"/>
    </row>
    <row r="46619" spans="76:76">
      <c r="BX46619" s="16"/>
    </row>
    <row r="46620" spans="76:76">
      <c r="BX46620" s="16"/>
    </row>
    <row r="46621" spans="76:76">
      <c r="BX46621" s="16"/>
    </row>
    <row r="46622" spans="76:76">
      <c r="BX46622" s="16"/>
    </row>
    <row r="46623" spans="76:76">
      <c r="BX46623" s="16"/>
    </row>
    <row r="46624" spans="76:76">
      <c r="BX46624" s="16"/>
    </row>
    <row r="46625" spans="76:76">
      <c r="BX46625" s="16"/>
    </row>
    <row r="46626" spans="76:76">
      <c r="BX46626" s="16"/>
    </row>
    <row r="46627" spans="76:76">
      <c r="BX46627" s="16"/>
    </row>
    <row r="46628" spans="76:76">
      <c r="BX46628" s="16"/>
    </row>
    <row r="46629" spans="76:76">
      <c r="BX46629" s="16"/>
    </row>
    <row r="46630" spans="76:76">
      <c r="BX46630" s="16"/>
    </row>
    <row r="46631" spans="76:76">
      <c r="BX46631" s="16"/>
    </row>
    <row r="46632" spans="76:76">
      <c r="BX46632" s="16"/>
    </row>
    <row r="46633" spans="76:76">
      <c r="BX46633" s="16"/>
    </row>
    <row r="46634" spans="76:76">
      <c r="BX46634" s="16"/>
    </row>
    <row r="46635" spans="76:76">
      <c r="BX46635" s="16"/>
    </row>
    <row r="46636" spans="76:76">
      <c r="BX46636" s="16"/>
    </row>
    <row r="46637" spans="76:76">
      <c r="BX46637" s="16"/>
    </row>
    <row r="46638" spans="76:76">
      <c r="BX46638" s="16"/>
    </row>
    <row r="46639" spans="76:76">
      <c r="BX46639" s="16"/>
    </row>
    <row r="46640" spans="76:76">
      <c r="BX46640" s="16"/>
    </row>
    <row r="46641" spans="76:76">
      <c r="BX46641" s="16"/>
    </row>
    <row r="46642" spans="76:76">
      <c r="BX46642" s="16"/>
    </row>
    <row r="46643" spans="76:76">
      <c r="BX46643" s="16"/>
    </row>
    <row r="46644" spans="76:76">
      <c r="BX46644" s="16"/>
    </row>
    <row r="46645" spans="76:76">
      <c r="BX46645" s="16"/>
    </row>
    <row r="46646" spans="76:76">
      <c r="BX46646" s="16"/>
    </row>
    <row r="46647" spans="76:76">
      <c r="BX46647" s="16"/>
    </row>
    <row r="46648" spans="76:76">
      <c r="BX46648" s="16"/>
    </row>
    <row r="46649" spans="76:76">
      <c r="BX46649" s="16"/>
    </row>
    <row r="46650" spans="76:76">
      <c r="BX46650" s="16"/>
    </row>
    <row r="46651" spans="76:76">
      <c r="BX46651" s="16"/>
    </row>
    <row r="46652" spans="76:76">
      <c r="BX46652" s="16"/>
    </row>
    <row r="46653" spans="76:76">
      <c r="BX46653" s="16"/>
    </row>
    <row r="46654" spans="76:76">
      <c r="BX46654" s="16"/>
    </row>
    <row r="46655" spans="76:76">
      <c r="BX46655" s="16"/>
    </row>
    <row r="46656" spans="76:76">
      <c r="BX46656" s="16"/>
    </row>
    <row r="46657" spans="76:76">
      <c r="BX46657" s="16"/>
    </row>
    <row r="46658" spans="76:76">
      <c r="BX46658" s="16"/>
    </row>
    <row r="46659" spans="76:76">
      <c r="BX46659" s="16"/>
    </row>
    <row r="46660" spans="76:76">
      <c r="BX46660" s="16"/>
    </row>
    <row r="46661" spans="76:76">
      <c r="BX46661" s="16"/>
    </row>
    <row r="46662" spans="76:76">
      <c r="BX46662" s="16"/>
    </row>
    <row r="46663" spans="76:76">
      <c r="BX46663" s="16"/>
    </row>
    <row r="46664" spans="76:76">
      <c r="BX46664" s="16"/>
    </row>
    <row r="46665" spans="76:76">
      <c r="BX46665" s="16"/>
    </row>
    <row r="46666" spans="76:76">
      <c r="BX46666" s="16"/>
    </row>
    <row r="46667" spans="76:76">
      <c r="BX46667" s="16"/>
    </row>
    <row r="46668" spans="76:76">
      <c r="BX46668" s="16"/>
    </row>
    <row r="46669" spans="76:76">
      <c r="BX46669" s="16"/>
    </row>
    <row r="46670" spans="76:76">
      <c r="BX46670" s="16"/>
    </row>
    <row r="46671" spans="76:76">
      <c r="BX46671" s="16"/>
    </row>
    <row r="46672" spans="76:76">
      <c r="BX46672" s="16"/>
    </row>
    <row r="46673" spans="76:76">
      <c r="BX46673" s="16"/>
    </row>
    <row r="46674" spans="76:76">
      <c r="BX46674" s="16"/>
    </row>
    <row r="46675" spans="76:76">
      <c r="BX46675" s="16"/>
    </row>
    <row r="46676" spans="76:76">
      <c r="BX46676" s="16"/>
    </row>
    <row r="46677" spans="76:76">
      <c r="BX46677" s="16"/>
    </row>
    <row r="46678" spans="76:76">
      <c r="BX46678" s="16"/>
    </row>
    <row r="46679" spans="76:76">
      <c r="BX46679" s="16"/>
    </row>
    <row r="46680" spans="76:76">
      <c r="BX46680" s="16"/>
    </row>
    <row r="46681" spans="76:76">
      <c r="BX46681" s="16"/>
    </row>
    <row r="46682" spans="76:76">
      <c r="BX46682" s="16"/>
    </row>
    <row r="46683" spans="76:76">
      <c r="BX46683" s="16"/>
    </row>
    <row r="46684" spans="76:76">
      <c r="BX46684" s="16"/>
    </row>
    <row r="46685" spans="76:76">
      <c r="BX46685" s="16"/>
    </row>
    <row r="46686" spans="76:76">
      <c r="BX46686" s="16"/>
    </row>
    <row r="46687" spans="76:76">
      <c r="BX46687" s="16"/>
    </row>
    <row r="46688" spans="76:76">
      <c r="BX46688" s="16"/>
    </row>
    <row r="46689" spans="76:76">
      <c r="BX46689" s="16"/>
    </row>
    <row r="46690" spans="76:76">
      <c r="BX46690" s="16"/>
    </row>
    <row r="46691" spans="76:76">
      <c r="BX46691" s="16"/>
    </row>
    <row r="46692" spans="76:76">
      <c r="BX46692" s="16"/>
    </row>
    <row r="46693" spans="76:76">
      <c r="BX46693" s="16"/>
    </row>
    <row r="46694" spans="76:76">
      <c r="BX46694" s="16"/>
    </row>
    <row r="46695" spans="76:76">
      <c r="BX46695" s="16"/>
    </row>
    <row r="46696" spans="76:76">
      <c r="BX46696" s="16"/>
    </row>
    <row r="46697" spans="76:76">
      <c r="BX46697" s="16"/>
    </row>
    <row r="46698" spans="76:76">
      <c r="BX46698" s="16"/>
    </row>
    <row r="46699" spans="76:76">
      <c r="BX46699" s="16"/>
    </row>
    <row r="46700" spans="76:76">
      <c r="BX46700" s="16"/>
    </row>
    <row r="46701" spans="76:76">
      <c r="BX46701" s="16"/>
    </row>
    <row r="46702" spans="76:76">
      <c r="BX46702" s="16"/>
    </row>
    <row r="46703" spans="76:76">
      <c r="BX46703" s="16"/>
    </row>
    <row r="46704" spans="76:76">
      <c r="BX46704" s="16"/>
    </row>
    <row r="46705" spans="76:76">
      <c r="BX46705" s="16"/>
    </row>
    <row r="46706" spans="76:76">
      <c r="BX46706" s="16"/>
    </row>
    <row r="46707" spans="76:76">
      <c r="BX46707" s="16"/>
    </row>
    <row r="46708" spans="76:76">
      <c r="BX46708" s="16"/>
    </row>
    <row r="46709" spans="76:76">
      <c r="BX46709" s="16"/>
    </row>
    <row r="46710" spans="76:76">
      <c r="BX46710" s="16"/>
    </row>
    <row r="46711" spans="76:76">
      <c r="BX46711" s="16"/>
    </row>
    <row r="46712" spans="76:76">
      <c r="BX46712" s="16"/>
    </row>
    <row r="46713" spans="76:76">
      <c r="BX46713" s="16"/>
    </row>
    <row r="46714" spans="76:76">
      <c r="BX46714" s="16"/>
    </row>
    <row r="46715" spans="76:76">
      <c r="BX46715" s="16"/>
    </row>
    <row r="46716" spans="76:76">
      <c r="BX46716" s="16"/>
    </row>
    <row r="46717" spans="76:76">
      <c r="BX46717" s="16"/>
    </row>
    <row r="46718" spans="76:76">
      <c r="BX46718" s="16"/>
    </row>
    <row r="46719" spans="76:76">
      <c r="BX46719" s="16"/>
    </row>
    <row r="46720" spans="76:76">
      <c r="BX46720" s="16"/>
    </row>
    <row r="46721" spans="76:76">
      <c r="BX46721" s="16"/>
    </row>
    <row r="46722" spans="76:76">
      <c r="BX46722" s="16"/>
    </row>
    <row r="46723" spans="76:76">
      <c r="BX46723" s="16"/>
    </row>
    <row r="46724" spans="76:76">
      <c r="BX46724" s="16"/>
    </row>
    <row r="46725" spans="76:76">
      <c r="BX46725" s="16"/>
    </row>
    <row r="46726" spans="76:76">
      <c r="BX46726" s="16"/>
    </row>
    <row r="46727" spans="76:76">
      <c r="BX46727" s="16"/>
    </row>
    <row r="46728" spans="76:76">
      <c r="BX46728" s="16"/>
    </row>
    <row r="46729" spans="76:76">
      <c r="BX46729" s="16"/>
    </row>
    <row r="46730" spans="76:76">
      <c r="BX46730" s="16"/>
    </row>
    <row r="46731" spans="76:76">
      <c r="BX46731" s="16"/>
    </row>
    <row r="46732" spans="76:76">
      <c r="BX46732" s="16"/>
    </row>
    <row r="46733" spans="76:76">
      <c r="BX46733" s="16"/>
    </row>
    <row r="46734" spans="76:76">
      <c r="BX46734" s="16"/>
    </row>
    <row r="46735" spans="76:76">
      <c r="BX46735" s="16"/>
    </row>
    <row r="46736" spans="76:76">
      <c r="BX46736" s="16"/>
    </row>
    <row r="46737" spans="76:76">
      <c r="BX46737" s="16"/>
    </row>
    <row r="46738" spans="76:76">
      <c r="BX46738" s="16"/>
    </row>
    <row r="46739" spans="76:76">
      <c r="BX46739" s="16"/>
    </row>
    <row r="46740" spans="76:76">
      <c r="BX46740" s="16"/>
    </row>
    <row r="46741" spans="76:76">
      <c r="BX46741" s="16"/>
    </row>
    <row r="46742" spans="76:76">
      <c r="BX46742" s="16"/>
    </row>
    <row r="46743" spans="76:76">
      <c r="BX46743" s="16"/>
    </row>
    <row r="46744" spans="76:76">
      <c r="BX46744" s="16"/>
    </row>
    <row r="46745" spans="76:76">
      <c r="BX46745" s="16"/>
    </row>
    <row r="46746" spans="76:76">
      <c r="BX46746" s="16"/>
    </row>
    <row r="46747" spans="76:76">
      <c r="BX46747" s="16"/>
    </row>
    <row r="46748" spans="76:76">
      <c r="BX46748" s="16"/>
    </row>
    <row r="46749" spans="76:76">
      <c r="BX46749" s="16"/>
    </row>
    <row r="46750" spans="76:76">
      <c r="BX46750" s="16"/>
    </row>
    <row r="46751" spans="76:76">
      <c r="BX46751" s="16"/>
    </row>
    <row r="46752" spans="76:76">
      <c r="BX46752" s="16"/>
    </row>
    <row r="46753" spans="76:76">
      <c r="BX46753" s="16"/>
    </row>
    <row r="46754" spans="76:76">
      <c r="BX46754" s="16"/>
    </row>
    <row r="46755" spans="76:76">
      <c r="BX46755" s="16"/>
    </row>
    <row r="46756" spans="76:76">
      <c r="BX46756" s="16"/>
    </row>
    <row r="46757" spans="76:76">
      <c r="BX46757" s="16"/>
    </row>
    <row r="46758" spans="76:76">
      <c r="BX46758" s="16"/>
    </row>
    <row r="46759" spans="76:76">
      <c r="BX46759" s="16"/>
    </row>
    <row r="46760" spans="76:76">
      <c r="BX46760" s="16"/>
    </row>
    <row r="46761" spans="76:76">
      <c r="BX46761" s="16"/>
    </row>
    <row r="46762" spans="76:76">
      <c r="BX46762" s="16"/>
    </row>
    <row r="46763" spans="76:76">
      <c r="BX46763" s="16"/>
    </row>
    <row r="46764" spans="76:76">
      <c r="BX46764" s="16"/>
    </row>
    <row r="46765" spans="76:76">
      <c r="BX46765" s="16"/>
    </row>
    <row r="46766" spans="76:76">
      <c r="BX46766" s="16"/>
    </row>
    <row r="46767" spans="76:76">
      <c r="BX46767" s="16"/>
    </row>
    <row r="46768" spans="76:76">
      <c r="BX46768" s="16"/>
    </row>
    <row r="46769" spans="76:76">
      <c r="BX46769" s="16"/>
    </row>
    <row r="46770" spans="76:76">
      <c r="BX46770" s="16"/>
    </row>
    <row r="46771" spans="76:76">
      <c r="BX46771" s="16"/>
    </row>
    <row r="46772" spans="76:76">
      <c r="BX46772" s="16"/>
    </row>
    <row r="46773" spans="76:76">
      <c r="BX46773" s="16"/>
    </row>
    <row r="46774" spans="76:76">
      <c r="BX46774" s="16"/>
    </row>
    <row r="46775" spans="76:76">
      <c r="BX46775" s="16"/>
    </row>
    <row r="46776" spans="76:76">
      <c r="BX46776" s="16"/>
    </row>
    <row r="46777" spans="76:76">
      <c r="BX46777" s="16"/>
    </row>
    <row r="46778" spans="76:76">
      <c r="BX46778" s="16"/>
    </row>
    <row r="46779" spans="76:76">
      <c r="BX46779" s="16"/>
    </row>
    <row r="46780" spans="76:76">
      <c r="BX46780" s="16"/>
    </row>
    <row r="46781" spans="76:76">
      <c r="BX46781" s="16"/>
    </row>
    <row r="46782" spans="76:76">
      <c r="BX46782" s="16"/>
    </row>
    <row r="46783" spans="76:76">
      <c r="BX46783" s="16"/>
    </row>
    <row r="46784" spans="76:76">
      <c r="BX46784" s="16"/>
    </row>
    <row r="46785" spans="76:76">
      <c r="BX46785" s="16"/>
    </row>
    <row r="46786" spans="76:76">
      <c r="BX46786" s="16"/>
    </row>
    <row r="46787" spans="76:76">
      <c r="BX46787" s="16"/>
    </row>
    <row r="46788" spans="76:76">
      <c r="BX46788" s="16"/>
    </row>
    <row r="46789" spans="76:76">
      <c r="BX46789" s="16"/>
    </row>
    <row r="46790" spans="76:76">
      <c r="BX46790" s="16"/>
    </row>
    <row r="46791" spans="76:76">
      <c r="BX46791" s="16"/>
    </row>
    <row r="46792" spans="76:76">
      <c r="BX46792" s="16"/>
    </row>
    <row r="46793" spans="76:76">
      <c r="BX46793" s="16"/>
    </row>
    <row r="46794" spans="76:76">
      <c r="BX46794" s="16"/>
    </row>
    <row r="46795" spans="76:76">
      <c r="BX46795" s="16"/>
    </row>
    <row r="46796" spans="76:76">
      <c r="BX46796" s="16"/>
    </row>
    <row r="46797" spans="76:76">
      <c r="BX46797" s="16"/>
    </row>
    <row r="46798" spans="76:76">
      <c r="BX46798" s="16"/>
    </row>
    <row r="46799" spans="76:76">
      <c r="BX46799" s="16"/>
    </row>
    <row r="46800" spans="76:76">
      <c r="BX46800" s="16"/>
    </row>
    <row r="46801" spans="76:76">
      <c r="BX46801" s="16"/>
    </row>
    <row r="46802" spans="76:76">
      <c r="BX46802" s="16"/>
    </row>
    <row r="46803" spans="76:76">
      <c r="BX46803" s="16"/>
    </row>
    <row r="46804" spans="76:76">
      <c r="BX46804" s="16"/>
    </row>
    <row r="46805" spans="76:76">
      <c r="BX46805" s="16"/>
    </row>
    <row r="46806" spans="76:76">
      <c r="BX46806" s="16"/>
    </row>
    <row r="46807" spans="76:76">
      <c r="BX46807" s="16"/>
    </row>
    <row r="46808" spans="76:76">
      <c r="BX46808" s="16"/>
    </row>
    <row r="46809" spans="76:76">
      <c r="BX46809" s="16"/>
    </row>
    <row r="46810" spans="76:76">
      <c r="BX46810" s="16"/>
    </row>
    <row r="46811" spans="76:76">
      <c r="BX46811" s="16"/>
    </row>
    <row r="46812" spans="76:76">
      <c r="BX46812" s="16"/>
    </row>
    <row r="46813" spans="76:76">
      <c r="BX46813" s="16"/>
    </row>
    <row r="46814" spans="76:76">
      <c r="BX46814" s="16"/>
    </row>
    <row r="46815" spans="76:76">
      <c r="BX46815" s="16"/>
    </row>
    <row r="46816" spans="76:76">
      <c r="BX46816" s="16"/>
    </row>
    <row r="46817" spans="76:76">
      <c r="BX46817" s="16"/>
    </row>
    <row r="46818" spans="76:76">
      <c r="BX46818" s="16"/>
    </row>
    <row r="46819" spans="76:76">
      <c r="BX46819" s="16"/>
    </row>
    <row r="46820" spans="76:76">
      <c r="BX46820" s="16"/>
    </row>
    <row r="46821" spans="76:76">
      <c r="BX46821" s="16"/>
    </row>
    <row r="46822" spans="76:76">
      <c r="BX46822" s="16"/>
    </row>
    <row r="46823" spans="76:76">
      <c r="BX46823" s="16"/>
    </row>
    <row r="46824" spans="76:76">
      <c r="BX46824" s="16"/>
    </row>
    <row r="46825" spans="76:76">
      <c r="BX46825" s="16"/>
    </row>
    <row r="46826" spans="76:76">
      <c r="BX46826" s="16"/>
    </row>
    <row r="46827" spans="76:76">
      <c r="BX46827" s="16"/>
    </row>
    <row r="46828" spans="76:76">
      <c r="BX46828" s="16"/>
    </row>
    <row r="46829" spans="76:76">
      <c r="BX46829" s="16"/>
    </row>
    <row r="46830" spans="76:76">
      <c r="BX46830" s="16"/>
    </row>
    <row r="46831" spans="76:76">
      <c r="BX46831" s="16"/>
    </row>
    <row r="46832" spans="76:76">
      <c r="BX46832" s="16"/>
    </row>
    <row r="46833" spans="76:76">
      <c r="BX46833" s="16"/>
    </row>
    <row r="46834" spans="76:76">
      <c r="BX46834" s="16"/>
    </row>
    <row r="46835" spans="76:76">
      <c r="BX46835" s="16"/>
    </row>
    <row r="46836" spans="76:76">
      <c r="BX46836" s="16"/>
    </row>
    <row r="46837" spans="76:76">
      <c r="BX46837" s="16"/>
    </row>
    <row r="46838" spans="76:76">
      <c r="BX46838" s="16"/>
    </row>
    <row r="46839" spans="76:76">
      <c r="BX46839" s="16"/>
    </row>
    <row r="46840" spans="76:76">
      <c r="BX46840" s="16"/>
    </row>
    <row r="46841" spans="76:76">
      <c r="BX46841" s="16"/>
    </row>
    <row r="46842" spans="76:76">
      <c r="BX46842" s="16"/>
    </row>
    <row r="46843" spans="76:76">
      <c r="BX46843" s="16"/>
    </row>
    <row r="46844" spans="76:76">
      <c r="BX46844" s="16"/>
    </row>
    <row r="46845" spans="76:76">
      <c r="BX46845" s="16"/>
    </row>
    <row r="46846" spans="76:76">
      <c r="BX46846" s="16"/>
    </row>
    <row r="46847" spans="76:76">
      <c r="BX46847" s="16"/>
    </row>
    <row r="46848" spans="76:76">
      <c r="BX46848" s="16"/>
    </row>
    <row r="46849" spans="76:76">
      <c r="BX46849" s="16"/>
    </row>
    <row r="46850" spans="76:76">
      <c r="BX46850" s="16"/>
    </row>
    <row r="46851" spans="76:76">
      <c r="BX46851" s="16"/>
    </row>
    <row r="46852" spans="76:76">
      <c r="BX46852" s="16"/>
    </row>
    <row r="46853" spans="76:76">
      <c r="BX46853" s="16"/>
    </row>
    <row r="46854" spans="76:76">
      <c r="BX46854" s="16"/>
    </row>
    <row r="46855" spans="76:76">
      <c r="BX46855" s="16"/>
    </row>
    <row r="46856" spans="76:76">
      <c r="BX46856" s="16"/>
    </row>
    <row r="46857" spans="76:76">
      <c r="BX46857" s="16"/>
    </row>
    <row r="46858" spans="76:76">
      <c r="BX46858" s="16"/>
    </row>
    <row r="46859" spans="76:76">
      <c r="BX46859" s="16"/>
    </row>
    <row r="46860" spans="76:76">
      <c r="BX46860" s="16"/>
    </row>
    <row r="46861" spans="76:76">
      <c r="BX46861" s="16"/>
    </row>
    <row r="46862" spans="76:76">
      <c r="BX46862" s="16"/>
    </row>
    <row r="46863" spans="76:76">
      <c r="BX46863" s="16"/>
    </row>
    <row r="46864" spans="76:76">
      <c r="BX46864" s="16"/>
    </row>
    <row r="46865" spans="76:76">
      <c r="BX46865" s="16"/>
    </row>
    <row r="46866" spans="76:76">
      <c r="BX46866" s="16"/>
    </row>
    <row r="46867" spans="76:76">
      <c r="BX46867" s="16"/>
    </row>
    <row r="46868" spans="76:76">
      <c r="BX46868" s="16"/>
    </row>
    <row r="46869" spans="76:76">
      <c r="BX46869" s="16"/>
    </row>
    <row r="46870" spans="76:76">
      <c r="BX46870" s="16"/>
    </row>
    <row r="46871" spans="76:76">
      <c r="BX46871" s="16"/>
    </row>
    <row r="46872" spans="76:76">
      <c r="BX46872" s="16"/>
    </row>
    <row r="46873" spans="76:76">
      <c r="BX46873" s="16"/>
    </row>
    <row r="46874" spans="76:76">
      <c r="BX46874" s="16"/>
    </row>
    <row r="46875" spans="76:76">
      <c r="BX46875" s="16"/>
    </row>
    <row r="46876" spans="76:76">
      <c r="BX46876" s="16"/>
    </row>
    <row r="46877" spans="76:76">
      <c r="BX46877" s="16"/>
    </row>
    <row r="46878" spans="76:76">
      <c r="BX46878" s="16"/>
    </row>
    <row r="46879" spans="76:76">
      <c r="BX46879" s="16"/>
    </row>
    <row r="46880" spans="76:76">
      <c r="BX46880" s="16"/>
    </row>
    <row r="46881" spans="76:76">
      <c r="BX46881" s="16"/>
    </row>
    <row r="46882" spans="76:76">
      <c r="BX46882" s="16"/>
    </row>
    <row r="46883" spans="76:76">
      <c r="BX46883" s="16"/>
    </row>
    <row r="46884" spans="76:76">
      <c r="BX46884" s="16"/>
    </row>
    <row r="46885" spans="76:76">
      <c r="BX46885" s="16"/>
    </row>
    <row r="46886" spans="76:76">
      <c r="BX46886" s="16"/>
    </row>
    <row r="46887" spans="76:76">
      <c r="BX46887" s="16"/>
    </row>
    <row r="46888" spans="76:76">
      <c r="BX46888" s="16"/>
    </row>
    <row r="46889" spans="76:76">
      <c r="BX46889" s="16"/>
    </row>
    <row r="46890" spans="76:76">
      <c r="BX46890" s="16"/>
    </row>
    <row r="46891" spans="76:76">
      <c r="BX46891" s="16"/>
    </row>
    <row r="46892" spans="76:76">
      <c r="BX46892" s="16"/>
    </row>
    <row r="46893" spans="76:76">
      <c r="BX46893" s="16"/>
    </row>
    <row r="46894" spans="76:76">
      <c r="BX46894" s="16"/>
    </row>
    <row r="46895" spans="76:76">
      <c r="BX46895" s="16"/>
    </row>
    <row r="46896" spans="76:76">
      <c r="BX46896" s="16"/>
    </row>
    <row r="46897" spans="76:76">
      <c r="BX46897" s="16"/>
    </row>
    <row r="46898" spans="76:76">
      <c r="BX46898" s="16"/>
    </row>
    <row r="46899" spans="76:76">
      <c r="BX46899" s="16"/>
    </row>
    <row r="46900" spans="76:76">
      <c r="BX46900" s="16"/>
    </row>
    <row r="46901" spans="76:76">
      <c r="BX46901" s="16"/>
    </row>
    <row r="46902" spans="76:76">
      <c r="BX46902" s="16"/>
    </row>
    <row r="46903" spans="76:76">
      <c r="BX46903" s="16"/>
    </row>
    <row r="46904" spans="76:76">
      <c r="BX46904" s="16"/>
    </row>
    <row r="46905" spans="76:76">
      <c r="BX46905" s="16"/>
    </row>
    <row r="46906" spans="76:76">
      <c r="BX46906" s="16"/>
    </row>
    <row r="46907" spans="76:76">
      <c r="BX46907" s="16"/>
    </row>
    <row r="46908" spans="76:76">
      <c r="BX46908" s="16"/>
    </row>
    <row r="46909" spans="76:76">
      <c r="BX46909" s="16"/>
    </row>
    <row r="46910" spans="76:76">
      <c r="BX46910" s="16"/>
    </row>
    <row r="46911" spans="76:76">
      <c r="BX46911" s="16"/>
    </row>
    <row r="46912" spans="76:76">
      <c r="BX46912" s="16"/>
    </row>
    <row r="46913" spans="76:76">
      <c r="BX46913" s="16"/>
    </row>
    <row r="46914" spans="76:76">
      <c r="BX46914" s="16"/>
    </row>
    <row r="46915" spans="76:76">
      <c r="BX46915" s="16"/>
    </row>
    <row r="46916" spans="76:76">
      <c r="BX46916" s="16"/>
    </row>
    <row r="46917" spans="76:76">
      <c r="BX46917" s="16"/>
    </row>
    <row r="46918" spans="76:76">
      <c r="BX46918" s="16"/>
    </row>
    <row r="46919" spans="76:76">
      <c r="BX46919" s="16"/>
    </row>
    <row r="46920" spans="76:76">
      <c r="BX46920" s="16"/>
    </row>
    <row r="46921" spans="76:76">
      <c r="BX46921" s="16"/>
    </row>
    <row r="46922" spans="76:76">
      <c r="BX46922" s="16"/>
    </row>
    <row r="46923" spans="76:76">
      <c r="BX46923" s="16"/>
    </row>
    <row r="46924" spans="76:76">
      <c r="BX46924" s="16"/>
    </row>
    <row r="46925" spans="76:76">
      <c r="BX46925" s="16"/>
    </row>
    <row r="46926" spans="76:76">
      <c r="BX46926" s="16"/>
    </row>
    <row r="46927" spans="76:76">
      <c r="BX46927" s="16"/>
    </row>
    <row r="46928" spans="76:76">
      <c r="BX46928" s="16"/>
    </row>
    <row r="46929" spans="76:76">
      <c r="BX46929" s="16"/>
    </row>
    <row r="46930" spans="76:76">
      <c r="BX46930" s="16"/>
    </row>
    <row r="46931" spans="76:76">
      <c r="BX46931" s="16"/>
    </row>
    <row r="46932" spans="76:76">
      <c r="BX46932" s="16"/>
    </row>
    <row r="46933" spans="76:76">
      <c r="BX46933" s="16"/>
    </row>
    <row r="46934" spans="76:76">
      <c r="BX46934" s="16"/>
    </row>
    <row r="46935" spans="76:76">
      <c r="BX46935" s="16"/>
    </row>
    <row r="46936" spans="76:76">
      <c r="BX46936" s="16"/>
    </row>
    <row r="46937" spans="76:76">
      <c r="BX46937" s="16"/>
    </row>
    <row r="46938" spans="76:76">
      <c r="BX46938" s="16"/>
    </row>
    <row r="46939" spans="76:76">
      <c r="BX46939" s="16"/>
    </row>
    <row r="46940" spans="76:76">
      <c r="BX46940" s="16"/>
    </row>
    <row r="46941" spans="76:76">
      <c r="BX46941" s="16"/>
    </row>
    <row r="46942" spans="76:76">
      <c r="BX46942" s="16"/>
    </row>
    <row r="46943" spans="76:76">
      <c r="BX46943" s="16"/>
    </row>
    <row r="46944" spans="76:76">
      <c r="BX46944" s="16"/>
    </row>
    <row r="46945" spans="76:76">
      <c r="BX46945" s="16"/>
    </row>
    <row r="46946" spans="76:76">
      <c r="BX46946" s="16"/>
    </row>
    <row r="46947" spans="76:76">
      <c r="BX46947" s="16"/>
    </row>
    <row r="46948" spans="76:76">
      <c r="BX46948" s="16"/>
    </row>
    <row r="46949" spans="76:76">
      <c r="BX46949" s="16"/>
    </row>
    <row r="46950" spans="76:76">
      <c r="BX46950" s="16"/>
    </row>
    <row r="46951" spans="76:76">
      <c r="BX46951" s="16"/>
    </row>
    <row r="46952" spans="76:76">
      <c r="BX46952" s="16"/>
    </row>
    <row r="46953" spans="76:76">
      <c r="BX46953" s="16"/>
    </row>
    <row r="46954" spans="76:76">
      <c r="BX46954" s="16"/>
    </row>
    <row r="46955" spans="76:76">
      <c r="BX46955" s="16"/>
    </row>
    <row r="46956" spans="76:76">
      <c r="BX46956" s="16"/>
    </row>
    <row r="46957" spans="76:76">
      <c r="BX46957" s="16"/>
    </row>
    <row r="46958" spans="76:76">
      <c r="BX46958" s="16"/>
    </row>
    <row r="46959" spans="76:76">
      <c r="BX46959" s="16"/>
    </row>
    <row r="46960" spans="76:76">
      <c r="BX46960" s="16"/>
    </row>
    <row r="46961" spans="76:76">
      <c r="BX46961" s="16"/>
    </row>
    <row r="46962" spans="76:76">
      <c r="BX46962" s="16"/>
    </row>
    <row r="46963" spans="76:76">
      <c r="BX46963" s="16"/>
    </row>
    <row r="46964" spans="76:76">
      <c r="BX46964" s="16"/>
    </row>
    <row r="46965" spans="76:76">
      <c r="BX46965" s="16"/>
    </row>
    <row r="46966" spans="76:76">
      <c r="BX46966" s="16"/>
    </row>
    <row r="46967" spans="76:76">
      <c r="BX46967" s="16"/>
    </row>
    <row r="46968" spans="76:76">
      <c r="BX46968" s="16"/>
    </row>
    <row r="46969" spans="76:76">
      <c r="BX46969" s="16"/>
    </row>
    <row r="46970" spans="76:76">
      <c r="BX46970" s="16"/>
    </row>
    <row r="46971" spans="76:76">
      <c r="BX46971" s="16"/>
    </row>
    <row r="46972" spans="76:76">
      <c r="BX46972" s="16"/>
    </row>
    <row r="46973" spans="76:76">
      <c r="BX46973" s="16"/>
    </row>
    <row r="46974" spans="76:76">
      <c r="BX46974" s="16"/>
    </row>
    <row r="46975" spans="76:76">
      <c r="BX46975" s="16"/>
    </row>
    <row r="46976" spans="76:76">
      <c r="BX46976" s="16"/>
    </row>
    <row r="46977" spans="76:76">
      <c r="BX46977" s="16"/>
    </row>
    <row r="46978" spans="76:76">
      <c r="BX46978" s="16"/>
    </row>
    <row r="46979" spans="76:76">
      <c r="BX46979" s="16"/>
    </row>
    <row r="46980" spans="76:76">
      <c r="BX46980" s="16"/>
    </row>
    <row r="46981" spans="76:76">
      <c r="BX46981" s="16"/>
    </row>
    <row r="46982" spans="76:76">
      <c r="BX46982" s="16"/>
    </row>
    <row r="46983" spans="76:76">
      <c r="BX46983" s="16"/>
    </row>
    <row r="46984" spans="76:76">
      <c r="BX46984" s="16"/>
    </row>
    <row r="46985" spans="76:76">
      <c r="BX46985" s="16"/>
    </row>
    <row r="46986" spans="76:76">
      <c r="BX46986" s="16"/>
    </row>
    <row r="46987" spans="76:76">
      <c r="BX46987" s="16"/>
    </row>
    <row r="46988" spans="76:76">
      <c r="BX46988" s="16"/>
    </row>
    <row r="46989" spans="76:76">
      <c r="BX46989" s="16"/>
    </row>
    <row r="46990" spans="76:76">
      <c r="BX46990" s="16"/>
    </row>
    <row r="46991" spans="76:76">
      <c r="BX46991" s="16"/>
    </row>
    <row r="46992" spans="76:76">
      <c r="BX46992" s="16"/>
    </row>
    <row r="46993" spans="76:76">
      <c r="BX46993" s="16"/>
    </row>
    <row r="46994" spans="76:76">
      <c r="BX46994" s="16"/>
    </row>
    <row r="46995" spans="76:76">
      <c r="BX46995" s="16"/>
    </row>
    <row r="46996" spans="76:76">
      <c r="BX46996" s="16"/>
    </row>
    <row r="46997" spans="76:76">
      <c r="BX46997" s="16"/>
    </row>
    <row r="46998" spans="76:76">
      <c r="BX46998" s="16"/>
    </row>
    <row r="46999" spans="76:76">
      <c r="BX46999" s="16"/>
    </row>
    <row r="47000" spans="76:76">
      <c r="BX47000" s="16"/>
    </row>
    <row r="47001" spans="76:76">
      <c r="BX47001" s="16"/>
    </row>
    <row r="47002" spans="76:76">
      <c r="BX47002" s="16"/>
    </row>
    <row r="47003" spans="76:76">
      <c r="BX47003" s="16"/>
    </row>
    <row r="47004" spans="76:76">
      <c r="BX47004" s="16"/>
    </row>
    <row r="47005" spans="76:76">
      <c r="BX47005" s="16"/>
    </row>
    <row r="47006" spans="76:76">
      <c r="BX47006" s="16"/>
    </row>
    <row r="47007" spans="76:76">
      <c r="BX47007" s="16"/>
    </row>
    <row r="47008" spans="76:76">
      <c r="BX47008" s="16"/>
    </row>
    <row r="47009" spans="76:76">
      <c r="BX47009" s="16"/>
    </row>
    <row r="47010" spans="76:76">
      <c r="BX47010" s="16"/>
    </row>
    <row r="47011" spans="76:76">
      <c r="BX47011" s="16"/>
    </row>
    <row r="47012" spans="76:76">
      <c r="BX47012" s="16"/>
    </row>
    <row r="47013" spans="76:76">
      <c r="BX47013" s="16"/>
    </row>
    <row r="47014" spans="76:76">
      <c r="BX47014" s="16"/>
    </row>
    <row r="47015" spans="76:76">
      <c r="BX47015" s="16"/>
    </row>
    <row r="47016" spans="76:76">
      <c r="BX47016" s="16"/>
    </row>
    <row r="47017" spans="76:76">
      <c r="BX47017" s="16"/>
    </row>
    <row r="47018" spans="76:76">
      <c r="BX47018" s="16"/>
    </row>
    <row r="47019" spans="76:76">
      <c r="BX47019" s="16"/>
    </row>
    <row r="47020" spans="76:76">
      <c r="BX47020" s="16"/>
    </row>
    <row r="47021" spans="76:76">
      <c r="BX47021" s="16"/>
    </row>
    <row r="47022" spans="76:76">
      <c r="BX47022" s="16"/>
    </row>
    <row r="47023" spans="76:76">
      <c r="BX47023" s="16"/>
    </row>
    <row r="47024" spans="76:76">
      <c r="BX47024" s="16"/>
    </row>
    <row r="47025" spans="76:76">
      <c r="BX47025" s="16"/>
    </row>
    <row r="47026" spans="76:76">
      <c r="BX47026" s="16"/>
    </row>
    <row r="47027" spans="76:76">
      <c r="BX47027" s="16"/>
    </row>
    <row r="47028" spans="76:76">
      <c r="BX47028" s="16"/>
    </row>
    <row r="47029" spans="76:76">
      <c r="BX47029" s="16"/>
    </row>
    <row r="47030" spans="76:76">
      <c r="BX47030" s="16"/>
    </row>
    <row r="47031" spans="76:76">
      <c r="BX47031" s="16"/>
    </row>
    <row r="47032" spans="76:76">
      <c r="BX47032" s="16"/>
    </row>
    <row r="47033" spans="76:76">
      <c r="BX47033" s="16"/>
    </row>
    <row r="47034" spans="76:76">
      <c r="BX47034" s="16"/>
    </row>
    <row r="47035" spans="76:76">
      <c r="BX47035" s="16"/>
    </row>
    <row r="47036" spans="76:76">
      <c r="BX47036" s="16"/>
    </row>
    <row r="47037" spans="76:76">
      <c r="BX47037" s="16"/>
    </row>
    <row r="47038" spans="76:76">
      <c r="BX47038" s="16"/>
    </row>
    <row r="47039" spans="76:76">
      <c r="BX47039" s="16"/>
    </row>
    <row r="47040" spans="76:76">
      <c r="BX47040" s="16"/>
    </row>
    <row r="47041" spans="76:76">
      <c r="BX47041" s="16"/>
    </row>
    <row r="47042" spans="76:76">
      <c r="BX47042" s="16"/>
    </row>
    <row r="47043" spans="76:76">
      <c r="BX47043" s="16"/>
    </row>
    <row r="47044" spans="76:76">
      <c r="BX47044" s="16"/>
    </row>
    <row r="47045" spans="76:76">
      <c r="BX47045" s="16"/>
    </row>
    <row r="47046" spans="76:76">
      <c r="BX47046" s="16"/>
    </row>
    <row r="47047" spans="76:76">
      <c r="BX47047" s="16"/>
    </row>
    <row r="47048" spans="76:76">
      <c r="BX47048" s="16"/>
    </row>
    <row r="47049" spans="76:76">
      <c r="BX47049" s="16"/>
    </row>
    <row r="47050" spans="76:76">
      <c r="BX47050" s="16"/>
    </row>
    <row r="47051" spans="76:76">
      <c r="BX47051" s="16"/>
    </row>
    <row r="47052" spans="76:76">
      <c r="BX47052" s="16"/>
    </row>
    <row r="47053" spans="76:76">
      <c r="BX47053" s="16"/>
    </row>
    <row r="47054" spans="76:76">
      <c r="BX47054" s="16"/>
    </row>
    <row r="47055" spans="76:76">
      <c r="BX47055" s="16"/>
    </row>
    <row r="47056" spans="76:76">
      <c r="BX47056" s="16"/>
    </row>
    <row r="47057" spans="76:76">
      <c r="BX47057" s="16"/>
    </row>
    <row r="47058" spans="76:76">
      <c r="BX47058" s="16"/>
    </row>
    <row r="47059" spans="76:76">
      <c r="BX47059" s="16"/>
    </row>
    <row r="47060" spans="76:76">
      <c r="BX47060" s="16"/>
    </row>
    <row r="47061" spans="76:76">
      <c r="BX47061" s="16"/>
    </row>
    <row r="47062" spans="76:76">
      <c r="BX47062" s="16"/>
    </row>
    <row r="47063" spans="76:76">
      <c r="BX47063" s="16"/>
    </row>
    <row r="47064" spans="76:76">
      <c r="BX47064" s="16"/>
    </row>
    <row r="47065" spans="76:76">
      <c r="BX47065" s="16"/>
    </row>
    <row r="47066" spans="76:76">
      <c r="BX47066" s="16"/>
    </row>
    <row r="47067" spans="76:76">
      <c r="BX47067" s="16"/>
    </row>
    <row r="47068" spans="76:76">
      <c r="BX47068" s="16"/>
    </row>
    <row r="47069" spans="76:76">
      <c r="BX47069" s="16"/>
    </row>
    <row r="47070" spans="76:76">
      <c r="BX47070" s="16"/>
    </row>
    <row r="47071" spans="76:76">
      <c r="BX47071" s="16"/>
    </row>
    <row r="47072" spans="76:76">
      <c r="BX47072" s="16"/>
    </row>
    <row r="47073" spans="76:76">
      <c r="BX47073" s="16"/>
    </row>
    <row r="47074" spans="76:76">
      <c r="BX47074" s="16"/>
    </row>
    <row r="47075" spans="76:76">
      <c r="BX47075" s="16"/>
    </row>
    <row r="47076" spans="76:76">
      <c r="BX47076" s="16"/>
    </row>
    <row r="47077" spans="76:76">
      <c r="BX47077" s="16"/>
    </row>
    <row r="47078" spans="76:76">
      <c r="BX47078" s="16"/>
    </row>
    <row r="47079" spans="76:76">
      <c r="BX47079" s="16"/>
    </row>
    <row r="47080" spans="76:76">
      <c r="BX47080" s="16"/>
    </row>
    <row r="47081" spans="76:76">
      <c r="BX47081" s="16"/>
    </row>
    <row r="47082" spans="76:76">
      <c r="BX47082" s="16"/>
    </row>
    <row r="47083" spans="76:76">
      <c r="BX47083" s="16"/>
    </row>
    <row r="47084" spans="76:76">
      <c r="BX47084" s="16"/>
    </row>
    <row r="47085" spans="76:76">
      <c r="BX47085" s="16"/>
    </row>
    <row r="47086" spans="76:76">
      <c r="BX47086" s="16"/>
    </row>
    <row r="47087" spans="76:76">
      <c r="BX47087" s="16"/>
    </row>
    <row r="47088" spans="76:76">
      <c r="BX47088" s="16"/>
    </row>
    <row r="47089" spans="76:76">
      <c r="BX47089" s="16"/>
    </row>
    <row r="47090" spans="76:76">
      <c r="BX47090" s="16"/>
    </row>
    <row r="47091" spans="76:76">
      <c r="BX47091" s="16"/>
    </row>
    <row r="47092" spans="76:76">
      <c r="BX47092" s="16"/>
    </row>
    <row r="47093" spans="76:76">
      <c r="BX47093" s="16"/>
    </row>
    <row r="47094" spans="76:76">
      <c r="BX47094" s="16"/>
    </row>
    <row r="47095" spans="76:76">
      <c r="BX47095" s="16"/>
    </row>
    <row r="47096" spans="76:76">
      <c r="BX47096" s="16"/>
    </row>
    <row r="47097" spans="76:76">
      <c r="BX47097" s="16"/>
    </row>
    <row r="47098" spans="76:76">
      <c r="BX47098" s="16"/>
    </row>
    <row r="47099" spans="76:76">
      <c r="BX47099" s="16"/>
    </row>
    <row r="47100" spans="76:76">
      <c r="BX47100" s="16"/>
    </row>
    <row r="47101" spans="76:76">
      <c r="BX47101" s="16"/>
    </row>
    <row r="47102" spans="76:76">
      <c r="BX47102" s="16"/>
    </row>
    <row r="47103" spans="76:76">
      <c r="BX47103" s="16"/>
    </row>
    <row r="47104" spans="76:76">
      <c r="BX47104" s="16"/>
    </row>
    <row r="47105" spans="76:76">
      <c r="BX47105" s="16"/>
    </row>
    <row r="47106" spans="76:76">
      <c r="BX47106" s="16"/>
    </row>
    <row r="47107" spans="76:76">
      <c r="BX47107" s="16"/>
    </row>
    <row r="47108" spans="76:76">
      <c r="BX47108" s="16"/>
    </row>
    <row r="47109" spans="76:76">
      <c r="BX47109" s="16"/>
    </row>
    <row r="47110" spans="76:76">
      <c r="BX47110" s="16"/>
    </row>
    <row r="47111" spans="76:76">
      <c r="BX47111" s="16"/>
    </row>
    <row r="47112" spans="76:76">
      <c r="BX47112" s="16"/>
    </row>
    <row r="47113" spans="76:76">
      <c r="BX47113" s="16"/>
    </row>
    <row r="47114" spans="76:76">
      <c r="BX47114" s="16"/>
    </row>
    <row r="47115" spans="76:76">
      <c r="BX47115" s="16"/>
    </row>
    <row r="47116" spans="76:76">
      <c r="BX47116" s="16"/>
    </row>
    <row r="47117" spans="76:76">
      <c r="BX47117" s="16"/>
    </row>
    <row r="47118" spans="76:76">
      <c r="BX47118" s="16"/>
    </row>
    <row r="47119" spans="76:76">
      <c r="BX47119" s="16"/>
    </row>
    <row r="47120" spans="76:76">
      <c r="BX47120" s="16"/>
    </row>
    <row r="47121" spans="76:76">
      <c r="BX47121" s="16"/>
    </row>
    <row r="47122" spans="76:76">
      <c r="BX47122" s="16"/>
    </row>
    <row r="47123" spans="76:76">
      <c r="BX47123" s="16"/>
    </row>
    <row r="47124" spans="76:76">
      <c r="BX47124" s="16"/>
    </row>
    <row r="47125" spans="76:76">
      <c r="BX47125" s="16"/>
    </row>
    <row r="47126" spans="76:76">
      <c r="BX47126" s="16"/>
    </row>
    <row r="47127" spans="76:76">
      <c r="BX47127" s="16"/>
    </row>
    <row r="47128" spans="76:76">
      <c r="BX47128" s="16"/>
    </row>
    <row r="47129" spans="76:76">
      <c r="BX47129" s="16"/>
    </row>
    <row r="47130" spans="76:76">
      <c r="BX47130" s="16"/>
    </row>
    <row r="47131" spans="76:76">
      <c r="BX47131" s="16"/>
    </row>
    <row r="47132" spans="76:76">
      <c r="BX47132" s="16"/>
    </row>
    <row r="47133" spans="76:76">
      <c r="BX47133" s="16"/>
    </row>
    <row r="47134" spans="76:76">
      <c r="BX47134" s="16"/>
    </row>
    <row r="47135" spans="76:76">
      <c r="BX47135" s="16"/>
    </row>
    <row r="47136" spans="76:76">
      <c r="BX47136" s="16"/>
    </row>
    <row r="47137" spans="76:76">
      <c r="BX47137" s="16"/>
    </row>
    <row r="47138" spans="76:76">
      <c r="BX47138" s="16"/>
    </row>
    <row r="47139" spans="76:76">
      <c r="BX47139" s="16"/>
    </row>
    <row r="47140" spans="76:76">
      <c r="BX47140" s="16"/>
    </row>
    <row r="47141" spans="76:76">
      <c r="BX47141" s="16"/>
    </row>
    <row r="47142" spans="76:76">
      <c r="BX47142" s="16"/>
    </row>
    <row r="47143" spans="76:76">
      <c r="BX47143" s="16"/>
    </row>
    <row r="47144" spans="76:76">
      <c r="BX47144" s="16"/>
    </row>
    <row r="47145" spans="76:76">
      <c r="BX47145" s="16"/>
    </row>
    <row r="47146" spans="76:76">
      <c r="BX47146" s="16"/>
    </row>
    <row r="47147" spans="76:76">
      <c r="BX47147" s="16"/>
    </row>
    <row r="47148" spans="76:76">
      <c r="BX47148" s="16"/>
    </row>
    <row r="47149" spans="76:76">
      <c r="BX47149" s="16"/>
    </row>
    <row r="47150" spans="76:76">
      <c r="BX47150" s="16"/>
    </row>
    <row r="47151" spans="76:76">
      <c r="BX47151" s="16"/>
    </row>
    <row r="47152" spans="76:76">
      <c r="BX47152" s="16"/>
    </row>
    <row r="47153" spans="76:76">
      <c r="BX47153" s="16"/>
    </row>
    <row r="47154" spans="76:76">
      <c r="BX47154" s="16"/>
    </row>
    <row r="47155" spans="76:76">
      <c r="BX47155" s="16"/>
    </row>
    <row r="47156" spans="76:76">
      <c r="BX47156" s="16"/>
    </row>
    <row r="47157" spans="76:76">
      <c r="BX47157" s="16"/>
    </row>
    <row r="47158" spans="76:76">
      <c r="BX47158" s="16"/>
    </row>
    <row r="47159" spans="76:76">
      <c r="BX47159" s="16"/>
    </row>
    <row r="47160" spans="76:76">
      <c r="BX47160" s="16"/>
    </row>
    <row r="47161" spans="76:76">
      <c r="BX47161" s="16"/>
    </row>
    <row r="47162" spans="76:76">
      <c r="BX47162" s="16"/>
    </row>
    <row r="47163" spans="76:76">
      <c r="BX47163" s="16"/>
    </row>
    <row r="47164" spans="76:76">
      <c r="BX47164" s="16"/>
    </row>
    <row r="47165" spans="76:76">
      <c r="BX47165" s="16"/>
    </row>
    <row r="47166" spans="76:76">
      <c r="BX47166" s="16"/>
    </row>
    <row r="47167" spans="76:76">
      <c r="BX47167" s="16"/>
    </row>
    <row r="47168" spans="76:76">
      <c r="BX47168" s="16"/>
    </row>
    <row r="47169" spans="76:76">
      <c r="BX47169" s="16"/>
    </row>
    <row r="47170" spans="76:76">
      <c r="BX47170" s="16"/>
    </row>
    <row r="47171" spans="76:76">
      <c r="BX47171" s="16"/>
    </row>
    <row r="47172" spans="76:76">
      <c r="BX47172" s="16"/>
    </row>
    <row r="47173" spans="76:76">
      <c r="BX47173" s="16"/>
    </row>
    <row r="47174" spans="76:76">
      <c r="BX47174" s="16"/>
    </row>
    <row r="47175" spans="76:76">
      <c r="BX47175" s="16"/>
    </row>
    <row r="47176" spans="76:76">
      <c r="BX47176" s="16"/>
    </row>
    <row r="47177" spans="76:76">
      <c r="BX47177" s="16"/>
    </row>
    <row r="47178" spans="76:76">
      <c r="BX47178" s="16"/>
    </row>
    <row r="47179" spans="76:76">
      <c r="BX47179" s="16"/>
    </row>
    <row r="47180" spans="76:76">
      <c r="BX47180" s="16"/>
    </row>
    <row r="47181" spans="76:76">
      <c r="BX47181" s="16"/>
    </row>
    <row r="47182" spans="76:76">
      <c r="BX47182" s="16"/>
    </row>
    <row r="47183" spans="76:76">
      <c r="BX47183" s="16"/>
    </row>
    <row r="47184" spans="76:76">
      <c r="BX47184" s="16"/>
    </row>
    <row r="47185" spans="76:76">
      <c r="BX47185" s="16"/>
    </row>
    <row r="47186" spans="76:76">
      <c r="BX47186" s="16"/>
    </row>
    <row r="47187" spans="76:76">
      <c r="BX47187" s="16"/>
    </row>
    <row r="47188" spans="76:76">
      <c r="BX47188" s="16"/>
    </row>
    <row r="47189" spans="76:76">
      <c r="BX47189" s="16"/>
    </row>
    <row r="47190" spans="76:76">
      <c r="BX47190" s="16"/>
    </row>
    <row r="47191" spans="76:76">
      <c r="BX47191" s="16"/>
    </row>
    <row r="47192" spans="76:76">
      <c r="BX47192" s="16"/>
    </row>
    <row r="47193" spans="76:76">
      <c r="BX47193" s="16"/>
    </row>
    <row r="47194" spans="76:76">
      <c r="BX47194" s="16"/>
    </row>
    <row r="47195" spans="76:76">
      <c r="BX47195" s="16"/>
    </row>
    <row r="47196" spans="76:76">
      <c r="BX47196" s="16"/>
    </row>
    <row r="47197" spans="76:76">
      <c r="BX47197" s="16"/>
    </row>
    <row r="47198" spans="76:76">
      <c r="BX47198" s="16"/>
    </row>
    <row r="47199" spans="76:76">
      <c r="BX47199" s="16"/>
    </row>
    <row r="47200" spans="76:76">
      <c r="BX47200" s="16"/>
    </row>
    <row r="47201" spans="76:76">
      <c r="BX47201" s="16"/>
    </row>
    <row r="47202" spans="76:76">
      <c r="BX47202" s="16"/>
    </row>
    <row r="47203" spans="76:76">
      <c r="BX47203" s="16"/>
    </row>
    <row r="47204" spans="76:76">
      <c r="BX47204" s="16"/>
    </row>
    <row r="47205" spans="76:76">
      <c r="BX47205" s="16"/>
    </row>
    <row r="47206" spans="76:76">
      <c r="BX47206" s="16"/>
    </row>
    <row r="47207" spans="76:76">
      <c r="BX47207" s="16"/>
    </row>
    <row r="47208" spans="76:76">
      <c r="BX47208" s="16"/>
    </row>
    <row r="47209" spans="76:76">
      <c r="BX47209" s="16"/>
    </row>
    <row r="47210" spans="76:76">
      <c r="BX47210" s="16"/>
    </row>
    <row r="47211" spans="76:76">
      <c r="BX47211" s="16"/>
    </row>
    <row r="47212" spans="76:76">
      <c r="BX47212" s="16"/>
    </row>
    <row r="47213" spans="76:76">
      <c r="BX47213" s="16"/>
    </row>
    <row r="47214" spans="76:76">
      <c r="BX47214" s="16"/>
    </row>
    <row r="47215" spans="76:76">
      <c r="BX47215" s="16"/>
    </row>
    <row r="47216" spans="76:76">
      <c r="BX47216" s="16"/>
    </row>
    <row r="47217" spans="76:76">
      <c r="BX47217" s="16"/>
    </row>
    <row r="47218" spans="76:76">
      <c r="BX47218" s="16"/>
    </row>
    <row r="47219" spans="76:76">
      <c r="BX47219" s="16"/>
    </row>
    <row r="47220" spans="76:76">
      <c r="BX47220" s="16"/>
    </row>
    <row r="47221" spans="76:76">
      <c r="BX47221" s="16"/>
    </row>
    <row r="47222" spans="76:76">
      <c r="BX47222" s="16"/>
    </row>
    <row r="47223" spans="76:76">
      <c r="BX47223" s="16"/>
    </row>
    <row r="47224" spans="76:76">
      <c r="BX47224" s="16"/>
    </row>
    <row r="47225" spans="76:76">
      <c r="BX47225" s="16"/>
    </row>
    <row r="47226" spans="76:76">
      <c r="BX47226" s="16"/>
    </row>
    <row r="47227" spans="76:76">
      <c r="BX47227" s="16"/>
    </row>
    <row r="47228" spans="76:76">
      <c r="BX47228" s="16"/>
    </row>
    <row r="47229" spans="76:76">
      <c r="BX47229" s="16"/>
    </row>
    <row r="47230" spans="76:76">
      <c r="BX47230" s="16"/>
    </row>
    <row r="47231" spans="76:76">
      <c r="BX47231" s="16"/>
    </row>
    <row r="47232" spans="76:76">
      <c r="BX47232" s="16"/>
    </row>
    <row r="47233" spans="76:76">
      <c r="BX47233" s="16"/>
    </row>
    <row r="47234" spans="76:76">
      <c r="BX47234" s="16"/>
    </row>
    <row r="47235" spans="76:76">
      <c r="BX47235" s="16"/>
    </row>
    <row r="47236" spans="76:76">
      <c r="BX47236" s="16"/>
    </row>
    <row r="47237" spans="76:76">
      <c r="BX47237" s="16"/>
    </row>
    <row r="47238" spans="76:76">
      <c r="BX47238" s="16"/>
    </row>
    <row r="47239" spans="76:76">
      <c r="BX47239" s="16"/>
    </row>
    <row r="47240" spans="76:76">
      <c r="BX47240" s="16"/>
    </row>
    <row r="47241" spans="76:76">
      <c r="BX47241" s="16"/>
    </row>
    <row r="47242" spans="76:76">
      <c r="BX47242" s="16"/>
    </row>
    <row r="47243" spans="76:76">
      <c r="BX47243" s="16"/>
    </row>
    <row r="47244" spans="76:76">
      <c r="BX47244" s="16"/>
    </row>
    <row r="47245" spans="76:76">
      <c r="BX47245" s="16"/>
    </row>
    <row r="47246" spans="76:76">
      <c r="BX47246" s="16"/>
    </row>
    <row r="47247" spans="76:76">
      <c r="BX47247" s="16"/>
    </row>
    <row r="47248" spans="76:76">
      <c r="BX47248" s="16"/>
    </row>
    <row r="47249" spans="76:76">
      <c r="BX47249" s="16"/>
    </row>
    <row r="47250" spans="76:76">
      <c r="BX47250" s="16"/>
    </row>
    <row r="47251" spans="76:76">
      <c r="BX47251" s="16"/>
    </row>
    <row r="47252" spans="76:76">
      <c r="BX47252" s="16"/>
    </row>
    <row r="47253" spans="76:76">
      <c r="BX47253" s="16"/>
    </row>
    <row r="47254" spans="76:76">
      <c r="BX47254" s="16"/>
    </row>
    <row r="47255" spans="76:76">
      <c r="BX47255" s="16"/>
    </row>
    <row r="47256" spans="76:76">
      <c r="BX47256" s="16"/>
    </row>
    <row r="47257" spans="76:76">
      <c r="BX47257" s="16"/>
    </row>
    <row r="47258" spans="76:76">
      <c r="BX47258" s="16"/>
    </row>
    <row r="47259" spans="76:76">
      <c r="BX47259" s="16"/>
    </row>
    <row r="47260" spans="76:76">
      <c r="BX47260" s="16"/>
    </row>
    <row r="47261" spans="76:76">
      <c r="BX47261" s="16"/>
    </row>
    <row r="47262" spans="76:76">
      <c r="BX47262" s="16"/>
    </row>
    <row r="47263" spans="76:76">
      <c r="BX47263" s="16"/>
    </row>
    <row r="47264" spans="76:76">
      <c r="BX47264" s="16"/>
    </row>
    <row r="47265" spans="76:76">
      <c r="BX47265" s="16"/>
    </row>
    <row r="47266" spans="76:76">
      <c r="BX47266" s="16"/>
    </row>
    <row r="47267" spans="76:76">
      <c r="BX47267" s="16"/>
    </row>
    <row r="47268" spans="76:76">
      <c r="BX47268" s="16"/>
    </row>
    <row r="47269" spans="76:76">
      <c r="BX47269" s="16"/>
    </row>
    <row r="47270" spans="76:76">
      <c r="BX47270" s="16"/>
    </row>
    <row r="47271" spans="76:76">
      <c r="BX47271" s="16"/>
    </row>
    <row r="47272" spans="76:76">
      <c r="BX47272" s="16"/>
    </row>
    <row r="47273" spans="76:76">
      <c r="BX47273" s="16"/>
    </row>
    <row r="47274" spans="76:76">
      <c r="BX47274" s="16"/>
    </row>
    <row r="47275" spans="76:76">
      <c r="BX47275" s="16"/>
    </row>
    <row r="47276" spans="76:76">
      <c r="BX47276" s="16"/>
    </row>
    <row r="47277" spans="76:76">
      <c r="BX47277" s="16"/>
    </row>
    <row r="47278" spans="76:76">
      <c r="BX47278" s="16"/>
    </row>
    <row r="47279" spans="76:76">
      <c r="BX47279" s="16"/>
    </row>
    <row r="47280" spans="76:76">
      <c r="BX47280" s="16"/>
    </row>
    <row r="47281" spans="76:76">
      <c r="BX47281" s="16"/>
    </row>
    <row r="47282" spans="76:76">
      <c r="BX47282" s="16"/>
    </row>
    <row r="47283" spans="76:76">
      <c r="BX47283" s="16"/>
    </row>
    <row r="47284" spans="76:76">
      <c r="BX47284" s="16"/>
    </row>
    <row r="47285" spans="76:76">
      <c r="BX47285" s="16"/>
    </row>
    <row r="47286" spans="76:76">
      <c r="BX47286" s="16"/>
    </row>
    <row r="47287" spans="76:76">
      <c r="BX47287" s="16"/>
    </row>
    <row r="47288" spans="76:76">
      <c r="BX47288" s="16"/>
    </row>
    <row r="47289" spans="76:76">
      <c r="BX47289" s="16"/>
    </row>
    <row r="47290" spans="76:76">
      <c r="BX47290" s="16"/>
    </row>
    <row r="47291" spans="76:76">
      <c r="BX47291" s="16"/>
    </row>
    <row r="47292" spans="76:76">
      <c r="BX47292" s="16"/>
    </row>
    <row r="47293" spans="76:76">
      <c r="BX47293" s="16"/>
    </row>
    <row r="47294" spans="76:76">
      <c r="BX47294" s="16"/>
    </row>
    <row r="47295" spans="76:76">
      <c r="BX47295" s="16"/>
    </row>
    <row r="47296" spans="76:76">
      <c r="BX47296" s="16"/>
    </row>
    <row r="47297" spans="76:76">
      <c r="BX47297" s="16"/>
    </row>
    <row r="47298" spans="76:76">
      <c r="BX47298" s="16"/>
    </row>
    <row r="47299" spans="76:76">
      <c r="BX47299" s="16"/>
    </row>
    <row r="47300" spans="76:76">
      <c r="BX47300" s="16"/>
    </row>
    <row r="47301" spans="76:76">
      <c r="BX47301" s="16"/>
    </row>
    <row r="47302" spans="76:76">
      <c r="BX47302" s="16"/>
    </row>
    <row r="47303" spans="76:76">
      <c r="BX47303" s="16"/>
    </row>
    <row r="47304" spans="76:76">
      <c r="BX47304" s="16"/>
    </row>
    <row r="47305" spans="76:76">
      <c r="BX47305" s="16"/>
    </row>
    <row r="47306" spans="76:76">
      <c r="BX47306" s="16"/>
    </row>
    <row r="47307" spans="76:76">
      <c r="BX47307" s="16"/>
    </row>
    <row r="47308" spans="76:76">
      <c r="BX47308" s="16"/>
    </row>
    <row r="47309" spans="76:76">
      <c r="BX47309" s="16"/>
    </row>
    <row r="47310" spans="76:76">
      <c r="BX47310" s="16"/>
    </row>
    <row r="47311" spans="76:76">
      <c r="BX47311" s="16"/>
    </row>
    <row r="47312" spans="76:76">
      <c r="BX47312" s="16"/>
    </row>
    <row r="47313" spans="76:76">
      <c r="BX47313" s="16"/>
    </row>
    <row r="47314" spans="76:76">
      <c r="BX47314" s="16"/>
    </row>
    <row r="47315" spans="76:76">
      <c r="BX47315" s="16"/>
    </row>
    <row r="47316" spans="76:76">
      <c r="BX47316" s="16"/>
    </row>
    <row r="47317" spans="76:76">
      <c r="BX47317" s="16"/>
    </row>
    <row r="47318" spans="76:76">
      <c r="BX47318" s="16"/>
    </row>
    <row r="47319" spans="76:76">
      <c r="BX47319" s="16"/>
    </row>
    <row r="47320" spans="76:76">
      <c r="BX47320" s="16"/>
    </row>
    <row r="47321" spans="76:76">
      <c r="BX47321" s="16"/>
    </row>
    <row r="47322" spans="76:76">
      <c r="BX47322" s="16"/>
    </row>
    <row r="47323" spans="76:76">
      <c r="BX47323" s="16"/>
    </row>
    <row r="47324" spans="76:76">
      <c r="BX47324" s="16"/>
    </row>
    <row r="47325" spans="76:76">
      <c r="BX47325" s="16"/>
    </row>
    <row r="47326" spans="76:76">
      <c r="BX47326" s="16"/>
    </row>
    <row r="47327" spans="76:76">
      <c r="BX47327" s="16"/>
    </row>
    <row r="47328" spans="76:76">
      <c r="BX47328" s="16"/>
    </row>
    <row r="47329" spans="76:76">
      <c r="BX47329" s="16"/>
    </row>
    <row r="47330" spans="76:76">
      <c r="BX47330" s="16"/>
    </row>
    <row r="47331" spans="76:76">
      <c r="BX47331" s="16"/>
    </row>
    <row r="47332" spans="76:76">
      <c r="BX47332" s="16"/>
    </row>
    <row r="47333" spans="76:76">
      <c r="BX47333" s="16"/>
    </row>
    <row r="47334" spans="76:76">
      <c r="BX47334" s="16"/>
    </row>
    <row r="47335" spans="76:76">
      <c r="BX47335" s="16"/>
    </row>
    <row r="47336" spans="76:76">
      <c r="BX47336" s="16"/>
    </row>
    <row r="47337" spans="76:76">
      <c r="BX47337" s="16"/>
    </row>
    <row r="47338" spans="76:76">
      <c r="BX47338" s="16"/>
    </row>
    <row r="47339" spans="76:76">
      <c r="BX47339" s="16"/>
    </row>
    <row r="47340" spans="76:76">
      <c r="BX47340" s="16"/>
    </row>
    <row r="47341" spans="76:76">
      <c r="BX47341" s="16"/>
    </row>
    <row r="47342" spans="76:76">
      <c r="BX47342" s="16"/>
    </row>
    <row r="47343" spans="76:76">
      <c r="BX47343" s="16"/>
    </row>
    <row r="47344" spans="76:76">
      <c r="BX47344" s="16"/>
    </row>
    <row r="47345" spans="76:76">
      <c r="BX47345" s="16"/>
    </row>
    <row r="47346" spans="76:76">
      <c r="BX47346" s="16"/>
    </row>
    <row r="47347" spans="76:76">
      <c r="BX47347" s="16"/>
    </row>
    <row r="47348" spans="76:76">
      <c r="BX47348" s="16"/>
    </row>
    <row r="47349" spans="76:76">
      <c r="BX47349" s="16"/>
    </row>
    <row r="47350" spans="76:76">
      <c r="BX47350" s="16"/>
    </row>
    <row r="47351" spans="76:76">
      <c r="BX47351" s="16"/>
    </row>
    <row r="47352" spans="76:76">
      <c r="BX47352" s="16"/>
    </row>
    <row r="47353" spans="76:76">
      <c r="BX47353" s="16"/>
    </row>
    <row r="47354" spans="76:76">
      <c r="BX47354" s="16"/>
    </row>
    <row r="47355" spans="76:76">
      <c r="BX47355" s="16"/>
    </row>
    <row r="47356" spans="76:76">
      <c r="BX47356" s="16"/>
    </row>
    <row r="47357" spans="76:76">
      <c r="BX47357" s="16"/>
    </row>
    <row r="47358" spans="76:76">
      <c r="BX47358" s="16"/>
    </row>
    <row r="47359" spans="76:76">
      <c r="BX47359" s="16"/>
    </row>
    <row r="47360" spans="76:76">
      <c r="BX47360" s="16"/>
    </row>
    <row r="47361" spans="76:76">
      <c r="BX47361" s="16"/>
    </row>
    <row r="47362" spans="76:76">
      <c r="BX47362" s="16"/>
    </row>
    <row r="47363" spans="76:76">
      <c r="BX47363" s="16"/>
    </row>
    <row r="47364" spans="76:76">
      <c r="BX47364" s="16"/>
    </row>
    <row r="47365" spans="76:76">
      <c r="BX47365" s="16"/>
    </row>
    <row r="47366" spans="76:76">
      <c r="BX47366" s="16"/>
    </row>
    <row r="47367" spans="76:76">
      <c r="BX47367" s="16"/>
    </row>
    <row r="47368" spans="76:76">
      <c r="BX47368" s="16"/>
    </row>
    <row r="47369" spans="76:76">
      <c r="BX47369" s="16"/>
    </row>
    <row r="47370" spans="76:76">
      <c r="BX47370" s="16"/>
    </row>
    <row r="47371" spans="76:76">
      <c r="BX47371" s="16"/>
    </row>
    <row r="47372" spans="76:76">
      <c r="BX47372" s="16"/>
    </row>
    <row r="47373" spans="76:76">
      <c r="BX47373" s="16"/>
    </row>
    <row r="47374" spans="76:76">
      <c r="BX47374" s="16"/>
    </row>
    <row r="47375" spans="76:76">
      <c r="BX47375" s="16"/>
    </row>
    <row r="47376" spans="76:76">
      <c r="BX47376" s="16"/>
    </row>
    <row r="47377" spans="76:76">
      <c r="BX47377" s="16"/>
    </row>
    <row r="47378" spans="76:76">
      <c r="BX47378" s="16"/>
    </row>
    <row r="47379" spans="76:76">
      <c r="BX47379" s="16"/>
    </row>
    <row r="47380" spans="76:76">
      <c r="BX47380" s="16"/>
    </row>
    <row r="47381" spans="76:76">
      <c r="BX47381" s="16"/>
    </row>
    <row r="47382" spans="76:76">
      <c r="BX47382" s="16"/>
    </row>
    <row r="47383" spans="76:76">
      <c r="BX47383" s="16"/>
    </row>
    <row r="47384" spans="76:76">
      <c r="BX47384" s="16"/>
    </row>
    <row r="47385" spans="76:76">
      <c r="BX47385" s="16"/>
    </row>
    <row r="47386" spans="76:76">
      <c r="BX47386" s="16"/>
    </row>
    <row r="47387" spans="76:76">
      <c r="BX47387" s="16"/>
    </row>
    <row r="47388" spans="76:76">
      <c r="BX47388" s="16"/>
    </row>
    <row r="47389" spans="76:76">
      <c r="BX47389" s="16"/>
    </row>
    <row r="47390" spans="76:76">
      <c r="BX47390" s="16"/>
    </row>
    <row r="47391" spans="76:76">
      <c r="BX47391" s="16"/>
    </row>
    <row r="47392" spans="76:76">
      <c r="BX47392" s="16"/>
    </row>
    <row r="47393" spans="76:76">
      <c r="BX47393" s="16"/>
    </row>
    <row r="47394" spans="76:76">
      <c r="BX47394" s="16"/>
    </row>
    <row r="47395" spans="76:76">
      <c r="BX47395" s="16"/>
    </row>
    <row r="47396" spans="76:76">
      <c r="BX47396" s="16"/>
    </row>
    <row r="47397" spans="76:76">
      <c r="BX47397" s="16"/>
    </row>
    <row r="47398" spans="76:76">
      <c r="BX47398" s="16"/>
    </row>
    <row r="47399" spans="76:76">
      <c r="BX47399" s="16"/>
    </row>
    <row r="47400" spans="76:76">
      <c r="BX47400" s="16"/>
    </row>
    <row r="47401" spans="76:76">
      <c r="BX47401" s="16"/>
    </row>
    <row r="47402" spans="76:76">
      <c r="BX47402" s="16"/>
    </row>
    <row r="47403" spans="76:76">
      <c r="BX47403" s="16"/>
    </row>
    <row r="47404" spans="76:76">
      <c r="BX47404" s="16"/>
    </row>
    <row r="47405" spans="76:76">
      <c r="BX47405" s="16"/>
    </row>
    <row r="47406" spans="76:76">
      <c r="BX47406" s="16"/>
    </row>
    <row r="47407" spans="76:76">
      <c r="BX47407" s="16"/>
    </row>
    <row r="47408" spans="76:76">
      <c r="BX47408" s="16"/>
    </row>
    <row r="47409" spans="76:76">
      <c r="BX47409" s="16"/>
    </row>
    <row r="47410" spans="76:76">
      <c r="BX47410" s="16"/>
    </row>
    <row r="47411" spans="76:76">
      <c r="BX47411" s="16"/>
    </row>
    <row r="47412" spans="76:76">
      <c r="BX47412" s="16"/>
    </row>
    <row r="47413" spans="76:76">
      <c r="BX47413" s="16"/>
    </row>
    <row r="47414" spans="76:76">
      <c r="BX47414" s="16"/>
    </row>
    <row r="47415" spans="76:76">
      <c r="BX47415" s="16"/>
    </row>
    <row r="47416" spans="76:76">
      <c r="BX47416" s="16"/>
    </row>
    <row r="47417" spans="76:76">
      <c r="BX47417" s="16"/>
    </row>
    <row r="47418" spans="76:76">
      <c r="BX47418" s="16"/>
    </row>
    <row r="47419" spans="76:76">
      <c r="BX47419" s="16"/>
    </row>
    <row r="47420" spans="76:76">
      <c r="BX47420" s="16"/>
    </row>
    <row r="47421" spans="76:76">
      <c r="BX47421" s="16"/>
    </row>
    <row r="47422" spans="76:76">
      <c r="BX47422" s="16"/>
    </row>
    <row r="47423" spans="76:76">
      <c r="BX47423" s="16"/>
    </row>
    <row r="47424" spans="76:76">
      <c r="BX47424" s="16"/>
    </row>
    <row r="47425" spans="76:76">
      <c r="BX47425" s="16"/>
    </row>
    <row r="47426" spans="76:76">
      <c r="BX47426" s="16"/>
    </row>
    <row r="47427" spans="76:76">
      <c r="BX47427" s="16"/>
    </row>
    <row r="47428" spans="76:76">
      <c r="BX47428" s="16"/>
    </row>
    <row r="47429" spans="76:76">
      <c r="BX47429" s="16"/>
    </row>
    <row r="47430" spans="76:76">
      <c r="BX47430" s="16"/>
    </row>
    <row r="47431" spans="76:76">
      <c r="BX47431" s="16"/>
    </row>
    <row r="47432" spans="76:76">
      <c r="BX47432" s="16"/>
    </row>
    <row r="47433" spans="76:76">
      <c r="BX47433" s="16"/>
    </row>
    <row r="47434" spans="76:76">
      <c r="BX47434" s="16"/>
    </row>
    <row r="47435" spans="76:76">
      <c r="BX47435" s="16"/>
    </row>
    <row r="47436" spans="76:76">
      <c r="BX47436" s="16"/>
    </row>
    <row r="47437" spans="76:76">
      <c r="BX47437" s="16"/>
    </row>
    <row r="47438" spans="76:76">
      <c r="BX47438" s="16"/>
    </row>
    <row r="47439" spans="76:76">
      <c r="BX47439" s="16"/>
    </row>
    <row r="47440" spans="76:76">
      <c r="BX47440" s="16"/>
    </row>
    <row r="47441" spans="76:76">
      <c r="BX47441" s="16"/>
    </row>
    <row r="47442" spans="76:76">
      <c r="BX47442" s="16"/>
    </row>
    <row r="47443" spans="76:76">
      <c r="BX47443" s="16"/>
    </row>
    <row r="47444" spans="76:76">
      <c r="BX47444" s="16"/>
    </row>
    <row r="47445" spans="76:76">
      <c r="BX47445" s="16"/>
    </row>
    <row r="47446" spans="76:76">
      <c r="BX47446" s="16"/>
    </row>
    <row r="47447" spans="76:76">
      <c r="BX47447" s="16"/>
    </row>
    <row r="47448" spans="76:76">
      <c r="BX47448" s="16"/>
    </row>
    <row r="47449" spans="76:76">
      <c r="BX47449" s="16"/>
    </row>
    <row r="47450" spans="76:76">
      <c r="BX47450" s="16"/>
    </row>
    <row r="47451" spans="76:76">
      <c r="BX47451" s="16"/>
    </row>
    <row r="47452" spans="76:76">
      <c r="BX47452" s="16"/>
    </row>
    <row r="47453" spans="76:76">
      <c r="BX47453" s="16"/>
    </row>
    <row r="47454" spans="76:76">
      <c r="BX47454" s="16"/>
    </row>
    <row r="47455" spans="76:76">
      <c r="BX47455" s="16"/>
    </row>
    <row r="47456" spans="76:76">
      <c r="BX47456" s="16"/>
    </row>
    <row r="47457" spans="76:76">
      <c r="BX47457" s="16"/>
    </row>
    <row r="47458" spans="76:76">
      <c r="BX47458" s="16"/>
    </row>
    <row r="47459" spans="76:76">
      <c r="BX47459" s="16"/>
    </row>
    <row r="47460" spans="76:76">
      <c r="BX47460" s="16"/>
    </row>
    <row r="47461" spans="76:76">
      <c r="BX47461" s="16"/>
    </row>
    <row r="47462" spans="76:76">
      <c r="BX47462" s="16"/>
    </row>
    <row r="47463" spans="76:76">
      <c r="BX47463" s="16"/>
    </row>
    <row r="47464" spans="76:76">
      <c r="BX47464" s="16"/>
    </row>
    <row r="47465" spans="76:76">
      <c r="BX47465" s="16"/>
    </row>
    <row r="47466" spans="76:76">
      <c r="BX47466" s="16"/>
    </row>
    <row r="47467" spans="76:76">
      <c r="BX47467" s="16"/>
    </row>
    <row r="47468" spans="76:76">
      <c r="BX47468" s="16"/>
    </row>
    <row r="47469" spans="76:76">
      <c r="BX47469" s="16"/>
    </row>
    <row r="47470" spans="76:76">
      <c r="BX47470" s="16"/>
    </row>
    <row r="47471" spans="76:76">
      <c r="BX47471" s="16"/>
    </row>
    <row r="47472" spans="76:76">
      <c r="BX47472" s="16"/>
    </row>
    <row r="47473" spans="76:76">
      <c r="BX47473" s="16"/>
    </row>
    <row r="47474" spans="76:76">
      <c r="BX47474" s="16"/>
    </row>
    <row r="47475" spans="76:76">
      <c r="BX47475" s="16"/>
    </row>
    <row r="47476" spans="76:76">
      <c r="BX47476" s="16"/>
    </row>
    <row r="47477" spans="76:76">
      <c r="BX47477" s="16"/>
    </row>
    <row r="47478" spans="76:76">
      <c r="BX47478" s="16"/>
    </row>
    <row r="47479" spans="76:76">
      <c r="BX47479" s="16"/>
    </row>
    <row r="47480" spans="76:76">
      <c r="BX47480" s="16"/>
    </row>
    <row r="47481" spans="76:76">
      <c r="BX47481" s="16"/>
    </row>
    <row r="47482" spans="76:76">
      <c r="BX47482" s="16"/>
    </row>
    <row r="47483" spans="76:76">
      <c r="BX47483" s="16"/>
    </row>
    <row r="47484" spans="76:76">
      <c r="BX47484" s="16"/>
    </row>
    <row r="47485" spans="76:76">
      <c r="BX47485" s="16"/>
    </row>
    <row r="47486" spans="76:76">
      <c r="BX47486" s="16"/>
    </row>
    <row r="47487" spans="76:76">
      <c r="BX47487" s="16"/>
    </row>
    <row r="47488" spans="76:76">
      <c r="BX47488" s="16"/>
    </row>
    <row r="47489" spans="76:76">
      <c r="BX47489" s="16"/>
    </row>
    <row r="47490" spans="76:76">
      <c r="BX47490" s="16"/>
    </row>
    <row r="47491" spans="76:76">
      <c r="BX47491" s="16"/>
    </row>
    <row r="47492" spans="76:76">
      <c r="BX47492" s="16"/>
    </row>
    <row r="47493" spans="76:76">
      <c r="BX47493" s="16"/>
    </row>
    <row r="47494" spans="76:76">
      <c r="BX47494" s="16"/>
    </row>
    <row r="47495" spans="76:76">
      <c r="BX47495" s="16"/>
    </row>
    <row r="47496" spans="76:76">
      <c r="BX47496" s="16"/>
    </row>
    <row r="47497" spans="76:76">
      <c r="BX47497" s="16"/>
    </row>
    <row r="47498" spans="76:76">
      <c r="BX47498" s="16"/>
    </row>
    <row r="47499" spans="76:76">
      <c r="BX47499" s="16"/>
    </row>
    <row r="47500" spans="76:76">
      <c r="BX47500" s="16"/>
    </row>
    <row r="47501" spans="76:76">
      <c r="BX47501" s="16"/>
    </row>
    <row r="47502" spans="76:76">
      <c r="BX47502" s="16"/>
    </row>
    <row r="47503" spans="76:76">
      <c r="BX47503" s="16"/>
    </row>
    <row r="47504" spans="76:76">
      <c r="BX47504" s="16"/>
    </row>
    <row r="47505" spans="76:76">
      <c r="BX47505" s="16"/>
    </row>
    <row r="47506" spans="76:76">
      <c r="BX47506" s="16"/>
    </row>
    <row r="47507" spans="76:76">
      <c r="BX47507" s="16"/>
    </row>
    <row r="47508" spans="76:76">
      <c r="BX47508" s="16"/>
    </row>
    <row r="47509" spans="76:76">
      <c r="BX47509" s="16"/>
    </row>
    <row r="47510" spans="76:76">
      <c r="BX47510" s="16"/>
    </row>
    <row r="47511" spans="76:76">
      <c r="BX47511" s="16"/>
    </row>
    <row r="47512" spans="76:76">
      <c r="BX47512" s="16"/>
    </row>
    <row r="47513" spans="76:76">
      <c r="BX47513" s="16"/>
    </row>
    <row r="47514" spans="76:76">
      <c r="BX47514" s="16"/>
    </row>
    <row r="47515" spans="76:76">
      <c r="BX47515" s="16"/>
    </row>
    <row r="47516" spans="76:76">
      <c r="BX47516" s="16"/>
    </row>
    <row r="47517" spans="76:76">
      <c r="BX47517" s="16"/>
    </row>
    <row r="47518" spans="76:76">
      <c r="BX47518" s="16"/>
    </row>
    <row r="47519" spans="76:76">
      <c r="BX47519" s="16"/>
    </row>
    <row r="47520" spans="76:76">
      <c r="BX47520" s="16"/>
    </row>
    <row r="47521" spans="76:76">
      <c r="BX47521" s="16"/>
    </row>
    <row r="47522" spans="76:76">
      <c r="BX47522" s="16"/>
    </row>
    <row r="47523" spans="76:76">
      <c r="BX47523" s="16"/>
    </row>
    <row r="47524" spans="76:76">
      <c r="BX47524" s="16"/>
    </row>
    <row r="47525" spans="76:76">
      <c r="BX47525" s="16"/>
    </row>
    <row r="47526" spans="76:76">
      <c r="BX47526" s="16"/>
    </row>
    <row r="47527" spans="76:76">
      <c r="BX47527" s="16"/>
    </row>
    <row r="47528" spans="76:76">
      <c r="BX47528" s="16"/>
    </row>
    <row r="47529" spans="76:76">
      <c r="BX47529" s="16"/>
    </row>
    <row r="47530" spans="76:76">
      <c r="BX47530" s="16"/>
    </row>
    <row r="47531" spans="76:76">
      <c r="BX47531" s="16"/>
    </row>
    <row r="47532" spans="76:76">
      <c r="BX47532" s="16"/>
    </row>
    <row r="47533" spans="76:76">
      <c r="BX47533" s="16"/>
    </row>
    <row r="47534" spans="76:76">
      <c r="BX47534" s="16"/>
    </row>
    <row r="47535" spans="76:76">
      <c r="BX47535" s="16"/>
    </row>
    <row r="47536" spans="76:76">
      <c r="BX47536" s="16"/>
    </row>
    <row r="47537" spans="76:76">
      <c r="BX47537" s="16"/>
    </row>
    <row r="47538" spans="76:76">
      <c r="BX47538" s="16"/>
    </row>
    <row r="47539" spans="76:76">
      <c r="BX47539" s="16"/>
    </row>
    <row r="47540" spans="76:76">
      <c r="BX47540" s="16"/>
    </row>
    <row r="47541" spans="76:76">
      <c r="BX47541" s="16"/>
    </row>
    <row r="47542" spans="76:76">
      <c r="BX47542" s="16"/>
    </row>
    <row r="47543" spans="76:76">
      <c r="BX47543" s="16"/>
    </row>
    <row r="47544" spans="76:76">
      <c r="BX47544" s="16"/>
    </row>
    <row r="47545" spans="76:76">
      <c r="BX47545" s="16"/>
    </row>
    <row r="47546" spans="76:76">
      <c r="BX47546" s="16"/>
    </row>
    <row r="47547" spans="76:76">
      <c r="BX47547" s="16"/>
    </row>
    <row r="47548" spans="76:76">
      <c r="BX47548" s="16"/>
    </row>
    <row r="47549" spans="76:76">
      <c r="BX47549" s="16"/>
    </row>
    <row r="47550" spans="76:76">
      <c r="BX47550" s="16"/>
    </row>
    <row r="47551" spans="76:76">
      <c r="BX47551" s="16"/>
    </row>
    <row r="47552" spans="76:76">
      <c r="BX47552" s="16"/>
    </row>
    <row r="47553" spans="76:76">
      <c r="BX47553" s="16"/>
    </row>
    <row r="47554" spans="76:76">
      <c r="BX47554" s="16"/>
    </row>
    <row r="47555" spans="76:76">
      <c r="BX47555" s="16"/>
    </row>
    <row r="47556" spans="76:76">
      <c r="BX47556" s="16"/>
    </row>
    <row r="47557" spans="76:76">
      <c r="BX47557" s="16"/>
    </row>
    <row r="47558" spans="76:76">
      <c r="BX47558" s="16"/>
    </row>
    <row r="47559" spans="76:76">
      <c r="BX47559" s="16"/>
    </row>
    <row r="47560" spans="76:76">
      <c r="BX47560" s="16"/>
    </row>
    <row r="47561" spans="76:76">
      <c r="BX47561" s="16"/>
    </row>
    <row r="47562" spans="76:76">
      <c r="BX47562" s="16"/>
    </row>
    <row r="47563" spans="76:76">
      <c r="BX47563" s="16"/>
    </row>
    <row r="47564" spans="76:76">
      <c r="BX47564" s="16"/>
    </row>
    <row r="47565" spans="76:76">
      <c r="BX47565" s="16"/>
    </row>
    <row r="47566" spans="76:76">
      <c r="BX47566" s="16"/>
    </row>
    <row r="47567" spans="76:76">
      <c r="BX47567" s="16"/>
    </row>
    <row r="47568" spans="76:76">
      <c r="BX47568" s="16"/>
    </row>
    <row r="47569" spans="76:76">
      <c r="BX47569" s="16"/>
    </row>
    <row r="47570" spans="76:76">
      <c r="BX47570" s="16"/>
    </row>
    <row r="47571" spans="76:76">
      <c r="BX47571" s="16"/>
    </row>
    <row r="47572" spans="76:76">
      <c r="BX47572" s="16"/>
    </row>
    <row r="47573" spans="76:76">
      <c r="BX47573" s="16"/>
    </row>
    <row r="47574" spans="76:76">
      <c r="BX47574" s="16"/>
    </row>
    <row r="47575" spans="76:76">
      <c r="BX47575" s="16"/>
    </row>
    <row r="47576" spans="76:76">
      <c r="BX47576" s="16"/>
    </row>
    <row r="47577" spans="76:76">
      <c r="BX47577" s="16"/>
    </row>
    <row r="47578" spans="76:76">
      <c r="BX47578" s="16"/>
    </row>
    <row r="47579" spans="76:76">
      <c r="BX47579" s="16"/>
    </row>
    <row r="47580" spans="76:76">
      <c r="BX47580" s="16"/>
    </row>
    <row r="47581" spans="76:76">
      <c r="BX47581" s="16"/>
    </row>
    <row r="47582" spans="76:76">
      <c r="BX47582" s="16"/>
    </row>
    <row r="47583" spans="76:76">
      <c r="BX47583" s="16"/>
    </row>
    <row r="47584" spans="76:76">
      <c r="BX47584" s="16"/>
    </row>
    <row r="47585" spans="76:76">
      <c r="BX47585" s="16"/>
    </row>
    <row r="47586" spans="76:76">
      <c r="BX47586" s="16"/>
    </row>
    <row r="47587" spans="76:76">
      <c r="BX47587" s="16"/>
    </row>
    <row r="47588" spans="76:76">
      <c r="BX47588" s="16"/>
    </row>
    <row r="47589" spans="76:76">
      <c r="BX47589" s="16"/>
    </row>
    <row r="47590" spans="76:76">
      <c r="BX47590" s="16"/>
    </row>
    <row r="47591" spans="76:76">
      <c r="BX47591" s="16"/>
    </row>
    <row r="47592" spans="76:76">
      <c r="BX47592" s="16"/>
    </row>
    <row r="47593" spans="76:76">
      <c r="BX47593" s="16"/>
    </row>
    <row r="47594" spans="76:76">
      <c r="BX47594" s="16"/>
    </row>
    <row r="47595" spans="76:76">
      <c r="BX47595" s="16"/>
    </row>
    <row r="47596" spans="76:76">
      <c r="BX47596" s="16"/>
    </row>
    <row r="47597" spans="76:76">
      <c r="BX47597" s="16"/>
    </row>
    <row r="47598" spans="76:76">
      <c r="BX47598" s="16"/>
    </row>
    <row r="47599" spans="76:76">
      <c r="BX47599" s="16"/>
    </row>
    <row r="47600" spans="76:76">
      <c r="BX47600" s="16"/>
    </row>
    <row r="47601" spans="76:76">
      <c r="BX47601" s="16"/>
    </row>
    <row r="47602" spans="76:76">
      <c r="BX47602" s="16"/>
    </row>
    <row r="47603" spans="76:76">
      <c r="BX47603" s="16"/>
    </row>
    <row r="47604" spans="76:76">
      <c r="BX47604" s="16"/>
    </row>
    <row r="47605" spans="76:76">
      <c r="BX47605" s="16"/>
    </row>
    <row r="47606" spans="76:76">
      <c r="BX47606" s="16"/>
    </row>
    <row r="47607" spans="76:76">
      <c r="BX47607" s="16"/>
    </row>
    <row r="47608" spans="76:76">
      <c r="BX47608" s="16"/>
    </row>
    <row r="47609" spans="76:76">
      <c r="BX47609" s="16"/>
    </row>
    <row r="47610" spans="76:76">
      <c r="BX47610" s="16"/>
    </row>
    <row r="47611" spans="76:76">
      <c r="BX47611" s="16"/>
    </row>
    <row r="47612" spans="76:76">
      <c r="BX47612" s="16"/>
    </row>
    <row r="47613" spans="76:76">
      <c r="BX47613" s="16"/>
    </row>
    <row r="47614" spans="76:76">
      <c r="BX47614" s="16"/>
    </row>
    <row r="47615" spans="76:76">
      <c r="BX47615" s="16"/>
    </row>
    <row r="47616" spans="76:76">
      <c r="BX47616" s="16"/>
    </row>
    <row r="47617" spans="76:76">
      <c r="BX47617" s="16"/>
    </row>
    <row r="47618" spans="76:76">
      <c r="BX47618" s="16"/>
    </row>
    <row r="47619" spans="76:76">
      <c r="BX47619" s="16"/>
    </row>
    <row r="47620" spans="76:76">
      <c r="BX47620" s="16"/>
    </row>
    <row r="47621" spans="76:76">
      <c r="BX47621" s="16"/>
    </row>
    <row r="47622" spans="76:76">
      <c r="BX47622" s="16"/>
    </row>
    <row r="47623" spans="76:76">
      <c r="BX47623" s="16"/>
    </row>
    <row r="47624" spans="76:76">
      <c r="BX47624" s="16"/>
    </row>
    <row r="47625" spans="76:76">
      <c r="BX47625" s="16"/>
    </row>
    <row r="47626" spans="76:76">
      <c r="BX47626" s="16"/>
    </row>
    <row r="47627" spans="76:76">
      <c r="BX47627" s="16"/>
    </row>
    <row r="47628" spans="76:76">
      <c r="BX47628" s="16"/>
    </row>
    <row r="47629" spans="76:76">
      <c r="BX47629" s="16"/>
    </row>
    <row r="47630" spans="76:76">
      <c r="BX47630" s="16"/>
    </row>
    <row r="47631" spans="76:76">
      <c r="BX47631" s="16"/>
    </row>
    <row r="47632" spans="76:76">
      <c r="BX47632" s="16"/>
    </row>
    <row r="47633" spans="76:76">
      <c r="BX47633" s="16"/>
    </row>
    <row r="47634" spans="76:76">
      <c r="BX47634" s="16"/>
    </row>
    <row r="47635" spans="76:76">
      <c r="BX47635" s="16"/>
    </row>
    <row r="47636" spans="76:76">
      <c r="BX47636" s="16"/>
    </row>
    <row r="47637" spans="76:76">
      <c r="BX47637" s="16"/>
    </row>
    <row r="47638" spans="76:76">
      <c r="BX47638" s="16"/>
    </row>
    <row r="47639" spans="76:76">
      <c r="BX47639" s="16"/>
    </row>
    <row r="47640" spans="76:76">
      <c r="BX47640" s="16"/>
    </row>
    <row r="47641" spans="76:76">
      <c r="BX47641" s="16"/>
    </row>
    <row r="47642" spans="76:76">
      <c r="BX47642" s="16"/>
    </row>
    <row r="47643" spans="76:76">
      <c r="BX47643" s="16"/>
    </row>
    <row r="47644" spans="76:76">
      <c r="BX47644" s="16"/>
    </row>
    <row r="47645" spans="76:76">
      <c r="BX47645" s="16"/>
    </row>
    <row r="47646" spans="76:76">
      <c r="BX47646" s="16"/>
    </row>
    <row r="47647" spans="76:76">
      <c r="BX47647" s="16"/>
    </row>
    <row r="47648" spans="76:76">
      <c r="BX47648" s="16"/>
    </row>
    <row r="47649" spans="76:76">
      <c r="BX47649" s="16"/>
    </row>
    <row r="47650" spans="76:76">
      <c r="BX47650" s="16"/>
    </row>
    <row r="47651" spans="76:76">
      <c r="BX47651" s="16"/>
    </row>
    <row r="47652" spans="76:76">
      <c r="BX47652" s="16"/>
    </row>
    <row r="47653" spans="76:76">
      <c r="BX47653" s="16"/>
    </row>
    <row r="47654" spans="76:76">
      <c r="BX47654" s="16"/>
    </row>
    <row r="47655" spans="76:76">
      <c r="BX47655" s="16"/>
    </row>
    <row r="47656" spans="76:76">
      <c r="BX47656" s="16"/>
    </row>
    <row r="47657" spans="76:76">
      <c r="BX47657" s="16"/>
    </row>
    <row r="47658" spans="76:76">
      <c r="BX47658" s="16"/>
    </row>
    <row r="47659" spans="76:76">
      <c r="BX47659" s="16"/>
    </row>
    <row r="47660" spans="76:76">
      <c r="BX47660" s="16"/>
    </row>
    <row r="47661" spans="76:76">
      <c r="BX47661" s="16"/>
    </row>
    <row r="47662" spans="76:76">
      <c r="BX47662" s="16"/>
    </row>
    <row r="47663" spans="76:76">
      <c r="BX47663" s="16"/>
    </row>
    <row r="47664" spans="76:76">
      <c r="BX47664" s="16"/>
    </row>
    <row r="47665" spans="76:76">
      <c r="BX47665" s="16"/>
    </row>
    <row r="47666" spans="76:76">
      <c r="BX47666" s="16"/>
    </row>
    <row r="47667" spans="76:76">
      <c r="BX47667" s="16"/>
    </row>
    <row r="47668" spans="76:76">
      <c r="BX47668" s="16"/>
    </row>
    <row r="47669" spans="76:76">
      <c r="BX47669" s="16"/>
    </row>
    <row r="47670" spans="76:76">
      <c r="BX47670" s="16"/>
    </row>
    <row r="47671" spans="76:76">
      <c r="BX47671" s="16"/>
    </row>
    <row r="47672" spans="76:76">
      <c r="BX47672" s="16"/>
    </row>
    <row r="47673" spans="76:76">
      <c r="BX47673" s="16"/>
    </row>
    <row r="47674" spans="76:76">
      <c r="BX47674" s="16"/>
    </row>
    <row r="47675" spans="76:76">
      <c r="BX47675" s="16"/>
    </row>
    <row r="47676" spans="76:76">
      <c r="BX47676" s="16"/>
    </row>
    <row r="47677" spans="76:76">
      <c r="BX47677" s="16"/>
    </row>
    <row r="47678" spans="76:76">
      <c r="BX47678" s="16"/>
    </row>
    <row r="47679" spans="76:76">
      <c r="BX47679" s="16"/>
    </row>
    <row r="47680" spans="76:76">
      <c r="BX47680" s="16"/>
    </row>
    <row r="47681" spans="76:76">
      <c r="BX47681" s="16"/>
    </row>
    <row r="47682" spans="76:76">
      <c r="BX47682" s="16"/>
    </row>
    <row r="47683" spans="76:76">
      <c r="BX47683" s="16"/>
    </row>
    <row r="47684" spans="76:76">
      <c r="BX47684" s="16"/>
    </row>
    <row r="47685" spans="76:76">
      <c r="BX47685" s="16"/>
    </row>
    <row r="47686" spans="76:76">
      <c r="BX47686" s="16"/>
    </row>
    <row r="47687" spans="76:76">
      <c r="BX47687" s="16"/>
    </row>
    <row r="47688" spans="76:76">
      <c r="BX47688" s="16"/>
    </row>
    <row r="47689" spans="76:76">
      <c r="BX47689" s="16"/>
    </row>
    <row r="47690" spans="76:76">
      <c r="BX47690" s="16"/>
    </row>
    <row r="47691" spans="76:76">
      <c r="BX47691" s="16"/>
    </row>
    <row r="47692" spans="76:76">
      <c r="BX47692" s="16"/>
    </row>
    <row r="47693" spans="76:76">
      <c r="BX47693" s="16"/>
    </row>
    <row r="47694" spans="76:76">
      <c r="BX47694" s="16"/>
    </row>
    <row r="47695" spans="76:76">
      <c r="BX47695" s="16"/>
    </row>
    <row r="47696" spans="76:76">
      <c r="BX47696" s="16"/>
    </row>
    <row r="47697" spans="76:76">
      <c r="BX47697" s="16"/>
    </row>
    <row r="47698" spans="76:76">
      <c r="BX47698" s="16"/>
    </row>
    <row r="47699" spans="76:76">
      <c r="BX47699" s="16"/>
    </row>
    <row r="47700" spans="76:76">
      <c r="BX47700" s="16"/>
    </row>
    <row r="47701" spans="76:76">
      <c r="BX47701" s="16"/>
    </row>
    <row r="47702" spans="76:76">
      <c r="BX47702" s="16"/>
    </row>
    <row r="47703" spans="76:76">
      <c r="BX47703" s="16"/>
    </row>
    <row r="47704" spans="76:76">
      <c r="BX47704" s="16"/>
    </row>
    <row r="47705" spans="76:76">
      <c r="BX47705" s="16"/>
    </row>
    <row r="47706" spans="76:76">
      <c r="BX47706" s="16"/>
    </row>
    <row r="47707" spans="76:76">
      <c r="BX47707" s="16"/>
    </row>
    <row r="47708" spans="76:76">
      <c r="BX47708" s="16"/>
    </row>
    <row r="47709" spans="76:76">
      <c r="BX47709" s="16"/>
    </row>
    <row r="47710" spans="76:76">
      <c r="BX47710" s="16"/>
    </row>
    <row r="47711" spans="76:76">
      <c r="BX47711" s="16"/>
    </row>
    <row r="47712" spans="76:76">
      <c r="BX47712" s="16"/>
    </row>
    <row r="47713" spans="76:76">
      <c r="BX47713" s="16"/>
    </row>
    <row r="47714" spans="76:76">
      <c r="BX47714" s="16"/>
    </row>
    <row r="47715" spans="76:76">
      <c r="BX47715" s="16"/>
    </row>
    <row r="47716" spans="76:76">
      <c r="BX47716" s="16"/>
    </row>
    <row r="47717" spans="76:76">
      <c r="BX47717" s="16"/>
    </row>
    <row r="47718" spans="76:76">
      <c r="BX47718" s="16"/>
    </row>
    <row r="47719" spans="76:76">
      <c r="BX47719" s="16"/>
    </row>
    <row r="47720" spans="76:76">
      <c r="BX47720" s="16"/>
    </row>
    <row r="47721" spans="76:76">
      <c r="BX47721" s="16"/>
    </row>
    <row r="47722" spans="76:76">
      <c r="BX47722" s="16"/>
    </row>
    <row r="47723" spans="76:76">
      <c r="BX47723" s="16"/>
    </row>
    <row r="47724" spans="76:76">
      <c r="BX47724" s="16"/>
    </row>
    <row r="47725" spans="76:76">
      <c r="BX47725" s="16"/>
    </row>
    <row r="47726" spans="76:76">
      <c r="BX47726" s="16"/>
    </row>
    <row r="47727" spans="76:76">
      <c r="BX47727" s="16"/>
    </row>
    <row r="47728" spans="76:76">
      <c r="BX47728" s="16"/>
    </row>
    <row r="47729" spans="76:76">
      <c r="BX47729" s="16"/>
    </row>
    <row r="47730" spans="76:76">
      <c r="BX47730" s="16"/>
    </row>
    <row r="47731" spans="76:76">
      <c r="BX47731" s="16"/>
    </row>
    <row r="47732" spans="76:76">
      <c r="BX47732" s="16"/>
    </row>
    <row r="47733" spans="76:76">
      <c r="BX47733" s="16"/>
    </row>
    <row r="47734" spans="76:76">
      <c r="BX47734" s="16"/>
    </row>
    <row r="47735" spans="76:76">
      <c r="BX47735" s="16"/>
    </row>
    <row r="47736" spans="76:76">
      <c r="BX47736" s="16"/>
    </row>
    <row r="47737" spans="76:76">
      <c r="BX47737" s="16"/>
    </row>
    <row r="47738" spans="76:76">
      <c r="BX47738" s="16"/>
    </row>
    <row r="47739" spans="76:76">
      <c r="BX47739" s="16"/>
    </row>
    <row r="47740" spans="76:76">
      <c r="BX47740" s="16"/>
    </row>
    <row r="47741" spans="76:76">
      <c r="BX47741" s="16"/>
    </row>
    <row r="47742" spans="76:76">
      <c r="BX47742" s="16"/>
    </row>
    <row r="47743" spans="76:76">
      <c r="BX47743" s="16"/>
    </row>
    <row r="47744" spans="76:76">
      <c r="BX47744" s="16"/>
    </row>
    <row r="47745" spans="76:76">
      <c r="BX47745" s="16"/>
    </row>
    <row r="47746" spans="76:76">
      <c r="BX47746" s="16"/>
    </row>
    <row r="47747" spans="76:76">
      <c r="BX47747" s="16"/>
    </row>
    <row r="47748" spans="76:76">
      <c r="BX47748" s="16"/>
    </row>
    <row r="47749" spans="76:76">
      <c r="BX47749" s="16"/>
    </row>
    <row r="47750" spans="76:76">
      <c r="BX47750" s="16"/>
    </row>
    <row r="47751" spans="76:76">
      <c r="BX47751" s="16"/>
    </row>
    <row r="47752" spans="76:76">
      <c r="BX47752" s="16"/>
    </row>
    <row r="47753" spans="76:76">
      <c r="BX47753" s="16"/>
    </row>
    <row r="47754" spans="76:76">
      <c r="BX47754" s="16"/>
    </row>
    <row r="47755" spans="76:76">
      <c r="BX47755" s="16"/>
    </row>
    <row r="47756" spans="76:76">
      <c r="BX47756" s="16"/>
    </row>
    <row r="47757" spans="76:76">
      <c r="BX47757" s="16"/>
    </row>
    <row r="47758" spans="76:76">
      <c r="BX47758" s="16"/>
    </row>
    <row r="47759" spans="76:76">
      <c r="BX47759" s="16"/>
    </row>
    <row r="47760" spans="76:76">
      <c r="BX47760" s="16"/>
    </row>
    <row r="47761" spans="76:76">
      <c r="BX47761" s="16"/>
    </row>
    <row r="47762" spans="76:76">
      <c r="BX47762" s="16"/>
    </row>
    <row r="47763" spans="76:76">
      <c r="BX47763" s="16"/>
    </row>
    <row r="47764" spans="76:76">
      <c r="BX47764" s="16"/>
    </row>
    <row r="47765" spans="76:76">
      <c r="BX47765" s="16"/>
    </row>
    <row r="47766" spans="76:76">
      <c r="BX47766" s="16"/>
    </row>
    <row r="47767" spans="76:76">
      <c r="BX47767" s="16"/>
    </row>
    <row r="47768" spans="76:76">
      <c r="BX47768" s="16"/>
    </row>
    <row r="47769" spans="76:76">
      <c r="BX47769" s="16"/>
    </row>
    <row r="47770" spans="76:76">
      <c r="BX47770" s="16"/>
    </row>
    <row r="47771" spans="76:76">
      <c r="BX47771" s="16"/>
    </row>
    <row r="47772" spans="76:76">
      <c r="BX47772" s="16"/>
    </row>
    <row r="47773" spans="76:76">
      <c r="BX47773" s="16"/>
    </row>
    <row r="47774" spans="76:76">
      <c r="BX47774" s="16"/>
    </row>
    <row r="47775" spans="76:76">
      <c r="BX47775" s="16"/>
    </row>
    <row r="47776" spans="76:76">
      <c r="BX47776" s="16"/>
    </row>
    <row r="47777" spans="76:76">
      <c r="BX47777" s="16"/>
    </row>
    <row r="47778" spans="76:76">
      <c r="BX47778" s="16"/>
    </row>
    <row r="47779" spans="76:76">
      <c r="BX47779" s="16"/>
    </row>
    <row r="47780" spans="76:76">
      <c r="BX47780" s="16"/>
    </row>
    <row r="47781" spans="76:76">
      <c r="BX47781" s="16"/>
    </row>
    <row r="47782" spans="76:76">
      <c r="BX47782" s="16"/>
    </row>
    <row r="47783" spans="76:76">
      <c r="BX47783" s="16"/>
    </row>
    <row r="47784" spans="76:76">
      <c r="BX47784" s="16"/>
    </row>
    <row r="47785" spans="76:76">
      <c r="BX47785" s="16"/>
    </row>
    <row r="47786" spans="76:76">
      <c r="BX47786" s="16"/>
    </row>
    <row r="47787" spans="76:76">
      <c r="BX47787" s="16"/>
    </row>
    <row r="47788" spans="76:76">
      <c r="BX47788" s="16"/>
    </row>
    <row r="47789" spans="76:76">
      <c r="BX47789" s="16"/>
    </row>
    <row r="47790" spans="76:76">
      <c r="BX47790" s="16"/>
    </row>
    <row r="47791" spans="76:76">
      <c r="BX47791" s="16"/>
    </row>
    <row r="47792" spans="76:76">
      <c r="BX47792" s="16"/>
    </row>
    <row r="47793" spans="76:76">
      <c r="BX47793" s="16"/>
    </row>
    <row r="47794" spans="76:76">
      <c r="BX47794" s="16"/>
    </row>
    <row r="47795" spans="76:76">
      <c r="BX47795" s="16"/>
    </row>
    <row r="47796" spans="76:76">
      <c r="BX47796" s="16"/>
    </row>
    <row r="47797" spans="76:76">
      <c r="BX47797" s="16"/>
    </row>
    <row r="47798" spans="76:76">
      <c r="BX47798" s="16"/>
    </row>
    <row r="47799" spans="76:76">
      <c r="BX47799" s="16"/>
    </row>
    <row r="47800" spans="76:76">
      <c r="BX47800" s="16"/>
    </row>
    <row r="47801" spans="76:76">
      <c r="BX47801" s="16"/>
    </row>
    <row r="47802" spans="76:76">
      <c r="BX47802" s="16"/>
    </row>
    <row r="47803" spans="76:76">
      <c r="BX47803" s="16"/>
    </row>
    <row r="47804" spans="76:76">
      <c r="BX47804" s="16"/>
    </row>
    <row r="47805" spans="76:76">
      <c r="BX47805" s="16"/>
    </row>
    <row r="47806" spans="76:76">
      <c r="BX47806" s="16"/>
    </row>
    <row r="47807" spans="76:76">
      <c r="BX47807" s="16"/>
    </row>
    <row r="47808" spans="76:76">
      <c r="BX47808" s="16"/>
    </row>
    <row r="47809" spans="76:76">
      <c r="BX47809" s="16"/>
    </row>
    <row r="47810" spans="76:76">
      <c r="BX47810" s="16"/>
    </row>
    <row r="47811" spans="76:76">
      <c r="BX47811" s="16"/>
    </row>
    <row r="47812" spans="76:76">
      <c r="BX47812" s="16"/>
    </row>
    <row r="47813" spans="76:76">
      <c r="BX47813" s="16"/>
    </row>
    <row r="47814" spans="76:76">
      <c r="BX47814" s="16"/>
    </row>
    <row r="47815" spans="76:76">
      <c r="BX47815" s="16"/>
    </row>
    <row r="47816" spans="76:76">
      <c r="BX47816" s="16"/>
    </row>
    <row r="47817" spans="76:76">
      <c r="BX47817" s="16"/>
    </row>
    <row r="47818" spans="76:76">
      <c r="BX47818" s="16"/>
    </row>
    <row r="47819" spans="76:76">
      <c r="BX47819" s="16"/>
    </row>
    <row r="47820" spans="76:76">
      <c r="BX47820" s="16"/>
    </row>
    <row r="47821" spans="76:76">
      <c r="BX47821" s="16"/>
    </row>
    <row r="47822" spans="76:76">
      <c r="BX47822" s="16"/>
    </row>
    <row r="47823" spans="76:76">
      <c r="BX47823" s="16"/>
    </row>
    <row r="47824" spans="76:76">
      <c r="BX47824" s="16"/>
    </row>
    <row r="47825" spans="76:76">
      <c r="BX47825" s="16"/>
    </row>
    <row r="47826" spans="76:76">
      <c r="BX47826" s="16"/>
    </row>
    <row r="47827" spans="76:76">
      <c r="BX47827" s="16"/>
    </row>
    <row r="47828" spans="76:76">
      <c r="BX47828" s="16"/>
    </row>
    <row r="47829" spans="76:76">
      <c r="BX47829" s="16"/>
    </row>
    <row r="47830" spans="76:76">
      <c r="BX47830" s="16"/>
    </row>
    <row r="47831" spans="76:76">
      <c r="BX47831" s="16"/>
    </row>
    <row r="47832" spans="76:76">
      <c r="BX47832" s="16"/>
    </row>
    <row r="47833" spans="76:76">
      <c r="BX47833" s="16"/>
    </row>
    <row r="47834" spans="76:76">
      <c r="BX47834" s="16"/>
    </row>
    <row r="47835" spans="76:76">
      <c r="BX47835" s="16"/>
    </row>
    <row r="47836" spans="76:76">
      <c r="BX47836" s="16"/>
    </row>
    <row r="47837" spans="76:76">
      <c r="BX47837" s="16"/>
    </row>
    <row r="47838" spans="76:76">
      <c r="BX47838" s="16"/>
    </row>
    <row r="47839" spans="76:76">
      <c r="BX47839" s="16"/>
    </row>
    <row r="47840" spans="76:76">
      <c r="BX47840" s="16"/>
    </row>
    <row r="47841" spans="76:76">
      <c r="BX47841" s="16"/>
    </row>
    <row r="47842" spans="76:76">
      <c r="BX47842" s="16"/>
    </row>
    <row r="47843" spans="76:76">
      <c r="BX47843" s="16"/>
    </row>
    <row r="47844" spans="76:76">
      <c r="BX47844" s="16"/>
    </row>
    <row r="47845" spans="76:76">
      <c r="BX47845" s="16"/>
    </row>
    <row r="47846" spans="76:76">
      <c r="BX47846" s="16"/>
    </row>
    <row r="47847" spans="76:76">
      <c r="BX47847" s="16"/>
    </row>
    <row r="47848" spans="76:76">
      <c r="BX47848" s="16"/>
    </row>
    <row r="47849" spans="76:76">
      <c r="BX47849" s="16"/>
    </row>
    <row r="47850" spans="76:76">
      <c r="BX47850" s="16"/>
    </row>
    <row r="47851" spans="76:76">
      <c r="BX47851" s="16"/>
    </row>
    <row r="47852" spans="76:76">
      <c r="BX47852" s="16"/>
    </row>
    <row r="47853" spans="76:76">
      <c r="BX47853" s="16"/>
    </row>
    <row r="47854" spans="76:76">
      <c r="BX47854" s="16"/>
    </row>
    <row r="47855" spans="76:76">
      <c r="BX47855" s="16"/>
    </row>
    <row r="47856" spans="76:76">
      <c r="BX47856" s="16"/>
    </row>
    <row r="47857" spans="76:76">
      <c r="BX47857" s="16"/>
    </row>
    <row r="47858" spans="76:76">
      <c r="BX47858" s="16"/>
    </row>
    <row r="47859" spans="76:76">
      <c r="BX47859" s="16"/>
    </row>
    <row r="47860" spans="76:76">
      <c r="BX47860" s="16"/>
    </row>
    <row r="47861" spans="76:76">
      <c r="BX47861" s="16"/>
    </row>
    <row r="47862" spans="76:76">
      <c r="BX47862" s="16"/>
    </row>
    <row r="47863" spans="76:76">
      <c r="BX47863" s="16"/>
    </row>
    <row r="47864" spans="76:76">
      <c r="BX47864" s="16"/>
    </row>
    <row r="47865" spans="76:76">
      <c r="BX47865" s="16"/>
    </row>
    <row r="47866" spans="76:76">
      <c r="BX47866" s="16"/>
    </row>
    <row r="47867" spans="76:76">
      <c r="BX47867" s="16"/>
    </row>
    <row r="47868" spans="76:76">
      <c r="BX47868" s="16"/>
    </row>
    <row r="47869" spans="76:76">
      <c r="BX47869" s="16"/>
    </row>
    <row r="47870" spans="76:76">
      <c r="BX47870" s="16"/>
    </row>
    <row r="47871" spans="76:76">
      <c r="BX47871" s="16"/>
    </row>
    <row r="47872" spans="76:76">
      <c r="BX47872" s="16"/>
    </row>
    <row r="47873" spans="76:76">
      <c r="BX47873" s="16"/>
    </row>
    <row r="47874" spans="76:76">
      <c r="BX47874" s="16"/>
    </row>
    <row r="47875" spans="76:76">
      <c r="BX47875" s="16"/>
    </row>
    <row r="47876" spans="76:76">
      <c r="BX47876" s="16"/>
    </row>
    <row r="47877" spans="76:76">
      <c r="BX47877" s="16"/>
    </row>
    <row r="47878" spans="76:76">
      <c r="BX47878" s="16"/>
    </row>
    <row r="47879" spans="76:76">
      <c r="BX47879" s="16"/>
    </row>
    <row r="47880" spans="76:76">
      <c r="BX47880" s="16"/>
    </row>
    <row r="47881" spans="76:76">
      <c r="BX47881" s="16"/>
    </row>
    <row r="47882" spans="76:76">
      <c r="BX47882" s="16"/>
    </row>
    <row r="47883" spans="76:76">
      <c r="BX47883" s="16"/>
    </row>
    <row r="47884" spans="76:76">
      <c r="BX47884" s="16"/>
    </row>
    <row r="47885" spans="76:76">
      <c r="BX47885" s="16"/>
    </row>
    <row r="47886" spans="76:76">
      <c r="BX47886" s="16"/>
    </row>
    <row r="47887" spans="76:76">
      <c r="BX47887" s="16"/>
    </row>
    <row r="47888" spans="76:76">
      <c r="BX47888" s="16"/>
    </row>
    <row r="47889" spans="76:76">
      <c r="BX47889" s="16"/>
    </row>
    <row r="47890" spans="76:76">
      <c r="BX47890" s="16"/>
    </row>
    <row r="47891" spans="76:76">
      <c r="BX47891" s="16"/>
    </row>
    <row r="47892" spans="76:76">
      <c r="BX47892" s="16"/>
    </row>
    <row r="47893" spans="76:76">
      <c r="BX47893" s="16"/>
    </row>
    <row r="47894" spans="76:76">
      <c r="BX47894" s="16"/>
    </row>
    <row r="47895" spans="76:76">
      <c r="BX47895" s="16"/>
    </row>
    <row r="47896" spans="76:76">
      <c r="BX47896" s="16"/>
    </row>
    <row r="47897" spans="76:76">
      <c r="BX47897" s="16"/>
    </row>
    <row r="47898" spans="76:76">
      <c r="BX47898" s="16"/>
    </row>
    <row r="47899" spans="76:76">
      <c r="BX47899" s="16"/>
    </row>
    <row r="47900" spans="76:76">
      <c r="BX47900" s="16"/>
    </row>
    <row r="47901" spans="76:76">
      <c r="BX47901" s="16"/>
    </row>
    <row r="47902" spans="76:76">
      <c r="BX47902" s="16"/>
    </row>
    <row r="47903" spans="76:76">
      <c r="BX47903" s="16"/>
    </row>
    <row r="47904" spans="76:76">
      <c r="BX47904" s="16"/>
    </row>
    <row r="47905" spans="76:76">
      <c r="BX47905" s="16"/>
    </row>
    <row r="47906" spans="76:76">
      <c r="BX47906" s="16"/>
    </row>
    <row r="47907" spans="76:76">
      <c r="BX47907" s="16"/>
    </row>
    <row r="47908" spans="76:76">
      <c r="BX47908" s="16"/>
    </row>
    <row r="47909" spans="76:76">
      <c r="BX47909" s="16"/>
    </row>
    <row r="47910" spans="76:76">
      <c r="BX47910" s="16"/>
    </row>
    <row r="47911" spans="76:76">
      <c r="BX47911" s="16"/>
    </row>
    <row r="47912" spans="76:76">
      <c r="BX47912" s="16"/>
    </row>
    <row r="47913" spans="76:76">
      <c r="BX47913" s="16"/>
    </row>
    <row r="47914" spans="76:76">
      <c r="BX47914" s="16"/>
    </row>
    <row r="47915" spans="76:76">
      <c r="BX47915" s="16"/>
    </row>
    <row r="47916" spans="76:76">
      <c r="BX47916" s="16"/>
    </row>
    <row r="47917" spans="76:76">
      <c r="BX47917" s="16"/>
    </row>
    <row r="47918" spans="76:76">
      <c r="BX47918" s="16"/>
    </row>
    <row r="47919" spans="76:76">
      <c r="BX47919" s="16"/>
    </row>
    <row r="47920" spans="76:76">
      <c r="BX47920" s="16"/>
    </row>
    <row r="47921" spans="76:76">
      <c r="BX47921" s="16"/>
    </row>
    <row r="47922" spans="76:76">
      <c r="BX47922" s="16"/>
    </row>
    <row r="47923" spans="76:76">
      <c r="BX47923" s="16"/>
    </row>
    <row r="47924" spans="76:76">
      <c r="BX47924" s="16"/>
    </row>
    <row r="47925" spans="76:76">
      <c r="BX47925" s="16"/>
    </row>
    <row r="47926" spans="76:76">
      <c r="BX47926" s="16"/>
    </row>
    <row r="47927" spans="76:76">
      <c r="BX47927" s="16"/>
    </row>
    <row r="47928" spans="76:76">
      <c r="BX47928" s="16"/>
    </row>
    <row r="47929" spans="76:76">
      <c r="BX47929" s="16"/>
    </row>
    <row r="47930" spans="76:76">
      <c r="BX47930" s="16"/>
    </row>
    <row r="47931" spans="76:76">
      <c r="BX47931" s="16"/>
    </row>
    <row r="47932" spans="76:76">
      <c r="BX47932" s="16"/>
    </row>
    <row r="47933" spans="76:76">
      <c r="BX47933" s="16"/>
    </row>
    <row r="47934" spans="76:76">
      <c r="BX47934" s="16"/>
    </row>
    <row r="47935" spans="76:76">
      <c r="BX47935" s="16"/>
    </row>
    <row r="47936" spans="76:76">
      <c r="BX47936" s="16"/>
    </row>
    <row r="47937" spans="76:76">
      <c r="BX47937" s="16"/>
    </row>
    <row r="47938" spans="76:76">
      <c r="BX47938" s="16"/>
    </row>
    <row r="47939" spans="76:76">
      <c r="BX47939" s="16"/>
    </row>
    <row r="47940" spans="76:76">
      <c r="BX47940" s="16"/>
    </row>
    <row r="47941" spans="76:76">
      <c r="BX47941" s="16"/>
    </row>
    <row r="47942" spans="76:76">
      <c r="BX47942" s="16"/>
    </row>
    <row r="47943" spans="76:76">
      <c r="BX47943" s="16"/>
    </row>
    <row r="47944" spans="76:76">
      <c r="BX47944" s="16"/>
    </row>
    <row r="47945" spans="76:76">
      <c r="BX47945" s="16"/>
    </row>
    <row r="47946" spans="76:76">
      <c r="BX47946" s="16"/>
    </row>
    <row r="47947" spans="76:76">
      <c r="BX47947" s="16"/>
    </row>
    <row r="47948" spans="76:76">
      <c r="BX47948" s="16"/>
    </row>
    <row r="47949" spans="76:76">
      <c r="BX47949" s="16"/>
    </row>
    <row r="47950" spans="76:76">
      <c r="BX47950" s="16"/>
    </row>
    <row r="47951" spans="76:76">
      <c r="BX47951" s="16"/>
    </row>
    <row r="47952" spans="76:76">
      <c r="BX47952" s="16"/>
    </row>
    <row r="47953" spans="76:76">
      <c r="BX47953" s="16"/>
    </row>
    <row r="47954" spans="76:76">
      <c r="BX47954" s="16"/>
    </row>
    <row r="47955" spans="76:76">
      <c r="BX47955" s="16"/>
    </row>
    <row r="47956" spans="76:76">
      <c r="BX47956" s="16"/>
    </row>
    <row r="47957" spans="76:76">
      <c r="BX47957" s="16"/>
    </row>
    <row r="47958" spans="76:76">
      <c r="BX47958" s="16"/>
    </row>
    <row r="47959" spans="76:76">
      <c r="BX47959" s="16"/>
    </row>
    <row r="47960" spans="76:76">
      <c r="BX47960" s="16"/>
    </row>
    <row r="47961" spans="76:76">
      <c r="BX47961" s="16"/>
    </row>
    <row r="47962" spans="76:76">
      <c r="BX47962" s="16"/>
    </row>
    <row r="47963" spans="76:76">
      <c r="BX47963" s="16"/>
    </row>
    <row r="47964" spans="76:76">
      <c r="BX47964" s="16"/>
    </row>
    <row r="47965" spans="76:76">
      <c r="BX47965" s="16"/>
    </row>
    <row r="47966" spans="76:76">
      <c r="BX47966" s="16"/>
    </row>
    <row r="47967" spans="76:76">
      <c r="BX47967" s="16"/>
    </row>
    <row r="47968" spans="76:76">
      <c r="BX47968" s="16"/>
    </row>
    <row r="47969" spans="76:76">
      <c r="BX47969" s="16"/>
    </row>
    <row r="47970" spans="76:76">
      <c r="BX47970" s="16"/>
    </row>
    <row r="47971" spans="76:76">
      <c r="BX47971" s="16"/>
    </row>
    <row r="47972" spans="76:76">
      <c r="BX47972" s="16"/>
    </row>
    <row r="47973" spans="76:76">
      <c r="BX47973" s="16"/>
    </row>
    <row r="47974" spans="76:76">
      <c r="BX47974" s="16"/>
    </row>
    <row r="47975" spans="76:76">
      <c r="BX47975" s="16"/>
    </row>
    <row r="47976" spans="76:76">
      <c r="BX47976" s="16"/>
    </row>
    <row r="47977" spans="76:76">
      <c r="BX47977" s="16"/>
    </row>
    <row r="47978" spans="76:76">
      <c r="BX47978" s="16"/>
    </row>
    <row r="47979" spans="76:76">
      <c r="BX47979" s="16"/>
    </row>
    <row r="47980" spans="76:76">
      <c r="BX47980" s="16"/>
    </row>
    <row r="47981" spans="76:76">
      <c r="BX47981" s="16"/>
    </row>
    <row r="47982" spans="76:76">
      <c r="BX47982" s="16"/>
    </row>
    <row r="47983" spans="76:76">
      <c r="BX47983" s="16"/>
    </row>
    <row r="47984" spans="76:76">
      <c r="BX47984" s="16"/>
    </row>
    <row r="47985" spans="76:76">
      <c r="BX47985" s="16"/>
    </row>
    <row r="47986" spans="76:76">
      <c r="BX47986" s="16"/>
    </row>
    <row r="47987" spans="76:76">
      <c r="BX47987" s="16"/>
    </row>
    <row r="47988" spans="76:76">
      <c r="BX47988" s="16"/>
    </row>
    <row r="47989" spans="76:76">
      <c r="BX47989" s="16"/>
    </row>
    <row r="47990" spans="76:76">
      <c r="BX47990" s="16"/>
    </row>
    <row r="47991" spans="76:76">
      <c r="BX47991" s="16"/>
    </row>
    <row r="47992" spans="76:76">
      <c r="BX47992" s="16"/>
    </row>
    <row r="47993" spans="76:76">
      <c r="BX47993" s="16"/>
    </row>
    <row r="47994" spans="76:76">
      <c r="BX47994" s="16"/>
    </row>
    <row r="47995" spans="76:76">
      <c r="BX47995" s="16"/>
    </row>
    <row r="47996" spans="76:76">
      <c r="BX47996" s="16"/>
    </row>
    <row r="47997" spans="76:76">
      <c r="BX47997" s="16"/>
    </row>
    <row r="47998" spans="76:76">
      <c r="BX47998" s="16"/>
    </row>
    <row r="47999" spans="76:76">
      <c r="BX47999" s="16"/>
    </row>
    <row r="48000" spans="76:76">
      <c r="BX48000" s="16"/>
    </row>
    <row r="48001" spans="76:76">
      <c r="BX48001" s="16"/>
    </row>
    <row r="48002" spans="76:76">
      <c r="BX48002" s="16"/>
    </row>
    <row r="48003" spans="76:76">
      <c r="BX48003" s="16"/>
    </row>
    <row r="48004" spans="76:76">
      <c r="BX48004" s="16"/>
    </row>
    <row r="48005" spans="76:76">
      <c r="BX48005" s="16"/>
    </row>
    <row r="48006" spans="76:76">
      <c r="BX48006" s="16"/>
    </row>
    <row r="48007" spans="76:76">
      <c r="BX48007" s="16"/>
    </row>
    <row r="48008" spans="76:76">
      <c r="BX48008" s="16"/>
    </row>
    <row r="48009" spans="76:76">
      <c r="BX48009" s="16"/>
    </row>
    <row r="48010" spans="76:76">
      <c r="BX48010" s="16"/>
    </row>
    <row r="48011" spans="76:76">
      <c r="BX48011" s="16"/>
    </row>
    <row r="48012" spans="76:76">
      <c r="BX48012" s="16"/>
    </row>
    <row r="48013" spans="76:76">
      <c r="BX48013" s="16"/>
    </row>
    <row r="48014" spans="76:76">
      <c r="BX48014" s="16"/>
    </row>
    <row r="48015" spans="76:76">
      <c r="BX48015" s="16"/>
    </row>
    <row r="48016" spans="76:76">
      <c r="BX48016" s="16"/>
    </row>
    <row r="48017" spans="76:76">
      <c r="BX48017" s="16"/>
    </row>
    <row r="48018" spans="76:76">
      <c r="BX48018" s="16"/>
    </row>
    <row r="48019" spans="76:76">
      <c r="BX48019" s="16"/>
    </row>
    <row r="48020" spans="76:76">
      <c r="BX48020" s="16"/>
    </row>
    <row r="48021" spans="76:76">
      <c r="BX48021" s="16"/>
    </row>
    <row r="48022" spans="76:76">
      <c r="BX48022" s="16"/>
    </row>
    <row r="48023" spans="76:76">
      <c r="BX48023" s="16"/>
    </row>
    <row r="48024" spans="76:76">
      <c r="BX48024" s="16"/>
    </row>
    <row r="48025" spans="76:76">
      <c r="BX48025" s="16"/>
    </row>
    <row r="48026" spans="76:76">
      <c r="BX48026" s="16"/>
    </row>
    <row r="48027" spans="76:76">
      <c r="BX48027" s="16"/>
    </row>
    <row r="48028" spans="76:76">
      <c r="BX48028" s="16"/>
    </row>
    <row r="48029" spans="76:76">
      <c r="BX48029" s="16"/>
    </row>
    <row r="48030" spans="76:76">
      <c r="BX48030" s="16"/>
    </row>
    <row r="48031" spans="76:76">
      <c r="BX48031" s="16"/>
    </row>
    <row r="48032" spans="76:76">
      <c r="BX48032" s="16"/>
    </row>
    <row r="48033" spans="76:76">
      <c r="BX48033" s="16"/>
    </row>
    <row r="48034" spans="76:76">
      <c r="BX48034" s="16"/>
    </row>
    <row r="48035" spans="76:76">
      <c r="BX48035" s="16"/>
    </row>
    <row r="48036" spans="76:76">
      <c r="BX48036" s="16"/>
    </row>
    <row r="48037" spans="76:76">
      <c r="BX48037" s="16"/>
    </row>
    <row r="48038" spans="76:76">
      <c r="BX48038" s="16"/>
    </row>
    <row r="48039" spans="76:76">
      <c r="BX48039" s="16"/>
    </row>
    <row r="48040" spans="76:76">
      <c r="BX48040" s="16"/>
    </row>
    <row r="48041" spans="76:76">
      <c r="BX48041" s="16"/>
    </row>
    <row r="48042" spans="76:76">
      <c r="BX48042" s="16"/>
    </row>
    <row r="48043" spans="76:76">
      <c r="BX48043" s="16"/>
    </row>
    <row r="48044" spans="76:76">
      <c r="BX48044" s="16"/>
    </row>
    <row r="48045" spans="76:76">
      <c r="BX48045" s="16"/>
    </row>
    <row r="48046" spans="76:76">
      <c r="BX48046" s="16"/>
    </row>
    <row r="48047" spans="76:76">
      <c r="BX48047" s="16"/>
    </row>
    <row r="48048" spans="76:76">
      <c r="BX48048" s="16"/>
    </row>
    <row r="48049" spans="76:76">
      <c r="BX48049" s="16"/>
    </row>
    <row r="48050" spans="76:76">
      <c r="BX48050" s="16"/>
    </row>
    <row r="48051" spans="76:76">
      <c r="BX48051" s="16"/>
    </row>
    <row r="48052" spans="76:76">
      <c r="BX48052" s="16"/>
    </row>
    <row r="48053" spans="76:76">
      <c r="BX48053" s="16"/>
    </row>
    <row r="48054" spans="76:76">
      <c r="BX48054" s="16"/>
    </row>
    <row r="48055" spans="76:76">
      <c r="BX48055" s="16"/>
    </row>
    <row r="48056" spans="76:76">
      <c r="BX48056" s="16"/>
    </row>
    <row r="48057" spans="76:76">
      <c r="BX48057" s="16"/>
    </row>
    <row r="48058" spans="76:76">
      <c r="BX48058" s="16"/>
    </row>
    <row r="48059" spans="76:76">
      <c r="BX48059" s="16"/>
    </row>
    <row r="48060" spans="76:76">
      <c r="BX48060" s="16"/>
    </row>
    <row r="48061" spans="76:76">
      <c r="BX48061" s="16"/>
    </row>
    <row r="48062" spans="76:76">
      <c r="BX48062" s="16"/>
    </row>
    <row r="48063" spans="76:76">
      <c r="BX48063" s="16"/>
    </row>
    <row r="48064" spans="76:76">
      <c r="BX48064" s="16"/>
    </row>
    <row r="48065" spans="76:76">
      <c r="BX48065" s="16"/>
    </row>
    <row r="48066" spans="76:76">
      <c r="BX48066" s="16"/>
    </row>
    <row r="48067" spans="76:76">
      <c r="BX48067" s="16"/>
    </row>
    <row r="48068" spans="76:76">
      <c r="BX48068" s="16"/>
    </row>
    <row r="48069" spans="76:76">
      <c r="BX48069" s="16"/>
    </row>
    <row r="48070" spans="76:76">
      <c r="BX48070" s="16"/>
    </row>
    <row r="48071" spans="76:76">
      <c r="BX48071" s="16"/>
    </row>
    <row r="48072" spans="76:76">
      <c r="BX48072" s="16"/>
    </row>
    <row r="48073" spans="76:76">
      <c r="BX48073" s="16"/>
    </row>
    <row r="48074" spans="76:76">
      <c r="BX48074" s="16"/>
    </row>
    <row r="48075" spans="76:76">
      <c r="BX48075" s="16"/>
    </row>
    <row r="48076" spans="76:76">
      <c r="BX48076" s="16"/>
    </row>
    <row r="48077" spans="76:76">
      <c r="BX48077" s="16"/>
    </row>
    <row r="48078" spans="76:76">
      <c r="BX48078" s="16"/>
    </row>
    <row r="48079" spans="76:76">
      <c r="BX48079" s="16"/>
    </row>
    <row r="48080" spans="76:76">
      <c r="BX48080" s="16"/>
    </row>
    <row r="48081" spans="76:76">
      <c r="BX48081" s="16"/>
    </row>
    <row r="48082" spans="76:76">
      <c r="BX48082" s="16"/>
    </row>
    <row r="48083" spans="76:76">
      <c r="BX48083" s="16"/>
    </row>
    <row r="48084" spans="76:76">
      <c r="BX48084" s="16"/>
    </row>
    <row r="48085" spans="76:76">
      <c r="BX48085" s="16"/>
    </row>
    <row r="48086" spans="76:76">
      <c r="BX48086" s="16"/>
    </row>
    <row r="48087" spans="76:76">
      <c r="BX48087" s="16"/>
    </row>
    <row r="48088" spans="76:76">
      <c r="BX48088" s="16"/>
    </row>
    <row r="48089" spans="76:76">
      <c r="BX48089" s="16"/>
    </row>
    <row r="48090" spans="76:76">
      <c r="BX48090" s="16"/>
    </row>
    <row r="48091" spans="76:76">
      <c r="BX48091" s="16"/>
    </row>
    <row r="48092" spans="76:76">
      <c r="BX48092" s="16"/>
    </row>
    <row r="48093" spans="76:76">
      <c r="BX48093" s="16"/>
    </row>
    <row r="48094" spans="76:76">
      <c r="BX48094" s="16"/>
    </row>
    <row r="48095" spans="76:76">
      <c r="BX48095" s="16"/>
    </row>
    <row r="48096" spans="76:76">
      <c r="BX48096" s="16"/>
    </row>
    <row r="48097" spans="76:76">
      <c r="BX48097" s="16"/>
    </row>
    <row r="48098" spans="76:76">
      <c r="BX48098" s="16"/>
    </row>
    <row r="48099" spans="76:76">
      <c r="BX48099" s="16"/>
    </row>
    <row r="48100" spans="76:76">
      <c r="BX48100" s="16"/>
    </row>
    <row r="48101" spans="76:76">
      <c r="BX48101" s="16"/>
    </row>
    <row r="48102" spans="76:76">
      <c r="BX48102" s="16"/>
    </row>
    <row r="48103" spans="76:76">
      <c r="BX48103" s="16"/>
    </row>
    <row r="48104" spans="76:76">
      <c r="BX48104" s="16"/>
    </row>
    <row r="48105" spans="76:76">
      <c r="BX48105" s="16"/>
    </row>
    <row r="48106" spans="76:76">
      <c r="BX48106" s="16"/>
    </row>
    <row r="48107" spans="76:76">
      <c r="BX48107" s="16"/>
    </row>
    <row r="48108" spans="76:76">
      <c r="BX48108" s="16"/>
    </row>
    <row r="48109" spans="76:76">
      <c r="BX48109" s="16"/>
    </row>
    <row r="48110" spans="76:76">
      <c r="BX48110" s="16"/>
    </row>
    <row r="48111" spans="76:76">
      <c r="BX48111" s="16"/>
    </row>
    <row r="48112" spans="76:76">
      <c r="BX48112" s="16"/>
    </row>
    <row r="48113" spans="76:76">
      <c r="BX48113" s="16"/>
    </row>
    <row r="48114" spans="76:76">
      <c r="BX48114" s="16"/>
    </row>
    <row r="48115" spans="76:76">
      <c r="BX48115" s="16"/>
    </row>
    <row r="48116" spans="76:76">
      <c r="BX48116" s="16"/>
    </row>
    <row r="48117" spans="76:76">
      <c r="BX48117" s="16"/>
    </row>
    <row r="48118" spans="76:76">
      <c r="BX48118" s="16"/>
    </row>
    <row r="48119" spans="76:76">
      <c r="BX48119" s="16"/>
    </row>
    <row r="48120" spans="76:76">
      <c r="BX48120" s="16"/>
    </row>
    <row r="48121" spans="76:76">
      <c r="BX48121" s="16"/>
    </row>
    <row r="48122" spans="76:76">
      <c r="BX48122" s="16"/>
    </row>
    <row r="48123" spans="76:76">
      <c r="BX48123" s="16"/>
    </row>
    <row r="48124" spans="76:76">
      <c r="BX48124" s="16"/>
    </row>
    <row r="48125" spans="76:76">
      <c r="BX48125" s="16"/>
    </row>
    <row r="48126" spans="76:76">
      <c r="BX48126" s="16"/>
    </row>
    <row r="48127" spans="76:76">
      <c r="BX48127" s="16"/>
    </row>
    <row r="48128" spans="76:76">
      <c r="BX48128" s="16"/>
    </row>
    <row r="48129" spans="76:76">
      <c r="BX48129" s="16"/>
    </row>
    <row r="48130" spans="76:76">
      <c r="BX48130" s="16"/>
    </row>
    <row r="48131" spans="76:76">
      <c r="BX48131" s="16"/>
    </row>
    <row r="48132" spans="76:76">
      <c r="BX48132" s="16"/>
    </row>
    <row r="48133" spans="76:76">
      <c r="BX48133" s="16"/>
    </row>
    <row r="48134" spans="76:76">
      <c r="BX48134" s="16"/>
    </row>
    <row r="48135" spans="76:76">
      <c r="BX48135" s="16"/>
    </row>
    <row r="48136" spans="76:76">
      <c r="BX48136" s="16"/>
    </row>
    <row r="48137" spans="76:76">
      <c r="BX48137" s="16"/>
    </row>
    <row r="48138" spans="76:76">
      <c r="BX48138" s="16"/>
    </row>
    <row r="48139" spans="76:76">
      <c r="BX48139" s="16"/>
    </row>
    <row r="48140" spans="76:76">
      <c r="BX48140" s="16"/>
    </row>
    <row r="48141" spans="76:76">
      <c r="BX48141" s="16"/>
    </row>
    <row r="48142" spans="76:76">
      <c r="BX48142" s="16"/>
    </row>
    <row r="48143" spans="76:76">
      <c r="BX48143" s="16"/>
    </row>
    <row r="48144" spans="76:76">
      <c r="BX48144" s="16"/>
    </row>
    <row r="48145" spans="76:76">
      <c r="BX48145" s="16"/>
    </row>
    <row r="48146" spans="76:76">
      <c r="BX48146" s="16"/>
    </row>
    <row r="48147" spans="76:76">
      <c r="BX48147" s="16"/>
    </row>
    <row r="48148" spans="76:76">
      <c r="BX48148" s="16"/>
    </row>
    <row r="48149" spans="76:76">
      <c r="BX48149" s="16"/>
    </row>
    <row r="48150" spans="76:76">
      <c r="BX48150" s="16"/>
    </row>
    <row r="48151" spans="76:76">
      <c r="BX48151" s="16"/>
    </row>
    <row r="48152" spans="76:76">
      <c r="BX48152" s="16"/>
    </row>
    <row r="48153" spans="76:76">
      <c r="BX48153" s="16"/>
    </row>
    <row r="48154" spans="76:76">
      <c r="BX48154" s="16"/>
    </row>
    <row r="48155" spans="76:76">
      <c r="BX48155" s="16"/>
    </row>
    <row r="48156" spans="76:76">
      <c r="BX48156" s="16"/>
    </row>
    <row r="48157" spans="76:76">
      <c r="BX48157" s="16"/>
    </row>
    <row r="48158" spans="76:76">
      <c r="BX48158" s="16"/>
    </row>
    <row r="48159" spans="76:76">
      <c r="BX48159" s="16"/>
    </row>
    <row r="48160" spans="76:76">
      <c r="BX48160" s="16"/>
    </row>
    <row r="48161" spans="76:76">
      <c r="BX48161" s="16"/>
    </row>
    <row r="48162" spans="76:76">
      <c r="BX48162" s="16"/>
    </row>
    <row r="48163" spans="76:76">
      <c r="BX48163" s="16"/>
    </row>
    <row r="48164" spans="76:76">
      <c r="BX48164" s="16"/>
    </row>
    <row r="48165" spans="76:76">
      <c r="BX48165" s="16"/>
    </row>
    <row r="48166" spans="76:76">
      <c r="BX48166" s="16"/>
    </row>
    <row r="48167" spans="76:76">
      <c r="BX48167" s="16"/>
    </row>
    <row r="48168" spans="76:76">
      <c r="BX48168" s="16"/>
    </row>
    <row r="48169" spans="76:76">
      <c r="BX48169" s="16"/>
    </row>
    <row r="48170" spans="76:76">
      <c r="BX48170" s="16"/>
    </row>
    <row r="48171" spans="76:76">
      <c r="BX48171" s="16"/>
    </row>
    <row r="48172" spans="76:76">
      <c r="BX48172" s="16"/>
    </row>
    <row r="48173" spans="76:76">
      <c r="BX48173" s="16"/>
    </row>
    <row r="48174" spans="76:76">
      <c r="BX48174" s="16"/>
    </row>
    <row r="48175" spans="76:76">
      <c r="BX48175" s="16"/>
    </row>
    <row r="48176" spans="76:76">
      <c r="BX48176" s="16"/>
    </row>
    <row r="48177" spans="76:76">
      <c r="BX48177" s="16"/>
    </row>
    <row r="48178" spans="76:76">
      <c r="BX48178" s="16"/>
    </row>
    <row r="48179" spans="76:76">
      <c r="BX48179" s="16"/>
    </row>
    <row r="48180" spans="76:76">
      <c r="BX48180" s="16"/>
    </row>
    <row r="48181" spans="76:76">
      <c r="BX48181" s="16"/>
    </row>
    <row r="48182" spans="76:76">
      <c r="BX48182" s="16"/>
    </row>
    <row r="48183" spans="76:76">
      <c r="BX48183" s="16"/>
    </row>
    <row r="48184" spans="76:76">
      <c r="BX48184" s="16"/>
    </row>
    <row r="48185" spans="76:76">
      <c r="BX48185" s="16"/>
    </row>
    <row r="48186" spans="76:76">
      <c r="BX48186" s="16"/>
    </row>
    <row r="48187" spans="76:76">
      <c r="BX48187" s="16"/>
    </row>
    <row r="48188" spans="76:76">
      <c r="BX48188" s="16"/>
    </row>
    <row r="48189" spans="76:76">
      <c r="BX48189" s="16"/>
    </row>
    <row r="48190" spans="76:76">
      <c r="BX48190" s="16"/>
    </row>
    <row r="48191" spans="76:76">
      <c r="BX48191" s="16"/>
    </row>
    <row r="48192" spans="76:76">
      <c r="BX48192" s="16"/>
    </row>
    <row r="48193" spans="76:76">
      <c r="BX48193" s="16"/>
    </row>
    <row r="48194" spans="76:76">
      <c r="BX48194" s="16"/>
    </row>
    <row r="48195" spans="76:76">
      <c r="BX48195" s="16"/>
    </row>
    <row r="48196" spans="76:76">
      <c r="BX48196" s="16"/>
    </row>
    <row r="48197" spans="76:76">
      <c r="BX48197" s="16"/>
    </row>
    <row r="48198" spans="76:76">
      <c r="BX48198" s="16"/>
    </row>
    <row r="48199" spans="76:76">
      <c r="BX48199" s="16"/>
    </row>
    <row r="48200" spans="76:76">
      <c r="BX48200" s="16"/>
    </row>
    <row r="48201" spans="76:76">
      <c r="BX48201" s="16"/>
    </row>
    <row r="48202" spans="76:76">
      <c r="BX48202" s="16"/>
    </row>
    <row r="48203" spans="76:76">
      <c r="BX48203" s="16"/>
    </row>
    <row r="48204" spans="76:76">
      <c r="BX48204" s="16"/>
    </row>
    <row r="48205" spans="76:76">
      <c r="BX48205" s="16"/>
    </row>
    <row r="48206" spans="76:76">
      <c r="BX48206" s="16"/>
    </row>
    <row r="48207" spans="76:76">
      <c r="BX48207" s="16"/>
    </row>
    <row r="48208" spans="76:76">
      <c r="BX48208" s="16"/>
    </row>
    <row r="48209" spans="76:76">
      <c r="BX48209" s="16"/>
    </row>
    <row r="48210" spans="76:76">
      <c r="BX48210" s="16"/>
    </row>
    <row r="48211" spans="76:76">
      <c r="BX48211" s="16"/>
    </row>
    <row r="48212" spans="76:76">
      <c r="BX48212" s="16"/>
    </row>
    <row r="48213" spans="76:76">
      <c r="BX48213" s="16"/>
    </row>
    <row r="48214" spans="76:76">
      <c r="BX48214" s="16"/>
    </row>
    <row r="48215" spans="76:76">
      <c r="BX48215" s="16"/>
    </row>
    <row r="48216" spans="76:76">
      <c r="BX48216" s="16"/>
    </row>
    <row r="48217" spans="76:76">
      <c r="BX48217" s="16"/>
    </row>
    <row r="48218" spans="76:76">
      <c r="BX48218" s="16"/>
    </row>
    <row r="48219" spans="76:76">
      <c r="BX48219" s="16"/>
    </row>
    <row r="48220" spans="76:76">
      <c r="BX48220" s="16"/>
    </row>
    <row r="48221" spans="76:76">
      <c r="BX48221" s="16"/>
    </row>
    <row r="48222" spans="76:76">
      <c r="BX48222" s="16"/>
    </row>
    <row r="48223" spans="76:76">
      <c r="BX48223" s="16"/>
    </row>
    <row r="48224" spans="76:76">
      <c r="BX48224" s="16"/>
    </row>
    <row r="48225" spans="76:76">
      <c r="BX48225" s="16"/>
    </row>
    <row r="48226" spans="76:76">
      <c r="BX48226" s="16"/>
    </row>
    <row r="48227" spans="76:76">
      <c r="BX48227" s="16"/>
    </row>
    <row r="48228" spans="76:76">
      <c r="BX48228" s="16"/>
    </row>
    <row r="48229" spans="76:76">
      <c r="BX48229" s="16"/>
    </row>
    <row r="48230" spans="76:76">
      <c r="BX48230" s="16"/>
    </row>
    <row r="48231" spans="76:76">
      <c r="BX48231" s="16"/>
    </row>
    <row r="48232" spans="76:76">
      <c r="BX48232" s="16"/>
    </row>
    <row r="48233" spans="76:76">
      <c r="BX48233" s="16"/>
    </row>
    <row r="48234" spans="76:76">
      <c r="BX48234" s="16"/>
    </row>
    <row r="48235" spans="76:76">
      <c r="BX48235" s="16"/>
    </row>
    <row r="48236" spans="76:76">
      <c r="BX48236" s="16"/>
    </row>
    <row r="48237" spans="76:76">
      <c r="BX48237" s="16"/>
    </row>
    <row r="48238" spans="76:76">
      <c r="BX48238" s="16"/>
    </row>
    <row r="48239" spans="76:76">
      <c r="BX48239" s="16"/>
    </row>
    <row r="48240" spans="76:76">
      <c r="BX48240" s="16"/>
    </row>
    <row r="48241" spans="76:76">
      <c r="BX48241" s="16"/>
    </row>
    <row r="48242" spans="76:76">
      <c r="BX48242" s="16"/>
    </row>
    <row r="48243" spans="76:76">
      <c r="BX48243" s="16"/>
    </row>
    <row r="48244" spans="76:76">
      <c r="BX48244" s="16"/>
    </row>
    <row r="48245" spans="76:76">
      <c r="BX48245" s="16"/>
    </row>
    <row r="48246" spans="76:76">
      <c r="BX48246" s="16"/>
    </row>
    <row r="48247" spans="76:76">
      <c r="BX48247" s="16"/>
    </row>
    <row r="48248" spans="76:76">
      <c r="BX48248" s="16"/>
    </row>
    <row r="48249" spans="76:76">
      <c r="BX48249" s="16"/>
    </row>
    <row r="48250" spans="76:76">
      <c r="BX48250" s="16"/>
    </row>
    <row r="48251" spans="76:76">
      <c r="BX48251" s="16"/>
    </row>
    <row r="48252" spans="76:76">
      <c r="BX48252" s="16"/>
    </row>
    <row r="48253" spans="76:76">
      <c r="BX48253" s="16"/>
    </row>
    <row r="48254" spans="76:76">
      <c r="BX48254" s="16"/>
    </row>
    <row r="48255" spans="76:76">
      <c r="BX48255" s="16"/>
    </row>
    <row r="48256" spans="76:76">
      <c r="BX48256" s="16"/>
    </row>
    <row r="48257" spans="76:76">
      <c r="BX48257" s="16"/>
    </row>
    <row r="48258" spans="76:76">
      <c r="BX48258" s="16"/>
    </row>
    <row r="48259" spans="76:76">
      <c r="BX48259" s="16"/>
    </row>
    <row r="48260" spans="76:76">
      <c r="BX48260" s="16"/>
    </row>
    <row r="48261" spans="76:76">
      <c r="BX48261" s="16"/>
    </row>
    <row r="48262" spans="76:76">
      <c r="BX48262" s="16"/>
    </row>
    <row r="48263" spans="76:76">
      <c r="BX48263" s="16"/>
    </row>
    <row r="48264" spans="76:76">
      <c r="BX48264" s="16"/>
    </row>
    <row r="48265" spans="76:76">
      <c r="BX48265" s="16"/>
    </row>
    <row r="48266" spans="76:76">
      <c r="BX48266" s="16"/>
    </row>
    <row r="48267" spans="76:76">
      <c r="BX48267" s="16"/>
    </row>
    <row r="48268" spans="76:76">
      <c r="BX48268" s="16"/>
    </row>
    <row r="48269" spans="76:76">
      <c r="BX48269" s="16"/>
    </row>
    <row r="48270" spans="76:76">
      <c r="BX48270" s="16"/>
    </row>
    <row r="48271" spans="76:76">
      <c r="BX48271" s="16"/>
    </row>
    <row r="48272" spans="76:76">
      <c r="BX48272" s="16"/>
    </row>
    <row r="48273" spans="76:76">
      <c r="BX48273" s="16"/>
    </row>
    <row r="48274" spans="76:76">
      <c r="BX48274" s="16"/>
    </row>
    <row r="48275" spans="76:76">
      <c r="BX48275" s="16"/>
    </row>
    <row r="48276" spans="76:76">
      <c r="BX48276" s="16"/>
    </row>
    <row r="48277" spans="76:76">
      <c r="BX48277" s="16"/>
    </row>
    <row r="48278" spans="76:76">
      <c r="BX48278" s="16"/>
    </row>
    <row r="48279" spans="76:76">
      <c r="BX48279" s="16"/>
    </row>
    <row r="48280" spans="76:76">
      <c r="BX48280" s="16"/>
    </row>
    <row r="48281" spans="76:76">
      <c r="BX48281" s="16"/>
    </row>
    <row r="48282" spans="76:76">
      <c r="BX48282" s="16"/>
    </row>
    <row r="48283" spans="76:76">
      <c r="BX48283" s="16"/>
    </row>
    <row r="48284" spans="76:76">
      <c r="BX48284" s="16"/>
    </row>
    <row r="48285" spans="76:76">
      <c r="BX48285" s="16"/>
    </row>
    <row r="48286" spans="76:76">
      <c r="BX48286" s="16"/>
    </row>
    <row r="48287" spans="76:76">
      <c r="BX48287" s="16"/>
    </row>
    <row r="48288" spans="76:76">
      <c r="BX48288" s="16"/>
    </row>
    <row r="48289" spans="76:76">
      <c r="BX48289" s="16"/>
    </row>
    <row r="48290" spans="76:76">
      <c r="BX48290" s="16"/>
    </row>
    <row r="48291" spans="76:76">
      <c r="BX48291" s="16"/>
    </row>
    <row r="48292" spans="76:76">
      <c r="BX48292" s="16"/>
    </row>
    <row r="48293" spans="76:76">
      <c r="BX48293" s="16"/>
    </row>
    <row r="48294" spans="76:76">
      <c r="BX48294" s="16"/>
    </row>
    <row r="48295" spans="76:76">
      <c r="BX48295" s="16"/>
    </row>
    <row r="48296" spans="76:76">
      <c r="BX48296" s="16"/>
    </row>
    <row r="48297" spans="76:76">
      <c r="BX48297" s="16"/>
    </row>
    <row r="48298" spans="76:76">
      <c r="BX48298" s="16"/>
    </row>
    <row r="48299" spans="76:76">
      <c r="BX48299" s="16"/>
    </row>
    <row r="48300" spans="76:76">
      <c r="BX48300" s="16"/>
    </row>
    <row r="48301" spans="76:76">
      <c r="BX48301" s="16"/>
    </row>
    <row r="48302" spans="76:76">
      <c r="BX48302" s="16"/>
    </row>
    <row r="48303" spans="76:76">
      <c r="BX48303" s="16"/>
    </row>
    <row r="48304" spans="76:76">
      <c r="BX48304" s="16"/>
    </row>
    <row r="48305" spans="76:76">
      <c r="BX48305" s="16"/>
    </row>
    <row r="48306" spans="76:76">
      <c r="BX48306" s="16"/>
    </row>
    <row r="48307" spans="76:76">
      <c r="BX48307" s="16"/>
    </row>
    <row r="48308" spans="76:76">
      <c r="BX48308" s="16"/>
    </row>
    <row r="48309" spans="76:76">
      <c r="BX48309" s="16"/>
    </row>
    <row r="48310" spans="76:76">
      <c r="BX48310" s="16"/>
    </row>
    <row r="48311" spans="76:76">
      <c r="BX48311" s="16"/>
    </row>
    <row r="48312" spans="76:76">
      <c r="BX48312" s="16"/>
    </row>
    <row r="48313" spans="76:76">
      <c r="BX48313" s="16"/>
    </row>
    <row r="48314" spans="76:76">
      <c r="BX48314" s="16"/>
    </row>
    <row r="48315" spans="76:76">
      <c r="BX48315" s="16"/>
    </row>
    <row r="48316" spans="76:76">
      <c r="BX48316" s="16"/>
    </row>
    <row r="48317" spans="76:76">
      <c r="BX48317" s="16"/>
    </row>
    <row r="48318" spans="76:76">
      <c r="BX48318" s="16"/>
    </row>
    <row r="48319" spans="76:76">
      <c r="BX48319" s="16"/>
    </row>
    <row r="48320" spans="76:76">
      <c r="BX48320" s="16"/>
    </row>
    <row r="48321" spans="76:76">
      <c r="BX48321" s="16"/>
    </row>
    <row r="48322" spans="76:76">
      <c r="BX48322" s="16"/>
    </row>
    <row r="48323" spans="76:76">
      <c r="BX48323" s="16"/>
    </row>
    <row r="48324" spans="76:76">
      <c r="BX48324" s="16"/>
    </row>
    <row r="48325" spans="76:76">
      <c r="BX48325" s="16"/>
    </row>
    <row r="48326" spans="76:76">
      <c r="BX48326" s="16"/>
    </row>
    <row r="48327" spans="76:76">
      <c r="BX48327" s="16"/>
    </row>
    <row r="48328" spans="76:76">
      <c r="BX48328" s="16"/>
    </row>
    <row r="48329" spans="76:76">
      <c r="BX48329" s="16"/>
    </row>
    <row r="48330" spans="76:76">
      <c r="BX48330" s="16"/>
    </row>
    <row r="48331" spans="76:76">
      <c r="BX48331" s="16"/>
    </row>
    <row r="48332" spans="76:76">
      <c r="BX48332" s="16"/>
    </row>
    <row r="48333" spans="76:76">
      <c r="BX48333" s="16"/>
    </row>
    <row r="48334" spans="76:76">
      <c r="BX48334" s="16"/>
    </row>
    <row r="48335" spans="76:76">
      <c r="BX48335" s="16"/>
    </row>
    <row r="48336" spans="76:76">
      <c r="BX48336" s="16"/>
    </row>
    <row r="48337" spans="76:76">
      <c r="BX48337" s="16"/>
    </row>
    <row r="48338" spans="76:76">
      <c r="BX48338" s="16"/>
    </row>
    <row r="48339" spans="76:76">
      <c r="BX48339" s="16"/>
    </row>
    <row r="48340" spans="76:76">
      <c r="BX48340" s="16"/>
    </row>
    <row r="48341" spans="76:76">
      <c r="BX48341" s="16"/>
    </row>
    <row r="48342" spans="76:76">
      <c r="BX48342" s="16"/>
    </row>
    <row r="48343" spans="76:76">
      <c r="BX48343" s="16"/>
    </row>
    <row r="48344" spans="76:76">
      <c r="BX48344" s="16"/>
    </row>
    <row r="48345" spans="76:76">
      <c r="BX48345" s="16"/>
    </row>
    <row r="48346" spans="76:76">
      <c r="BX48346" s="16"/>
    </row>
    <row r="48347" spans="76:76">
      <c r="BX48347" s="16"/>
    </row>
    <row r="48348" spans="76:76">
      <c r="BX48348" s="16"/>
    </row>
    <row r="48349" spans="76:76">
      <c r="BX48349" s="16"/>
    </row>
    <row r="48350" spans="76:76">
      <c r="BX48350" s="16"/>
    </row>
    <row r="48351" spans="76:76">
      <c r="BX48351" s="16"/>
    </row>
    <row r="48352" spans="76:76">
      <c r="BX48352" s="16"/>
    </row>
    <row r="48353" spans="76:76">
      <c r="BX48353" s="16"/>
    </row>
    <row r="48354" spans="76:76">
      <c r="BX48354" s="16"/>
    </row>
    <row r="48355" spans="76:76">
      <c r="BX48355" s="16"/>
    </row>
    <row r="48356" spans="76:76">
      <c r="BX48356" s="16"/>
    </row>
    <row r="48357" spans="76:76">
      <c r="BX48357" s="16"/>
    </row>
    <row r="48358" spans="76:76">
      <c r="BX48358" s="16"/>
    </row>
    <row r="48359" spans="76:76">
      <c r="BX48359" s="16"/>
    </row>
    <row r="48360" spans="76:76">
      <c r="BX48360" s="16"/>
    </row>
    <row r="48361" spans="76:76">
      <c r="BX48361" s="16"/>
    </row>
    <row r="48362" spans="76:76">
      <c r="BX48362" s="16"/>
    </row>
    <row r="48363" spans="76:76">
      <c r="BX48363" s="16"/>
    </row>
    <row r="48364" spans="76:76">
      <c r="BX48364" s="16"/>
    </row>
    <row r="48365" spans="76:76">
      <c r="BX48365" s="16"/>
    </row>
    <row r="48366" spans="76:76">
      <c r="BX48366" s="16"/>
    </row>
    <row r="48367" spans="76:76">
      <c r="BX48367" s="16"/>
    </row>
    <row r="48368" spans="76:76">
      <c r="BX48368" s="16"/>
    </row>
    <row r="48369" spans="76:76">
      <c r="BX48369" s="16"/>
    </row>
    <row r="48370" spans="76:76">
      <c r="BX48370" s="16"/>
    </row>
    <row r="48371" spans="76:76">
      <c r="BX48371" s="16"/>
    </row>
    <row r="48372" spans="76:76">
      <c r="BX48372" s="16"/>
    </row>
    <row r="48373" spans="76:76">
      <c r="BX48373" s="16"/>
    </row>
    <row r="48374" spans="76:76">
      <c r="BX48374" s="16"/>
    </row>
    <row r="48375" spans="76:76">
      <c r="BX48375" s="16"/>
    </row>
    <row r="48376" spans="76:76">
      <c r="BX48376" s="16"/>
    </row>
    <row r="48377" spans="76:76">
      <c r="BX48377" s="16"/>
    </row>
    <row r="48378" spans="76:76">
      <c r="BX48378" s="16"/>
    </row>
    <row r="48379" spans="76:76">
      <c r="BX48379" s="16"/>
    </row>
    <row r="48380" spans="76:76">
      <c r="BX48380" s="16"/>
    </row>
    <row r="48381" spans="76:76">
      <c r="BX48381" s="16"/>
    </row>
    <row r="48382" spans="76:76">
      <c r="BX48382" s="16"/>
    </row>
    <row r="48383" spans="76:76">
      <c r="BX48383" s="16"/>
    </row>
    <row r="48384" spans="76:76">
      <c r="BX48384" s="16"/>
    </row>
    <row r="48385" spans="76:76">
      <c r="BX48385" s="16"/>
    </row>
    <row r="48386" spans="76:76">
      <c r="BX48386" s="16"/>
    </row>
    <row r="48387" spans="76:76">
      <c r="BX48387" s="16"/>
    </row>
    <row r="48388" spans="76:76">
      <c r="BX48388" s="16"/>
    </row>
    <row r="48389" spans="76:76">
      <c r="BX48389" s="16"/>
    </row>
    <row r="48390" spans="76:76">
      <c r="BX48390" s="16"/>
    </row>
    <row r="48391" spans="76:76">
      <c r="BX48391" s="16"/>
    </row>
    <row r="48392" spans="76:76">
      <c r="BX48392" s="16"/>
    </row>
    <row r="48393" spans="76:76">
      <c r="BX48393" s="16"/>
    </row>
    <row r="48394" spans="76:76">
      <c r="BX48394" s="16"/>
    </row>
    <row r="48395" spans="76:76">
      <c r="BX48395" s="16"/>
    </row>
    <row r="48396" spans="76:76">
      <c r="BX48396" s="16"/>
    </row>
    <row r="48397" spans="76:76">
      <c r="BX48397" s="16"/>
    </row>
    <row r="48398" spans="76:76">
      <c r="BX48398" s="16"/>
    </row>
    <row r="48399" spans="76:76">
      <c r="BX48399" s="16"/>
    </row>
    <row r="48400" spans="76:76">
      <c r="BX48400" s="16"/>
    </row>
    <row r="48401" spans="76:76">
      <c r="BX48401" s="16"/>
    </row>
    <row r="48402" spans="76:76">
      <c r="BX48402" s="16"/>
    </row>
    <row r="48403" spans="76:76">
      <c r="BX48403" s="16"/>
    </row>
    <row r="48404" spans="76:76">
      <c r="BX48404" s="16"/>
    </row>
    <row r="48405" spans="76:76">
      <c r="BX48405" s="16"/>
    </row>
    <row r="48406" spans="76:76">
      <c r="BX48406" s="16"/>
    </row>
    <row r="48407" spans="76:76">
      <c r="BX48407" s="16"/>
    </row>
    <row r="48408" spans="76:76">
      <c r="BX48408" s="16"/>
    </row>
    <row r="48409" spans="76:76">
      <c r="BX48409" s="16"/>
    </row>
    <row r="48410" spans="76:76">
      <c r="BX48410" s="16"/>
    </row>
    <row r="48411" spans="76:76">
      <c r="BX48411" s="16"/>
    </row>
    <row r="48412" spans="76:76">
      <c r="BX48412" s="16"/>
    </row>
    <row r="48413" spans="76:76">
      <c r="BX48413" s="16"/>
    </row>
    <row r="48414" spans="76:76">
      <c r="BX48414" s="16"/>
    </row>
    <row r="48415" spans="76:76">
      <c r="BX48415" s="16"/>
    </row>
    <row r="48416" spans="76:76">
      <c r="BX48416" s="16"/>
    </row>
    <row r="48417" spans="76:76">
      <c r="BX48417" s="16"/>
    </row>
    <row r="48418" spans="76:76">
      <c r="BX48418" s="16"/>
    </row>
    <row r="48419" spans="76:76">
      <c r="BX48419" s="16"/>
    </row>
    <row r="48420" spans="76:76">
      <c r="BX48420" s="16"/>
    </row>
    <row r="48421" spans="76:76">
      <c r="BX48421" s="16"/>
    </row>
    <row r="48422" spans="76:76">
      <c r="BX48422" s="16"/>
    </row>
    <row r="48423" spans="76:76">
      <c r="BX48423" s="16"/>
    </row>
    <row r="48424" spans="76:76">
      <c r="BX48424" s="16"/>
    </row>
    <row r="48425" spans="76:76">
      <c r="BX48425" s="16"/>
    </row>
    <row r="48426" spans="76:76">
      <c r="BX48426" s="16"/>
    </row>
    <row r="48427" spans="76:76">
      <c r="BX48427" s="16"/>
    </row>
    <row r="48428" spans="76:76">
      <c r="BX48428" s="16"/>
    </row>
    <row r="48429" spans="76:76">
      <c r="BX48429" s="16"/>
    </row>
    <row r="48430" spans="76:76">
      <c r="BX48430" s="16"/>
    </row>
    <row r="48431" spans="76:76">
      <c r="BX48431" s="16"/>
    </row>
    <row r="48432" spans="76:76">
      <c r="BX48432" s="16"/>
    </row>
    <row r="48433" spans="76:76">
      <c r="BX48433" s="16"/>
    </row>
    <row r="48434" spans="76:76">
      <c r="BX48434" s="16"/>
    </row>
    <row r="48435" spans="76:76">
      <c r="BX48435" s="16"/>
    </row>
    <row r="48436" spans="76:76">
      <c r="BX48436" s="16"/>
    </row>
    <row r="48437" spans="76:76">
      <c r="BX48437" s="16"/>
    </row>
    <row r="48438" spans="76:76">
      <c r="BX48438" s="16"/>
    </row>
    <row r="48439" spans="76:76">
      <c r="BX48439" s="16"/>
    </row>
    <row r="48440" spans="76:76">
      <c r="BX48440" s="16"/>
    </row>
    <row r="48441" spans="76:76">
      <c r="BX48441" s="16"/>
    </row>
    <row r="48442" spans="76:76">
      <c r="BX48442" s="16"/>
    </row>
    <row r="48443" spans="76:76">
      <c r="BX48443" s="16"/>
    </row>
    <row r="48444" spans="76:76">
      <c r="BX48444" s="16"/>
    </row>
    <row r="48445" spans="76:76">
      <c r="BX48445" s="16"/>
    </row>
    <row r="48446" spans="76:76">
      <c r="BX48446" s="16"/>
    </row>
    <row r="48447" spans="76:76">
      <c r="BX48447" s="16"/>
    </row>
    <row r="48448" spans="76:76">
      <c r="BX48448" s="16"/>
    </row>
    <row r="48449" spans="76:76">
      <c r="BX48449" s="16"/>
    </row>
    <row r="48450" spans="76:76">
      <c r="BX48450" s="16"/>
    </row>
    <row r="48451" spans="76:76">
      <c r="BX48451" s="16"/>
    </row>
    <row r="48452" spans="76:76">
      <c r="BX48452" s="16"/>
    </row>
    <row r="48453" spans="76:76">
      <c r="BX48453" s="16"/>
    </row>
    <row r="48454" spans="76:76">
      <c r="BX48454" s="16"/>
    </row>
    <row r="48455" spans="76:76">
      <c r="BX48455" s="16"/>
    </row>
    <row r="48456" spans="76:76">
      <c r="BX48456" s="16"/>
    </row>
    <row r="48457" spans="76:76">
      <c r="BX48457" s="16"/>
    </row>
    <row r="48458" spans="76:76">
      <c r="BX48458" s="16"/>
    </row>
    <row r="48459" spans="76:76">
      <c r="BX48459" s="16"/>
    </row>
    <row r="48460" spans="76:76">
      <c r="BX48460" s="16"/>
    </row>
    <row r="48461" spans="76:76">
      <c r="BX48461" s="16"/>
    </row>
    <row r="48462" spans="76:76">
      <c r="BX48462" s="16"/>
    </row>
    <row r="48463" spans="76:76">
      <c r="BX48463" s="16"/>
    </row>
    <row r="48464" spans="76:76">
      <c r="BX48464" s="16"/>
    </row>
    <row r="48465" spans="76:76">
      <c r="BX48465" s="16"/>
    </row>
    <row r="48466" spans="76:76">
      <c r="BX48466" s="16"/>
    </row>
    <row r="48467" spans="76:76">
      <c r="BX48467" s="16"/>
    </row>
    <row r="48468" spans="76:76">
      <c r="BX48468" s="16"/>
    </row>
    <row r="48469" spans="76:76">
      <c r="BX48469" s="16"/>
    </row>
    <row r="48470" spans="76:76">
      <c r="BX48470" s="16"/>
    </row>
    <row r="48471" spans="76:76">
      <c r="BX48471" s="16"/>
    </row>
    <row r="48472" spans="76:76">
      <c r="BX48472" s="16"/>
    </row>
    <row r="48473" spans="76:76">
      <c r="BX48473" s="16"/>
    </row>
    <row r="48474" spans="76:76">
      <c r="BX48474" s="16"/>
    </row>
    <row r="48475" spans="76:76">
      <c r="BX48475" s="16"/>
    </row>
    <row r="48476" spans="76:76">
      <c r="BX48476" s="16"/>
    </row>
    <row r="48477" spans="76:76">
      <c r="BX48477" s="16"/>
    </row>
    <row r="48478" spans="76:76">
      <c r="BX48478" s="16"/>
    </row>
    <row r="48479" spans="76:76">
      <c r="BX48479" s="16"/>
    </row>
    <row r="48480" spans="76:76">
      <c r="BX48480" s="16"/>
    </row>
    <row r="48481" spans="76:76">
      <c r="BX48481" s="16"/>
    </row>
    <row r="48482" spans="76:76">
      <c r="BX48482" s="16"/>
    </row>
    <row r="48483" spans="76:76">
      <c r="BX48483" s="16"/>
    </row>
    <row r="48484" spans="76:76">
      <c r="BX48484" s="16"/>
    </row>
    <row r="48485" spans="76:76">
      <c r="BX48485" s="16"/>
    </row>
    <row r="48486" spans="76:76">
      <c r="BX48486" s="16"/>
    </row>
    <row r="48487" spans="76:76">
      <c r="BX48487" s="16"/>
    </row>
    <row r="48488" spans="76:76">
      <c r="BX48488" s="16"/>
    </row>
    <row r="48489" spans="76:76">
      <c r="BX48489" s="16"/>
    </row>
    <row r="48490" spans="76:76">
      <c r="BX48490" s="16"/>
    </row>
    <row r="48491" spans="76:76">
      <c r="BX48491" s="16"/>
    </row>
    <row r="48492" spans="76:76">
      <c r="BX48492" s="16"/>
    </row>
    <row r="48493" spans="76:76">
      <c r="BX48493" s="16"/>
    </row>
    <row r="48494" spans="76:76">
      <c r="BX48494" s="16"/>
    </row>
    <row r="48495" spans="76:76">
      <c r="BX48495" s="16"/>
    </row>
    <row r="48496" spans="76:76">
      <c r="BX48496" s="16"/>
    </row>
    <row r="48497" spans="76:76">
      <c r="BX48497" s="16"/>
    </row>
    <row r="48498" spans="76:76">
      <c r="BX48498" s="16"/>
    </row>
    <row r="48499" spans="76:76">
      <c r="BX48499" s="16"/>
    </row>
    <row r="48500" spans="76:76">
      <c r="BX48500" s="16"/>
    </row>
    <row r="48501" spans="76:76">
      <c r="BX48501" s="16"/>
    </row>
    <row r="48502" spans="76:76">
      <c r="BX48502" s="16"/>
    </row>
    <row r="48503" spans="76:76">
      <c r="BX48503" s="16"/>
    </row>
    <row r="48504" spans="76:76">
      <c r="BX48504" s="16"/>
    </row>
    <row r="48505" spans="76:76">
      <c r="BX48505" s="16"/>
    </row>
    <row r="48506" spans="76:76">
      <c r="BX48506" s="16"/>
    </row>
    <row r="48507" spans="76:76">
      <c r="BX48507" s="16"/>
    </row>
    <row r="48508" spans="76:76">
      <c r="BX48508" s="16"/>
    </row>
    <row r="48509" spans="76:76">
      <c r="BX48509" s="16"/>
    </row>
    <row r="48510" spans="76:76">
      <c r="BX48510" s="16"/>
    </row>
    <row r="48511" spans="76:76">
      <c r="BX48511" s="16"/>
    </row>
    <row r="48512" spans="76:76">
      <c r="BX48512" s="16"/>
    </row>
    <row r="48513" spans="76:76">
      <c r="BX48513" s="16"/>
    </row>
    <row r="48514" spans="76:76">
      <c r="BX48514" s="16"/>
    </row>
    <row r="48515" spans="76:76">
      <c r="BX48515" s="16"/>
    </row>
    <row r="48516" spans="76:76">
      <c r="BX48516" s="16"/>
    </row>
    <row r="48517" spans="76:76">
      <c r="BX48517" s="16"/>
    </row>
    <row r="48518" spans="76:76">
      <c r="BX48518" s="16"/>
    </row>
    <row r="48519" spans="76:76">
      <c r="BX48519" s="16"/>
    </row>
    <row r="48520" spans="76:76">
      <c r="BX48520" s="16"/>
    </row>
    <row r="48521" spans="76:76">
      <c r="BX48521" s="16"/>
    </row>
    <row r="48522" spans="76:76">
      <c r="BX48522" s="16"/>
    </row>
    <row r="48523" spans="76:76">
      <c r="BX48523" s="16"/>
    </row>
    <row r="48524" spans="76:76">
      <c r="BX48524" s="16"/>
    </row>
    <row r="48525" spans="76:76">
      <c r="BX48525" s="16"/>
    </row>
    <row r="48526" spans="76:76">
      <c r="BX48526" s="16"/>
    </row>
    <row r="48527" spans="76:76">
      <c r="BX48527" s="16"/>
    </row>
    <row r="48528" spans="76:76">
      <c r="BX48528" s="16"/>
    </row>
    <row r="48529" spans="76:76">
      <c r="BX48529" s="16"/>
    </row>
    <row r="48530" spans="76:76">
      <c r="BX48530" s="16"/>
    </row>
    <row r="48531" spans="76:76">
      <c r="BX48531" s="16"/>
    </row>
  </sheetData>
  <mergeCells count="9">
    <mergeCell ref="A194:B194"/>
    <mergeCell ref="A1:B1"/>
    <mergeCell ref="S4:W4"/>
    <mergeCell ref="A2:W2"/>
    <mergeCell ref="A4:A5"/>
    <mergeCell ref="B4:B5"/>
    <mergeCell ref="C4:H4"/>
    <mergeCell ref="I4:M4"/>
    <mergeCell ref="N4:R4"/>
  </mergeCells>
  <pageMargins left="0.45" right="0.36" top="0.42" bottom="0.25" header="0.12" footer="0.05"/>
  <pageSetup paperSize="9" scale="7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422"/>
  <sheetViews>
    <sheetView tabSelected="1" zoomScale="70" zoomScaleNormal="70" workbookViewId="0">
      <pane ySplit="5" topLeftCell="A71" activePane="bottomLeft" state="frozen"/>
      <selection pane="bottomLeft" activeCell="A106" sqref="A106"/>
    </sheetView>
  </sheetViews>
  <sheetFormatPr defaultColWidth="8.7109375" defaultRowHeight="12.75"/>
  <cols>
    <col min="1" max="1" width="7.7109375" customWidth="1"/>
    <col min="2" max="2" width="44.28515625" customWidth="1"/>
    <col min="3" max="3" width="17.7109375" hidden="1" customWidth="1"/>
    <col min="4" max="4" width="23.42578125" hidden="1" customWidth="1"/>
    <col min="5" max="5" width="16" style="80" customWidth="1"/>
    <col min="6" max="6" width="13.140625" style="80" customWidth="1"/>
    <col min="7" max="8" width="13.140625" customWidth="1"/>
    <col min="9" max="13" width="10.28515625" customWidth="1"/>
  </cols>
  <sheetData>
    <row r="1" spans="1:15" s="65" customFormat="1" ht="43.15" customHeight="1">
      <c r="A1" s="591"/>
      <c r="B1" s="591"/>
      <c r="C1" s="64"/>
      <c r="E1" s="79"/>
      <c r="F1" s="79"/>
      <c r="K1" s="630" t="s">
        <v>825</v>
      </c>
      <c r="L1" s="630"/>
      <c r="M1" s="630"/>
      <c r="N1" s="64"/>
      <c r="O1" s="64"/>
    </row>
    <row r="2" spans="1:15" s="65" customFormat="1" ht="48" customHeight="1">
      <c r="A2" s="631" t="s">
        <v>1517</v>
      </c>
      <c r="B2" s="631"/>
      <c r="C2" s="631"/>
      <c r="D2" s="631"/>
      <c r="E2" s="631"/>
      <c r="F2" s="631"/>
      <c r="G2" s="631"/>
      <c r="H2" s="631"/>
      <c r="I2" s="631"/>
      <c r="J2" s="631"/>
      <c r="K2" s="631"/>
      <c r="L2" s="631"/>
      <c r="M2" s="631"/>
      <c r="N2" s="359"/>
      <c r="O2" s="359"/>
    </row>
    <row r="3" spans="1:15" ht="20.25" customHeight="1"/>
    <row r="4" spans="1:15" ht="36.75" customHeight="1">
      <c r="A4" s="632" t="s">
        <v>7</v>
      </c>
      <c r="B4" s="632" t="s">
        <v>443</v>
      </c>
      <c r="C4" s="633" t="s">
        <v>444</v>
      </c>
      <c r="D4" s="634" t="s">
        <v>445</v>
      </c>
      <c r="E4" s="635" t="s">
        <v>446</v>
      </c>
      <c r="F4" s="636" t="s">
        <v>447</v>
      </c>
      <c r="G4" s="636"/>
      <c r="H4" s="636"/>
      <c r="I4" s="637" t="s">
        <v>448</v>
      </c>
      <c r="J4" s="637"/>
      <c r="K4" s="637"/>
      <c r="L4" s="637"/>
      <c r="M4" s="637"/>
    </row>
    <row r="5" spans="1:15" ht="67.5" customHeight="1">
      <c r="A5" s="632"/>
      <c r="B5" s="632"/>
      <c r="C5" s="633"/>
      <c r="D5" s="634"/>
      <c r="E5" s="635"/>
      <c r="F5" s="22" t="s">
        <v>449</v>
      </c>
      <c r="G5" s="22" t="s">
        <v>450</v>
      </c>
      <c r="H5" s="22" t="s">
        <v>451</v>
      </c>
      <c r="I5" s="38">
        <v>2025</v>
      </c>
      <c r="J5" s="38">
        <v>2026</v>
      </c>
      <c r="K5" s="38">
        <v>2027</v>
      </c>
      <c r="L5" s="38">
        <v>2028</v>
      </c>
      <c r="M5" s="38">
        <v>2029</v>
      </c>
    </row>
    <row r="6" spans="1:15" ht="22.5" customHeight="1">
      <c r="A6" s="23" t="s">
        <v>21</v>
      </c>
      <c r="B6" s="23" t="s">
        <v>200</v>
      </c>
      <c r="C6" s="24">
        <v>1</v>
      </c>
      <c r="D6" s="24">
        <v>2</v>
      </c>
      <c r="E6" s="468">
        <v>3</v>
      </c>
      <c r="F6" s="468">
        <v>4</v>
      </c>
      <c r="G6" s="24">
        <v>5</v>
      </c>
      <c r="H6" s="24">
        <v>6</v>
      </c>
      <c r="I6" s="24">
        <v>7</v>
      </c>
      <c r="J6" s="24">
        <v>8</v>
      </c>
      <c r="K6" s="24">
        <v>9</v>
      </c>
      <c r="L6" s="24">
        <v>10</v>
      </c>
      <c r="M6" s="24">
        <v>11</v>
      </c>
    </row>
    <row r="7" spans="1:15" ht="28.5" customHeight="1">
      <c r="A7" s="231"/>
      <c r="B7" s="232" t="s">
        <v>452</v>
      </c>
      <c r="C7" s="469"/>
      <c r="D7" s="469"/>
      <c r="E7" s="470">
        <f>E8+E105</f>
        <v>527</v>
      </c>
      <c r="F7" s="470">
        <f t="shared" ref="F7:M7" si="0">F8+F105</f>
        <v>323</v>
      </c>
      <c r="G7" s="470">
        <f t="shared" si="0"/>
        <v>0</v>
      </c>
      <c r="H7" s="470">
        <f t="shared" si="0"/>
        <v>204</v>
      </c>
      <c r="I7" s="470">
        <f t="shared" si="0"/>
        <v>39</v>
      </c>
      <c r="J7" s="470">
        <f t="shared" si="0"/>
        <v>117</v>
      </c>
      <c r="K7" s="470">
        <f t="shared" si="0"/>
        <v>20</v>
      </c>
      <c r="L7" s="470">
        <f t="shared" si="0"/>
        <v>10</v>
      </c>
      <c r="M7" s="470">
        <f t="shared" si="0"/>
        <v>18</v>
      </c>
    </row>
    <row r="8" spans="1:15" ht="25.5" customHeight="1">
      <c r="A8" s="232" t="s">
        <v>21</v>
      </c>
      <c r="B8" s="471" t="s">
        <v>1296</v>
      </c>
      <c r="C8" s="472"/>
      <c r="D8" s="232"/>
      <c r="E8" s="233">
        <f>E9+E92</f>
        <v>78</v>
      </c>
      <c r="F8" s="233">
        <f t="shared" ref="F8:M8" si="1">F9+F92</f>
        <v>76</v>
      </c>
      <c r="G8" s="233">
        <f t="shared" si="1"/>
        <v>0</v>
      </c>
      <c r="H8" s="233">
        <f t="shared" si="1"/>
        <v>2</v>
      </c>
      <c r="I8" s="233">
        <f t="shared" si="1"/>
        <v>0</v>
      </c>
      <c r="J8" s="233">
        <f t="shared" si="1"/>
        <v>2</v>
      </c>
      <c r="K8" s="233">
        <f t="shared" si="1"/>
        <v>0</v>
      </c>
      <c r="L8" s="233">
        <f t="shared" si="1"/>
        <v>0</v>
      </c>
      <c r="M8" s="233">
        <f t="shared" si="1"/>
        <v>0</v>
      </c>
    </row>
    <row r="9" spans="1:15" ht="25.5" customHeight="1">
      <c r="A9" s="25" t="s">
        <v>23</v>
      </c>
      <c r="B9" s="473" t="s">
        <v>360</v>
      </c>
      <c r="C9" s="474"/>
      <c r="D9" s="25"/>
      <c r="E9" s="475">
        <f>E10+E18+E24+E28+E38+E40+E43+E46+E49+E51+E54+E63+E71+E77+E90</f>
        <v>65</v>
      </c>
      <c r="F9" s="475">
        <f>F10+F18+F24+F28+F38+F40+F43+F46+F49+F51+F54+F63+F71+F77+F90</f>
        <v>65</v>
      </c>
      <c r="G9" s="475">
        <f t="shared" ref="G9:M9" si="2">G10+G18+G24+G28+G38+G40+G43+G46+G49+G51+G54+G63+G71+G77+G90</f>
        <v>0</v>
      </c>
      <c r="H9" s="475">
        <f t="shared" si="2"/>
        <v>0</v>
      </c>
      <c r="I9" s="475">
        <f t="shared" si="2"/>
        <v>0</v>
      </c>
      <c r="J9" s="475">
        <f t="shared" si="2"/>
        <v>0</v>
      </c>
      <c r="K9" s="475">
        <f t="shared" si="2"/>
        <v>0</v>
      </c>
      <c r="L9" s="475">
        <f t="shared" si="2"/>
        <v>0</v>
      </c>
      <c r="M9" s="475">
        <f t="shared" si="2"/>
        <v>0</v>
      </c>
    </row>
    <row r="10" spans="1:15" ht="30" customHeight="1">
      <c r="A10" s="189">
        <v>1</v>
      </c>
      <c r="B10" s="192" t="s">
        <v>453</v>
      </c>
      <c r="C10" s="190"/>
      <c r="D10" s="190"/>
      <c r="E10" s="476">
        <v>7</v>
      </c>
      <c r="F10" s="476">
        <v>7</v>
      </c>
      <c r="G10" s="203">
        <f>E10-F10</f>
        <v>0</v>
      </c>
      <c r="H10" s="203"/>
      <c r="I10" s="191"/>
      <c r="J10" s="191"/>
      <c r="K10" s="191"/>
      <c r="L10" s="191"/>
      <c r="M10" s="191"/>
    </row>
    <row r="11" spans="1:15" ht="75" hidden="1">
      <c r="A11" s="189">
        <v>1</v>
      </c>
      <c r="B11" s="192" t="s">
        <v>454</v>
      </c>
      <c r="C11" s="193">
        <v>8431</v>
      </c>
      <c r="D11" s="193">
        <v>1850</v>
      </c>
      <c r="E11" s="194"/>
      <c r="F11" s="476"/>
      <c r="G11" s="203">
        <f t="shared" ref="G11:G74" si="3">E11-F11</f>
        <v>0</v>
      </c>
      <c r="H11" s="203"/>
      <c r="I11" s="191"/>
      <c r="J11" s="191"/>
      <c r="K11" s="191"/>
      <c r="L11" s="191"/>
      <c r="M11" s="191"/>
    </row>
    <row r="12" spans="1:15" ht="66" hidden="1" customHeight="1">
      <c r="A12" s="189">
        <v>2</v>
      </c>
      <c r="B12" s="192" t="s">
        <v>455</v>
      </c>
      <c r="C12" s="193">
        <v>919.7</v>
      </c>
      <c r="D12" s="193">
        <v>1306.8</v>
      </c>
      <c r="E12" s="194"/>
      <c r="F12" s="476"/>
      <c r="G12" s="203">
        <f t="shared" si="3"/>
        <v>0</v>
      </c>
      <c r="H12" s="203"/>
      <c r="I12" s="191"/>
      <c r="J12" s="191"/>
      <c r="K12" s="191"/>
      <c r="L12" s="191"/>
      <c r="M12" s="191"/>
    </row>
    <row r="13" spans="1:15" ht="66" hidden="1" customHeight="1">
      <c r="A13" s="189">
        <v>3</v>
      </c>
      <c r="B13" s="192" t="s">
        <v>456</v>
      </c>
      <c r="C13" s="193">
        <v>4427</v>
      </c>
      <c r="D13" s="193">
        <v>950</v>
      </c>
      <c r="E13" s="194"/>
      <c r="F13" s="476"/>
      <c r="G13" s="203">
        <f t="shared" si="3"/>
        <v>0</v>
      </c>
      <c r="H13" s="203"/>
      <c r="I13" s="191"/>
      <c r="J13" s="191"/>
      <c r="K13" s="191"/>
      <c r="L13" s="191"/>
      <c r="M13" s="191"/>
    </row>
    <row r="14" spans="1:15" ht="56.25" hidden="1">
      <c r="A14" s="189">
        <v>4</v>
      </c>
      <c r="B14" s="192" t="s">
        <v>457</v>
      </c>
      <c r="C14" s="193">
        <v>2910</v>
      </c>
      <c r="D14" s="193">
        <v>3216</v>
      </c>
      <c r="E14" s="194"/>
      <c r="F14" s="476"/>
      <c r="G14" s="203">
        <f t="shared" si="3"/>
        <v>0</v>
      </c>
      <c r="H14" s="203"/>
      <c r="I14" s="191"/>
      <c r="J14" s="191"/>
      <c r="K14" s="191"/>
      <c r="L14" s="191"/>
      <c r="M14" s="191"/>
    </row>
    <row r="15" spans="1:15" ht="42.75" hidden="1" customHeight="1">
      <c r="A15" s="189">
        <v>5</v>
      </c>
      <c r="B15" s="192" t="s">
        <v>458</v>
      </c>
      <c r="C15" s="193">
        <v>9000</v>
      </c>
      <c r="D15" s="193">
        <v>540</v>
      </c>
      <c r="E15" s="194"/>
      <c r="F15" s="476"/>
      <c r="G15" s="203">
        <f t="shared" si="3"/>
        <v>0</v>
      </c>
      <c r="H15" s="203"/>
      <c r="I15" s="191"/>
      <c r="J15" s="191"/>
      <c r="K15" s="191"/>
      <c r="L15" s="191"/>
      <c r="M15" s="191"/>
    </row>
    <row r="16" spans="1:15" ht="75" hidden="1">
      <c r="A16" s="189">
        <v>6</v>
      </c>
      <c r="B16" s="192" t="s">
        <v>459</v>
      </c>
      <c r="C16" s="193">
        <v>875</v>
      </c>
      <c r="D16" s="193">
        <v>250</v>
      </c>
      <c r="E16" s="194"/>
      <c r="F16" s="476"/>
      <c r="G16" s="203">
        <f t="shared" si="3"/>
        <v>0</v>
      </c>
      <c r="H16" s="203"/>
      <c r="I16" s="191"/>
      <c r="J16" s="191"/>
      <c r="K16" s="191"/>
      <c r="L16" s="191"/>
      <c r="M16" s="191"/>
    </row>
    <row r="17" spans="1:13" ht="64.5" hidden="1" customHeight="1">
      <c r="A17" s="189">
        <v>7</v>
      </c>
      <c r="B17" s="192" t="s">
        <v>460</v>
      </c>
      <c r="C17" s="193">
        <v>511</v>
      </c>
      <c r="D17" s="193">
        <v>554</v>
      </c>
      <c r="E17" s="194"/>
      <c r="F17" s="476"/>
      <c r="G17" s="203">
        <f t="shared" si="3"/>
        <v>0</v>
      </c>
      <c r="H17" s="203"/>
      <c r="I17" s="191"/>
      <c r="J17" s="191"/>
      <c r="K17" s="191"/>
      <c r="L17" s="191"/>
      <c r="M17" s="191"/>
    </row>
    <row r="18" spans="1:13" ht="29.25" customHeight="1">
      <c r="A18" s="189">
        <v>2</v>
      </c>
      <c r="B18" s="192" t="s">
        <v>461</v>
      </c>
      <c r="C18" s="195"/>
      <c r="D18" s="190"/>
      <c r="E18" s="476">
        <v>5</v>
      </c>
      <c r="F18" s="476">
        <v>5</v>
      </c>
      <c r="G18" s="203">
        <f t="shared" si="3"/>
        <v>0</v>
      </c>
      <c r="H18" s="203"/>
      <c r="I18" s="191"/>
      <c r="J18" s="191"/>
      <c r="K18" s="191"/>
      <c r="L18" s="191"/>
      <c r="M18" s="191"/>
    </row>
    <row r="19" spans="1:13" ht="36" hidden="1" customHeight="1">
      <c r="A19" s="189">
        <v>1</v>
      </c>
      <c r="B19" s="192" t="s">
        <v>462</v>
      </c>
      <c r="C19" s="196">
        <v>2287</v>
      </c>
      <c r="D19" s="196">
        <v>2279</v>
      </c>
      <c r="E19" s="194"/>
      <c r="F19" s="476"/>
      <c r="G19" s="203">
        <f t="shared" si="3"/>
        <v>0</v>
      </c>
      <c r="H19" s="203"/>
      <c r="I19" s="191"/>
      <c r="J19" s="191"/>
      <c r="K19" s="191"/>
      <c r="L19" s="191"/>
      <c r="M19" s="191"/>
    </row>
    <row r="20" spans="1:13" ht="36" hidden="1" customHeight="1">
      <c r="A20" s="189">
        <v>2</v>
      </c>
      <c r="B20" s="192" t="s">
        <v>463</v>
      </c>
      <c r="C20" s="196">
        <v>6879</v>
      </c>
      <c r="D20" s="196">
        <v>1629</v>
      </c>
      <c r="E20" s="194"/>
      <c r="F20" s="476"/>
      <c r="G20" s="203">
        <f t="shared" si="3"/>
        <v>0</v>
      </c>
      <c r="H20" s="203"/>
      <c r="I20" s="191"/>
      <c r="J20" s="191"/>
      <c r="K20" s="191"/>
      <c r="L20" s="191"/>
      <c r="M20" s="191"/>
    </row>
    <row r="21" spans="1:13" ht="36" hidden="1" customHeight="1">
      <c r="A21" s="189">
        <v>3</v>
      </c>
      <c r="B21" s="192" t="s">
        <v>464</v>
      </c>
      <c r="C21" s="196">
        <v>5730</v>
      </c>
      <c r="D21" s="196">
        <v>7378.6</v>
      </c>
      <c r="E21" s="194"/>
      <c r="F21" s="476"/>
      <c r="G21" s="203">
        <f t="shared" si="3"/>
        <v>0</v>
      </c>
      <c r="H21" s="203"/>
      <c r="I21" s="191"/>
      <c r="J21" s="191"/>
      <c r="K21" s="191"/>
      <c r="L21" s="191"/>
      <c r="M21" s="191"/>
    </row>
    <row r="22" spans="1:13" ht="36" hidden="1" customHeight="1">
      <c r="A22" s="189">
        <v>4</v>
      </c>
      <c r="B22" s="192" t="s">
        <v>465</v>
      </c>
      <c r="C22" s="196">
        <v>1244</v>
      </c>
      <c r="D22" s="196">
        <v>410.6</v>
      </c>
      <c r="E22" s="194"/>
      <c r="F22" s="476"/>
      <c r="G22" s="203">
        <f t="shared" si="3"/>
        <v>0</v>
      </c>
      <c r="H22" s="203"/>
      <c r="I22" s="191"/>
      <c r="J22" s="191"/>
      <c r="K22" s="191"/>
      <c r="L22" s="191"/>
      <c r="M22" s="191"/>
    </row>
    <row r="23" spans="1:13" ht="36" hidden="1" customHeight="1">
      <c r="A23" s="189">
        <v>5</v>
      </c>
      <c r="B23" s="192" t="s">
        <v>466</v>
      </c>
      <c r="C23" s="196">
        <v>7796</v>
      </c>
      <c r="D23" s="196">
        <v>1870</v>
      </c>
      <c r="E23" s="194"/>
      <c r="F23" s="476"/>
      <c r="G23" s="203">
        <f t="shared" si="3"/>
        <v>0</v>
      </c>
      <c r="H23" s="203"/>
      <c r="I23" s="191"/>
      <c r="J23" s="191"/>
      <c r="K23" s="191"/>
      <c r="L23" s="191"/>
      <c r="M23" s="191"/>
    </row>
    <row r="24" spans="1:13" ht="27.75" customHeight="1">
      <c r="A24" s="189">
        <v>3</v>
      </c>
      <c r="B24" s="192" t="s">
        <v>467</v>
      </c>
      <c r="C24" s="197"/>
      <c r="D24" s="477"/>
      <c r="E24" s="476">
        <v>3</v>
      </c>
      <c r="F24" s="476">
        <v>3</v>
      </c>
      <c r="G24" s="203">
        <f t="shared" si="3"/>
        <v>0</v>
      </c>
      <c r="H24" s="203"/>
      <c r="I24" s="191"/>
      <c r="J24" s="191"/>
      <c r="K24" s="191"/>
      <c r="L24" s="191"/>
      <c r="M24" s="191"/>
    </row>
    <row r="25" spans="1:13" ht="33" hidden="1" customHeight="1">
      <c r="A25" s="189">
        <v>1</v>
      </c>
      <c r="B25" s="198" t="s">
        <v>468</v>
      </c>
      <c r="C25" s="199">
        <v>1281.8499999999999</v>
      </c>
      <c r="D25" s="192">
        <v>2461</v>
      </c>
      <c r="E25" s="194"/>
      <c r="F25" s="476"/>
      <c r="G25" s="203">
        <f t="shared" si="3"/>
        <v>0</v>
      </c>
      <c r="H25" s="203"/>
      <c r="I25" s="191"/>
      <c r="J25" s="191"/>
      <c r="K25" s="191"/>
      <c r="L25" s="191"/>
      <c r="M25" s="191"/>
    </row>
    <row r="26" spans="1:13" ht="33" hidden="1" customHeight="1">
      <c r="A26" s="189">
        <v>2</v>
      </c>
      <c r="B26" s="198" t="s">
        <v>469</v>
      </c>
      <c r="C26" s="199">
        <v>1790.6</v>
      </c>
      <c r="D26" s="199">
        <v>2791.7429999999999</v>
      </c>
      <c r="E26" s="194"/>
      <c r="F26" s="476"/>
      <c r="G26" s="203">
        <f t="shared" si="3"/>
        <v>0</v>
      </c>
      <c r="H26" s="203"/>
      <c r="I26" s="191"/>
      <c r="J26" s="191"/>
      <c r="K26" s="191"/>
      <c r="L26" s="191"/>
      <c r="M26" s="191"/>
    </row>
    <row r="27" spans="1:13" ht="33" hidden="1" customHeight="1">
      <c r="A27" s="189">
        <v>3</v>
      </c>
      <c r="B27" s="198" t="s">
        <v>470</v>
      </c>
      <c r="C27" s="199">
        <v>292.39999999999998</v>
      </c>
      <c r="D27" s="199">
        <v>876</v>
      </c>
      <c r="E27" s="194"/>
      <c r="F27" s="476"/>
      <c r="G27" s="203">
        <f t="shared" si="3"/>
        <v>0</v>
      </c>
      <c r="H27" s="203"/>
      <c r="I27" s="191"/>
      <c r="J27" s="191"/>
      <c r="K27" s="191"/>
      <c r="L27" s="191"/>
      <c r="M27" s="191"/>
    </row>
    <row r="28" spans="1:13" ht="26.25" customHeight="1">
      <c r="A28" s="189">
        <v>4</v>
      </c>
      <c r="B28" s="192" t="s">
        <v>471</v>
      </c>
      <c r="C28" s="200"/>
      <c r="D28" s="478"/>
      <c r="E28" s="476">
        <v>8</v>
      </c>
      <c r="F28" s="476">
        <v>8</v>
      </c>
      <c r="G28" s="203">
        <f t="shared" si="3"/>
        <v>0</v>
      </c>
      <c r="H28" s="203"/>
      <c r="I28" s="191"/>
      <c r="J28" s="191"/>
      <c r="K28" s="191"/>
      <c r="L28" s="191"/>
      <c r="M28" s="191"/>
    </row>
    <row r="29" spans="1:13" ht="30.75" hidden="1" customHeight="1">
      <c r="A29" s="189">
        <v>1</v>
      </c>
      <c r="B29" s="192" t="s">
        <v>472</v>
      </c>
      <c r="C29" s="201">
        <v>1280</v>
      </c>
      <c r="D29" s="201">
        <v>2626</v>
      </c>
      <c r="E29" s="194"/>
      <c r="F29" s="476"/>
      <c r="G29" s="203">
        <f t="shared" si="3"/>
        <v>0</v>
      </c>
      <c r="H29" s="203"/>
      <c r="I29" s="191"/>
      <c r="J29" s="191"/>
      <c r="K29" s="191"/>
      <c r="L29" s="191"/>
      <c r="M29" s="191"/>
    </row>
    <row r="30" spans="1:13" ht="30.75" hidden="1" customHeight="1">
      <c r="A30" s="189">
        <v>2</v>
      </c>
      <c r="B30" s="192" t="s">
        <v>473</v>
      </c>
      <c r="C30" s="201"/>
      <c r="D30" s="201"/>
      <c r="E30" s="194"/>
      <c r="F30" s="476"/>
      <c r="G30" s="203">
        <f t="shared" si="3"/>
        <v>0</v>
      </c>
      <c r="H30" s="203"/>
      <c r="I30" s="191"/>
      <c r="J30" s="191"/>
      <c r="K30" s="191"/>
      <c r="L30" s="191"/>
      <c r="M30" s="191"/>
    </row>
    <row r="31" spans="1:13" ht="56.25" hidden="1">
      <c r="A31" s="189"/>
      <c r="B31" s="202" t="s">
        <v>474</v>
      </c>
      <c r="C31" s="201">
        <v>1174</v>
      </c>
      <c r="D31" s="201">
        <v>1174</v>
      </c>
      <c r="E31" s="194"/>
      <c r="F31" s="476"/>
      <c r="G31" s="203">
        <f t="shared" si="3"/>
        <v>0</v>
      </c>
      <c r="H31" s="203"/>
      <c r="I31" s="191"/>
      <c r="J31" s="191"/>
      <c r="K31" s="191"/>
      <c r="L31" s="191"/>
      <c r="M31" s="191"/>
    </row>
    <row r="32" spans="1:13" ht="56.25" hidden="1">
      <c r="A32" s="189"/>
      <c r="B32" s="202" t="s">
        <v>475</v>
      </c>
      <c r="C32" s="201">
        <v>69</v>
      </c>
      <c r="D32" s="201">
        <v>69</v>
      </c>
      <c r="E32" s="194"/>
      <c r="F32" s="476"/>
      <c r="G32" s="203">
        <f t="shared" si="3"/>
        <v>0</v>
      </c>
      <c r="H32" s="203"/>
      <c r="I32" s="191"/>
      <c r="J32" s="191"/>
      <c r="K32" s="191"/>
      <c r="L32" s="191"/>
      <c r="M32" s="191"/>
    </row>
    <row r="33" spans="1:13" ht="56.25" hidden="1">
      <c r="A33" s="189"/>
      <c r="B33" s="202" t="s">
        <v>476</v>
      </c>
      <c r="C33" s="201">
        <v>76</v>
      </c>
      <c r="D33" s="201">
        <v>76</v>
      </c>
      <c r="E33" s="194"/>
      <c r="F33" s="476"/>
      <c r="G33" s="203">
        <f t="shared" si="3"/>
        <v>0</v>
      </c>
      <c r="H33" s="203"/>
      <c r="I33" s="191"/>
      <c r="J33" s="191"/>
      <c r="K33" s="191"/>
      <c r="L33" s="191"/>
      <c r="M33" s="191"/>
    </row>
    <row r="34" spans="1:13" ht="56.25" hidden="1">
      <c r="A34" s="189"/>
      <c r="B34" s="202" t="s">
        <v>477</v>
      </c>
      <c r="C34" s="201">
        <v>267</v>
      </c>
      <c r="D34" s="201">
        <v>148</v>
      </c>
      <c r="E34" s="194"/>
      <c r="F34" s="476"/>
      <c r="G34" s="203">
        <f t="shared" si="3"/>
        <v>0</v>
      </c>
      <c r="H34" s="203"/>
      <c r="I34" s="191"/>
      <c r="J34" s="191"/>
      <c r="K34" s="191"/>
      <c r="L34" s="191"/>
      <c r="M34" s="191"/>
    </row>
    <row r="35" spans="1:13" ht="56.25" hidden="1">
      <c r="A35" s="189"/>
      <c r="B35" s="202" t="s">
        <v>478</v>
      </c>
      <c r="C35" s="201">
        <v>200</v>
      </c>
      <c r="D35" s="201">
        <v>136</v>
      </c>
      <c r="E35" s="194"/>
      <c r="F35" s="476"/>
      <c r="G35" s="203">
        <f t="shared" si="3"/>
        <v>0</v>
      </c>
      <c r="H35" s="203"/>
      <c r="I35" s="191"/>
      <c r="J35" s="191"/>
      <c r="K35" s="191"/>
      <c r="L35" s="191"/>
      <c r="M35" s="191"/>
    </row>
    <row r="36" spans="1:13" ht="56.25" hidden="1">
      <c r="A36" s="189"/>
      <c r="B36" s="202" t="s">
        <v>479</v>
      </c>
      <c r="C36" s="201">
        <v>533</v>
      </c>
      <c r="D36" s="201">
        <v>533</v>
      </c>
      <c r="E36" s="194"/>
      <c r="F36" s="476"/>
      <c r="G36" s="203">
        <f t="shared" si="3"/>
        <v>0</v>
      </c>
      <c r="H36" s="203"/>
      <c r="I36" s="191"/>
      <c r="J36" s="191"/>
      <c r="K36" s="191"/>
      <c r="L36" s="191"/>
      <c r="M36" s="191"/>
    </row>
    <row r="37" spans="1:13" ht="56.25" hidden="1">
      <c r="A37" s="189"/>
      <c r="B37" s="202" t="s">
        <v>480</v>
      </c>
      <c r="C37" s="201">
        <v>3888</v>
      </c>
      <c r="D37" s="201">
        <v>1133</v>
      </c>
      <c r="E37" s="194"/>
      <c r="F37" s="476"/>
      <c r="G37" s="203">
        <f t="shared" si="3"/>
        <v>0</v>
      </c>
      <c r="H37" s="203"/>
      <c r="I37" s="191"/>
      <c r="J37" s="191"/>
      <c r="K37" s="191"/>
      <c r="L37" s="191"/>
      <c r="M37" s="191"/>
    </row>
    <row r="38" spans="1:13" ht="29.25" customHeight="1">
      <c r="A38" s="189">
        <v>5</v>
      </c>
      <c r="B38" s="192" t="s">
        <v>481</v>
      </c>
      <c r="C38" s="195"/>
      <c r="D38" s="190"/>
      <c r="E38" s="476">
        <v>1</v>
      </c>
      <c r="F38" s="476">
        <v>1</v>
      </c>
      <c r="G38" s="203">
        <f t="shared" si="3"/>
        <v>0</v>
      </c>
      <c r="H38" s="203"/>
      <c r="I38" s="191"/>
      <c r="J38" s="191"/>
      <c r="K38" s="191"/>
      <c r="L38" s="191"/>
      <c r="M38" s="191"/>
    </row>
    <row r="39" spans="1:13" ht="58.5" hidden="1" customHeight="1">
      <c r="A39" s="189">
        <v>1</v>
      </c>
      <c r="B39" s="202" t="s">
        <v>1301</v>
      </c>
      <c r="C39" s="203">
        <v>21245</v>
      </c>
      <c r="D39" s="203">
        <v>4733</v>
      </c>
      <c r="E39" s="476"/>
      <c r="F39" s="476"/>
      <c r="G39" s="203">
        <f t="shared" si="3"/>
        <v>0</v>
      </c>
      <c r="H39" s="203"/>
      <c r="I39" s="191"/>
      <c r="J39" s="191"/>
      <c r="K39" s="191"/>
      <c r="L39" s="191"/>
      <c r="M39" s="191"/>
    </row>
    <row r="40" spans="1:13" ht="32.25" customHeight="1">
      <c r="A40" s="189">
        <v>6</v>
      </c>
      <c r="B40" s="192" t="s">
        <v>482</v>
      </c>
      <c r="C40" s="195"/>
      <c r="D40" s="479"/>
      <c r="E40" s="476">
        <v>2</v>
      </c>
      <c r="F40" s="476">
        <v>2</v>
      </c>
      <c r="G40" s="203">
        <f t="shared" si="3"/>
        <v>0</v>
      </c>
      <c r="H40" s="203"/>
      <c r="I40" s="191"/>
      <c r="J40" s="191"/>
      <c r="K40" s="191"/>
      <c r="L40" s="191"/>
      <c r="M40" s="191"/>
    </row>
    <row r="41" spans="1:13" ht="56.25" hidden="1">
      <c r="A41" s="189">
        <v>1</v>
      </c>
      <c r="B41" s="192" t="s">
        <v>483</v>
      </c>
      <c r="C41" s="203">
        <v>13600</v>
      </c>
      <c r="D41" s="203">
        <v>10216</v>
      </c>
      <c r="E41" s="476"/>
      <c r="F41" s="476"/>
      <c r="G41" s="203">
        <f t="shared" si="3"/>
        <v>0</v>
      </c>
      <c r="H41" s="203"/>
      <c r="I41" s="191"/>
      <c r="J41" s="191"/>
      <c r="K41" s="191"/>
      <c r="L41" s="191"/>
      <c r="M41" s="191"/>
    </row>
    <row r="42" spans="1:13" ht="30" hidden="1" customHeight="1">
      <c r="A42" s="189">
        <v>2</v>
      </c>
      <c r="B42" s="192" t="s">
        <v>484</v>
      </c>
      <c r="C42" s="203">
        <v>1745</v>
      </c>
      <c r="D42" s="203">
        <v>2383</v>
      </c>
      <c r="E42" s="476"/>
      <c r="F42" s="476"/>
      <c r="G42" s="203">
        <f t="shared" si="3"/>
        <v>0</v>
      </c>
      <c r="H42" s="203"/>
      <c r="I42" s="191"/>
      <c r="J42" s="191"/>
      <c r="K42" s="191"/>
      <c r="L42" s="191"/>
      <c r="M42" s="191"/>
    </row>
    <row r="43" spans="1:13" ht="26.25" customHeight="1">
      <c r="A43" s="189">
        <v>7</v>
      </c>
      <c r="B43" s="192" t="s">
        <v>485</v>
      </c>
      <c r="C43" s="204"/>
      <c r="D43" s="480"/>
      <c r="E43" s="476">
        <v>2</v>
      </c>
      <c r="F43" s="476">
        <v>2</v>
      </c>
      <c r="G43" s="203">
        <f t="shared" si="3"/>
        <v>0</v>
      </c>
      <c r="H43" s="203"/>
      <c r="I43" s="205"/>
      <c r="J43" s="205"/>
      <c r="K43" s="205"/>
      <c r="L43" s="205"/>
      <c r="M43" s="205"/>
    </row>
    <row r="44" spans="1:13" ht="27.75" hidden="1" customHeight="1">
      <c r="A44" s="189">
        <v>1</v>
      </c>
      <c r="B44" s="192" t="s">
        <v>486</v>
      </c>
      <c r="C44" s="206">
        <v>8419</v>
      </c>
      <c r="D44" s="206">
        <v>4130</v>
      </c>
      <c r="E44" s="476"/>
      <c r="F44" s="476"/>
      <c r="G44" s="203">
        <f t="shared" si="3"/>
        <v>0</v>
      </c>
      <c r="H44" s="203"/>
      <c r="I44" s="205"/>
      <c r="J44" s="205"/>
      <c r="K44" s="205"/>
      <c r="L44" s="205"/>
      <c r="M44" s="205"/>
    </row>
    <row r="45" spans="1:13" ht="27.75" hidden="1" customHeight="1">
      <c r="A45" s="189">
        <v>2</v>
      </c>
      <c r="B45" s="192" t="s">
        <v>487</v>
      </c>
      <c r="C45" s="206">
        <v>14434</v>
      </c>
      <c r="D45" s="206">
        <v>8048</v>
      </c>
      <c r="E45" s="476"/>
      <c r="F45" s="476"/>
      <c r="G45" s="203">
        <f t="shared" si="3"/>
        <v>0</v>
      </c>
      <c r="H45" s="203"/>
      <c r="I45" s="205"/>
      <c r="J45" s="205"/>
      <c r="K45" s="205"/>
      <c r="L45" s="205"/>
      <c r="M45" s="205"/>
    </row>
    <row r="46" spans="1:13" ht="27.75" customHeight="1">
      <c r="A46" s="189">
        <v>8</v>
      </c>
      <c r="B46" s="192" t="s">
        <v>488</v>
      </c>
      <c r="C46" s="197"/>
      <c r="D46" s="477"/>
      <c r="E46" s="476">
        <v>2</v>
      </c>
      <c r="F46" s="476">
        <v>2</v>
      </c>
      <c r="G46" s="203">
        <f t="shared" si="3"/>
        <v>0</v>
      </c>
      <c r="H46" s="203"/>
      <c r="I46" s="205"/>
      <c r="J46" s="205"/>
      <c r="K46" s="205"/>
      <c r="L46" s="205"/>
      <c r="M46" s="205"/>
    </row>
    <row r="47" spans="1:13" ht="27.75" hidden="1" customHeight="1">
      <c r="A47" s="189">
        <v>1</v>
      </c>
      <c r="B47" s="192" t="s">
        <v>489</v>
      </c>
      <c r="C47" s="196">
        <v>3354</v>
      </c>
      <c r="D47" s="196">
        <v>2173</v>
      </c>
      <c r="E47" s="476"/>
      <c r="F47" s="476"/>
      <c r="G47" s="203">
        <f t="shared" si="3"/>
        <v>0</v>
      </c>
      <c r="H47" s="203"/>
      <c r="I47" s="205"/>
      <c r="J47" s="205"/>
      <c r="K47" s="205"/>
      <c r="L47" s="205"/>
      <c r="M47" s="205"/>
    </row>
    <row r="48" spans="1:13" ht="56.25" hidden="1">
      <c r="A48" s="189">
        <v>2</v>
      </c>
      <c r="B48" s="198" t="s">
        <v>490</v>
      </c>
      <c r="C48" s="201">
        <v>10290.200000000001</v>
      </c>
      <c r="D48" s="196">
        <v>2583</v>
      </c>
      <c r="E48" s="476"/>
      <c r="F48" s="476"/>
      <c r="G48" s="203">
        <f t="shared" si="3"/>
        <v>0</v>
      </c>
      <c r="H48" s="203"/>
      <c r="I48" s="205"/>
      <c r="J48" s="205"/>
      <c r="K48" s="205"/>
      <c r="L48" s="205"/>
      <c r="M48" s="205"/>
    </row>
    <row r="49" spans="1:42" ht="28.5" customHeight="1">
      <c r="A49" s="189">
        <v>9</v>
      </c>
      <c r="B49" s="198" t="s">
        <v>491</v>
      </c>
      <c r="C49" s="197"/>
      <c r="D49" s="481"/>
      <c r="E49" s="476">
        <v>1</v>
      </c>
      <c r="F49" s="476">
        <v>1</v>
      </c>
      <c r="G49" s="203">
        <f t="shared" si="3"/>
        <v>0</v>
      </c>
      <c r="H49" s="203"/>
      <c r="I49" s="205"/>
      <c r="J49" s="205"/>
      <c r="K49" s="205"/>
      <c r="L49" s="205"/>
      <c r="M49" s="205"/>
    </row>
    <row r="50" spans="1:42" s="31" customFormat="1" ht="37.5" hidden="1">
      <c r="A50" s="189">
        <v>1</v>
      </c>
      <c r="B50" s="198" t="s">
        <v>492</v>
      </c>
      <c r="C50" s="207">
        <v>19114.8</v>
      </c>
      <c r="D50" s="207">
        <v>16479</v>
      </c>
      <c r="E50" s="476"/>
      <c r="F50" s="476"/>
      <c r="G50" s="203">
        <f t="shared" si="3"/>
        <v>0</v>
      </c>
      <c r="H50" s="203"/>
      <c r="I50" s="205"/>
      <c r="J50" s="205"/>
      <c r="K50" s="205"/>
      <c r="L50" s="205"/>
      <c r="M50" s="205"/>
      <c r="N50"/>
      <c r="O50"/>
      <c r="P50"/>
      <c r="Q50"/>
      <c r="R50"/>
      <c r="S50"/>
      <c r="T50"/>
      <c r="U50"/>
      <c r="V50"/>
      <c r="W50"/>
      <c r="X50"/>
      <c r="Y50"/>
      <c r="Z50"/>
      <c r="AA50"/>
      <c r="AB50"/>
      <c r="AC50"/>
      <c r="AD50"/>
      <c r="AE50"/>
      <c r="AF50"/>
      <c r="AG50"/>
      <c r="AH50"/>
      <c r="AI50"/>
      <c r="AJ50"/>
      <c r="AK50"/>
      <c r="AL50"/>
      <c r="AM50"/>
      <c r="AN50"/>
      <c r="AO50"/>
      <c r="AP50"/>
    </row>
    <row r="51" spans="1:42" s="32" customFormat="1" ht="30" customHeight="1">
      <c r="A51" s="189">
        <v>10</v>
      </c>
      <c r="B51" s="198" t="s">
        <v>493</v>
      </c>
      <c r="C51" s="197"/>
      <c r="D51" s="481"/>
      <c r="E51" s="476">
        <v>2</v>
      </c>
      <c r="F51" s="476">
        <v>2</v>
      </c>
      <c r="G51" s="203">
        <f t="shared" si="3"/>
        <v>0</v>
      </c>
      <c r="H51" s="203"/>
      <c r="I51" s="205"/>
      <c r="J51" s="205"/>
      <c r="K51" s="205"/>
      <c r="L51" s="205"/>
      <c r="M51" s="205"/>
      <c r="N51"/>
      <c r="O51"/>
      <c r="P51"/>
      <c r="Q51"/>
      <c r="R51"/>
      <c r="S51"/>
      <c r="T51"/>
      <c r="U51"/>
      <c r="V51"/>
      <c r="W51"/>
      <c r="X51"/>
      <c r="Y51"/>
      <c r="Z51"/>
      <c r="AA51"/>
      <c r="AB51"/>
      <c r="AC51"/>
      <c r="AD51"/>
      <c r="AE51"/>
      <c r="AF51"/>
      <c r="AG51"/>
      <c r="AH51"/>
      <c r="AI51"/>
      <c r="AJ51"/>
      <c r="AK51"/>
      <c r="AL51"/>
      <c r="AM51"/>
      <c r="AN51"/>
      <c r="AO51"/>
      <c r="AP51"/>
    </row>
    <row r="52" spans="1:42" s="31" customFormat="1" ht="33" hidden="1" customHeight="1">
      <c r="A52" s="189">
        <v>1</v>
      </c>
      <c r="B52" s="198" t="s">
        <v>494</v>
      </c>
      <c r="C52" s="207">
        <v>1000</v>
      </c>
      <c r="D52" s="207">
        <v>1000</v>
      </c>
      <c r="E52" s="476"/>
      <c r="F52" s="476"/>
      <c r="G52" s="203">
        <f t="shared" si="3"/>
        <v>0</v>
      </c>
      <c r="H52" s="203"/>
      <c r="I52" s="205"/>
      <c r="J52" s="205"/>
      <c r="K52" s="205"/>
      <c r="L52" s="205"/>
      <c r="M52" s="205"/>
      <c r="N52"/>
      <c r="O52"/>
      <c r="P52"/>
      <c r="Q52"/>
      <c r="R52"/>
      <c r="S52"/>
      <c r="T52"/>
      <c r="U52"/>
      <c r="V52"/>
      <c r="W52"/>
      <c r="X52"/>
      <c r="Y52"/>
      <c r="Z52"/>
      <c r="AA52"/>
      <c r="AB52"/>
      <c r="AC52"/>
      <c r="AD52"/>
      <c r="AE52"/>
      <c r="AF52"/>
      <c r="AG52"/>
      <c r="AH52"/>
      <c r="AI52"/>
      <c r="AJ52"/>
      <c r="AK52"/>
      <c r="AL52"/>
      <c r="AM52"/>
      <c r="AN52"/>
      <c r="AO52"/>
      <c r="AP52"/>
    </row>
    <row r="53" spans="1:42" s="31" customFormat="1" ht="33" hidden="1" customHeight="1">
      <c r="A53" s="189">
        <v>2</v>
      </c>
      <c r="B53" s="198" t="s">
        <v>495</v>
      </c>
      <c r="C53" s="207">
        <v>6423.6</v>
      </c>
      <c r="D53" s="207">
        <v>476.9</v>
      </c>
      <c r="E53" s="476"/>
      <c r="F53" s="476"/>
      <c r="G53" s="203">
        <f t="shared" si="3"/>
        <v>0</v>
      </c>
      <c r="H53" s="203"/>
      <c r="I53" s="205"/>
      <c r="J53" s="205"/>
      <c r="K53" s="205"/>
      <c r="L53" s="205"/>
      <c r="M53" s="205"/>
      <c r="N53"/>
      <c r="O53"/>
      <c r="P53"/>
      <c r="Q53"/>
      <c r="R53"/>
      <c r="S53"/>
      <c r="T53"/>
      <c r="U53"/>
      <c r="V53"/>
      <c r="W53"/>
      <c r="X53"/>
      <c r="Y53"/>
      <c r="Z53"/>
      <c r="AA53"/>
      <c r="AB53"/>
      <c r="AC53"/>
      <c r="AD53"/>
      <c r="AE53"/>
      <c r="AF53"/>
      <c r="AG53"/>
      <c r="AH53"/>
      <c r="AI53"/>
      <c r="AJ53"/>
      <c r="AK53"/>
      <c r="AL53"/>
      <c r="AM53"/>
      <c r="AN53"/>
      <c r="AO53"/>
      <c r="AP53"/>
    </row>
    <row r="54" spans="1:42" s="33" customFormat="1" ht="30" customHeight="1">
      <c r="A54" s="189">
        <v>11</v>
      </c>
      <c r="B54" s="198" t="s">
        <v>496</v>
      </c>
      <c r="C54" s="208"/>
      <c r="D54" s="482"/>
      <c r="E54" s="476">
        <v>8</v>
      </c>
      <c r="F54" s="476">
        <v>8</v>
      </c>
      <c r="G54" s="203">
        <f t="shared" si="3"/>
        <v>0</v>
      </c>
      <c r="H54" s="203"/>
      <c r="I54" s="205"/>
      <c r="J54" s="205"/>
      <c r="K54" s="205"/>
      <c r="L54" s="205"/>
      <c r="M54" s="205"/>
      <c r="N54"/>
      <c r="O54"/>
      <c r="P54"/>
      <c r="Q54"/>
      <c r="R54"/>
      <c r="S54"/>
      <c r="T54"/>
      <c r="U54"/>
      <c r="V54"/>
      <c r="W54"/>
      <c r="X54"/>
      <c r="Y54"/>
      <c r="Z54"/>
      <c r="AA54"/>
      <c r="AB54"/>
      <c r="AC54"/>
      <c r="AD54"/>
      <c r="AE54"/>
      <c r="AF54"/>
      <c r="AG54"/>
      <c r="AH54"/>
      <c r="AI54"/>
      <c r="AJ54"/>
      <c r="AK54"/>
      <c r="AL54"/>
      <c r="AM54"/>
      <c r="AN54"/>
      <c r="AO54"/>
      <c r="AP54"/>
    </row>
    <row r="55" spans="1:42" ht="30" hidden="1" customHeight="1">
      <c r="A55" s="189">
        <v>1</v>
      </c>
      <c r="B55" s="192" t="s">
        <v>497</v>
      </c>
      <c r="C55" s="209">
        <v>755</v>
      </c>
      <c r="D55" s="209">
        <v>480</v>
      </c>
      <c r="E55" s="476"/>
      <c r="F55" s="476"/>
      <c r="G55" s="203">
        <f t="shared" si="3"/>
        <v>0</v>
      </c>
      <c r="H55" s="203"/>
      <c r="I55" s="191"/>
      <c r="J55" s="191"/>
      <c r="K55" s="191"/>
      <c r="L55" s="191"/>
      <c r="M55" s="191"/>
    </row>
    <row r="56" spans="1:42" ht="30" hidden="1" customHeight="1">
      <c r="A56" s="189">
        <v>2</v>
      </c>
      <c r="B56" s="192" t="s">
        <v>498</v>
      </c>
      <c r="C56" s="209">
        <v>6559</v>
      </c>
      <c r="D56" s="209">
        <v>3971</v>
      </c>
      <c r="E56" s="476"/>
      <c r="F56" s="476"/>
      <c r="G56" s="203">
        <f t="shared" si="3"/>
        <v>0</v>
      </c>
      <c r="H56" s="203"/>
      <c r="I56" s="191"/>
      <c r="J56" s="191"/>
      <c r="K56" s="191"/>
      <c r="L56" s="191"/>
      <c r="M56" s="191"/>
    </row>
    <row r="57" spans="1:42" ht="30" hidden="1" customHeight="1">
      <c r="A57" s="189">
        <v>3</v>
      </c>
      <c r="B57" s="192" t="s">
        <v>499</v>
      </c>
      <c r="C57" s="209">
        <v>888</v>
      </c>
      <c r="D57" s="209">
        <v>300</v>
      </c>
      <c r="E57" s="476"/>
      <c r="F57" s="476"/>
      <c r="G57" s="203">
        <f t="shared" si="3"/>
        <v>0</v>
      </c>
      <c r="H57" s="203"/>
      <c r="I57" s="191"/>
      <c r="J57" s="191"/>
      <c r="K57" s="191"/>
      <c r="L57" s="191"/>
      <c r="M57" s="191"/>
    </row>
    <row r="58" spans="1:42" ht="30" hidden="1" customHeight="1">
      <c r="A58" s="189">
        <v>4</v>
      </c>
      <c r="B58" s="192" t="s">
        <v>500</v>
      </c>
      <c r="C58" s="209">
        <v>923</v>
      </c>
      <c r="D58" s="209">
        <v>364</v>
      </c>
      <c r="E58" s="476"/>
      <c r="F58" s="476"/>
      <c r="G58" s="203">
        <f t="shared" si="3"/>
        <v>0</v>
      </c>
      <c r="H58" s="203"/>
      <c r="I58" s="191"/>
      <c r="J58" s="191"/>
      <c r="K58" s="191"/>
      <c r="L58" s="191"/>
      <c r="M58" s="191"/>
    </row>
    <row r="59" spans="1:42" ht="29.25" hidden="1" customHeight="1">
      <c r="A59" s="189">
        <v>5</v>
      </c>
      <c r="B59" s="192" t="s">
        <v>501</v>
      </c>
      <c r="C59" s="209">
        <v>1880.7</v>
      </c>
      <c r="D59" s="209">
        <v>256</v>
      </c>
      <c r="E59" s="476"/>
      <c r="F59" s="476"/>
      <c r="G59" s="203">
        <f t="shared" si="3"/>
        <v>0</v>
      </c>
      <c r="H59" s="203"/>
      <c r="I59" s="191"/>
      <c r="J59" s="191"/>
      <c r="K59" s="191"/>
      <c r="L59" s="191"/>
      <c r="M59" s="191"/>
    </row>
    <row r="60" spans="1:42" ht="30" hidden="1" customHeight="1">
      <c r="A60" s="189">
        <v>6</v>
      </c>
      <c r="B60" s="192" t="s">
        <v>502</v>
      </c>
      <c r="C60" s="209">
        <v>4335</v>
      </c>
      <c r="D60" s="209">
        <v>3062</v>
      </c>
      <c r="E60" s="476"/>
      <c r="F60" s="476"/>
      <c r="G60" s="203">
        <f t="shared" si="3"/>
        <v>0</v>
      </c>
      <c r="H60" s="203"/>
      <c r="I60" s="191"/>
      <c r="J60" s="191"/>
      <c r="K60" s="191"/>
      <c r="L60" s="191"/>
      <c r="M60" s="191"/>
    </row>
    <row r="61" spans="1:42" ht="30" hidden="1" customHeight="1">
      <c r="A61" s="189">
        <v>7</v>
      </c>
      <c r="B61" s="192" t="s">
        <v>503</v>
      </c>
      <c r="C61" s="209">
        <v>7837</v>
      </c>
      <c r="D61" s="209">
        <v>890</v>
      </c>
      <c r="E61" s="476"/>
      <c r="F61" s="476"/>
      <c r="G61" s="203">
        <f t="shared" si="3"/>
        <v>0</v>
      </c>
      <c r="H61" s="203"/>
      <c r="I61" s="191"/>
      <c r="J61" s="191"/>
      <c r="K61" s="191"/>
      <c r="L61" s="191"/>
      <c r="M61" s="191"/>
    </row>
    <row r="62" spans="1:42" ht="30" hidden="1" customHeight="1">
      <c r="A62" s="189">
        <v>8</v>
      </c>
      <c r="B62" s="192" t="s">
        <v>504</v>
      </c>
      <c r="C62" s="209">
        <v>1050</v>
      </c>
      <c r="D62" s="209">
        <v>829</v>
      </c>
      <c r="E62" s="476"/>
      <c r="F62" s="476"/>
      <c r="G62" s="203">
        <f t="shared" si="3"/>
        <v>0</v>
      </c>
      <c r="H62" s="203"/>
      <c r="I62" s="191"/>
      <c r="J62" s="191"/>
      <c r="K62" s="191"/>
      <c r="L62" s="191"/>
      <c r="M62" s="191"/>
    </row>
    <row r="63" spans="1:42" ht="30" customHeight="1">
      <c r="A63" s="189">
        <v>12</v>
      </c>
      <c r="B63" s="192" t="s">
        <v>505</v>
      </c>
      <c r="C63" s="200"/>
      <c r="D63" s="478"/>
      <c r="E63" s="476">
        <v>7</v>
      </c>
      <c r="F63" s="476">
        <v>7</v>
      </c>
      <c r="G63" s="203">
        <f t="shared" si="3"/>
        <v>0</v>
      </c>
      <c r="H63" s="203"/>
      <c r="I63" s="191"/>
      <c r="J63" s="191"/>
      <c r="K63" s="191"/>
      <c r="L63" s="191"/>
      <c r="M63" s="191"/>
    </row>
    <row r="64" spans="1:42" ht="30" hidden="1" customHeight="1">
      <c r="A64" s="189">
        <v>1</v>
      </c>
      <c r="B64" s="198" t="s">
        <v>506</v>
      </c>
      <c r="C64" s="201">
        <v>828.4</v>
      </c>
      <c r="D64" s="201">
        <v>169.10000000000002</v>
      </c>
      <c r="E64" s="476"/>
      <c r="F64" s="476"/>
      <c r="G64" s="203">
        <f t="shared" si="3"/>
        <v>0</v>
      </c>
      <c r="H64" s="203"/>
      <c r="I64" s="191"/>
      <c r="J64" s="191"/>
      <c r="K64" s="191"/>
      <c r="L64" s="191"/>
      <c r="M64" s="191"/>
    </row>
    <row r="65" spans="1:42" ht="30" hidden="1" customHeight="1">
      <c r="A65" s="189">
        <v>2</v>
      </c>
      <c r="B65" s="198" t="s">
        <v>507</v>
      </c>
      <c r="C65" s="201">
        <v>688.2</v>
      </c>
      <c r="D65" s="201">
        <v>102.9</v>
      </c>
      <c r="E65" s="476"/>
      <c r="F65" s="476"/>
      <c r="G65" s="203">
        <f t="shared" si="3"/>
        <v>0</v>
      </c>
      <c r="H65" s="203"/>
      <c r="I65" s="191"/>
      <c r="J65" s="191"/>
      <c r="K65" s="191"/>
      <c r="L65" s="191"/>
      <c r="M65" s="191"/>
    </row>
    <row r="66" spans="1:42" ht="30" hidden="1" customHeight="1">
      <c r="A66" s="189">
        <v>3</v>
      </c>
      <c r="B66" s="198" t="s">
        <v>508</v>
      </c>
      <c r="C66" s="201">
        <v>2062.3000000000002</v>
      </c>
      <c r="D66" s="201">
        <v>1641.9</v>
      </c>
      <c r="E66" s="476"/>
      <c r="F66" s="476"/>
      <c r="G66" s="203">
        <f t="shared" si="3"/>
        <v>0</v>
      </c>
      <c r="H66" s="203"/>
      <c r="I66" s="191"/>
      <c r="J66" s="191"/>
      <c r="K66" s="191"/>
      <c r="L66" s="191"/>
      <c r="M66" s="191"/>
    </row>
    <row r="67" spans="1:42" ht="30" hidden="1" customHeight="1">
      <c r="A67" s="189">
        <v>4</v>
      </c>
      <c r="B67" s="198" t="s">
        <v>509</v>
      </c>
      <c r="C67" s="201">
        <v>1072.5</v>
      </c>
      <c r="D67" s="201">
        <v>591.20000000000005</v>
      </c>
      <c r="E67" s="476"/>
      <c r="F67" s="476"/>
      <c r="G67" s="203">
        <f t="shared" si="3"/>
        <v>0</v>
      </c>
      <c r="H67" s="203"/>
      <c r="I67" s="191"/>
      <c r="J67" s="191"/>
      <c r="K67" s="191"/>
      <c r="L67" s="191"/>
      <c r="M67" s="191"/>
    </row>
    <row r="68" spans="1:42" ht="28.5" hidden="1" customHeight="1">
      <c r="A68" s="189">
        <v>5</v>
      </c>
      <c r="B68" s="198" t="s">
        <v>510</v>
      </c>
      <c r="C68" s="201">
        <v>1500</v>
      </c>
      <c r="D68" s="201">
        <v>200</v>
      </c>
      <c r="E68" s="476"/>
      <c r="F68" s="476"/>
      <c r="G68" s="203">
        <f t="shared" si="3"/>
        <v>0</v>
      </c>
      <c r="H68" s="203"/>
      <c r="I68" s="191"/>
      <c r="J68" s="191"/>
      <c r="K68" s="191"/>
      <c r="L68" s="191"/>
      <c r="M68" s="191"/>
    </row>
    <row r="69" spans="1:42" ht="30" hidden="1" customHeight="1">
      <c r="A69" s="189">
        <v>6</v>
      </c>
      <c r="B69" s="198" t="s">
        <v>511</v>
      </c>
      <c r="C69" s="201">
        <v>1178</v>
      </c>
      <c r="D69" s="201">
        <v>670</v>
      </c>
      <c r="E69" s="476"/>
      <c r="F69" s="476"/>
      <c r="G69" s="203">
        <f t="shared" si="3"/>
        <v>0</v>
      </c>
      <c r="H69" s="203"/>
      <c r="I69" s="191"/>
      <c r="J69" s="191"/>
      <c r="K69" s="191"/>
      <c r="L69" s="191"/>
      <c r="M69" s="191"/>
    </row>
    <row r="70" spans="1:42" ht="30" hidden="1" customHeight="1">
      <c r="A70" s="189">
        <v>7</v>
      </c>
      <c r="B70" s="198" t="s">
        <v>512</v>
      </c>
      <c r="C70" s="201">
        <v>4819.3599999999997</v>
      </c>
      <c r="D70" s="201">
        <v>2470</v>
      </c>
      <c r="E70" s="476"/>
      <c r="F70" s="476"/>
      <c r="G70" s="203">
        <f t="shared" si="3"/>
        <v>0</v>
      </c>
      <c r="H70" s="203"/>
      <c r="I70" s="191"/>
      <c r="J70" s="191"/>
      <c r="K70" s="191"/>
      <c r="L70" s="191"/>
      <c r="M70" s="191"/>
    </row>
    <row r="71" spans="1:42" ht="29.25" customHeight="1">
      <c r="A71" s="189">
        <v>13</v>
      </c>
      <c r="B71" s="192" t="s">
        <v>513</v>
      </c>
      <c r="C71" s="200"/>
      <c r="D71" s="483"/>
      <c r="E71" s="476">
        <v>5</v>
      </c>
      <c r="F71" s="476">
        <v>5</v>
      </c>
      <c r="G71" s="203">
        <f t="shared" si="3"/>
        <v>0</v>
      </c>
      <c r="H71" s="203"/>
      <c r="I71" s="191"/>
      <c r="J71" s="191"/>
      <c r="K71" s="191"/>
      <c r="L71" s="191"/>
      <c r="M71" s="191"/>
    </row>
    <row r="72" spans="1:42" ht="48.75" hidden="1" customHeight="1">
      <c r="A72" s="189">
        <v>1</v>
      </c>
      <c r="B72" s="198" t="s">
        <v>514</v>
      </c>
      <c r="C72" s="210">
        <v>4954</v>
      </c>
      <c r="D72" s="210">
        <v>4306</v>
      </c>
      <c r="E72" s="476"/>
      <c r="F72" s="476"/>
      <c r="G72" s="203">
        <f t="shared" si="3"/>
        <v>0</v>
      </c>
      <c r="H72" s="203"/>
      <c r="I72" s="191"/>
      <c r="J72" s="191"/>
      <c r="K72" s="191"/>
      <c r="L72" s="191"/>
      <c r="M72" s="191"/>
    </row>
    <row r="73" spans="1:42" ht="56.25" hidden="1">
      <c r="A73" s="189">
        <v>2</v>
      </c>
      <c r="B73" s="198" t="s">
        <v>515</v>
      </c>
      <c r="C73" s="210">
        <v>391</v>
      </c>
      <c r="D73" s="210">
        <v>391</v>
      </c>
      <c r="E73" s="476"/>
      <c r="F73" s="476"/>
      <c r="G73" s="203">
        <f t="shared" si="3"/>
        <v>0</v>
      </c>
      <c r="H73" s="203"/>
      <c r="I73" s="191"/>
      <c r="J73" s="191"/>
      <c r="K73" s="191"/>
      <c r="L73" s="191"/>
      <c r="M73" s="191"/>
    </row>
    <row r="74" spans="1:42" ht="30.75" hidden="1" customHeight="1">
      <c r="A74" s="189">
        <v>3</v>
      </c>
      <c r="B74" s="198" t="s">
        <v>516</v>
      </c>
      <c r="C74" s="210">
        <v>813</v>
      </c>
      <c r="D74" s="210">
        <v>542</v>
      </c>
      <c r="E74" s="476"/>
      <c r="F74" s="476"/>
      <c r="G74" s="203">
        <f t="shared" si="3"/>
        <v>0</v>
      </c>
      <c r="H74" s="203"/>
      <c r="I74" s="191"/>
      <c r="J74" s="191"/>
      <c r="K74" s="191"/>
      <c r="L74" s="191"/>
      <c r="M74" s="191"/>
    </row>
    <row r="75" spans="1:42" ht="30.75" hidden="1" customHeight="1">
      <c r="A75" s="189">
        <v>4</v>
      </c>
      <c r="B75" s="198" t="s">
        <v>517</v>
      </c>
      <c r="C75" s="210">
        <v>3141</v>
      </c>
      <c r="D75" s="210">
        <v>520</v>
      </c>
      <c r="E75" s="476"/>
      <c r="F75" s="476"/>
      <c r="G75" s="203">
        <f t="shared" ref="G75:G90" si="4">E75-F75</f>
        <v>0</v>
      </c>
      <c r="H75" s="203"/>
      <c r="I75" s="191"/>
      <c r="J75" s="191"/>
      <c r="K75" s="191"/>
      <c r="L75" s="191"/>
      <c r="M75" s="191"/>
    </row>
    <row r="76" spans="1:42" ht="30.75" hidden="1" customHeight="1">
      <c r="A76" s="189">
        <v>5</v>
      </c>
      <c r="B76" s="198" t="s">
        <v>518</v>
      </c>
      <c r="C76" s="210">
        <v>12266.28</v>
      </c>
      <c r="D76" s="210">
        <v>1730</v>
      </c>
      <c r="E76" s="476"/>
      <c r="F76" s="476"/>
      <c r="G76" s="203">
        <f t="shared" si="4"/>
        <v>0</v>
      </c>
      <c r="H76" s="203"/>
      <c r="I76" s="191"/>
      <c r="J76" s="191"/>
      <c r="K76" s="191"/>
      <c r="L76" s="191"/>
      <c r="M76" s="191"/>
    </row>
    <row r="77" spans="1:42" s="33" customFormat="1" ht="24.75" customHeight="1">
      <c r="A77" s="189">
        <v>14</v>
      </c>
      <c r="B77" s="198" t="s">
        <v>519</v>
      </c>
      <c r="C77" s="200"/>
      <c r="D77" s="483"/>
      <c r="E77" s="476">
        <v>11</v>
      </c>
      <c r="F77" s="476">
        <v>11</v>
      </c>
      <c r="G77" s="203">
        <f t="shared" si="4"/>
        <v>0</v>
      </c>
      <c r="H77" s="203"/>
      <c r="I77" s="205"/>
      <c r="J77" s="205"/>
      <c r="K77" s="205"/>
      <c r="L77" s="205"/>
      <c r="M77" s="205"/>
      <c r="N77"/>
      <c r="O77"/>
      <c r="P77"/>
      <c r="Q77"/>
      <c r="R77"/>
      <c r="S77"/>
      <c r="T77"/>
      <c r="U77"/>
      <c r="V77"/>
      <c r="W77"/>
      <c r="X77"/>
      <c r="Y77"/>
      <c r="Z77"/>
      <c r="AA77"/>
      <c r="AB77"/>
      <c r="AC77"/>
      <c r="AD77"/>
      <c r="AE77"/>
      <c r="AF77"/>
      <c r="AG77"/>
      <c r="AH77"/>
      <c r="AI77"/>
      <c r="AJ77"/>
      <c r="AK77"/>
      <c r="AL77"/>
      <c r="AM77"/>
      <c r="AN77"/>
      <c r="AO77"/>
      <c r="AP77"/>
    </row>
    <row r="78" spans="1:42" ht="30" hidden="1" customHeight="1">
      <c r="A78" s="189">
        <v>1</v>
      </c>
      <c r="B78" s="198" t="s">
        <v>520</v>
      </c>
      <c r="C78" s="210">
        <v>2400</v>
      </c>
      <c r="D78" s="210">
        <v>1313</v>
      </c>
      <c r="E78" s="476"/>
      <c r="F78" s="476"/>
      <c r="G78" s="203">
        <f t="shared" si="4"/>
        <v>0</v>
      </c>
      <c r="H78" s="203"/>
      <c r="I78" s="191"/>
      <c r="J78" s="191"/>
      <c r="K78" s="191"/>
      <c r="L78" s="191"/>
      <c r="M78" s="191"/>
    </row>
    <row r="79" spans="1:42" ht="56.25" hidden="1">
      <c r="A79" s="189">
        <v>2</v>
      </c>
      <c r="B79" s="198" t="s">
        <v>521</v>
      </c>
      <c r="C79" s="210">
        <v>930</v>
      </c>
      <c r="D79" s="210">
        <v>650</v>
      </c>
      <c r="E79" s="476"/>
      <c r="F79" s="476"/>
      <c r="G79" s="203">
        <f t="shared" si="4"/>
        <v>0</v>
      </c>
      <c r="H79" s="203"/>
      <c r="I79" s="191"/>
      <c r="J79" s="191"/>
      <c r="K79" s="191"/>
      <c r="L79" s="191"/>
      <c r="M79" s="191"/>
    </row>
    <row r="80" spans="1:42" ht="30" hidden="1" customHeight="1">
      <c r="A80" s="189">
        <v>3</v>
      </c>
      <c r="B80" s="198" t="s">
        <v>522</v>
      </c>
      <c r="C80" s="210">
        <v>750</v>
      </c>
      <c r="D80" s="210">
        <v>408</v>
      </c>
      <c r="E80" s="476"/>
      <c r="F80" s="476"/>
      <c r="G80" s="203">
        <f t="shared" si="4"/>
        <v>0</v>
      </c>
      <c r="H80" s="203"/>
      <c r="I80" s="191"/>
      <c r="J80" s="191"/>
      <c r="K80" s="191"/>
      <c r="L80" s="191"/>
      <c r="M80" s="191"/>
    </row>
    <row r="81" spans="1:13" ht="30" hidden="1" customHeight="1">
      <c r="A81" s="189">
        <v>4</v>
      </c>
      <c r="B81" s="198" t="s">
        <v>523</v>
      </c>
      <c r="C81" s="210">
        <v>980</v>
      </c>
      <c r="D81" s="210">
        <v>937</v>
      </c>
      <c r="E81" s="476"/>
      <c r="F81" s="476"/>
      <c r="G81" s="203">
        <f t="shared" si="4"/>
        <v>0</v>
      </c>
      <c r="H81" s="203"/>
      <c r="I81" s="191"/>
      <c r="J81" s="191"/>
      <c r="K81" s="191"/>
      <c r="L81" s="191"/>
      <c r="M81" s="191"/>
    </row>
    <row r="82" spans="1:13" ht="30" hidden="1" customHeight="1">
      <c r="A82" s="189">
        <v>5</v>
      </c>
      <c r="B82" s="198" t="s">
        <v>524</v>
      </c>
      <c r="C82" s="210"/>
      <c r="D82" s="210"/>
      <c r="E82" s="476"/>
      <c r="F82" s="476"/>
      <c r="G82" s="203">
        <f t="shared" si="4"/>
        <v>0</v>
      </c>
      <c r="H82" s="203"/>
      <c r="I82" s="191"/>
      <c r="J82" s="191"/>
      <c r="K82" s="191"/>
      <c r="L82" s="191"/>
      <c r="M82" s="191"/>
    </row>
    <row r="83" spans="1:13" ht="37.5" hidden="1">
      <c r="A83" s="189"/>
      <c r="B83" s="211" t="s">
        <v>525</v>
      </c>
      <c r="C83" s="212">
        <v>6740</v>
      </c>
      <c r="D83" s="212">
        <v>2023</v>
      </c>
      <c r="E83" s="476"/>
      <c r="F83" s="476"/>
      <c r="G83" s="203">
        <f t="shared" si="4"/>
        <v>0</v>
      </c>
      <c r="H83" s="203"/>
      <c r="I83" s="191"/>
      <c r="J83" s="191"/>
      <c r="K83" s="191"/>
      <c r="L83" s="191"/>
      <c r="M83" s="191"/>
    </row>
    <row r="84" spans="1:13" ht="30" hidden="1" customHeight="1">
      <c r="A84" s="189"/>
      <c r="B84" s="211" t="s">
        <v>526</v>
      </c>
      <c r="C84" s="212">
        <v>404</v>
      </c>
      <c r="D84" s="212">
        <v>198</v>
      </c>
      <c r="E84" s="476"/>
      <c r="F84" s="476"/>
      <c r="G84" s="203">
        <f t="shared" si="4"/>
        <v>0</v>
      </c>
      <c r="H84" s="203"/>
      <c r="I84" s="191"/>
      <c r="J84" s="191"/>
      <c r="K84" s="191"/>
      <c r="L84" s="191"/>
      <c r="M84" s="191"/>
    </row>
    <row r="85" spans="1:13" ht="30" hidden="1" customHeight="1">
      <c r="A85" s="189"/>
      <c r="B85" s="211" t="s">
        <v>527</v>
      </c>
      <c r="C85" s="212">
        <v>414</v>
      </c>
      <c r="D85" s="212">
        <v>580</v>
      </c>
      <c r="E85" s="476"/>
      <c r="F85" s="476"/>
      <c r="G85" s="203">
        <f t="shared" si="4"/>
        <v>0</v>
      </c>
      <c r="H85" s="203"/>
      <c r="I85" s="191"/>
      <c r="J85" s="191"/>
      <c r="K85" s="191"/>
      <c r="L85" s="191"/>
      <c r="M85" s="191"/>
    </row>
    <row r="86" spans="1:13" ht="37.5" hidden="1">
      <c r="A86" s="189"/>
      <c r="B86" s="211" t="s">
        <v>528</v>
      </c>
      <c r="C86" s="212">
        <v>108</v>
      </c>
      <c r="D86" s="212">
        <v>220</v>
      </c>
      <c r="E86" s="476"/>
      <c r="F86" s="476"/>
      <c r="G86" s="203">
        <f t="shared" si="4"/>
        <v>0</v>
      </c>
      <c r="H86" s="203"/>
      <c r="I86" s="191"/>
      <c r="J86" s="191"/>
      <c r="K86" s="191"/>
      <c r="L86" s="191"/>
      <c r="M86" s="191"/>
    </row>
    <row r="87" spans="1:13" ht="37.5" hidden="1">
      <c r="A87" s="189"/>
      <c r="B87" s="211" t="s">
        <v>529</v>
      </c>
      <c r="C87" s="212">
        <v>221</v>
      </c>
      <c r="D87" s="212">
        <v>1547</v>
      </c>
      <c r="E87" s="476"/>
      <c r="F87" s="476"/>
      <c r="G87" s="203">
        <f t="shared" si="4"/>
        <v>0</v>
      </c>
      <c r="H87" s="203"/>
      <c r="I87" s="191"/>
      <c r="J87" s="191"/>
      <c r="K87" s="191"/>
      <c r="L87" s="191"/>
      <c r="M87" s="191"/>
    </row>
    <row r="88" spans="1:13" ht="30" hidden="1" customHeight="1">
      <c r="A88" s="189"/>
      <c r="B88" s="211" t="s">
        <v>530</v>
      </c>
      <c r="C88" s="212">
        <v>421</v>
      </c>
      <c r="D88" s="212">
        <v>740</v>
      </c>
      <c r="E88" s="476"/>
      <c r="F88" s="476"/>
      <c r="G88" s="203">
        <f t="shared" si="4"/>
        <v>0</v>
      </c>
      <c r="H88" s="203"/>
      <c r="I88" s="191"/>
      <c r="J88" s="191"/>
      <c r="K88" s="191"/>
      <c r="L88" s="191"/>
      <c r="M88" s="191"/>
    </row>
    <row r="89" spans="1:13" ht="30" hidden="1" customHeight="1">
      <c r="A89" s="189"/>
      <c r="B89" s="211" t="s">
        <v>531</v>
      </c>
      <c r="C89" s="212">
        <v>126.9</v>
      </c>
      <c r="D89" s="212">
        <v>195</v>
      </c>
      <c r="E89" s="476"/>
      <c r="F89" s="476"/>
      <c r="G89" s="203">
        <f t="shared" si="4"/>
        <v>0</v>
      </c>
      <c r="H89" s="203"/>
      <c r="I89" s="191"/>
      <c r="J89" s="191"/>
      <c r="K89" s="191"/>
      <c r="L89" s="191"/>
      <c r="M89" s="191"/>
    </row>
    <row r="90" spans="1:13" ht="30" customHeight="1">
      <c r="A90" s="189">
        <v>15</v>
      </c>
      <c r="B90" s="192" t="s">
        <v>532</v>
      </c>
      <c r="C90" s="213"/>
      <c r="D90" s="484"/>
      <c r="E90" s="476">
        <v>1</v>
      </c>
      <c r="F90" s="476">
        <v>1</v>
      </c>
      <c r="G90" s="203">
        <f t="shared" si="4"/>
        <v>0</v>
      </c>
      <c r="H90" s="203"/>
      <c r="I90" s="191"/>
      <c r="J90" s="191"/>
      <c r="K90" s="191"/>
      <c r="L90" s="191"/>
      <c r="M90" s="191"/>
    </row>
    <row r="91" spans="1:13" ht="27.75" hidden="1" customHeight="1">
      <c r="A91" s="26">
        <v>1</v>
      </c>
      <c r="B91" s="28" t="s">
        <v>533</v>
      </c>
      <c r="C91" s="30">
        <v>13116</v>
      </c>
      <c r="D91" s="30">
        <v>2630</v>
      </c>
      <c r="E91" s="81"/>
      <c r="F91" s="81"/>
      <c r="G91" s="27"/>
      <c r="H91" s="27"/>
      <c r="I91" s="27"/>
      <c r="J91" s="27"/>
      <c r="K91" s="27"/>
      <c r="L91" s="27"/>
      <c r="M91" s="27"/>
    </row>
    <row r="92" spans="1:13" s="78" customFormat="1" ht="27.75" customHeight="1">
      <c r="A92" s="187" t="s">
        <v>34</v>
      </c>
      <c r="B92" s="188" t="s">
        <v>842</v>
      </c>
      <c r="C92" s="485"/>
      <c r="D92" s="485"/>
      <c r="E92" s="486">
        <f>SUM(E93:E104)</f>
        <v>13</v>
      </c>
      <c r="F92" s="486">
        <f t="shared" ref="F92:M92" si="5">SUM(F93:F104)</f>
        <v>11</v>
      </c>
      <c r="G92" s="486">
        <f t="shared" si="5"/>
        <v>0</v>
      </c>
      <c r="H92" s="486">
        <f t="shared" si="5"/>
        <v>2</v>
      </c>
      <c r="I92" s="486">
        <f t="shared" si="5"/>
        <v>0</v>
      </c>
      <c r="J92" s="486">
        <f t="shared" si="5"/>
        <v>2</v>
      </c>
      <c r="K92" s="486">
        <f t="shared" si="5"/>
        <v>0</v>
      </c>
      <c r="L92" s="486">
        <f t="shared" si="5"/>
        <v>0</v>
      </c>
      <c r="M92" s="486">
        <f t="shared" si="5"/>
        <v>0</v>
      </c>
    </row>
    <row r="93" spans="1:13" ht="27.75" customHeight="1">
      <c r="A93" s="26">
        <v>1</v>
      </c>
      <c r="B93" s="98" t="s">
        <v>906</v>
      </c>
      <c r="C93" s="30"/>
      <c r="D93" s="30"/>
      <c r="E93" s="487">
        <v>2</v>
      </c>
      <c r="F93" s="487"/>
      <c r="G93" s="488"/>
      <c r="H93" s="488">
        <v>2</v>
      </c>
      <c r="I93" s="488"/>
      <c r="J93" s="488">
        <v>2</v>
      </c>
      <c r="K93" s="488"/>
      <c r="L93" s="488"/>
      <c r="M93" s="488"/>
    </row>
    <row r="94" spans="1:13" ht="27.75" customHeight="1">
      <c r="A94" s="26">
        <v>2</v>
      </c>
      <c r="B94" s="28" t="s">
        <v>922</v>
      </c>
      <c r="C94" s="30"/>
      <c r="D94" s="30"/>
      <c r="E94" s="487">
        <v>1</v>
      </c>
      <c r="F94" s="487">
        <v>1</v>
      </c>
      <c r="G94" s="488"/>
      <c r="H94" s="488"/>
      <c r="I94" s="488"/>
      <c r="J94" s="488"/>
      <c r="K94" s="488"/>
      <c r="L94" s="488"/>
      <c r="M94" s="488"/>
    </row>
    <row r="95" spans="1:13" ht="27.75" customHeight="1">
      <c r="A95" s="26">
        <v>3</v>
      </c>
      <c r="B95" s="28" t="s">
        <v>942</v>
      </c>
      <c r="C95" s="30"/>
      <c r="D95" s="30"/>
      <c r="E95" s="487">
        <v>1</v>
      </c>
      <c r="F95" s="487">
        <v>1</v>
      </c>
      <c r="G95" s="488"/>
      <c r="H95" s="488"/>
      <c r="I95" s="488"/>
      <c r="J95" s="488"/>
      <c r="K95" s="488"/>
      <c r="L95" s="488"/>
      <c r="M95" s="488"/>
    </row>
    <row r="96" spans="1:13" ht="27.75" customHeight="1">
      <c r="A96" s="26">
        <v>4</v>
      </c>
      <c r="B96" s="99" t="s">
        <v>1019</v>
      </c>
      <c r="C96" s="30"/>
      <c r="D96" s="30"/>
      <c r="E96" s="487">
        <v>1</v>
      </c>
      <c r="F96" s="487">
        <v>1</v>
      </c>
      <c r="G96" s="488"/>
      <c r="H96" s="488"/>
      <c r="I96" s="488"/>
      <c r="J96" s="488"/>
      <c r="K96" s="488"/>
      <c r="L96" s="488"/>
      <c r="M96" s="488"/>
    </row>
    <row r="97" spans="1:14" ht="27.75" customHeight="1">
      <c r="A97" s="26">
        <v>5</v>
      </c>
      <c r="B97" s="28" t="s">
        <v>1042</v>
      </c>
      <c r="C97" s="30"/>
      <c r="D97" s="30"/>
      <c r="E97" s="487">
        <v>1</v>
      </c>
      <c r="F97" s="487">
        <v>1</v>
      </c>
      <c r="G97" s="488"/>
      <c r="H97" s="488"/>
      <c r="I97" s="488"/>
      <c r="J97" s="488"/>
      <c r="K97" s="488"/>
      <c r="L97" s="488"/>
      <c r="M97" s="488"/>
    </row>
    <row r="98" spans="1:14" ht="27.75" customHeight="1">
      <c r="A98" s="26">
        <v>6</v>
      </c>
      <c r="B98" s="28" t="s">
        <v>977</v>
      </c>
      <c r="C98" s="30"/>
      <c r="D98" s="30"/>
      <c r="E98" s="487">
        <v>1</v>
      </c>
      <c r="F98" s="487">
        <v>1</v>
      </c>
      <c r="G98" s="488"/>
      <c r="H98" s="488"/>
      <c r="I98" s="488"/>
      <c r="J98" s="488"/>
      <c r="K98" s="488"/>
      <c r="L98" s="488"/>
      <c r="M98" s="488"/>
    </row>
    <row r="99" spans="1:14" ht="27.75" customHeight="1">
      <c r="A99" s="26">
        <v>7</v>
      </c>
      <c r="B99" s="28" t="s">
        <v>963</v>
      </c>
      <c r="C99" s="30"/>
      <c r="D99" s="30"/>
      <c r="E99" s="487">
        <v>1</v>
      </c>
      <c r="F99" s="487">
        <v>1</v>
      </c>
      <c r="G99" s="488"/>
      <c r="H99" s="488"/>
      <c r="I99" s="488"/>
      <c r="J99" s="488"/>
      <c r="K99" s="488"/>
      <c r="L99" s="488"/>
      <c r="M99" s="488"/>
    </row>
    <row r="100" spans="1:14" ht="27.75" customHeight="1">
      <c r="A100" s="26">
        <v>8</v>
      </c>
      <c r="B100" s="28" t="s">
        <v>993</v>
      </c>
      <c r="C100" s="30"/>
      <c r="D100" s="30"/>
      <c r="E100" s="487">
        <v>1</v>
      </c>
      <c r="F100" s="487">
        <v>1</v>
      </c>
      <c r="G100" s="488"/>
      <c r="H100" s="488"/>
      <c r="I100" s="488"/>
      <c r="J100" s="488"/>
      <c r="K100" s="488"/>
      <c r="L100" s="488"/>
      <c r="M100" s="488"/>
    </row>
    <row r="101" spans="1:14" ht="27.75" customHeight="1">
      <c r="A101" s="26">
        <v>9</v>
      </c>
      <c r="B101" s="28" t="s">
        <v>1074</v>
      </c>
      <c r="C101" s="30"/>
      <c r="D101" s="30"/>
      <c r="E101" s="487">
        <v>1</v>
      </c>
      <c r="F101" s="487">
        <v>1</v>
      </c>
      <c r="G101" s="488"/>
      <c r="H101" s="488"/>
      <c r="I101" s="488"/>
      <c r="J101" s="488"/>
      <c r="K101" s="488"/>
      <c r="L101" s="488"/>
      <c r="M101" s="488"/>
    </row>
    <row r="102" spans="1:14" ht="27.75" customHeight="1">
      <c r="A102" s="26">
        <v>10</v>
      </c>
      <c r="B102" s="28" t="s">
        <v>1028</v>
      </c>
      <c r="C102" s="30"/>
      <c r="D102" s="30"/>
      <c r="E102" s="487">
        <v>1</v>
      </c>
      <c r="F102" s="487">
        <v>1</v>
      </c>
      <c r="G102" s="488"/>
      <c r="H102" s="488"/>
      <c r="I102" s="488"/>
      <c r="J102" s="488"/>
      <c r="K102" s="488"/>
      <c r="L102" s="488"/>
      <c r="M102" s="488"/>
    </row>
    <row r="103" spans="1:14" ht="27.75" customHeight="1">
      <c r="A103" s="26">
        <v>11</v>
      </c>
      <c r="B103" s="28" t="s">
        <v>1057</v>
      </c>
      <c r="C103" s="30"/>
      <c r="D103" s="30"/>
      <c r="E103" s="487">
        <v>1</v>
      </c>
      <c r="F103" s="487">
        <v>1</v>
      </c>
      <c r="G103" s="488"/>
      <c r="H103" s="488"/>
      <c r="I103" s="488"/>
      <c r="J103" s="488"/>
      <c r="K103" s="488"/>
      <c r="L103" s="488"/>
      <c r="M103" s="488"/>
    </row>
    <row r="104" spans="1:14" ht="27.75" customHeight="1">
      <c r="A104" s="26">
        <v>12</v>
      </c>
      <c r="B104" s="28" t="s">
        <v>1005</v>
      </c>
      <c r="C104" s="30"/>
      <c r="D104" s="30"/>
      <c r="E104" s="487">
        <v>1</v>
      </c>
      <c r="F104" s="487">
        <v>1</v>
      </c>
      <c r="G104" s="488"/>
      <c r="H104" s="488"/>
      <c r="I104" s="488"/>
      <c r="J104" s="488"/>
      <c r="K104" s="488"/>
      <c r="L104" s="488"/>
      <c r="M104" s="488"/>
    </row>
    <row r="105" spans="1:14" s="34" customFormat="1" ht="39" customHeight="1">
      <c r="A105" s="234" t="s">
        <v>200</v>
      </c>
      <c r="B105" s="628" t="s">
        <v>1297</v>
      </c>
      <c r="C105" s="628"/>
      <c r="D105" s="628"/>
      <c r="E105" s="235">
        <f>E106+E409</f>
        <v>449</v>
      </c>
      <c r="F105" s="235">
        <f t="shared" ref="F105:M105" si="6">F106+F409</f>
        <v>247</v>
      </c>
      <c r="G105" s="235">
        <f t="shared" si="6"/>
        <v>0</v>
      </c>
      <c r="H105" s="235">
        <f t="shared" si="6"/>
        <v>202</v>
      </c>
      <c r="I105" s="235">
        <f t="shared" si="6"/>
        <v>39</v>
      </c>
      <c r="J105" s="235">
        <f t="shared" si="6"/>
        <v>115</v>
      </c>
      <c r="K105" s="235">
        <f t="shared" si="6"/>
        <v>20</v>
      </c>
      <c r="L105" s="235">
        <f t="shared" si="6"/>
        <v>10</v>
      </c>
      <c r="M105" s="235">
        <f t="shared" si="6"/>
        <v>18</v>
      </c>
    </row>
    <row r="106" spans="1:14" s="34" customFormat="1" ht="32.450000000000003" customHeight="1">
      <c r="A106" s="82" t="s">
        <v>23</v>
      </c>
      <c r="B106" s="489" t="s">
        <v>360</v>
      </c>
      <c r="C106" s="489"/>
      <c r="D106" s="489"/>
      <c r="E106" s="217">
        <f>E107+E157+E168+E191+E200+E216+E237+E250+E258+E265+E266+E318+E342+E375+E386</f>
        <v>242</v>
      </c>
      <c r="F106" s="217">
        <f t="shared" ref="F106:M106" si="7">F107+F157+F168+F191+F200+F216+F237+F250+F258+F265+F266+F318+F342+F375+F386</f>
        <v>141</v>
      </c>
      <c r="G106" s="217">
        <f t="shared" si="7"/>
        <v>0</v>
      </c>
      <c r="H106" s="217">
        <f t="shared" si="7"/>
        <v>101</v>
      </c>
      <c r="I106" s="217">
        <f t="shared" si="7"/>
        <v>39</v>
      </c>
      <c r="J106" s="217">
        <f t="shared" si="7"/>
        <v>32</v>
      </c>
      <c r="K106" s="217">
        <f t="shared" si="7"/>
        <v>20</v>
      </c>
      <c r="L106" s="217">
        <f t="shared" si="7"/>
        <v>10</v>
      </c>
      <c r="M106" s="217">
        <f t="shared" si="7"/>
        <v>0</v>
      </c>
      <c r="N106" s="639"/>
    </row>
    <row r="107" spans="1:14" ht="28.5" customHeight="1">
      <c r="A107" s="189">
        <v>1</v>
      </c>
      <c r="B107" s="198" t="s">
        <v>453</v>
      </c>
      <c r="C107" s="218"/>
      <c r="D107" s="192"/>
      <c r="E107" s="476">
        <v>37</v>
      </c>
      <c r="F107" s="476">
        <v>28</v>
      </c>
      <c r="G107" s="476"/>
      <c r="H107" s="476">
        <f>E107-F107</f>
        <v>9</v>
      </c>
      <c r="I107" s="476">
        <v>3</v>
      </c>
      <c r="J107" s="476">
        <v>3</v>
      </c>
      <c r="K107" s="476">
        <v>3</v>
      </c>
      <c r="L107" s="476">
        <f>H107-I107-J107-K107</f>
        <v>0</v>
      </c>
      <c r="M107" s="219"/>
    </row>
    <row r="108" spans="1:14" ht="31.5" hidden="1" customHeight="1">
      <c r="A108" s="189">
        <v>1</v>
      </c>
      <c r="B108" s="192" t="s">
        <v>534</v>
      </c>
      <c r="C108" s="218">
        <v>2656</v>
      </c>
      <c r="D108" s="209">
        <v>840</v>
      </c>
      <c r="E108" s="476"/>
      <c r="F108" s="476"/>
      <c r="G108" s="476"/>
      <c r="H108" s="476">
        <f t="shared" ref="H108:H171" si="8">E108-F108</f>
        <v>0</v>
      </c>
      <c r="I108" s="476">
        <f t="shared" ref="I108:I167" si="9">G108/2</f>
        <v>0</v>
      </c>
      <c r="J108" s="476"/>
      <c r="K108" s="476"/>
      <c r="L108" s="476">
        <f t="shared" ref="L108:L171" si="10">H108-I108-J108-K108</f>
        <v>0</v>
      </c>
      <c r="M108" s="219"/>
    </row>
    <row r="109" spans="1:14" ht="31.5" hidden="1" customHeight="1">
      <c r="A109" s="189">
        <v>2</v>
      </c>
      <c r="B109" s="192" t="s">
        <v>535</v>
      </c>
      <c r="C109" s="218"/>
      <c r="D109" s="209"/>
      <c r="E109" s="476"/>
      <c r="F109" s="476"/>
      <c r="G109" s="476"/>
      <c r="H109" s="476">
        <f t="shared" si="8"/>
        <v>0</v>
      </c>
      <c r="I109" s="476">
        <f t="shared" si="9"/>
        <v>0</v>
      </c>
      <c r="J109" s="476"/>
      <c r="K109" s="476"/>
      <c r="L109" s="476">
        <f t="shared" si="10"/>
        <v>0</v>
      </c>
      <c r="M109" s="219"/>
    </row>
    <row r="110" spans="1:14" ht="56.25" hidden="1">
      <c r="A110" s="189"/>
      <c r="B110" s="202" t="s">
        <v>536</v>
      </c>
      <c r="C110" s="218">
        <v>2322</v>
      </c>
      <c r="D110" s="209">
        <v>1309</v>
      </c>
      <c r="E110" s="476"/>
      <c r="F110" s="476"/>
      <c r="G110" s="476"/>
      <c r="H110" s="476">
        <f t="shared" si="8"/>
        <v>0</v>
      </c>
      <c r="I110" s="476">
        <f t="shared" si="9"/>
        <v>0</v>
      </c>
      <c r="J110" s="476"/>
      <c r="K110" s="476"/>
      <c r="L110" s="476">
        <f t="shared" si="10"/>
        <v>0</v>
      </c>
      <c r="M110" s="219"/>
    </row>
    <row r="111" spans="1:14" ht="37.5" hidden="1">
      <c r="A111" s="189"/>
      <c r="B111" s="202" t="s">
        <v>537</v>
      </c>
      <c r="C111" s="218">
        <v>2790</v>
      </c>
      <c r="D111" s="209">
        <v>700</v>
      </c>
      <c r="E111" s="476"/>
      <c r="F111" s="476"/>
      <c r="G111" s="476"/>
      <c r="H111" s="476">
        <f t="shared" si="8"/>
        <v>0</v>
      </c>
      <c r="I111" s="476">
        <f t="shared" si="9"/>
        <v>0</v>
      </c>
      <c r="J111" s="476"/>
      <c r="K111" s="476"/>
      <c r="L111" s="476">
        <f t="shared" si="10"/>
        <v>0</v>
      </c>
      <c r="M111" s="219"/>
    </row>
    <row r="112" spans="1:14" ht="75" hidden="1">
      <c r="A112" s="189"/>
      <c r="B112" s="202" t="s">
        <v>538</v>
      </c>
      <c r="C112" s="218">
        <v>3047</v>
      </c>
      <c r="D112" s="209">
        <v>560</v>
      </c>
      <c r="E112" s="476"/>
      <c r="F112" s="476"/>
      <c r="G112" s="476"/>
      <c r="H112" s="476">
        <f t="shared" si="8"/>
        <v>0</v>
      </c>
      <c r="I112" s="476">
        <f t="shared" si="9"/>
        <v>0</v>
      </c>
      <c r="J112" s="476"/>
      <c r="K112" s="476"/>
      <c r="L112" s="476">
        <f t="shared" si="10"/>
        <v>0</v>
      </c>
      <c r="M112" s="219"/>
    </row>
    <row r="113" spans="1:13" ht="31.5" hidden="1" customHeight="1">
      <c r="A113" s="189">
        <v>3</v>
      </c>
      <c r="B113" s="192" t="s">
        <v>539</v>
      </c>
      <c r="C113" s="218">
        <v>6353</v>
      </c>
      <c r="D113" s="209">
        <v>467</v>
      </c>
      <c r="E113" s="476"/>
      <c r="F113" s="476"/>
      <c r="G113" s="476"/>
      <c r="H113" s="476">
        <f t="shared" si="8"/>
        <v>0</v>
      </c>
      <c r="I113" s="476">
        <f t="shared" si="9"/>
        <v>0</v>
      </c>
      <c r="J113" s="476"/>
      <c r="K113" s="476"/>
      <c r="L113" s="476">
        <f t="shared" si="10"/>
        <v>0</v>
      </c>
      <c r="M113" s="219"/>
    </row>
    <row r="114" spans="1:13" ht="31.5" hidden="1" customHeight="1">
      <c r="A114" s="189">
        <v>4</v>
      </c>
      <c r="B114" s="192" t="s">
        <v>540</v>
      </c>
      <c r="C114" s="218"/>
      <c r="D114" s="209"/>
      <c r="E114" s="476"/>
      <c r="F114" s="476"/>
      <c r="G114" s="476"/>
      <c r="H114" s="476">
        <f t="shared" si="8"/>
        <v>0</v>
      </c>
      <c r="I114" s="476">
        <f t="shared" si="9"/>
        <v>0</v>
      </c>
      <c r="J114" s="476"/>
      <c r="K114" s="476"/>
      <c r="L114" s="476">
        <f t="shared" si="10"/>
        <v>0</v>
      </c>
      <c r="M114" s="219"/>
    </row>
    <row r="115" spans="1:13" ht="56.25" hidden="1">
      <c r="A115" s="189"/>
      <c r="B115" s="202" t="s">
        <v>541</v>
      </c>
      <c r="C115" s="218">
        <v>2948</v>
      </c>
      <c r="D115" s="209">
        <v>1260</v>
      </c>
      <c r="E115" s="476"/>
      <c r="F115" s="476"/>
      <c r="G115" s="476"/>
      <c r="H115" s="476">
        <f t="shared" si="8"/>
        <v>0</v>
      </c>
      <c r="I115" s="476">
        <f t="shared" si="9"/>
        <v>0</v>
      </c>
      <c r="J115" s="476"/>
      <c r="K115" s="476"/>
      <c r="L115" s="476">
        <f t="shared" si="10"/>
        <v>0</v>
      </c>
      <c r="M115" s="219"/>
    </row>
    <row r="116" spans="1:13" ht="56.25" hidden="1">
      <c r="A116" s="189"/>
      <c r="B116" s="202" t="s">
        <v>542</v>
      </c>
      <c r="C116" s="218">
        <v>2370</v>
      </c>
      <c r="D116" s="209">
        <v>600</v>
      </c>
      <c r="E116" s="476"/>
      <c r="F116" s="476"/>
      <c r="G116" s="476"/>
      <c r="H116" s="476">
        <f t="shared" si="8"/>
        <v>0</v>
      </c>
      <c r="I116" s="476">
        <f t="shared" si="9"/>
        <v>0</v>
      </c>
      <c r="J116" s="476"/>
      <c r="K116" s="476"/>
      <c r="L116" s="476">
        <f t="shared" si="10"/>
        <v>0</v>
      </c>
      <c r="M116" s="219"/>
    </row>
    <row r="117" spans="1:13" ht="31.5" hidden="1" customHeight="1">
      <c r="A117" s="189">
        <v>5</v>
      </c>
      <c r="B117" s="192" t="s">
        <v>543</v>
      </c>
      <c r="C117" s="218">
        <v>3390</v>
      </c>
      <c r="D117" s="209">
        <v>500</v>
      </c>
      <c r="E117" s="476"/>
      <c r="F117" s="476"/>
      <c r="G117" s="476"/>
      <c r="H117" s="476">
        <f t="shared" si="8"/>
        <v>0</v>
      </c>
      <c r="I117" s="476">
        <f t="shared" si="9"/>
        <v>0</v>
      </c>
      <c r="J117" s="476"/>
      <c r="K117" s="476"/>
      <c r="L117" s="476">
        <f t="shared" si="10"/>
        <v>0</v>
      </c>
      <c r="M117" s="219"/>
    </row>
    <row r="118" spans="1:13" ht="27" hidden="1" customHeight="1">
      <c r="A118" s="189">
        <v>6</v>
      </c>
      <c r="B118" s="192" t="s">
        <v>544</v>
      </c>
      <c r="C118" s="218"/>
      <c r="D118" s="209"/>
      <c r="E118" s="476"/>
      <c r="F118" s="476"/>
      <c r="G118" s="476"/>
      <c r="H118" s="476">
        <f t="shared" si="8"/>
        <v>0</v>
      </c>
      <c r="I118" s="476">
        <f t="shared" si="9"/>
        <v>0</v>
      </c>
      <c r="J118" s="476"/>
      <c r="K118" s="476"/>
      <c r="L118" s="476">
        <f t="shared" si="10"/>
        <v>0</v>
      </c>
      <c r="M118" s="219"/>
    </row>
    <row r="119" spans="1:13" ht="37.5" hidden="1">
      <c r="A119" s="189"/>
      <c r="B119" s="202" t="s">
        <v>545</v>
      </c>
      <c r="C119" s="218">
        <v>11238</v>
      </c>
      <c r="D119" s="209">
        <v>700</v>
      </c>
      <c r="E119" s="476"/>
      <c r="F119" s="476"/>
      <c r="G119" s="476"/>
      <c r="H119" s="476">
        <f t="shared" si="8"/>
        <v>0</v>
      </c>
      <c r="I119" s="476">
        <f t="shared" si="9"/>
        <v>0</v>
      </c>
      <c r="J119" s="476"/>
      <c r="K119" s="476"/>
      <c r="L119" s="476">
        <f t="shared" si="10"/>
        <v>0</v>
      </c>
      <c r="M119" s="219"/>
    </row>
    <row r="120" spans="1:13" ht="56.25" hidden="1">
      <c r="A120" s="189"/>
      <c r="B120" s="202" t="s">
        <v>546</v>
      </c>
      <c r="C120" s="218">
        <v>4858</v>
      </c>
      <c r="D120" s="209">
        <v>472</v>
      </c>
      <c r="E120" s="476"/>
      <c r="F120" s="476"/>
      <c r="G120" s="476"/>
      <c r="H120" s="476">
        <f t="shared" si="8"/>
        <v>0</v>
      </c>
      <c r="I120" s="476">
        <f t="shared" si="9"/>
        <v>0</v>
      </c>
      <c r="J120" s="476"/>
      <c r="K120" s="476"/>
      <c r="L120" s="476">
        <f t="shared" si="10"/>
        <v>0</v>
      </c>
      <c r="M120" s="219"/>
    </row>
    <row r="121" spans="1:13" ht="31.5" hidden="1" customHeight="1">
      <c r="A121" s="189">
        <v>7</v>
      </c>
      <c r="B121" s="192" t="s">
        <v>547</v>
      </c>
      <c r="C121" s="218"/>
      <c r="D121" s="209"/>
      <c r="E121" s="476"/>
      <c r="F121" s="476"/>
      <c r="G121" s="476"/>
      <c r="H121" s="476">
        <f t="shared" si="8"/>
        <v>0</v>
      </c>
      <c r="I121" s="476">
        <f t="shared" si="9"/>
        <v>0</v>
      </c>
      <c r="J121" s="476"/>
      <c r="K121" s="476"/>
      <c r="L121" s="476">
        <f t="shared" si="10"/>
        <v>0</v>
      </c>
      <c r="M121" s="219"/>
    </row>
    <row r="122" spans="1:13" ht="56.25" hidden="1">
      <c r="A122" s="189"/>
      <c r="B122" s="202" t="s">
        <v>548</v>
      </c>
      <c r="C122" s="218">
        <v>4803</v>
      </c>
      <c r="D122" s="209">
        <v>1487</v>
      </c>
      <c r="E122" s="476"/>
      <c r="F122" s="476"/>
      <c r="G122" s="476"/>
      <c r="H122" s="476">
        <f t="shared" si="8"/>
        <v>0</v>
      </c>
      <c r="I122" s="476">
        <f t="shared" si="9"/>
        <v>0</v>
      </c>
      <c r="J122" s="476"/>
      <c r="K122" s="476"/>
      <c r="L122" s="476">
        <f t="shared" si="10"/>
        <v>0</v>
      </c>
      <c r="M122" s="219"/>
    </row>
    <row r="123" spans="1:13" ht="56.25" hidden="1">
      <c r="A123" s="189"/>
      <c r="B123" s="202" t="s">
        <v>549</v>
      </c>
      <c r="C123" s="218">
        <v>4101</v>
      </c>
      <c r="D123" s="209">
        <v>730</v>
      </c>
      <c r="E123" s="476"/>
      <c r="F123" s="476"/>
      <c r="G123" s="476"/>
      <c r="H123" s="476">
        <f t="shared" si="8"/>
        <v>0</v>
      </c>
      <c r="I123" s="476">
        <f t="shared" si="9"/>
        <v>0</v>
      </c>
      <c r="J123" s="476"/>
      <c r="K123" s="476"/>
      <c r="L123" s="476">
        <f t="shared" si="10"/>
        <v>0</v>
      </c>
      <c r="M123" s="219"/>
    </row>
    <row r="124" spans="1:13" ht="28.5" hidden="1" customHeight="1">
      <c r="A124" s="189">
        <v>8</v>
      </c>
      <c r="B124" s="192" t="s">
        <v>550</v>
      </c>
      <c r="C124" s="218">
        <v>1411</v>
      </c>
      <c r="D124" s="209">
        <v>532</v>
      </c>
      <c r="E124" s="476"/>
      <c r="F124" s="476"/>
      <c r="G124" s="476"/>
      <c r="H124" s="476">
        <f t="shared" si="8"/>
        <v>0</v>
      </c>
      <c r="I124" s="476">
        <f t="shared" si="9"/>
        <v>0</v>
      </c>
      <c r="J124" s="476"/>
      <c r="K124" s="476"/>
      <c r="L124" s="476">
        <f t="shared" si="10"/>
        <v>0</v>
      </c>
      <c r="M124" s="219"/>
    </row>
    <row r="125" spans="1:13" ht="28.5" hidden="1" customHeight="1">
      <c r="A125" s="189">
        <v>9</v>
      </c>
      <c r="B125" s="192" t="s">
        <v>551</v>
      </c>
      <c r="C125" s="218"/>
      <c r="D125" s="209"/>
      <c r="E125" s="476"/>
      <c r="F125" s="476"/>
      <c r="G125" s="476"/>
      <c r="H125" s="476">
        <f t="shared" si="8"/>
        <v>0</v>
      </c>
      <c r="I125" s="476">
        <f t="shared" si="9"/>
        <v>0</v>
      </c>
      <c r="J125" s="476"/>
      <c r="K125" s="476"/>
      <c r="L125" s="476">
        <f t="shared" si="10"/>
        <v>0</v>
      </c>
      <c r="M125" s="219"/>
    </row>
    <row r="126" spans="1:13" ht="56.25" hidden="1">
      <c r="A126" s="189"/>
      <c r="B126" s="202" t="s">
        <v>552</v>
      </c>
      <c r="C126" s="218">
        <v>4346.6000000000004</v>
      </c>
      <c r="D126" s="209">
        <v>1489.6</v>
      </c>
      <c r="E126" s="476"/>
      <c r="F126" s="476"/>
      <c r="G126" s="476"/>
      <c r="H126" s="476">
        <f t="shared" si="8"/>
        <v>0</v>
      </c>
      <c r="I126" s="476">
        <f t="shared" si="9"/>
        <v>0</v>
      </c>
      <c r="J126" s="476"/>
      <c r="K126" s="476"/>
      <c r="L126" s="476">
        <f t="shared" si="10"/>
        <v>0</v>
      </c>
      <c r="M126" s="219"/>
    </row>
    <row r="127" spans="1:13" ht="56.25" hidden="1" customHeight="1">
      <c r="A127" s="189"/>
      <c r="B127" s="202" t="s">
        <v>553</v>
      </c>
      <c r="C127" s="218">
        <v>1831.9</v>
      </c>
      <c r="D127" s="209">
        <v>621.6</v>
      </c>
      <c r="E127" s="476"/>
      <c r="F127" s="476"/>
      <c r="G127" s="476"/>
      <c r="H127" s="476">
        <f t="shared" si="8"/>
        <v>0</v>
      </c>
      <c r="I127" s="476">
        <f t="shared" si="9"/>
        <v>0</v>
      </c>
      <c r="J127" s="476"/>
      <c r="K127" s="476"/>
      <c r="L127" s="476">
        <f t="shared" si="10"/>
        <v>0</v>
      </c>
      <c r="M127" s="219"/>
    </row>
    <row r="128" spans="1:13" ht="30.75" hidden="1" customHeight="1">
      <c r="A128" s="189">
        <v>9</v>
      </c>
      <c r="B128" s="192" t="s">
        <v>554</v>
      </c>
      <c r="C128" s="218">
        <v>6363</v>
      </c>
      <c r="D128" s="209">
        <v>733</v>
      </c>
      <c r="E128" s="476"/>
      <c r="F128" s="476"/>
      <c r="G128" s="476"/>
      <c r="H128" s="476">
        <f t="shared" si="8"/>
        <v>0</v>
      </c>
      <c r="I128" s="476">
        <f t="shared" si="9"/>
        <v>0</v>
      </c>
      <c r="J128" s="476"/>
      <c r="K128" s="476"/>
      <c r="L128" s="476">
        <f t="shared" si="10"/>
        <v>0</v>
      </c>
      <c r="M128" s="219"/>
    </row>
    <row r="129" spans="1:13" ht="30.75" hidden="1" customHeight="1">
      <c r="A129" s="189">
        <v>10</v>
      </c>
      <c r="B129" s="192" t="s">
        <v>555</v>
      </c>
      <c r="C129" s="218">
        <v>2799</v>
      </c>
      <c r="D129" s="209">
        <v>700</v>
      </c>
      <c r="E129" s="476"/>
      <c r="F129" s="476"/>
      <c r="G129" s="476"/>
      <c r="H129" s="476">
        <f t="shared" si="8"/>
        <v>0</v>
      </c>
      <c r="I129" s="476">
        <f t="shared" si="9"/>
        <v>0</v>
      </c>
      <c r="J129" s="476"/>
      <c r="K129" s="476"/>
      <c r="L129" s="476">
        <f t="shared" si="10"/>
        <v>0</v>
      </c>
      <c r="M129" s="219"/>
    </row>
    <row r="130" spans="1:13" ht="30.75" hidden="1" customHeight="1">
      <c r="A130" s="189">
        <v>11</v>
      </c>
      <c r="B130" s="192" t="s">
        <v>556</v>
      </c>
      <c r="C130" s="218">
        <v>2712</v>
      </c>
      <c r="D130" s="209">
        <v>343</v>
      </c>
      <c r="E130" s="476"/>
      <c r="F130" s="476"/>
      <c r="G130" s="476"/>
      <c r="H130" s="476">
        <f t="shared" si="8"/>
        <v>0</v>
      </c>
      <c r="I130" s="476">
        <f t="shared" si="9"/>
        <v>0</v>
      </c>
      <c r="J130" s="476"/>
      <c r="K130" s="476"/>
      <c r="L130" s="476">
        <f t="shared" si="10"/>
        <v>0</v>
      </c>
      <c r="M130" s="219"/>
    </row>
    <row r="131" spans="1:13" ht="30.75" hidden="1" customHeight="1">
      <c r="A131" s="189">
        <v>12</v>
      </c>
      <c r="B131" s="192" t="s">
        <v>557</v>
      </c>
      <c r="C131" s="218">
        <v>3353</v>
      </c>
      <c r="D131" s="209">
        <v>1562</v>
      </c>
      <c r="E131" s="476"/>
      <c r="F131" s="476"/>
      <c r="G131" s="476"/>
      <c r="H131" s="476">
        <f t="shared" si="8"/>
        <v>0</v>
      </c>
      <c r="I131" s="476">
        <f t="shared" si="9"/>
        <v>0</v>
      </c>
      <c r="J131" s="476"/>
      <c r="K131" s="476"/>
      <c r="L131" s="476">
        <f t="shared" si="10"/>
        <v>0</v>
      </c>
      <c r="M131" s="219"/>
    </row>
    <row r="132" spans="1:13" ht="30.75" hidden="1" customHeight="1">
      <c r="A132" s="189">
        <v>13</v>
      </c>
      <c r="B132" s="192" t="s">
        <v>558</v>
      </c>
      <c r="C132" s="218"/>
      <c r="D132" s="209"/>
      <c r="E132" s="476"/>
      <c r="F132" s="476"/>
      <c r="G132" s="476"/>
      <c r="H132" s="476">
        <f t="shared" si="8"/>
        <v>0</v>
      </c>
      <c r="I132" s="476">
        <f t="shared" si="9"/>
        <v>0</v>
      </c>
      <c r="J132" s="476"/>
      <c r="K132" s="476"/>
      <c r="L132" s="476">
        <f t="shared" si="10"/>
        <v>0</v>
      </c>
      <c r="M132" s="219"/>
    </row>
    <row r="133" spans="1:13" ht="75" hidden="1">
      <c r="A133" s="189"/>
      <c r="B133" s="202" t="s">
        <v>559</v>
      </c>
      <c r="C133" s="218">
        <v>1104.7</v>
      </c>
      <c r="D133" s="209">
        <v>582</v>
      </c>
      <c r="E133" s="476"/>
      <c r="F133" s="476"/>
      <c r="G133" s="476"/>
      <c r="H133" s="476">
        <f t="shared" si="8"/>
        <v>0</v>
      </c>
      <c r="I133" s="476">
        <f t="shared" si="9"/>
        <v>0</v>
      </c>
      <c r="J133" s="476"/>
      <c r="K133" s="476"/>
      <c r="L133" s="476">
        <f t="shared" si="10"/>
        <v>0</v>
      </c>
      <c r="M133" s="219"/>
    </row>
    <row r="134" spans="1:13" ht="75" hidden="1">
      <c r="A134" s="189"/>
      <c r="B134" s="202" t="s">
        <v>560</v>
      </c>
      <c r="C134" s="218">
        <v>868</v>
      </c>
      <c r="D134" s="209">
        <v>959</v>
      </c>
      <c r="E134" s="476"/>
      <c r="F134" s="476"/>
      <c r="G134" s="476"/>
      <c r="H134" s="476">
        <f t="shared" si="8"/>
        <v>0</v>
      </c>
      <c r="I134" s="476">
        <f t="shared" si="9"/>
        <v>0</v>
      </c>
      <c r="J134" s="476"/>
      <c r="K134" s="476"/>
      <c r="L134" s="476">
        <f t="shared" si="10"/>
        <v>0</v>
      </c>
      <c r="M134" s="219"/>
    </row>
    <row r="135" spans="1:13" ht="56.25" hidden="1">
      <c r="A135" s="189"/>
      <c r="B135" s="202" t="s">
        <v>561</v>
      </c>
      <c r="C135" s="218">
        <v>4238</v>
      </c>
      <c r="D135" s="209">
        <v>1826</v>
      </c>
      <c r="E135" s="476"/>
      <c r="F135" s="476"/>
      <c r="G135" s="476"/>
      <c r="H135" s="476">
        <f t="shared" si="8"/>
        <v>0</v>
      </c>
      <c r="I135" s="476">
        <f t="shared" si="9"/>
        <v>0</v>
      </c>
      <c r="J135" s="476"/>
      <c r="K135" s="476"/>
      <c r="L135" s="476">
        <f t="shared" si="10"/>
        <v>0</v>
      </c>
      <c r="M135" s="219"/>
    </row>
    <row r="136" spans="1:13" ht="29.25" hidden="1" customHeight="1">
      <c r="A136" s="189">
        <v>14</v>
      </c>
      <c r="B136" s="192" t="s">
        <v>562</v>
      </c>
      <c r="C136" s="218"/>
      <c r="D136" s="209"/>
      <c r="E136" s="476"/>
      <c r="F136" s="476"/>
      <c r="G136" s="476"/>
      <c r="H136" s="476">
        <f t="shared" si="8"/>
        <v>0</v>
      </c>
      <c r="I136" s="476">
        <f t="shared" si="9"/>
        <v>0</v>
      </c>
      <c r="J136" s="476"/>
      <c r="K136" s="476"/>
      <c r="L136" s="476">
        <f t="shared" si="10"/>
        <v>0</v>
      </c>
      <c r="M136" s="219"/>
    </row>
    <row r="137" spans="1:13" ht="37.5" hidden="1">
      <c r="A137" s="189"/>
      <c r="B137" s="202" t="s">
        <v>563</v>
      </c>
      <c r="C137" s="218">
        <v>3519</v>
      </c>
      <c r="D137" s="209">
        <v>765</v>
      </c>
      <c r="E137" s="476"/>
      <c r="F137" s="476"/>
      <c r="G137" s="476"/>
      <c r="H137" s="476">
        <f t="shared" si="8"/>
        <v>0</v>
      </c>
      <c r="I137" s="476">
        <f t="shared" si="9"/>
        <v>0</v>
      </c>
      <c r="J137" s="476"/>
      <c r="K137" s="476"/>
      <c r="L137" s="476">
        <f t="shared" si="10"/>
        <v>0</v>
      </c>
      <c r="M137" s="219"/>
    </row>
    <row r="138" spans="1:13" ht="56.25" hidden="1">
      <c r="A138" s="189"/>
      <c r="B138" s="202" t="s">
        <v>564</v>
      </c>
      <c r="C138" s="218">
        <v>3260</v>
      </c>
      <c r="D138" s="209">
        <v>1409</v>
      </c>
      <c r="E138" s="476"/>
      <c r="F138" s="476"/>
      <c r="G138" s="476"/>
      <c r="H138" s="476">
        <f t="shared" si="8"/>
        <v>0</v>
      </c>
      <c r="I138" s="476">
        <f t="shared" si="9"/>
        <v>0</v>
      </c>
      <c r="J138" s="476"/>
      <c r="K138" s="476"/>
      <c r="L138" s="476">
        <f t="shared" si="10"/>
        <v>0</v>
      </c>
      <c r="M138" s="219"/>
    </row>
    <row r="139" spans="1:13" ht="29.25" hidden="1" customHeight="1">
      <c r="A139" s="189">
        <v>15</v>
      </c>
      <c r="B139" s="192" t="s">
        <v>565</v>
      </c>
      <c r="C139" s="218"/>
      <c r="D139" s="209"/>
      <c r="E139" s="476"/>
      <c r="F139" s="476"/>
      <c r="G139" s="476"/>
      <c r="H139" s="476">
        <f t="shared" si="8"/>
        <v>0</v>
      </c>
      <c r="I139" s="476">
        <f t="shared" si="9"/>
        <v>0</v>
      </c>
      <c r="J139" s="476"/>
      <c r="K139" s="476"/>
      <c r="L139" s="476">
        <f t="shared" si="10"/>
        <v>0</v>
      </c>
      <c r="M139" s="219"/>
    </row>
    <row r="140" spans="1:13" ht="56.25" hidden="1">
      <c r="A140" s="189"/>
      <c r="B140" s="202" t="s">
        <v>566</v>
      </c>
      <c r="C140" s="218">
        <v>1928.5</v>
      </c>
      <c r="D140" s="209">
        <v>784</v>
      </c>
      <c r="E140" s="476"/>
      <c r="F140" s="476"/>
      <c r="G140" s="476"/>
      <c r="H140" s="476">
        <f t="shared" si="8"/>
        <v>0</v>
      </c>
      <c r="I140" s="476">
        <f t="shared" si="9"/>
        <v>0</v>
      </c>
      <c r="J140" s="476"/>
      <c r="K140" s="476"/>
      <c r="L140" s="476">
        <f t="shared" si="10"/>
        <v>0</v>
      </c>
      <c r="M140" s="219"/>
    </row>
    <row r="141" spans="1:13" ht="56.25" hidden="1">
      <c r="A141" s="189"/>
      <c r="B141" s="202" t="s">
        <v>567</v>
      </c>
      <c r="C141" s="218">
        <v>2876</v>
      </c>
      <c r="D141" s="209">
        <v>718</v>
      </c>
      <c r="E141" s="476"/>
      <c r="F141" s="476"/>
      <c r="G141" s="476"/>
      <c r="H141" s="476">
        <f t="shared" si="8"/>
        <v>0</v>
      </c>
      <c r="I141" s="476">
        <f t="shared" si="9"/>
        <v>0</v>
      </c>
      <c r="J141" s="476"/>
      <c r="K141" s="476"/>
      <c r="L141" s="476">
        <f t="shared" si="10"/>
        <v>0</v>
      </c>
      <c r="M141" s="219"/>
    </row>
    <row r="142" spans="1:13" ht="29.25" hidden="1" customHeight="1">
      <c r="A142" s="189">
        <v>16</v>
      </c>
      <c r="B142" s="192" t="s">
        <v>568</v>
      </c>
      <c r="C142" s="218"/>
      <c r="D142" s="209"/>
      <c r="E142" s="476"/>
      <c r="F142" s="476"/>
      <c r="G142" s="476"/>
      <c r="H142" s="476">
        <f t="shared" si="8"/>
        <v>0</v>
      </c>
      <c r="I142" s="476">
        <f t="shared" si="9"/>
        <v>0</v>
      </c>
      <c r="J142" s="476"/>
      <c r="K142" s="476"/>
      <c r="L142" s="476">
        <f t="shared" si="10"/>
        <v>0</v>
      </c>
      <c r="M142" s="219"/>
    </row>
    <row r="143" spans="1:13" ht="37.5" hidden="1">
      <c r="A143" s="189"/>
      <c r="B143" s="202" t="s">
        <v>569</v>
      </c>
      <c r="C143" s="218">
        <v>3650</v>
      </c>
      <c r="D143" s="209">
        <v>432</v>
      </c>
      <c r="E143" s="476"/>
      <c r="F143" s="476"/>
      <c r="G143" s="476"/>
      <c r="H143" s="476">
        <f t="shared" si="8"/>
        <v>0</v>
      </c>
      <c r="I143" s="476">
        <f t="shared" si="9"/>
        <v>0</v>
      </c>
      <c r="J143" s="476"/>
      <c r="K143" s="476"/>
      <c r="L143" s="476">
        <f t="shared" si="10"/>
        <v>0</v>
      </c>
      <c r="M143" s="219"/>
    </row>
    <row r="144" spans="1:13" ht="56.25" hidden="1">
      <c r="A144" s="189"/>
      <c r="B144" s="202" t="s">
        <v>570</v>
      </c>
      <c r="C144" s="218">
        <v>5400</v>
      </c>
      <c r="D144" s="209">
        <v>540</v>
      </c>
      <c r="E144" s="476"/>
      <c r="F144" s="476"/>
      <c r="G144" s="476"/>
      <c r="H144" s="476">
        <f t="shared" si="8"/>
        <v>0</v>
      </c>
      <c r="I144" s="476">
        <f t="shared" si="9"/>
        <v>0</v>
      </c>
      <c r="J144" s="476"/>
      <c r="K144" s="476"/>
      <c r="L144" s="476">
        <f t="shared" si="10"/>
        <v>0</v>
      </c>
      <c r="M144" s="219"/>
    </row>
    <row r="145" spans="1:13" ht="56.25" hidden="1">
      <c r="A145" s="189"/>
      <c r="B145" s="202" t="s">
        <v>571</v>
      </c>
      <c r="C145" s="218">
        <v>1852</v>
      </c>
      <c r="D145" s="209">
        <v>471</v>
      </c>
      <c r="E145" s="476"/>
      <c r="F145" s="476"/>
      <c r="G145" s="476"/>
      <c r="H145" s="476">
        <f t="shared" si="8"/>
        <v>0</v>
      </c>
      <c r="I145" s="476">
        <f t="shared" si="9"/>
        <v>0</v>
      </c>
      <c r="J145" s="476"/>
      <c r="K145" s="476"/>
      <c r="L145" s="476">
        <f t="shared" si="10"/>
        <v>0</v>
      </c>
      <c r="M145" s="219"/>
    </row>
    <row r="146" spans="1:13" ht="29.25" hidden="1" customHeight="1">
      <c r="A146" s="189">
        <v>17</v>
      </c>
      <c r="B146" s="192" t="s">
        <v>572</v>
      </c>
      <c r="C146" s="218"/>
      <c r="D146" s="209"/>
      <c r="E146" s="476"/>
      <c r="F146" s="476"/>
      <c r="G146" s="476"/>
      <c r="H146" s="476">
        <f t="shared" si="8"/>
        <v>0</v>
      </c>
      <c r="I146" s="476">
        <f t="shared" si="9"/>
        <v>0</v>
      </c>
      <c r="J146" s="476"/>
      <c r="K146" s="476"/>
      <c r="L146" s="476">
        <f t="shared" si="10"/>
        <v>0</v>
      </c>
      <c r="M146" s="219"/>
    </row>
    <row r="147" spans="1:13" ht="56.25" hidden="1">
      <c r="A147" s="189"/>
      <c r="B147" s="202" t="s">
        <v>573</v>
      </c>
      <c r="C147" s="218">
        <v>6865</v>
      </c>
      <c r="D147" s="209">
        <v>1718</v>
      </c>
      <c r="E147" s="476"/>
      <c r="F147" s="476"/>
      <c r="G147" s="476"/>
      <c r="H147" s="476">
        <f t="shared" si="8"/>
        <v>0</v>
      </c>
      <c r="I147" s="476">
        <f t="shared" si="9"/>
        <v>0</v>
      </c>
      <c r="J147" s="476"/>
      <c r="K147" s="476"/>
      <c r="L147" s="476">
        <f t="shared" si="10"/>
        <v>0</v>
      </c>
      <c r="M147" s="219"/>
    </row>
    <row r="148" spans="1:13" ht="75" hidden="1">
      <c r="A148" s="189"/>
      <c r="B148" s="202" t="s">
        <v>574</v>
      </c>
      <c r="C148" s="218">
        <v>2385</v>
      </c>
      <c r="D148" s="209">
        <v>850</v>
      </c>
      <c r="E148" s="476"/>
      <c r="F148" s="476"/>
      <c r="G148" s="476"/>
      <c r="H148" s="476">
        <f t="shared" si="8"/>
        <v>0</v>
      </c>
      <c r="I148" s="476">
        <f t="shared" si="9"/>
        <v>0</v>
      </c>
      <c r="J148" s="476"/>
      <c r="K148" s="476"/>
      <c r="L148" s="476">
        <f t="shared" si="10"/>
        <v>0</v>
      </c>
      <c r="M148" s="219"/>
    </row>
    <row r="149" spans="1:13" ht="27" hidden="1" customHeight="1">
      <c r="A149" s="189">
        <v>18</v>
      </c>
      <c r="B149" s="192" t="s">
        <v>575</v>
      </c>
      <c r="C149" s="218"/>
      <c r="D149" s="209"/>
      <c r="E149" s="476"/>
      <c r="F149" s="476"/>
      <c r="G149" s="476"/>
      <c r="H149" s="476">
        <f t="shared" si="8"/>
        <v>0</v>
      </c>
      <c r="I149" s="476">
        <f t="shared" si="9"/>
        <v>0</v>
      </c>
      <c r="J149" s="476"/>
      <c r="K149" s="476"/>
      <c r="L149" s="476">
        <f t="shared" si="10"/>
        <v>0</v>
      </c>
      <c r="M149" s="219"/>
    </row>
    <row r="150" spans="1:13" ht="37.5" hidden="1">
      <c r="A150" s="189"/>
      <c r="B150" s="202" t="s">
        <v>576</v>
      </c>
      <c r="C150" s="218">
        <v>1514</v>
      </c>
      <c r="D150" s="209">
        <v>1040</v>
      </c>
      <c r="E150" s="476"/>
      <c r="F150" s="476"/>
      <c r="G150" s="476"/>
      <c r="H150" s="476">
        <f t="shared" si="8"/>
        <v>0</v>
      </c>
      <c r="I150" s="476">
        <f t="shared" si="9"/>
        <v>0</v>
      </c>
      <c r="J150" s="476"/>
      <c r="K150" s="476"/>
      <c r="L150" s="476">
        <f t="shared" si="10"/>
        <v>0</v>
      </c>
      <c r="M150" s="219"/>
    </row>
    <row r="151" spans="1:13" ht="37.5" hidden="1">
      <c r="A151" s="189"/>
      <c r="B151" s="202" t="s">
        <v>577</v>
      </c>
      <c r="C151" s="218">
        <v>4449</v>
      </c>
      <c r="D151" s="209">
        <v>1395</v>
      </c>
      <c r="E151" s="476"/>
      <c r="F151" s="476"/>
      <c r="G151" s="476"/>
      <c r="H151" s="476">
        <f t="shared" si="8"/>
        <v>0</v>
      </c>
      <c r="I151" s="476">
        <f t="shared" si="9"/>
        <v>0</v>
      </c>
      <c r="J151" s="476"/>
      <c r="K151" s="476"/>
      <c r="L151" s="476">
        <f t="shared" si="10"/>
        <v>0</v>
      </c>
      <c r="M151" s="219"/>
    </row>
    <row r="152" spans="1:13" ht="37.5" hidden="1">
      <c r="A152" s="189"/>
      <c r="B152" s="202" t="s">
        <v>578</v>
      </c>
      <c r="C152" s="218">
        <v>1176</v>
      </c>
      <c r="D152" s="209">
        <v>421</v>
      </c>
      <c r="E152" s="476"/>
      <c r="F152" s="476"/>
      <c r="G152" s="476"/>
      <c r="H152" s="476">
        <f t="shared" si="8"/>
        <v>0</v>
      </c>
      <c r="I152" s="476">
        <f t="shared" si="9"/>
        <v>0</v>
      </c>
      <c r="J152" s="476"/>
      <c r="K152" s="476"/>
      <c r="L152" s="476">
        <f t="shared" si="10"/>
        <v>0</v>
      </c>
      <c r="M152" s="219"/>
    </row>
    <row r="153" spans="1:13" ht="30" hidden="1" customHeight="1">
      <c r="A153" s="189">
        <v>19</v>
      </c>
      <c r="B153" s="192" t="s">
        <v>579</v>
      </c>
      <c r="C153" s="218"/>
      <c r="D153" s="209"/>
      <c r="E153" s="476"/>
      <c r="F153" s="476"/>
      <c r="G153" s="476"/>
      <c r="H153" s="476">
        <f t="shared" si="8"/>
        <v>0</v>
      </c>
      <c r="I153" s="476">
        <f t="shared" si="9"/>
        <v>0</v>
      </c>
      <c r="J153" s="476"/>
      <c r="K153" s="476"/>
      <c r="L153" s="476">
        <f t="shared" si="10"/>
        <v>0</v>
      </c>
      <c r="M153" s="219"/>
    </row>
    <row r="154" spans="1:13" ht="37.5" hidden="1">
      <c r="A154" s="189"/>
      <c r="B154" s="202" t="s">
        <v>580</v>
      </c>
      <c r="C154" s="218">
        <v>3998.2</v>
      </c>
      <c r="D154" s="209">
        <v>790</v>
      </c>
      <c r="E154" s="476"/>
      <c r="F154" s="476"/>
      <c r="G154" s="476"/>
      <c r="H154" s="476">
        <f t="shared" si="8"/>
        <v>0</v>
      </c>
      <c r="I154" s="476">
        <f t="shared" si="9"/>
        <v>0</v>
      </c>
      <c r="J154" s="476"/>
      <c r="K154" s="476"/>
      <c r="L154" s="476">
        <f t="shared" si="10"/>
        <v>0</v>
      </c>
      <c r="M154" s="219"/>
    </row>
    <row r="155" spans="1:13" ht="56.25" hidden="1">
      <c r="A155" s="189"/>
      <c r="B155" s="202" t="s">
        <v>581</v>
      </c>
      <c r="C155" s="218">
        <v>5443.5</v>
      </c>
      <c r="D155" s="209">
        <v>600</v>
      </c>
      <c r="E155" s="476"/>
      <c r="F155" s="476"/>
      <c r="G155" s="476"/>
      <c r="H155" s="476">
        <f t="shared" si="8"/>
        <v>0</v>
      </c>
      <c r="I155" s="476">
        <f t="shared" si="9"/>
        <v>0</v>
      </c>
      <c r="J155" s="476"/>
      <c r="K155" s="476"/>
      <c r="L155" s="476">
        <f t="shared" si="10"/>
        <v>0</v>
      </c>
      <c r="M155" s="219"/>
    </row>
    <row r="156" spans="1:13" ht="56.25" hidden="1">
      <c r="A156" s="189"/>
      <c r="B156" s="202" t="s">
        <v>582</v>
      </c>
      <c r="C156" s="218">
        <v>3223</v>
      </c>
      <c r="D156" s="209">
        <v>1447.8</v>
      </c>
      <c r="E156" s="476"/>
      <c r="F156" s="476"/>
      <c r="G156" s="476"/>
      <c r="H156" s="476">
        <f t="shared" si="8"/>
        <v>0</v>
      </c>
      <c r="I156" s="476">
        <f t="shared" si="9"/>
        <v>0</v>
      </c>
      <c r="J156" s="476"/>
      <c r="K156" s="476"/>
      <c r="L156" s="476">
        <f t="shared" si="10"/>
        <v>0</v>
      </c>
      <c r="M156" s="219"/>
    </row>
    <row r="157" spans="1:13" ht="30" customHeight="1">
      <c r="A157" s="189">
        <v>2</v>
      </c>
      <c r="B157" s="192" t="s">
        <v>461</v>
      </c>
      <c r="C157" s="218"/>
      <c r="D157" s="192"/>
      <c r="E157" s="476">
        <v>10</v>
      </c>
      <c r="F157" s="476">
        <v>8</v>
      </c>
      <c r="G157" s="476"/>
      <c r="H157" s="476">
        <f t="shared" si="8"/>
        <v>2</v>
      </c>
      <c r="I157" s="476">
        <f t="shared" si="9"/>
        <v>0</v>
      </c>
      <c r="J157" s="476">
        <v>1</v>
      </c>
      <c r="K157" s="476"/>
      <c r="L157" s="476">
        <f t="shared" si="10"/>
        <v>1</v>
      </c>
      <c r="M157" s="219"/>
    </row>
    <row r="158" spans="1:13" ht="25.5" hidden="1" customHeight="1">
      <c r="A158" s="189">
        <v>17.751557259223802</v>
      </c>
      <c r="B158" s="192" t="s">
        <v>583</v>
      </c>
      <c r="C158" s="220">
        <v>5600</v>
      </c>
      <c r="D158" s="490">
        <v>2929.2</v>
      </c>
      <c r="E158" s="476"/>
      <c r="F158" s="476"/>
      <c r="G158" s="476"/>
      <c r="H158" s="476">
        <f t="shared" si="8"/>
        <v>0</v>
      </c>
      <c r="I158" s="476">
        <f t="shared" si="9"/>
        <v>0</v>
      </c>
      <c r="J158" s="476"/>
      <c r="K158" s="476"/>
      <c r="L158" s="476">
        <f t="shared" si="10"/>
        <v>0</v>
      </c>
      <c r="M158" s="219"/>
    </row>
    <row r="159" spans="1:13" ht="33" hidden="1" customHeight="1">
      <c r="A159" s="189">
        <v>18.042505190864102</v>
      </c>
      <c r="B159" s="192" t="s">
        <v>584</v>
      </c>
      <c r="C159" s="220">
        <v>4223.3999999999996</v>
      </c>
      <c r="D159" s="490">
        <v>2929.2</v>
      </c>
      <c r="E159" s="476"/>
      <c r="F159" s="476"/>
      <c r="G159" s="476"/>
      <c r="H159" s="476">
        <f t="shared" si="8"/>
        <v>0</v>
      </c>
      <c r="I159" s="476">
        <f t="shared" si="9"/>
        <v>0</v>
      </c>
      <c r="J159" s="476"/>
      <c r="K159" s="476"/>
      <c r="L159" s="476">
        <f t="shared" si="10"/>
        <v>0</v>
      </c>
      <c r="M159" s="219"/>
    </row>
    <row r="160" spans="1:13" ht="33" hidden="1" customHeight="1">
      <c r="A160" s="189">
        <v>18.333453122504402</v>
      </c>
      <c r="B160" s="192" t="s">
        <v>400</v>
      </c>
      <c r="C160" s="220">
        <v>6304</v>
      </c>
      <c r="D160" s="490">
        <v>1925</v>
      </c>
      <c r="E160" s="476"/>
      <c r="F160" s="476"/>
      <c r="G160" s="476"/>
      <c r="H160" s="476">
        <f t="shared" si="8"/>
        <v>0</v>
      </c>
      <c r="I160" s="476">
        <f t="shared" si="9"/>
        <v>0</v>
      </c>
      <c r="J160" s="476"/>
      <c r="K160" s="476"/>
      <c r="L160" s="476">
        <f t="shared" si="10"/>
        <v>0</v>
      </c>
      <c r="M160" s="219"/>
    </row>
    <row r="161" spans="1:13" ht="33" hidden="1" customHeight="1">
      <c r="A161" s="189">
        <v>18.624401054144698</v>
      </c>
      <c r="B161" s="192" t="s">
        <v>585</v>
      </c>
      <c r="C161" s="220">
        <v>7946</v>
      </c>
      <c r="D161" s="490">
        <v>3034.8</v>
      </c>
      <c r="E161" s="476"/>
      <c r="F161" s="476"/>
      <c r="G161" s="476"/>
      <c r="H161" s="476">
        <f t="shared" si="8"/>
        <v>0</v>
      </c>
      <c r="I161" s="476">
        <f t="shared" si="9"/>
        <v>0</v>
      </c>
      <c r="J161" s="476"/>
      <c r="K161" s="476"/>
      <c r="L161" s="476">
        <f t="shared" si="10"/>
        <v>0</v>
      </c>
      <c r="M161" s="219"/>
    </row>
    <row r="162" spans="1:13" ht="33" hidden="1" customHeight="1">
      <c r="A162" s="189">
        <v>18.915348985784998</v>
      </c>
      <c r="B162" s="192" t="s">
        <v>586</v>
      </c>
      <c r="C162" s="220">
        <v>4351</v>
      </c>
      <c r="D162" s="490">
        <v>2056</v>
      </c>
      <c r="E162" s="476"/>
      <c r="F162" s="476"/>
      <c r="G162" s="476"/>
      <c r="H162" s="476">
        <f t="shared" si="8"/>
        <v>0</v>
      </c>
      <c r="I162" s="476">
        <f t="shared" si="9"/>
        <v>0</v>
      </c>
      <c r="J162" s="476"/>
      <c r="K162" s="476"/>
      <c r="L162" s="476">
        <f t="shared" si="10"/>
        <v>0</v>
      </c>
      <c r="M162" s="219"/>
    </row>
    <row r="163" spans="1:13" ht="33" hidden="1" customHeight="1">
      <c r="A163" s="189">
        <v>19.206296917425298</v>
      </c>
      <c r="B163" s="192" t="s">
        <v>587</v>
      </c>
      <c r="C163" s="220">
        <v>7628.7</v>
      </c>
      <c r="D163" s="490">
        <v>3390.8</v>
      </c>
      <c r="E163" s="476"/>
      <c r="F163" s="476"/>
      <c r="G163" s="476"/>
      <c r="H163" s="476">
        <f t="shared" si="8"/>
        <v>0</v>
      </c>
      <c r="I163" s="476">
        <f t="shared" si="9"/>
        <v>0</v>
      </c>
      <c r="J163" s="476"/>
      <c r="K163" s="476"/>
      <c r="L163" s="476">
        <f t="shared" si="10"/>
        <v>0</v>
      </c>
      <c r="M163" s="219"/>
    </row>
    <row r="164" spans="1:13" ht="33" hidden="1" customHeight="1">
      <c r="A164" s="189">
        <v>19.497244849065599</v>
      </c>
      <c r="B164" s="192" t="s">
        <v>588</v>
      </c>
      <c r="C164" s="220">
        <v>4532</v>
      </c>
      <c r="D164" s="490">
        <v>1735</v>
      </c>
      <c r="E164" s="476"/>
      <c r="F164" s="476"/>
      <c r="G164" s="476"/>
      <c r="H164" s="476">
        <f t="shared" si="8"/>
        <v>0</v>
      </c>
      <c r="I164" s="476">
        <f t="shared" si="9"/>
        <v>0</v>
      </c>
      <c r="J164" s="476"/>
      <c r="K164" s="476"/>
      <c r="L164" s="476">
        <f t="shared" si="10"/>
        <v>0</v>
      </c>
      <c r="M164" s="219"/>
    </row>
    <row r="165" spans="1:13" ht="28.5" hidden="1" customHeight="1">
      <c r="A165" s="189">
        <v>19.788192780705899</v>
      </c>
      <c r="B165" s="192" t="s">
        <v>589</v>
      </c>
      <c r="C165" s="220">
        <v>4742</v>
      </c>
      <c r="D165" s="490">
        <v>1788</v>
      </c>
      <c r="E165" s="476"/>
      <c r="F165" s="476"/>
      <c r="G165" s="476"/>
      <c r="H165" s="476">
        <f t="shared" si="8"/>
        <v>0</v>
      </c>
      <c r="I165" s="476">
        <f t="shared" si="9"/>
        <v>0</v>
      </c>
      <c r="J165" s="476"/>
      <c r="K165" s="476"/>
      <c r="L165" s="476">
        <f t="shared" si="10"/>
        <v>0</v>
      </c>
      <c r="M165" s="219"/>
    </row>
    <row r="166" spans="1:13" ht="25.5" hidden="1" customHeight="1">
      <c r="A166" s="189">
        <v>20.079140712346302</v>
      </c>
      <c r="B166" s="192" t="s">
        <v>590</v>
      </c>
      <c r="C166" s="220">
        <v>2300</v>
      </c>
      <c r="D166" s="490">
        <v>2144.9</v>
      </c>
      <c r="E166" s="476"/>
      <c r="F166" s="476"/>
      <c r="G166" s="476"/>
      <c r="H166" s="476">
        <f t="shared" si="8"/>
        <v>0</v>
      </c>
      <c r="I166" s="476">
        <f t="shared" si="9"/>
        <v>0</v>
      </c>
      <c r="J166" s="476"/>
      <c r="K166" s="476"/>
      <c r="L166" s="476">
        <f t="shared" si="10"/>
        <v>0</v>
      </c>
      <c r="M166" s="219"/>
    </row>
    <row r="167" spans="1:13" ht="31.5" hidden="1" customHeight="1">
      <c r="A167" s="189">
        <v>20.370088643986598</v>
      </c>
      <c r="B167" s="192" t="s">
        <v>401</v>
      </c>
      <c r="C167" s="220">
        <v>9680</v>
      </c>
      <c r="D167" s="490">
        <v>3031</v>
      </c>
      <c r="E167" s="476"/>
      <c r="F167" s="476"/>
      <c r="G167" s="476"/>
      <c r="H167" s="476">
        <f t="shared" si="8"/>
        <v>0</v>
      </c>
      <c r="I167" s="476">
        <f t="shared" si="9"/>
        <v>0</v>
      </c>
      <c r="J167" s="476"/>
      <c r="K167" s="476"/>
      <c r="L167" s="476">
        <f t="shared" si="10"/>
        <v>0</v>
      </c>
      <c r="M167" s="219"/>
    </row>
    <row r="168" spans="1:13" ht="31.5" customHeight="1">
      <c r="A168" s="189">
        <v>3</v>
      </c>
      <c r="B168" s="192" t="s">
        <v>467</v>
      </c>
      <c r="C168" s="220"/>
      <c r="D168" s="201"/>
      <c r="E168" s="476">
        <v>18</v>
      </c>
      <c r="F168" s="476">
        <v>4</v>
      </c>
      <c r="G168" s="476"/>
      <c r="H168" s="476">
        <f t="shared" si="8"/>
        <v>14</v>
      </c>
      <c r="I168" s="476">
        <v>5</v>
      </c>
      <c r="J168" s="476">
        <v>3</v>
      </c>
      <c r="K168" s="476">
        <v>3</v>
      </c>
      <c r="L168" s="476">
        <f t="shared" si="10"/>
        <v>3</v>
      </c>
      <c r="M168" s="219"/>
    </row>
    <row r="169" spans="1:13" ht="31.5" hidden="1" customHeight="1">
      <c r="A169" s="189">
        <v>20.951984507267198</v>
      </c>
      <c r="B169" s="198" t="s">
        <v>591</v>
      </c>
      <c r="C169" s="221"/>
      <c r="D169" s="199"/>
      <c r="E169" s="476"/>
      <c r="F169" s="476"/>
      <c r="G169" s="476"/>
      <c r="H169" s="476">
        <f t="shared" si="8"/>
        <v>0</v>
      </c>
      <c r="I169" s="476">
        <f t="shared" ref="I169:I190" si="11">G169/2</f>
        <v>0</v>
      </c>
      <c r="J169" s="476">
        <f t="shared" ref="J169:J232" si="12">K169/2</f>
        <v>0</v>
      </c>
      <c r="K169" s="476"/>
      <c r="L169" s="476">
        <f t="shared" si="10"/>
        <v>0</v>
      </c>
      <c r="M169" s="219"/>
    </row>
    <row r="170" spans="1:13" ht="37.5" hidden="1">
      <c r="A170" s="189">
        <v>21.242932438907498</v>
      </c>
      <c r="B170" s="211" t="s">
        <v>592</v>
      </c>
      <c r="C170" s="221">
        <v>177</v>
      </c>
      <c r="D170" s="220">
        <v>1062</v>
      </c>
      <c r="E170" s="476"/>
      <c r="F170" s="476"/>
      <c r="G170" s="476"/>
      <c r="H170" s="476">
        <f t="shared" si="8"/>
        <v>0</v>
      </c>
      <c r="I170" s="476">
        <f t="shared" si="11"/>
        <v>0</v>
      </c>
      <c r="J170" s="476">
        <f t="shared" si="12"/>
        <v>0</v>
      </c>
      <c r="K170" s="476"/>
      <c r="L170" s="476">
        <f t="shared" si="10"/>
        <v>0</v>
      </c>
      <c r="M170" s="219"/>
    </row>
    <row r="171" spans="1:13" ht="37.5" hidden="1">
      <c r="A171" s="189">
        <v>21.533880370547799</v>
      </c>
      <c r="B171" s="211" t="s">
        <v>593</v>
      </c>
      <c r="C171" s="221">
        <v>56.2</v>
      </c>
      <c r="D171" s="220">
        <v>280</v>
      </c>
      <c r="E171" s="476"/>
      <c r="F171" s="476"/>
      <c r="G171" s="476"/>
      <c r="H171" s="476">
        <f t="shared" si="8"/>
        <v>0</v>
      </c>
      <c r="I171" s="476">
        <f t="shared" si="11"/>
        <v>0</v>
      </c>
      <c r="J171" s="476">
        <f t="shared" si="12"/>
        <v>0</v>
      </c>
      <c r="K171" s="476"/>
      <c r="L171" s="476">
        <f t="shared" si="10"/>
        <v>0</v>
      </c>
      <c r="M171" s="219"/>
    </row>
    <row r="172" spans="1:13" ht="28.5" hidden="1" customHeight="1">
      <c r="A172" s="189">
        <v>21.824828302188099</v>
      </c>
      <c r="B172" s="211" t="s">
        <v>594</v>
      </c>
      <c r="C172" s="221">
        <v>57</v>
      </c>
      <c r="D172" s="220">
        <v>171</v>
      </c>
      <c r="E172" s="476"/>
      <c r="F172" s="476"/>
      <c r="G172" s="476"/>
      <c r="H172" s="476">
        <f t="shared" ref="H172:H235" si="13">E172-F172</f>
        <v>0</v>
      </c>
      <c r="I172" s="476">
        <f t="shared" si="11"/>
        <v>0</v>
      </c>
      <c r="J172" s="476">
        <f t="shared" si="12"/>
        <v>0</v>
      </c>
      <c r="K172" s="476"/>
      <c r="L172" s="476">
        <f t="shared" ref="L172:L235" si="14">H172-I172-J172-K172</f>
        <v>0</v>
      </c>
      <c r="M172" s="219"/>
    </row>
    <row r="173" spans="1:13" ht="28.5" hidden="1" customHeight="1">
      <c r="A173" s="189">
        <v>22.115776233828502</v>
      </c>
      <c r="B173" s="211" t="s">
        <v>595</v>
      </c>
      <c r="C173" s="221">
        <v>102</v>
      </c>
      <c r="D173" s="220">
        <v>665</v>
      </c>
      <c r="E173" s="476"/>
      <c r="F173" s="476"/>
      <c r="G173" s="476"/>
      <c r="H173" s="476">
        <f t="shared" si="13"/>
        <v>0</v>
      </c>
      <c r="I173" s="476">
        <f t="shared" si="11"/>
        <v>0</v>
      </c>
      <c r="J173" s="476">
        <f t="shared" si="12"/>
        <v>0</v>
      </c>
      <c r="K173" s="476"/>
      <c r="L173" s="476">
        <f t="shared" si="14"/>
        <v>0</v>
      </c>
      <c r="M173" s="219"/>
    </row>
    <row r="174" spans="1:13" ht="28.5" hidden="1" customHeight="1">
      <c r="A174" s="189">
        <v>22.406724165468798</v>
      </c>
      <c r="B174" s="211" t="s">
        <v>596</v>
      </c>
      <c r="C174" s="221">
        <v>113</v>
      </c>
      <c r="D174" s="220">
        <v>110</v>
      </c>
      <c r="E174" s="476"/>
      <c r="F174" s="476"/>
      <c r="G174" s="476"/>
      <c r="H174" s="476">
        <f t="shared" si="13"/>
        <v>0</v>
      </c>
      <c r="I174" s="476">
        <f t="shared" si="11"/>
        <v>0</v>
      </c>
      <c r="J174" s="476">
        <f t="shared" si="12"/>
        <v>0</v>
      </c>
      <c r="K174" s="476"/>
      <c r="L174" s="476">
        <f t="shared" si="14"/>
        <v>0</v>
      </c>
      <c r="M174" s="219"/>
    </row>
    <row r="175" spans="1:13" ht="33" hidden="1" customHeight="1">
      <c r="A175" s="189">
        <v>22.697672097109098</v>
      </c>
      <c r="B175" s="198" t="s">
        <v>597</v>
      </c>
      <c r="C175" s="221"/>
      <c r="D175" s="220"/>
      <c r="E175" s="476"/>
      <c r="F175" s="476"/>
      <c r="G175" s="476"/>
      <c r="H175" s="476">
        <f t="shared" si="13"/>
        <v>0</v>
      </c>
      <c r="I175" s="476">
        <f t="shared" si="11"/>
        <v>0</v>
      </c>
      <c r="J175" s="476">
        <f t="shared" si="12"/>
        <v>0</v>
      </c>
      <c r="K175" s="476"/>
      <c r="L175" s="476">
        <f t="shared" si="14"/>
        <v>0</v>
      </c>
      <c r="M175" s="219"/>
    </row>
    <row r="176" spans="1:13" ht="56.25" hidden="1">
      <c r="A176" s="189">
        <v>22.988620028749398</v>
      </c>
      <c r="B176" s="211" t="s">
        <v>598</v>
      </c>
      <c r="C176" s="221">
        <v>162</v>
      </c>
      <c r="D176" s="220">
        <v>492</v>
      </c>
      <c r="E176" s="476"/>
      <c r="F176" s="476"/>
      <c r="G176" s="476"/>
      <c r="H176" s="476">
        <f t="shared" si="13"/>
        <v>0</v>
      </c>
      <c r="I176" s="476">
        <f t="shared" si="11"/>
        <v>0</v>
      </c>
      <c r="J176" s="476">
        <f t="shared" si="12"/>
        <v>0</v>
      </c>
      <c r="K176" s="476"/>
      <c r="L176" s="476">
        <f t="shared" si="14"/>
        <v>0</v>
      </c>
      <c r="M176" s="219"/>
    </row>
    <row r="177" spans="1:13" ht="56.25" hidden="1">
      <c r="A177" s="189">
        <v>23.279567960389699</v>
      </c>
      <c r="B177" s="211" t="s">
        <v>599</v>
      </c>
      <c r="C177" s="222">
        <v>144</v>
      </c>
      <c r="D177" s="491">
        <v>720</v>
      </c>
      <c r="E177" s="476"/>
      <c r="F177" s="476"/>
      <c r="G177" s="476"/>
      <c r="H177" s="476">
        <f t="shared" si="13"/>
        <v>0</v>
      </c>
      <c r="I177" s="476">
        <f t="shared" si="11"/>
        <v>0</v>
      </c>
      <c r="J177" s="476">
        <f t="shared" si="12"/>
        <v>0</v>
      </c>
      <c r="K177" s="476"/>
      <c r="L177" s="476">
        <f t="shared" si="14"/>
        <v>0</v>
      </c>
      <c r="M177" s="219"/>
    </row>
    <row r="178" spans="1:13" ht="37.5" hidden="1">
      <c r="A178" s="189">
        <v>23.570515892029999</v>
      </c>
      <c r="B178" s="211" t="s">
        <v>600</v>
      </c>
      <c r="C178" s="222">
        <v>393</v>
      </c>
      <c r="D178" s="491">
        <v>920</v>
      </c>
      <c r="E178" s="476"/>
      <c r="F178" s="476"/>
      <c r="G178" s="476"/>
      <c r="H178" s="476">
        <f t="shared" si="13"/>
        <v>0</v>
      </c>
      <c r="I178" s="476">
        <f t="shared" si="11"/>
        <v>0</v>
      </c>
      <c r="J178" s="476">
        <f t="shared" si="12"/>
        <v>0</v>
      </c>
      <c r="K178" s="476"/>
      <c r="L178" s="476">
        <f t="shared" si="14"/>
        <v>0</v>
      </c>
      <c r="M178" s="219"/>
    </row>
    <row r="179" spans="1:13" ht="29.25" hidden="1" customHeight="1">
      <c r="A179" s="189">
        <v>23.861463823670299</v>
      </c>
      <c r="B179" s="198" t="s">
        <v>601</v>
      </c>
      <c r="C179" s="222">
        <v>3169.2</v>
      </c>
      <c r="D179" s="491">
        <v>951.6</v>
      </c>
      <c r="E179" s="476"/>
      <c r="F179" s="476"/>
      <c r="G179" s="476"/>
      <c r="H179" s="476">
        <f t="shared" si="13"/>
        <v>0</v>
      </c>
      <c r="I179" s="476">
        <f t="shared" si="11"/>
        <v>0</v>
      </c>
      <c r="J179" s="476">
        <f t="shared" si="12"/>
        <v>0</v>
      </c>
      <c r="K179" s="476"/>
      <c r="L179" s="476">
        <f t="shared" si="14"/>
        <v>0</v>
      </c>
      <c r="M179" s="219"/>
    </row>
    <row r="180" spans="1:13" ht="29.25" hidden="1" customHeight="1">
      <c r="A180" s="189">
        <v>24.152411755310599</v>
      </c>
      <c r="B180" s="198" t="s">
        <v>602</v>
      </c>
      <c r="C180" s="221"/>
      <c r="D180" s="199"/>
      <c r="E180" s="476"/>
      <c r="F180" s="476"/>
      <c r="G180" s="476"/>
      <c r="H180" s="476">
        <f t="shared" si="13"/>
        <v>0</v>
      </c>
      <c r="I180" s="476">
        <f t="shared" si="11"/>
        <v>0</v>
      </c>
      <c r="J180" s="476">
        <f t="shared" si="12"/>
        <v>0</v>
      </c>
      <c r="K180" s="476"/>
      <c r="L180" s="476">
        <f t="shared" si="14"/>
        <v>0</v>
      </c>
      <c r="M180" s="219"/>
    </row>
    <row r="181" spans="1:13" ht="37.5" hidden="1">
      <c r="A181" s="189">
        <v>24.443359686950998</v>
      </c>
      <c r="B181" s="211" t="s">
        <v>603</v>
      </c>
      <c r="C181" s="221">
        <v>89.9</v>
      </c>
      <c r="D181" s="199">
        <v>89.9</v>
      </c>
      <c r="E181" s="476"/>
      <c r="F181" s="476"/>
      <c r="G181" s="476"/>
      <c r="H181" s="476">
        <f t="shared" si="13"/>
        <v>0</v>
      </c>
      <c r="I181" s="476">
        <f t="shared" si="11"/>
        <v>0</v>
      </c>
      <c r="J181" s="476">
        <f t="shared" si="12"/>
        <v>0</v>
      </c>
      <c r="K181" s="476"/>
      <c r="L181" s="476">
        <f t="shared" si="14"/>
        <v>0</v>
      </c>
      <c r="M181" s="219"/>
    </row>
    <row r="182" spans="1:13" ht="37.5" hidden="1">
      <c r="A182" s="189">
        <v>24.734307618591298</v>
      </c>
      <c r="B182" s="211" t="s">
        <v>604</v>
      </c>
      <c r="C182" s="221">
        <v>146.69999999999999</v>
      </c>
      <c r="D182" s="199">
        <v>440.1</v>
      </c>
      <c r="E182" s="476"/>
      <c r="F182" s="476"/>
      <c r="G182" s="476"/>
      <c r="H182" s="476">
        <f t="shared" si="13"/>
        <v>0</v>
      </c>
      <c r="I182" s="476">
        <f t="shared" si="11"/>
        <v>0</v>
      </c>
      <c r="J182" s="476">
        <f t="shared" si="12"/>
        <v>0</v>
      </c>
      <c r="K182" s="476"/>
      <c r="L182" s="476">
        <f t="shared" si="14"/>
        <v>0</v>
      </c>
      <c r="M182" s="219"/>
    </row>
    <row r="183" spans="1:13" ht="37.5" hidden="1">
      <c r="A183" s="189">
        <v>25.025255550231599</v>
      </c>
      <c r="B183" s="211" t="s">
        <v>605</v>
      </c>
      <c r="C183" s="221">
        <v>474</v>
      </c>
      <c r="D183" s="192">
        <v>1488</v>
      </c>
      <c r="E183" s="476"/>
      <c r="F183" s="476"/>
      <c r="G183" s="476"/>
      <c r="H183" s="476">
        <f t="shared" si="13"/>
        <v>0</v>
      </c>
      <c r="I183" s="476">
        <f t="shared" si="11"/>
        <v>0</v>
      </c>
      <c r="J183" s="476">
        <f t="shared" si="12"/>
        <v>0</v>
      </c>
      <c r="K183" s="476"/>
      <c r="L183" s="476">
        <f t="shared" si="14"/>
        <v>0</v>
      </c>
      <c r="M183" s="219"/>
    </row>
    <row r="184" spans="1:13" ht="37.5" hidden="1">
      <c r="A184" s="189">
        <v>25.316203481871899</v>
      </c>
      <c r="B184" s="211" t="s">
        <v>606</v>
      </c>
      <c r="C184" s="221">
        <v>149.80000000000001</v>
      </c>
      <c r="D184" s="192">
        <v>899</v>
      </c>
      <c r="E184" s="476"/>
      <c r="F184" s="476"/>
      <c r="G184" s="476"/>
      <c r="H184" s="476">
        <f t="shared" si="13"/>
        <v>0</v>
      </c>
      <c r="I184" s="476">
        <f t="shared" si="11"/>
        <v>0</v>
      </c>
      <c r="J184" s="476">
        <f t="shared" si="12"/>
        <v>0</v>
      </c>
      <c r="K184" s="476"/>
      <c r="L184" s="476">
        <f t="shared" si="14"/>
        <v>0</v>
      </c>
      <c r="M184" s="219"/>
    </row>
    <row r="185" spans="1:13" ht="28.5" hidden="1" customHeight="1">
      <c r="A185" s="189">
        <v>25.607151413512199</v>
      </c>
      <c r="B185" s="198" t="s">
        <v>607</v>
      </c>
      <c r="C185" s="221"/>
      <c r="D185" s="199"/>
      <c r="E185" s="476"/>
      <c r="F185" s="476"/>
      <c r="G185" s="476"/>
      <c r="H185" s="476">
        <f t="shared" si="13"/>
        <v>0</v>
      </c>
      <c r="I185" s="476">
        <f t="shared" si="11"/>
        <v>0</v>
      </c>
      <c r="J185" s="476">
        <f t="shared" si="12"/>
        <v>0</v>
      </c>
      <c r="K185" s="476"/>
      <c r="L185" s="476">
        <f t="shared" si="14"/>
        <v>0</v>
      </c>
      <c r="M185" s="219"/>
    </row>
    <row r="186" spans="1:13" ht="28.5" hidden="1" customHeight="1">
      <c r="A186" s="189">
        <v>25.898099345152499</v>
      </c>
      <c r="B186" s="211" t="s">
        <v>607</v>
      </c>
      <c r="C186" s="221">
        <v>630</v>
      </c>
      <c r="D186" s="192">
        <v>470</v>
      </c>
      <c r="E186" s="476"/>
      <c r="F186" s="476"/>
      <c r="G186" s="476"/>
      <c r="H186" s="476">
        <f t="shared" si="13"/>
        <v>0</v>
      </c>
      <c r="I186" s="476">
        <f t="shared" si="11"/>
        <v>0</v>
      </c>
      <c r="J186" s="476">
        <f t="shared" si="12"/>
        <v>0</v>
      </c>
      <c r="K186" s="476"/>
      <c r="L186" s="476">
        <f t="shared" si="14"/>
        <v>0</v>
      </c>
      <c r="M186" s="219"/>
    </row>
    <row r="187" spans="1:13" ht="28.5" hidden="1" customHeight="1">
      <c r="A187" s="189">
        <v>26.189047276792799</v>
      </c>
      <c r="B187" s="211" t="s">
        <v>607</v>
      </c>
      <c r="C187" s="221">
        <v>3724.15</v>
      </c>
      <c r="D187" s="192">
        <v>1881</v>
      </c>
      <c r="E187" s="476"/>
      <c r="F187" s="476"/>
      <c r="G187" s="476"/>
      <c r="H187" s="476">
        <f t="shared" si="13"/>
        <v>0</v>
      </c>
      <c r="I187" s="476">
        <f t="shared" si="11"/>
        <v>0</v>
      </c>
      <c r="J187" s="476">
        <f t="shared" si="12"/>
        <v>0</v>
      </c>
      <c r="K187" s="476"/>
      <c r="L187" s="476">
        <f t="shared" si="14"/>
        <v>0</v>
      </c>
      <c r="M187" s="219"/>
    </row>
    <row r="188" spans="1:13" ht="28.5" hidden="1" customHeight="1">
      <c r="A188" s="189">
        <v>26.479995208433099</v>
      </c>
      <c r="B188" s="211" t="s">
        <v>607</v>
      </c>
      <c r="C188" s="221">
        <v>627</v>
      </c>
      <c r="D188" s="192">
        <v>379</v>
      </c>
      <c r="E188" s="476"/>
      <c r="F188" s="476"/>
      <c r="G188" s="476"/>
      <c r="H188" s="476">
        <f t="shared" si="13"/>
        <v>0</v>
      </c>
      <c r="I188" s="476">
        <f t="shared" si="11"/>
        <v>0</v>
      </c>
      <c r="J188" s="476">
        <f t="shared" si="12"/>
        <v>0</v>
      </c>
      <c r="K188" s="476"/>
      <c r="L188" s="476">
        <f t="shared" si="14"/>
        <v>0</v>
      </c>
      <c r="M188" s="219"/>
    </row>
    <row r="189" spans="1:13" ht="28.5" hidden="1" customHeight="1">
      <c r="A189" s="189">
        <v>26.770943140073499</v>
      </c>
      <c r="B189" s="198" t="s">
        <v>608</v>
      </c>
      <c r="C189" s="221">
        <v>2966</v>
      </c>
      <c r="D189" s="192">
        <v>1423</v>
      </c>
      <c r="E189" s="476"/>
      <c r="F189" s="476"/>
      <c r="G189" s="476"/>
      <c r="H189" s="476">
        <f t="shared" si="13"/>
        <v>0</v>
      </c>
      <c r="I189" s="476">
        <f t="shared" si="11"/>
        <v>0</v>
      </c>
      <c r="J189" s="476">
        <f t="shared" si="12"/>
        <v>0</v>
      </c>
      <c r="K189" s="476"/>
      <c r="L189" s="476">
        <f t="shared" si="14"/>
        <v>0</v>
      </c>
      <c r="M189" s="219"/>
    </row>
    <row r="190" spans="1:13" ht="28.5" hidden="1" customHeight="1">
      <c r="A190" s="189">
        <v>27.061891071713799</v>
      </c>
      <c r="B190" s="198" t="s">
        <v>609</v>
      </c>
      <c r="C190" s="221">
        <v>2694.4</v>
      </c>
      <c r="D190" s="192">
        <v>894</v>
      </c>
      <c r="E190" s="476"/>
      <c r="F190" s="476"/>
      <c r="G190" s="476"/>
      <c r="H190" s="476">
        <f t="shared" si="13"/>
        <v>0</v>
      </c>
      <c r="I190" s="476">
        <f t="shared" si="11"/>
        <v>0</v>
      </c>
      <c r="J190" s="476">
        <f t="shared" si="12"/>
        <v>0</v>
      </c>
      <c r="K190" s="476"/>
      <c r="L190" s="476">
        <f t="shared" si="14"/>
        <v>0</v>
      </c>
      <c r="M190" s="219"/>
    </row>
    <row r="191" spans="1:13" ht="27.75" customHeight="1">
      <c r="A191" s="189">
        <v>4</v>
      </c>
      <c r="B191" s="192" t="s">
        <v>471</v>
      </c>
      <c r="C191" s="220"/>
      <c r="D191" s="201"/>
      <c r="E191" s="476">
        <v>7</v>
      </c>
      <c r="F191" s="476">
        <v>4</v>
      </c>
      <c r="G191" s="476"/>
      <c r="H191" s="476">
        <f t="shared" si="13"/>
        <v>3</v>
      </c>
      <c r="I191" s="476">
        <v>1</v>
      </c>
      <c r="J191" s="476">
        <v>2</v>
      </c>
      <c r="K191" s="476"/>
      <c r="L191" s="476">
        <f t="shared" si="14"/>
        <v>0</v>
      </c>
      <c r="M191" s="219"/>
    </row>
    <row r="192" spans="1:13" ht="27.75" hidden="1" customHeight="1">
      <c r="A192" s="189">
        <v>27.643786934994399</v>
      </c>
      <c r="B192" s="192" t="s">
        <v>610</v>
      </c>
      <c r="C192" s="220">
        <v>2088</v>
      </c>
      <c r="D192" s="201">
        <v>2088</v>
      </c>
      <c r="E192" s="476"/>
      <c r="F192" s="476"/>
      <c r="G192" s="476"/>
      <c r="H192" s="476">
        <f t="shared" si="13"/>
        <v>0</v>
      </c>
      <c r="I192" s="476">
        <f t="shared" ref="I192:I199" si="15">G192/2</f>
        <v>0</v>
      </c>
      <c r="J192" s="476">
        <f t="shared" si="12"/>
        <v>0</v>
      </c>
      <c r="K192" s="476"/>
      <c r="L192" s="476">
        <f t="shared" si="14"/>
        <v>0</v>
      </c>
      <c r="M192" s="219"/>
    </row>
    <row r="193" spans="1:13" ht="27.75" hidden="1" customHeight="1">
      <c r="A193" s="189">
        <v>27.934734866634699</v>
      </c>
      <c r="B193" s="192" t="s">
        <v>611</v>
      </c>
      <c r="C193" s="220">
        <v>1702</v>
      </c>
      <c r="D193" s="201">
        <v>1209</v>
      </c>
      <c r="E193" s="476"/>
      <c r="F193" s="476"/>
      <c r="G193" s="476"/>
      <c r="H193" s="476">
        <f t="shared" si="13"/>
        <v>0</v>
      </c>
      <c r="I193" s="476">
        <f t="shared" si="15"/>
        <v>0</v>
      </c>
      <c r="J193" s="476">
        <f t="shared" si="12"/>
        <v>0</v>
      </c>
      <c r="K193" s="476"/>
      <c r="L193" s="476">
        <f t="shared" si="14"/>
        <v>0</v>
      </c>
      <c r="M193" s="219"/>
    </row>
    <row r="194" spans="1:13" ht="27.75" hidden="1" customHeight="1">
      <c r="A194" s="189">
        <v>28.225682798274999</v>
      </c>
      <c r="B194" s="192" t="s">
        <v>612</v>
      </c>
      <c r="C194" s="220">
        <v>6439</v>
      </c>
      <c r="D194" s="201">
        <v>1413</v>
      </c>
      <c r="E194" s="476"/>
      <c r="F194" s="476"/>
      <c r="G194" s="476"/>
      <c r="H194" s="476">
        <f t="shared" si="13"/>
        <v>0</v>
      </c>
      <c r="I194" s="476">
        <f t="shared" si="15"/>
        <v>0</v>
      </c>
      <c r="J194" s="476">
        <f t="shared" si="12"/>
        <v>0</v>
      </c>
      <c r="K194" s="476"/>
      <c r="L194" s="476">
        <f t="shared" si="14"/>
        <v>0</v>
      </c>
      <c r="M194" s="219"/>
    </row>
    <row r="195" spans="1:13" ht="27.75" hidden="1" customHeight="1">
      <c r="A195" s="189">
        <v>28.516630729915299</v>
      </c>
      <c r="B195" s="192" t="s">
        <v>613</v>
      </c>
      <c r="C195" s="220">
        <v>778</v>
      </c>
      <c r="D195" s="201">
        <v>520</v>
      </c>
      <c r="E195" s="476"/>
      <c r="F195" s="476"/>
      <c r="G195" s="476"/>
      <c r="H195" s="476">
        <f t="shared" si="13"/>
        <v>0</v>
      </c>
      <c r="I195" s="476">
        <f t="shared" si="15"/>
        <v>0</v>
      </c>
      <c r="J195" s="476">
        <f t="shared" si="12"/>
        <v>0</v>
      </c>
      <c r="K195" s="476"/>
      <c r="L195" s="476">
        <f t="shared" si="14"/>
        <v>0</v>
      </c>
      <c r="M195" s="219"/>
    </row>
    <row r="196" spans="1:13" ht="27.75" hidden="1" customHeight="1">
      <c r="A196" s="189">
        <v>28.807578661555599</v>
      </c>
      <c r="B196" s="192" t="s">
        <v>550</v>
      </c>
      <c r="C196" s="220">
        <v>2387</v>
      </c>
      <c r="D196" s="201">
        <v>1248</v>
      </c>
      <c r="E196" s="476"/>
      <c r="F196" s="476"/>
      <c r="G196" s="476"/>
      <c r="H196" s="476">
        <f t="shared" si="13"/>
        <v>0</v>
      </c>
      <c r="I196" s="476">
        <f t="shared" si="15"/>
        <v>0</v>
      </c>
      <c r="J196" s="476">
        <f t="shared" si="12"/>
        <v>0</v>
      </c>
      <c r="K196" s="476"/>
      <c r="L196" s="476">
        <f t="shared" si="14"/>
        <v>0</v>
      </c>
      <c r="M196" s="219"/>
    </row>
    <row r="197" spans="1:13" ht="27.75" hidden="1" customHeight="1">
      <c r="A197" s="189">
        <v>29.098526593195999</v>
      </c>
      <c r="B197" s="192" t="s">
        <v>614</v>
      </c>
      <c r="C197" s="220"/>
      <c r="D197" s="201"/>
      <c r="E197" s="476"/>
      <c r="F197" s="476"/>
      <c r="G197" s="476"/>
      <c r="H197" s="476">
        <f t="shared" si="13"/>
        <v>0</v>
      </c>
      <c r="I197" s="476">
        <f t="shared" si="15"/>
        <v>0</v>
      </c>
      <c r="J197" s="476">
        <f t="shared" si="12"/>
        <v>0</v>
      </c>
      <c r="K197" s="476"/>
      <c r="L197" s="476">
        <f t="shared" si="14"/>
        <v>0</v>
      </c>
      <c r="M197" s="219"/>
    </row>
    <row r="198" spans="1:13" ht="27.75" hidden="1" customHeight="1">
      <c r="A198" s="189">
        <v>29.389474524836299</v>
      </c>
      <c r="B198" s="202" t="s">
        <v>615</v>
      </c>
      <c r="C198" s="220">
        <v>1486</v>
      </c>
      <c r="D198" s="201">
        <v>1032</v>
      </c>
      <c r="E198" s="476"/>
      <c r="F198" s="476"/>
      <c r="G198" s="476"/>
      <c r="H198" s="476">
        <f t="shared" si="13"/>
        <v>0</v>
      </c>
      <c r="I198" s="476">
        <f t="shared" si="15"/>
        <v>0</v>
      </c>
      <c r="J198" s="476">
        <f t="shared" si="12"/>
        <v>0</v>
      </c>
      <c r="K198" s="476"/>
      <c r="L198" s="476">
        <f t="shared" si="14"/>
        <v>0</v>
      </c>
      <c r="M198" s="219"/>
    </row>
    <row r="199" spans="1:13" ht="26.25" hidden="1" customHeight="1">
      <c r="A199" s="189">
        <v>29.680422456476599</v>
      </c>
      <c r="B199" s="202" t="s">
        <v>616</v>
      </c>
      <c r="C199" s="220">
        <v>901</v>
      </c>
      <c r="D199" s="201">
        <v>648</v>
      </c>
      <c r="E199" s="476"/>
      <c r="F199" s="476"/>
      <c r="G199" s="476"/>
      <c r="H199" s="476">
        <f t="shared" si="13"/>
        <v>0</v>
      </c>
      <c r="I199" s="476">
        <f t="shared" si="15"/>
        <v>0</v>
      </c>
      <c r="J199" s="476">
        <f t="shared" si="12"/>
        <v>0</v>
      </c>
      <c r="K199" s="476"/>
      <c r="L199" s="476">
        <f t="shared" si="14"/>
        <v>0</v>
      </c>
      <c r="M199" s="219"/>
    </row>
    <row r="200" spans="1:13" ht="30.75" customHeight="1">
      <c r="A200" s="189">
        <v>5</v>
      </c>
      <c r="B200" s="192" t="s">
        <v>481</v>
      </c>
      <c r="C200" s="218"/>
      <c r="D200" s="192"/>
      <c r="E200" s="476">
        <v>13</v>
      </c>
      <c r="F200" s="476">
        <v>4</v>
      </c>
      <c r="G200" s="476"/>
      <c r="H200" s="476">
        <f t="shared" si="13"/>
        <v>9</v>
      </c>
      <c r="I200" s="476">
        <v>4</v>
      </c>
      <c r="J200" s="476">
        <v>2</v>
      </c>
      <c r="K200" s="476">
        <v>3</v>
      </c>
      <c r="L200" s="476">
        <f t="shared" si="14"/>
        <v>0</v>
      </c>
      <c r="M200" s="219"/>
    </row>
    <row r="201" spans="1:13" ht="30.75" hidden="1" customHeight="1">
      <c r="A201" s="189">
        <v>30.262318319757199</v>
      </c>
      <c r="B201" s="192" t="s">
        <v>617</v>
      </c>
      <c r="C201" s="218">
        <v>452</v>
      </c>
      <c r="D201" s="492">
        <v>1030.2</v>
      </c>
      <c r="E201" s="476"/>
      <c r="F201" s="476"/>
      <c r="G201" s="476"/>
      <c r="H201" s="476">
        <f t="shared" si="13"/>
        <v>0</v>
      </c>
      <c r="I201" s="476">
        <f t="shared" ref="I201:I215" si="16">G201/2</f>
        <v>0</v>
      </c>
      <c r="J201" s="476">
        <f t="shared" si="12"/>
        <v>0</v>
      </c>
      <c r="K201" s="476"/>
      <c r="L201" s="476">
        <f t="shared" si="14"/>
        <v>0</v>
      </c>
      <c r="M201" s="219"/>
    </row>
    <row r="202" spans="1:13" ht="30.75" hidden="1" customHeight="1">
      <c r="A202" s="189">
        <v>30.553266251397499</v>
      </c>
      <c r="B202" s="192" t="s">
        <v>618</v>
      </c>
      <c r="C202" s="218">
        <v>5058</v>
      </c>
      <c r="D202" s="492">
        <v>381</v>
      </c>
      <c r="E202" s="476"/>
      <c r="F202" s="476"/>
      <c r="G202" s="476"/>
      <c r="H202" s="476">
        <f t="shared" si="13"/>
        <v>0</v>
      </c>
      <c r="I202" s="476">
        <f t="shared" si="16"/>
        <v>0</v>
      </c>
      <c r="J202" s="476">
        <f t="shared" si="12"/>
        <v>0</v>
      </c>
      <c r="K202" s="476"/>
      <c r="L202" s="476">
        <f t="shared" si="14"/>
        <v>0</v>
      </c>
      <c r="M202" s="219"/>
    </row>
    <row r="203" spans="1:13" ht="30.75" hidden="1" customHeight="1">
      <c r="A203" s="189">
        <v>30.844214183037799</v>
      </c>
      <c r="B203" s="192" t="s">
        <v>619</v>
      </c>
      <c r="C203" s="218">
        <v>212</v>
      </c>
      <c r="D203" s="492">
        <v>1272</v>
      </c>
      <c r="E203" s="476"/>
      <c r="F203" s="476"/>
      <c r="G203" s="476"/>
      <c r="H203" s="476">
        <f t="shared" si="13"/>
        <v>0</v>
      </c>
      <c r="I203" s="476">
        <f t="shared" si="16"/>
        <v>0</v>
      </c>
      <c r="J203" s="476">
        <f t="shared" si="12"/>
        <v>0</v>
      </c>
      <c r="K203" s="476"/>
      <c r="L203" s="476">
        <f t="shared" si="14"/>
        <v>0</v>
      </c>
      <c r="M203" s="219"/>
    </row>
    <row r="204" spans="1:13" ht="30.75" hidden="1" customHeight="1">
      <c r="A204" s="189">
        <v>31.135162114678199</v>
      </c>
      <c r="B204" s="192" t="s">
        <v>620</v>
      </c>
      <c r="C204" s="218"/>
      <c r="D204" s="492"/>
      <c r="E204" s="476"/>
      <c r="F204" s="476"/>
      <c r="G204" s="476"/>
      <c r="H204" s="476">
        <f t="shared" si="13"/>
        <v>0</v>
      </c>
      <c r="I204" s="476">
        <f t="shared" si="16"/>
        <v>0</v>
      </c>
      <c r="J204" s="476">
        <f t="shared" si="12"/>
        <v>0</v>
      </c>
      <c r="K204" s="476"/>
      <c r="L204" s="476">
        <f t="shared" si="14"/>
        <v>0</v>
      </c>
      <c r="M204" s="219"/>
    </row>
    <row r="205" spans="1:13" ht="56.25" hidden="1">
      <c r="A205" s="189">
        <v>31.426110046318499</v>
      </c>
      <c r="B205" s="202" t="s">
        <v>621</v>
      </c>
      <c r="C205" s="218">
        <v>121</v>
      </c>
      <c r="D205" s="492">
        <v>121</v>
      </c>
      <c r="E205" s="476"/>
      <c r="F205" s="476"/>
      <c r="G205" s="476"/>
      <c r="H205" s="476">
        <f t="shared" si="13"/>
        <v>0</v>
      </c>
      <c r="I205" s="476">
        <f t="shared" si="16"/>
        <v>0</v>
      </c>
      <c r="J205" s="476">
        <f t="shared" si="12"/>
        <v>0</v>
      </c>
      <c r="K205" s="476"/>
      <c r="L205" s="476">
        <f t="shared" si="14"/>
        <v>0</v>
      </c>
      <c r="M205" s="219"/>
    </row>
    <row r="206" spans="1:13" ht="56.25" hidden="1">
      <c r="A206" s="189">
        <v>31.717057977958799</v>
      </c>
      <c r="B206" s="202" t="s">
        <v>622</v>
      </c>
      <c r="C206" s="218">
        <v>60</v>
      </c>
      <c r="D206" s="492">
        <v>60</v>
      </c>
      <c r="E206" s="476"/>
      <c r="F206" s="476"/>
      <c r="G206" s="476"/>
      <c r="H206" s="476">
        <f t="shared" si="13"/>
        <v>0</v>
      </c>
      <c r="I206" s="476">
        <f t="shared" si="16"/>
        <v>0</v>
      </c>
      <c r="J206" s="476">
        <f t="shared" si="12"/>
        <v>0</v>
      </c>
      <c r="K206" s="476"/>
      <c r="L206" s="476">
        <f t="shared" si="14"/>
        <v>0</v>
      </c>
      <c r="M206" s="219"/>
    </row>
    <row r="207" spans="1:13" ht="30.75" hidden="1" customHeight="1">
      <c r="A207" s="189">
        <v>32.008005909599099</v>
      </c>
      <c r="B207" s="192" t="s">
        <v>623</v>
      </c>
      <c r="C207" s="218">
        <v>2032</v>
      </c>
      <c r="D207" s="492">
        <v>619</v>
      </c>
      <c r="E207" s="476"/>
      <c r="F207" s="476"/>
      <c r="G207" s="476"/>
      <c r="H207" s="476">
        <f t="shared" si="13"/>
        <v>0</v>
      </c>
      <c r="I207" s="476">
        <f t="shared" si="16"/>
        <v>0</v>
      </c>
      <c r="J207" s="476">
        <f t="shared" si="12"/>
        <v>0</v>
      </c>
      <c r="K207" s="476"/>
      <c r="L207" s="476">
        <f t="shared" si="14"/>
        <v>0</v>
      </c>
      <c r="M207" s="219"/>
    </row>
    <row r="208" spans="1:13" ht="30.75" hidden="1" customHeight="1">
      <c r="A208" s="189">
        <v>32.298953841239403</v>
      </c>
      <c r="B208" s="192" t="s">
        <v>624</v>
      </c>
      <c r="C208" s="218">
        <v>1590</v>
      </c>
      <c r="D208" s="492">
        <v>900</v>
      </c>
      <c r="E208" s="476"/>
      <c r="F208" s="476"/>
      <c r="G208" s="476"/>
      <c r="H208" s="476">
        <f t="shared" si="13"/>
        <v>0</v>
      </c>
      <c r="I208" s="476">
        <f t="shared" si="16"/>
        <v>0</v>
      </c>
      <c r="J208" s="476">
        <f t="shared" si="12"/>
        <v>0</v>
      </c>
      <c r="K208" s="476"/>
      <c r="L208" s="476">
        <f t="shared" si="14"/>
        <v>0</v>
      </c>
      <c r="M208" s="219"/>
    </row>
    <row r="209" spans="1:13" ht="34.5" hidden="1" customHeight="1">
      <c r="A209" s="189">
        <v>32.589901772879699</v>
      </c>
      <c r="B209" s="192" t="s">
        <v>625</v>
      </c>
      <c r="C209" s="218"/>
      <c r="D209" s="492"/>
      <c r="E209" s="476"/>
      <c r="F209" s="476"/>
      <c r="G209" s="476"/>
      <c r="H209" s="476">
        <f t="shared" si="13"/>
        <v>0</v>
      </c>
      <c r="I209" s="476">
        <f t="shared" si="16"/>
        <v>0</v>
      </c>
      <c r="J209" s="476">
        <f t="shared" si="12"/>
        <v>0</v>
      </c>
      <c r="K209" s="476"/>
      <c r="L209" s="476">
        <f t="shared" si="14"/>
        <v>0</v>
      </c>
      <c r="M209" s="219"/>
    </row>
    <row r="210" spans="1:13" ht="51.75" hidden="1" customHeight="1">
      <c r="A210" s="189">
        <v>32.880849704520003</v>
      </c>
      <c r="B210" s="202" t="s">
        <v>626</v>
      </c>
      <c r="C210" s="218">
        <v>542</v>
      </c>
      <c r="D210" s="492">
        <v>1943</v>
      </c>
      <c r="E210" s="476"/>
      <c r="F210" s="476"/>
      <c r="G210" s="476"/>
      <c r="H210" s="476">
        <f t="shared" si="13"/>
        <v>0</v>
      </c>
      <c r="I210" s="476">
        <f t="shared" si="16"/>
        <v>0</v>
      </c>
      <c r="J210" s="476">
        <f t="shared" si="12"/>
        <v>0</v>
      </c>
      <c r="K210" s="476"/>
      <c r="L210" s="476">
        <f t="shared" si="14"/>
        <v>0</v>
      </c>
      <c r="M210" s="219"/>
    </row>
    <row r="211" spans="1:13" ht="51.75" hidden="1" customHeight="1">
      <c r="A211" s="189">
        <v>33.171797636160299</v>
      </c>
      <c r="B211" s="202" t="s">
        <v>627</v>
      </c>
      <c r="C211" s="218">
        <v>265</v>
      </c>
      <c r="D211" s="492">
        <v>1060</v>
      </c>
      <c r="E211" s="476"/>
      <c r="F211" s="476"/>
      <c r="G211" s="476"/>
      <c r="H211" s="476">
        <f t="shared" si="13"/>
        <v>0</v>
      </c>
      <c r="I211" s="476">
        <f t="shared" si="16"/>
        <v>0</v>
      </c>
      <c r="J211" s="476">
        <f t="shared" si="12"/>
        <v>0</v>
      </c>
      <c r="K211" s="476"/>
      <c r="L211" s="476">
        <f t="shared" si="14"/>
        <v>0</v>
      </c>
      <c r="M211" s="219"/>
    </row>
    <row r="212" spans="1:13" ht="51.75" hidden="1" customHeight="1">
      <c r="A212" s="189">
        <v>33.462745567800702</v>
      </c>
      <c r="B212" s="202" t="s">
        <v>628</v>
      </c>
      <c r="C212" s="218">
        <v>1238</v>
      </c>
      <c r="D212" s="492"/>
      <c r="E212" s="476"/>
      <c r="F212" s="476"/>
      <c r="G212" s="476"/>
      <c r="H212" s="476">
        <f t="shared" si="13"/>
        <v>0</v>
      </c>
      <c r="I212" s="476">
        <f t="shared" si="16"/>
        <v>0</v>
      </c>
      <c r="J212" s="476">
        <f t="shared" si="12"/>
        <v>0</v>
      </c>
      <c r="K212" s="476"/>
      <c r="L212" s="476">
        <f t="shared" si="14"/>
        <v>0</v>
      </c>
      <c r="M212" s="219"/>
    </row>
    <row r="213" spans="1:13" ht="34.5" hidden="1" customHeight="1">
      <c r="A213" s="189">
        <v>33.753693499440999</v>
      </c>
      <c r="B213" s="192" t="s">
        <v>629</v>
      </c>
      <c r="C213" s="218">
        <v>3070</v>
      </c>
      <c r="D213" s="492">
        <v>1211</v>
      </c>
      <c r="E213" s="476"/>
      <c r="F213" s="476"/>
      <c r="G213" s="476"/>
      <c r="H213" s="476">
        <f t="shared" si="13"/>
        <v>0</v>
      </c>
      <c r="I213" s="476">
        <f t="shared" si="16"/>
        <v>0</v>
      </c>
      <c r="J213" s="476">
        <f t="shared" si="12"/>
        <v>0</v>
      </c>
      <c r="K213" s="476"/>
      <c r="L213" s="476">
        <f t="shared" si="14"/>
        <v>0</v>
      </c>
      <c r="M213" s="219"/>
    </row>
    <row r="214" spans="1:13" ht="34.5" hidden="1" customHeight="1">
      <c r="A214" s="189">
        <v>34.044641431081303</v>
      </c>
      <c r="B214" s="192" t="s">
        <v>630</v>
      </c>
      <c r="C214" s="218">
        <v>2100</v>
      </c>
      <c r="D214" s="492">
        <v>1565</v>
      </c>
      <c r="E214" s="476"/>
      <c r="F214" s="476"/>
      <c r="G214" s="476"/>
      <c r="H214" s="476">
        <f t="shared" si="13"/>
        <v>0</v>
      </c>
      <c r="I214" s="476">
        <f t="shared" si="16"/>
        <v>0</v>
      </c>
      <c r="J214" s="476">
        <f t="shared" si="12"/>
        <v>0</v>
      </c>
      <c r="K214" s="476"/>
      <c r="L214" s="476">
        <f t="shared" si="14"/>
        <v>0</v>
      </c>
      <c r="M214" s="219"/>
    </row>
    <row r="215" spans="1:13" ht="27.75" hidden="1" customHeight="1">
      <c r="A215" s="189">
        <v>34.335589362721599</v>
      </c>
      <c r="B215" s="192" t="s">
        <v>631</v>
      </c>
      <c r="C215" s="218">
        <v>6543</v>
      </c>
      <c r="D215" s="492">
        <v>1825</v>
      </c>
      <c r="E215" s="476"/>
      <c r="F215" s="476"/>
      <c r="G215" s="476"/>
      <c r="H215" s="476">
        <f t="shared" si="13"/>
        <v>0</v>
      </c>
      <c r="I215" s="476">
        <f t="shared" si="16"/>
        <v>0</v>
      </c>
      <c r="J215" s="476">
        <f t="shared" si="12"/>
        <v>0</v>
      </c>
      <c r="K215" s="476"/>
      <c r="L215" s="476">
        <f t="shared" si="14"/>
        <v>0</v>
      </c>
      <c r="M215" s="219"/>
    </row>
    <row r="216" spans="1:13" ht="27.75" customHeight="1">
      <c r="A216" s="189">
        <v>6</v>
      </c>
      <c r="B216" s="192" t="s">
        <v>482</v>
      </c>
      <c r="C216" s="218"/>
      <c r="D216" s="492"/>
      <c r="E216" s="476">
        <v>17</v>
      </c>
      <c r="F216" s="476">
        <v>4</v>
      </c>
      <c r="G216" s="476"/>
      <c r="H216" s="476">
        <f t="shared" si="13"/>
        <v>13</v>
      </c>
      <c r="I216" s="476">
        <v>5</v>
      </c>
      <c r="J216" s="476">
        <v>4</v>
      </c>
      <c r="K216" s="476">
        <v>2</v>
      </c>
      <c r="L216" s="476">
        <f t="shared" si="14"/>
        <v>2</v>
      </c>
      <c r="M216" s="219"/>
    </row>
    <row r="217" spans="1:13" ht="30" hidden="1" customHeight="1">
      <c r="A217" s="189">
        <v>34.917485226002199</v>
      </c>
      <c r="B217" s="192" t="s">
        <v>632</v>
      </c>
      <c r="C217" s="218"/>
      <c r="D217" s="492"/>
      <c r="E217" s="476"/>
      <c r="F217" s="476"/>
      <c r="G217" s="476"/>
      <c r="H217" s="476">
        <f t="shared" si="13"/>
        <v>0</v>
      </c>
      <c r="I217" s="476">
        <f t="shared" ref="I217:I236" si="17">G217/2</f>
        <v>0</v>
      </c>
      <c r="J217" s="476">
        <f t="shared" si="12"/>
        <v>0</v>
      </c>
      <c r="K217" s="476"/>
      <c r="L217" s="476">
        <f t="shared" si="14"/>
        <v>0</v>
      </c>
      <c r="M217" s="219"/>
    </row>
    <row r="218" spans="1:13" ht="30" hidden="1" customHeight="1">
      <c r="A218" s="189">
        <v>35.208433157642503</v>
      </c>
      <c r="B218" s="202" t="s">
        <v>633</v>
      </c>
      <c r="C218" s="218">
        <v>128.1</v>
      </c>
      <c r="D218" s="492">
        <v>779</v>
      </c>
      <c r="E218" s="476"/>
      <c r="F218" s="476"/>
      <c r="G218" s="476"/>
      <c r="H218" s="476">
        <f t="shared" si="13"/>
        <v>0</v>
      </c>
      <c r="I218" s="476">
        <f t="shared" si="17"/>
        <v>0</v>
      </c>
      <c r="J218" s="476">
        <f t="shared" si="12"/>
        <v>0</v>
      </c>
      <c r="K218" s="476"/>
      <c r="L218" s="476">
        <f t="shared" si="14"/>
        <v>0</v>
      </c>
      <c r="M218" s="219"/>
    </row>
    <row r="219" spans="1:13" ht="30" hidden="1" customHeight="1">
      <c r="A219" s="189">
        <v>35.499381089282799</v>
      </c>
      <c r="B219" s="202" t="s">
        <v>634</v>
      </c>
      <c r="C219" s="218">
        <v>123.1</v>
      </c>
      <c r="D219" s="492">
        <v>616</v>
      </c>
      <c r="E219" s="476"/>
      <c r="F219" s="476"/>
      <c r="G219" s="476"/>
      <c r="H219" s="476">
        <f t="shared" si="13"/>
        <v>0</v>
      </c>
      <c r="I219" s="476">
        <f t="shared" si="17"/>
        <v>0</v>
      </c>
      <c r="J219" s="476">
        <f t="shared" si="12"/>
        <v>0</v>
      </c>
      <c r="K219" s="476"/>
      <c r="L219" s="476">
        <f t="shared" si="14"/>
        <v>0</v>
      </c>
      <c r="M219" s="219"/>
    </row>
    <row r="220" spans="1:13" ht="31.5" hidden="1" customHeight="1">
      <c r="A220" s="189">
        <v>35.790329020923203</v>
      </c>
      <c r="B220" s="192" t="s">
        <v>635</v>
      </c>
      <c r="C220" s="218">
        <v>507</v>
      </c>
      <c r="D220" s="492">
        <v>500</v>
      </c>
      <c r="E220" s="476"/>
      <c r="F220" s="476"/>
      <c r="G220" s="476"/>
      <c r="H220" s="476">
        <f t="shared" si="13"/>
        <v>0</v>
      </c>
      <c r="I220" s="476">
        <f t="shared" si="17"/>
        <v>0</v>
      </c>
      <c r="J220" s="476">
        <f t="shared" si="12"/>
        <v>0</v>
      </c>
      <c r="K220" s="476"/>
      <c r="L220" s="476">
        <f t="shared" si="14"/>
        <v>0</v>
      </c>
      <c r="M220" s="219"/>
    </row>
    <row r="221" spans="1:13" ht="31.5" hidden="1" customHeight="1">
      <c r="A221" s="189">
        <v>36.081276952563499</v>
      </c>
      <c r="B221" s="192" t="s">
        <v>636</v>
      </c>
      <c r="C221" s="218">
        <v>1500</v>
      </c>
      <c r="D221" s="492">
        <v>376</v>
      </c>
      <c r="E221" s="476"/>
      <c r="F221" s="476"/>
      <c r="G221" s="476"/>
      <c r="H221" s="476">
        <f t="shared" si="13"/>
        <v>0</v>
      </c>
      <c r="I221" s="476">
        <f t="shared" si="17"/>
        <v>0</v>
      </c>
      <c r="J221" s="476">
        <f t="shared" si="12"/>
        <v>0</v>
      </c>
      <c r="K221" s="476"/>
      <c r="L221" s="476">
        <f t="shared" si="14"/>
        <v>0</v>
      </c>
      <c r="M221" s="219"/>
    </row>
    <row r="222" spans="1:13" ht="31.5" hidden="1" customHeight="1">
      <c r="A222" s="189">
        <v>36.372224884203803</v>
      </c>
      <c r="B222" s="192" t="s">
        <v>637</v>
      </c>
      <c r="C222" s="218">
        <v>1989.4</v>
      </c>
      <c r="D222" s="492">
        <v>1786.67</v>
      </c>
      <c r="E222" s="476"/>
      <c r="F222" s="476"/>
      <c r="G222" s="476"/>
      <c r="H222" s="476">
        <f t="shared" si="13"/>
        <v>0</v>
      </c>
      <c r="I222" s="476">
        <f t="shared" si="17"/>
        <v>0</v>
      </c>
      <c r="J222" s="476">
        <f t="shared" si="12"/>
        <v>0</v>
      </c>
      <c r="K222" s="476"/>
      <c r="L222" s="476">
        <f t="shared" si="14"/>
        <v>0</v>
      </c>
      <c r="M222" s="219"/>
    </row>
    <row r="223" spans="1:13" ht="31.5" hidden="1" customHeight="1">
      <c r="A223" s="189">
        <v>36.663172815844099</v>
      </c>
      <c r="B223" s="192" t="s">
        <v>638</v>
      </c>
      <c r="C223" s="218"/>
      <c r="D223" s="492"/>
      <c r="E223" s="476"/>
      <c r="F223" s="476"/>
      <c r="G223" s="476"/>
      <c r="H223" s="476">
        <f t="shared" si="13"/>
        <v>0</v>
      </c>
      <c r="I223" s="476">
        <f t="shared" si="17"/>
        <v>0</v>
      </c>
      <c r="J223" s="476">
        <f t="shared" si="12"/>
        <v>0</v>
      </c>
      <c r="K223" s="476"/>
      <c r="L223" s="476">
        <f t="shared" si="14"/>
        <v>0</v>
      </c>
      <c r="M223" s="219"/>
    </row>
    <row r="224" spans="1:13" ht="56.25" hidden="1">
      <c r="A224" s="189">
        <v>36.954120747484403</v>
      </c>
      <c r="B224" s="202" t="s">
        <v>639</v>
      </c>
      <c r="C224" s="218">
        <v>147.9</v>
      </c>
      <c r="D224" s="492">
        <v>148</v>
      </c>
      <c r="E224" s="476"/>
      <c r="F224" s="476"/>
      <c r="G224" s="476"/>
      <c r="H224" s="476">
        <f t="shared" si="13"/>
        <v>0</v>
      </c>
      <c r="I224" s="476">
        <f t="shared" si="17"/>
        <v>0</v>
      </c>
      <c r="J224" s="476">
        <f t="shared" si="12"/>
        <v>0</v>
      </c>
      <c r="K224" s="476"/>
      <c r="L224" s="476">
        <f t="shared" si="14"/>
        <v>0</v>
      </c>
      <c r="M224" s="219"/>
    </row>
    <row r="225" spans="1:13" ht="56.25" hidden="1">
      <c r="A225" s="189">
        <v>37.245068679124699</v>
      </c>
      <c r="B225" s="202" t="s">
        <v>640</v>
      </c>
      <c r="C225" s="218">
        <v>470</v>
      </c>
      <c r="D225" s="492">
        <v>940</v>
      </c>
      <c r="E225" s="476"/>
      <c r="F225" s="476"/>
      <c r="G225" s="476"/>
      <c r="H225" s="476">
        <f t="shared" si="13"/>
        <v>0</v>
      </c>
      <c r="I225" s="476">
        <f t="shared" si="17"/>
        <v>0</v>
      </c>
      <c r="J225" s="476">
        <f t="shared" si="12"/>
        <v>0</v>
      </c>
      <c r="K225" s="476"/>
      <c r="L225" s="476">
        <f t="shared" si="14"/>
        <v>0</v>
      </c>
      <c r="M225" s="219"/>
    </row>
    <row r="226" spans="1:13" ht="37.5" hidden="1">
      <c r="A226" s="189">
        <v>37.536016610765003</v>
      </c>
      <c r="B226" s="202" t="s">
        <v>641</v>
      </c>
      <c r="C226" s="218">
        <v>119</v>
      </c>
      <c r="D226" s="492">
        <v>237</v>
      </c>
      <c r="E226" s="476"/>
      <c r="F226" s="476"/>
      <c r="G226" s="476"/>
      <c r="H226" s="476">
        <f t="shared" si="13"/>
        <v>0</v>
      </c>
      <c r="I226" s="476">
        <f t="shared" si="17"/>
        <v>0</v>
      </c>
      <c r="J226" s="476">
        <f t="shared" si="12"/>
        <v>0</v>
      </c>
      <c r="K226" s="476"/>
      <c r="L226" s="476">
        <f t="shared" si="14"/>
        <v>0</v>
      </c>
      <c r="M226" s="219"/>
    </row>
    <row r="227" spans="1:13" ht="56.25" hidden="1">
      <c r="A227" s="189">
        <v>37.826964542405399</v>
      </c>
      <c r="B227" s="202" t="s">
        <v>642</v>
      </c>
      <c r="C227" s="218">
        <v>485</v>
      </c>
      <c r="D227" s="492">
        <v>600</v>
      </c>
      <c r="E227" s="476"/>
      <c r="F227" s="476"/>
      <c r="G227" s="476"/>
      <c r="H227" s="476">
        <f t="shared" si="13"/>
        <v>0</v>
      </c>
      <c r="I227" s="476">
        <f t="shared" si="17"/>
        <v>0</v>
      </c>
      <c r="J227" s="476">
        <f t="shared" si="12"/>
        <v>0</v>
      </c>
      <c r="K227" s="476"/>
      <c r="L227" s="476">
        <f t="shared" si="14"/>
        <v>0</v>
      </c>
      <c r="M227" s="219"/>
    </row>
    <row r="228" spans="1:13" ht="36" hidden="1" customHeight="1">
      <c r="A228" s="189">
        <v>38.117912474045703</v>
      </c>
      <c r="B228" s="192" t="s">
        <v>643</v>
      </c>
      <c r="C228" s="218"/>
      <c r="D228" s="492"/>
      <c r="E228" s="476"/>
      <c r="F228" s="476"/>
      <c r="G228" s="476"/>
      <c r="H228" s="476">
        <f t="shared" si="13"/>
        <v>0</v>
      </c>
      <c r="I228" s="476">
        <f t="shared" si="17"/>
        <v>0</v>
      </c>
      <c r="J228" s="476">
        <f t="shared" si="12"/>
        <v>0</v>
      </c>
      <c r="K228" s="476"/>
      <c r="L228" s="476">
        <f t="shared" si="14"/>
        <v>0</v>
      </c>
      <c r="M228" s="219"/>
    </row>
    <row r="229" spans="1:13" ht="56.25" hidden="1">
      <c r="A229" s="189">
        <v>38.408860405685999</v>
      </c>
      <c r="B229" s="202" t="s">
        <v>644</v>
      </c>
      <c r="C229" s="218">
        <v>403.8</v>
      </c>
      <c r="D229" s="492">
        <v>1211</v>
      </c>
      <c r="E229" s="476"/>
      <c r="F229" s="476"/>
      <c r="G229" s="476"/>
      <c r="H229" s="476">
        <f t="shared" si="13"/>
        <v>0</v>
      </c>
      <c r="I229" s="476">
        <f t="shared" si="17"/>
        <v>0</v>
      </c>
      <c r="J229" s="476">
        <f t="shared" si="12"/>
        <v>0</v>
      </c>
      <c r="K229" s="476"/>
      <c r="L229" s="476">
        <f t="shared" si="14"/>
        <v>0</v>
      </c>
      <c r="M229" s="219"/>
    </row>
    <row r="230" spans="1:13" ht="75" hidden="1">
      <c r="A230" s="189">
        <v>38.699808337326303</v>
      </c>
      <c r="B230" s="202" t="s">
        <v>645</v>
      </c>
      <c r="C230" s="218">
        <v>1058</v>
      </c>
      <c r="D230" s="492">
        <v>1023</v>
      </c>
      <c r="E230" s="476"/>
      <c r="F230" s="476"/>
      <c r="G230" s="476"/>
      <c r="H230" s="476">
        <f t="shared" si="13"/>
        <v>0</v>
      </c>
      <c r="I230" s="476">
        <f t="shared" si="17"/>
        <v>0</v>
      </c>
      <c r="J230" s="476">
        <f t="shared" si="12"/>
        <v>0</v>
      </c>
      <c r="K230" s="476"/>
      <c r="L230" s="476">
        <f t="shared" si="14"/>
        <v>0</v>
      </c>
      <c r="M230" s="219"/>
    </row>
    <row r="231" spans="1:13" ht="37.5" hidden="1">
      <c r="A231" s="189">
        <v>38.990756268966599</v>
      </c>
      <c r="B231" s="202" t="s">
        <v>646</v>
      </c>
      <c r="C231" s="218">
        <v>195.5</v>
      </c>
      <c r="D231" s="492">
        <v>196</v>
      </c>
      <c r="E231" s="476"/>
      <c r="F231" s="476"/>
      <c r="G231" s="476"/>
      <c r="H231" s="476">
        <f t="shared" si="13"/>
        <v>0</v>
      </c>
      <c r="I231" s="476">
        <f t="shared" si="17"/>
        <v>0</v>
      </c>
      <c r="J231" s="476">
        <f t="shared" si="12"/>
        <v>0</v>
      </c>
      <c r="K231" s="476"/>
      <c r="L231" s="476">
        <f t="shared" si="14"/>
        <v>0</v>
      </c>
      <c r="M231" s="219"/>
    </row>
    <row r="232" spans="1:13" ht="37.5" hidden="1">
      <c r="A232" s="189">
        <v>39.281704200606903</v>
      </c>
      <c r="B232" s="202" t="s">
        <v>647</v>
      </c>
      <c r="C232" s="218">
        <v>86.6</v>
      </c>
      <c r="D232" s="492">
        <v>196</v>
      </c>
      <c r="E232" s="476"/>
      <c r="F232" s="476"/>
      <c r="G232" s="476"/>
      <c r="H232" s="476">
        <f t="shared" si="13"/>
        <v>0</v>
      </c>
      <c r="I232" s="476">
        <f t="shared" si="17"/>
        <v>0</v>
      </c>
      <c r="J232" s="476">
        <f t="shared" si="12"/>
        <v>0</v>
      </c>
      <c r="K232" s="476"/>
      <c r="L232" s="476">
        <f t="shared" si="14"/>
        <v>0</v>
      </c>
      <c r="M232" s="219"/>
    </row>
    <row r="233" spans="1:13" ht="56.25" hidden="1">
      <c r="A233" s="189">
        <v>39.5726521322472</v>
      </c>
      <c r="B233" s="202" t="s">
        <v>648</v>
      </c>
      <c r="C233" s="218">
        <v>1890</v>
      </c>
      <c r="D233" s="492">
        <v>450</v>
      </c>
      <c r="E233" s="476"/>
      <c r="F233" s="476"/>
      <c r="G233" s="476"/>
      <c r="H233" s="476">
        <f t="shared" si="13"/>
        <v>0</v>
      </c>
      <c r="I233" s="476">
        <f t="shared" si="17"/>
        <v>0</v>
      </c>
      <c r="J233" s="476">
        <f t="shared" ref="J233:J296" si="18">K233/2</f>
        <v>0</v>
      </c>
      <c r="K233" s="476"/>
      <c r="L233" s="476">
        <f t="shared" si="14"/>
        <v>0</v>
      </c>
      <c r="M233" s="219"/>
    </row>
    <row r="234" spans="1:13" ht="28.5" hidden="1" customHeight="1">
      <c r="A234" s="189">
        <v>39.863600063887503</v>
      </c>
      <c r="B234" s="192" t="s">
        <v>649</v>
      </c>
      <c r="C234" s="218">
        <v>1200</v>
      </c>
      <c r="D234" s="492">
        <v>944</v>
      </c>
      <c r="E234" s="476"/>
      <c r="F234" s="476"/>
      <c r="G234" s="476"/>
      <c r="H234" s="476">
        <f t="shared" si="13"/>
        <v>0</v>
      </c>
      <c r="I234" s="476">
        <f t="shared" si="17"/>
        <v>0</v>
      </c>
      <c r="J234" s="476">
        <f t="shared" si="18"/>
        <v>0</v>
      </c>
      <c r="K234" s="476"/>
      <c r="L234" s="476">
        <f t="shared" si="14"/>
        <v>0</v>
      </c>
      <c r="M234" s="219"/>
    </row>
    <row r="235" spans="1:13" ht="28.5" hidden="1" customHeight="1">
      <c r="A235" s="189">
        <v>40.154547995527899</v>
      </c>
      <c r="B235" s="192" t="s">
        <v>650</v>
      </c>
      <c r="C235" s="218">
        <v>309</v>
      </c>
      <c r="D235" s="492">
        <v>1236</v>
      </c>
      <c r="E235" s="476"/>
      <c r="F235" s="476"/>
      <c r="G235" s="476"/>
      <c r="H235" s="476">
        <f t="shared" si="13"/>
        <v>0</v>
      </c>
      <c r="I235" s="476">
        <f t="shared" si="17"/>
        <v>0</v>
      </c>
      <c r="J235" s="476">
        <f t="shared" si="18"/>
        <v>0</v>
      </c>
      <c r="K235" s="476"/>
      <c r="L235" s="476">
        <f t="shared" si="14"/>
        <v>0</v>
      </c>
      <c r="M235" s="219"/>
    </row>
    <row r="236" spans="1:13" ht="28.5" hidden="1" customHeight="1">
      <c r="A236" s="189">
        <v>40.445495927168203</v>
      </c>
      <c r="B236" s="192" t="s">
        <v>651</v>
      </c>
      <c r="C236" s="218">
        <v>600.20000000000005</v>
      </c>
      <c r="D236" s="492">
        <v>1375</v>
      </c>
      <c r="E236" s="476"/>
      <c r="F236" s="476"/>
      <c r="G236" s="476"/>
      <c r="H236" s="476">
        <f t="shared" ref="H236:H299" si="19">E236-F236</f>
        <v>0</v>
      </c>
      <c r="I236" s="476">
        <f t="shared" si="17"/>
        <v>0</v>
      </c>
      <c r="J236" s="476">
        <f t="shared" si="18"/>
        <v>0</v>
      </c>
      <c r="K236" s="476"/>
      <c r="L236" s="476">
        <f t="shared" ref="L236:L299" si="20">H236-I236-J236-K236</f>
        <v>0</v>
      </c>
      <c r="M236" s="219"/>
    </row>
    <row r="237" spans="1:13" s="84" customFormat="1" ht="28.5" customHeight="1">
      <c r="A237" s="189">
        <v>7</v>
      </c>
      <c r="B237" s="192" t="s">
        <v>485</v>
      </c>
      <c r="C237" s="223"/>
      <c r="D237" s="189"/>
      <c r="E237" s="476">
        <v>10</v>
      </c>
      <c r="F237" s="476">
        <v>4</v>
      </c>
      <c r="G237" s="476"/>
      <c r="H237" s="476">
        <f t="shared" si="19"/>
        <v>6</v>
      </c>
      <c r="I237" s="476">
        <v>2</v>
      </c>
      <c r="J237" s="476">
        <v>2</v>
      </c>
      <c r="K237" s="476">
        <v>2</v>
      </c>
      <c r="L237" s="476">
        <f t="shared" si="20"/>
        <v>0</v>
      </c>
      <c r="M237" s="224"/>
    </row>
    <row r="238" spans="1:13" s="84" customFormat="1" ht="28.5" hidden="1" customHeight="1">
      <c r="A238" s="189">
        <v>41.027391790448803</v>
      </c>
      <c r="B238" s="192" t="s">
        <v>397</v>
      </c>
      <c r="C238" s="223">
        <v>2291</v>
      </c>
      <c r="D238" s="493">
        <v>1980.8</v>
      </c>
      <c r="E238" s="476"/>
      <c r="F238" s="476"/>
      <c r="G238" s="476"/>
      <c r="H238" s="476">
        <f t="shared" si="19"/>
        <v>0</v>
      </c>
      <c r="I238" s="476">
        <f t="shared" ref="I238:I249" si="21">G238/2</f>
        <v>0</v>
      </c>
      <c r="J238" s="476">
        <f t="shared" si="18"/>
        <v>0</v>
      </c>
      <c r="K238" s="476"/>
      <c r="L238" s="476">
        <f t="shared" si="20"/>
        <v>0</v>
      </c>
      <c r="M238" s="224"/>
    </row>
    <row r="239" spans="1:13" s="84" customFormat="1" ht="28.5" hidden="1" customHeight="1">
      <c r="A239" s="189">
        <v>41.3183397220891</v>
      </c>
      <c r="B239" s="192" t="s">
        <v>652</v>
      </c>
      <c r="C239" s="223">
        <v>3200</v>
      </c>
      <c r="D239" s="494">
        <v>1525</v>
      </c>
      <c r="E239" s="476"/>
      <c r="F239" s="476"/>
      <c r="G239" s="476"/>
      <c r="H239" s="476">
        <f t="shared" si="19"/>
        <v>0</v>
      </c>
      <c r="I239" s="476">
        <f t="shared" si="21"/>
        <v>0</v>
      </c>
      <c r="J239" s="476">
        <f t="shared" si="18"/>
        <v>0</v>
      </c>
      <c r="K239" s="476"/>
      <c r="L239" s="476">
        <f t="shared" si="20"/>
        <v>0</v>
      </c>
      <c r="M239" s="224"/>
    </row>
    <row r="240" spans="1:13" s="84" customFormat="1" ht="28.5" hidden="1" customHeight="1">
      <c r="A240" s="189">
        <v>41.609287653729403</v>
      </c>
      <c r="B240" s="192" t="s">
        <v>653</v>
      </c>
      <c r="C240" s="223">
        <v>3074.8</v>
      </c>
      <c r="D240" s="494">
        <v>1147</v>
      </c>
      <c r="E240" s="476"/>
      <c r="F240" s="476"/>
      <c r="G240" s="476"/>
      <c r="H240" s="476">
        <f t="shared" si="19"/>
        <v>0</v>
      </c>
      <c r="I240" s="476">
        <f t="shared" si="21"/>
        <v>0</v>
      </c>
      <c r="J240" s="476">
        <f t="shared" si="18"/>
        <v>0</v>
      </c>
      <c r="K240" s="476"/>
      <c r="L240" s="476">
        <f t="shared" si="20"/>
        <v>0</v>
      </c>
      <c r="M240" s="224"/>
    </row>
    <row r="241" spans="1:13" s="84" customFormat="1" ht="28.5" hidden="1" customHeight="1">
      <c r="A241" s="189">
        <v>41.9002355853697</v>
      </c>
      <c r="B241" s="192" t="s">
        <v>654</v>
      </c>
      <c r="C241" s="223"/>
      <c r="D241" s="494"/>
      <c r="E241" s="476"/>
      <c r="F241" s="476"/>
      <c r="G241" s="476"/>
      <c r="H241" s="476">
        <f t="shared" si="19"/>
        <v>0</v>
      </c>
      <c r="I241" s="476">
        <f t="shared" si="21"/>
        <v>0</v>
      </c>
      <c r="J241" s="476">
        <f t="shared" si="18"/>
        <v>0</v>
      </c>
      <c r="K241" s="476"/>
      <c r="L241" s="476">
        <f t="shared" si="20"/>
        <v>0</v>
      </c>
      <c r="M241" s="224"/>
    </row>
    <row r="242" spans="1:13" s="84" customFormat="1" ht="28.5" hidden="1" customHeight="1">
      <c r="A242" s="189">
        <v>42.191183517010003</v>
      </c>
      <c r="B242" s="202" t="s">
        <v>655</v>
      </c>
      <c r="C242" s="225">
        <v>4317.1000000000004</v>
      </c>
      <c r="D242" s="225">
        <v>1826.41</v>
      </c>
      <c r="E242" s="476"/>
      <c r="F242" s="476"/>
      <c r="G242" s="476"/>
      <c r="H242" s="476">
        <f t="shared" si="19"/>
        <v>0</v>
      </c>
      <c r="I242" s="476">
        <f t="shared" si="21"/>
        <v>0</v>
      </c>
      <c r="J242" s="476">
        <f t="shared" si="18"/>
        <v>0</v>
      </c>
      <c r="K242" s="476"/>
      <c r="L242" s="476">
        <f t="shared" si="20"/>
        <v>0</v>
      </c>
      <c r="M242" s="224"/>
    </row>
    <row r="243" spans="1:13" s="84" customFormat="1" ht="28.5" hidden="1" customHeight="1">
      <c r="A243" s="189">
        <v>42.482131448650399</v>
      </c>
      <c r="B243" s="202" t="s">
        <v>656</v>
      </c>
      <c r="C243" s="225">
        <v>1779</v>
      </c>
      <c r="D243" s="225">
        <v>800.16</v>
      </c>
      <c r="E243" s="476"/>
      <c r="F243" s="476"/>
      <c r="G243" s="476"/>
      <c r="H243" s="476">
        <f t="shared" si="19"/>
        <v>0</v>
      </c>
      <c r="I243" s="476">
        <f t="shared" si="21"/>
        <v>0</v>
      </c>
      <c r="J243" s="476">
        <f t="shared" si="18"/>
        <v>0</v>
      </c>
      <c r="K243" s="476"/>
      <c r="L243" s="476">
        <f t="shared" si="20"/>
        <v>0</v>
      </c>
      <c r="M243" s="224"/>
    </row>
    <row r="244" spans="1:13" s="84" customFormat="1" ht="28.5" hidden="1" customHeight="1">
      <c r="A244" s="189">
        <v>42.773079380290703</v>
      </c>
      <c r="B244" s="192" t="s">
        <v>657</v>
      </c>
      <c r="C244" s="223"/>
      <c r="D244" s="494"/>
      <c r="E244" s="476"/>
      <c r="F244" s="476"/>
      <c r="G244" s="476"/>
      <c r="H244" s="476">
        <f t="shared" si="19"/>
        <v>0</v>
      </c>
      <c r="I244" s="476">
        <f t="shared" si="21"/>
        <v>0</v>
      </c>
      <c r="J244" s="476">
        <f t="shared" si="18"/>
        <v>0</v>
      </c>
      <c r="K244" s="476"/>
      <c r="L244" s="476">
        <f t="shared" si="20"/>
        <v>0</v>
      </c>
      <c r="M244" s="224"/>
    </row>
    <row r="245" spans="1:13" s="84" customFormat="1" ht="28.5" hidden="1" customHeight="1">
      <c r="A245" s="189">
        <v>43.064027311931</v>
      </c>
      <c r="B245" s="202" t="s">
        <v>658</v>
      </c>
      <c r="C245" s="225">
        <v>2402.1999999999998</v>
      </c>
      <c r="D245" s="495">
        <v>1078</v>
      </c>
      <c r="E245" s="476"/>
      <c r="F245" s="476"/>
      <c r="G245" s="476"/>
      <c r="H245" s="476">
        <f t="shared" si="19"/>
        <v>0</v>
      </c>
      <c r="I245" s="476">
        <f t="shared" si="21"/>
        <v>0</v>
      </c>
      <c r="J245" s="476">
        <f t="shared" si="18"/>
        <v>0</v>
      </c>
      <c r="K245" s="476"/>
      <c r="L245" s="476">
        <f t="shared" si="20"/>
        <v>0</v>
      </c>
      <c r="M245" s="224"/>
    </row>
    <row r="246" spans="1:13" s="84" customFormat="1" ht="28.5" hidden="1" customHeight="1">
      <c r="A246" s="189">
        <v>43.354975243571303</v>
      </c>
      <c r="B246" s="202" t="s">
        <v>659</v>
      </c>
      <c r="C246" s="225">
        <v>4675.1000000000004</v>
      </c>
      <c r="D246" s="495">
        <v>2216</v>
      </c>
      <c r="E246" s="476"/>
      <c r="F246" s="476"/>
      <c r="G246" s="476"/>
      <c r="H246" s="476">
        <f t="shared" si="19"/>
        <v>0</v>
      </c>
      <c r="I246" s="476">
        <f t="shared" si="21"/>
        <v>0</v>
      </c>
      <c r="J246" s="476">
        <f t="shared" si="18"/>
        <v>0</v>
      </c>
      <c r="K246" s="476"/>
      <c r="L246" s="476">
        <f t="shared" si="20"/>
        <v>0</v>
      </c>
      <c r="M246" s="224"/>
    </row>
    <row r="247" spans="1:13" s="84" customFormat="1" ht="28.5" hidden="1" customHeight="1">
      <c r="A247" s="189">
        <v>43.6459231752116</v>
      </c>
      <c r="B247" s="192" t="s">
        <v>660</v>
      </c>
      <c r="C247" s="223">
        <v>1404</v>
      </c>
      <c r="D247" s="494">
        <v>770</v>
      </c>
      <c r="E247" s="476"/>
      <c r="F247" s="476"/>
      <c r="G247" s="476"/>
      <c r="H247" s="476">
        <f t="shared" si="19"/>
        <v>0</v>
      </c>
      <c r="I247" s="476">
        <f t="shared" si="21"/>
        <v>0</v>
      </c>
      <c r="J247" s="476">
        <f t="shared" si="18"/>
        <v>0</v>
      </c>
      <c r="K247" s="476"/>
      <c r="L247" s="476">
        <f t="shared" si="20"/>
        <v>0</v>
      </c>
      <c r="M247" s="224"/>
    </row>
    <row r="248" spans="1:13" s="84" customFormat="1" ht="28.5" hidden="1" customHeight="1">
      <c r="A248" s="189">
        <v>43.936871106851903</v>
      </c>
      <c r="B248" s="192" t="s">
        <v>661</v>
      </c>
      <c r="C248" s="223">
        <v>2422</v>
      </c>
      <c r="D248" s="494">
        <v>1745</v>
      </c>
      <c r="E248" s="476"/>
      <c r="F248" s="476"/>
      <c r="G248" s="476"/>
      <c r="H248" s="476">
        <f t="shared" si="19"/>
        <v>0</v>
      </c>
      <c r="I248" s="476">
        <f t="shared" si="21"/>
        <v>0</v>
      </c>
      <c r="J248" s="476">
        <f t="shared" si="18"/>
        <v>0</v>
      </c>
      <c r="K248" s="476"/>
      <c r="L248" s="476">
        <f t="shared" si="20"/>
        <v>0</v>
      </c>
      <c r="M248" s="224"/>
    </row>
    <row r="249" spans="1:13" s="84" customFormat="1" ht="28.5" hidden="1" customHeight="1">
      <c r="A249" s="189">
        <v>44.2278190384922</v>
      </c>
      <c r="B249" s="192" t="s">
        <v>398</v>
      </c>
      <c r="C249" s="223">
        <v>5621.9</v>
      </c>
      <c r="D249" s="494">
        <v>1215</v>
      </c>
      <c r="E249" s="476"/>
      <c r="F249" s="476"/>
      <c r="G249" s="476"/>
      <c r="H249" s="476">
        <f t="shared" si="19"/>
        <v>0</v>
      </c>
      <c r="I249" s="476">
        <f t="shared" si="21"/>
        <v>0</v>
      </c>
      <c r="J249" s="476">
        <f t="shared" si="18"/>
        <v>0</v>
      </c>
      <c r="K249" s="476"/>
      <c r="L249" s="476">
        <f t="shared" si="20"/>
        <v>0</v>
      </c>
      <c r="M249" s="224"/>
    </row>
    <row r="250" spans="1:13" s="84" customFormat="1" ht="28.5" customHeight="1">
      <c r="A250" s="189">
        <v>8</v>
      </c>
      <c r="B250" s="192" t="s">
        <v>488</v>
      </c>
      <c r="C250" s="220"/>
      <c r="D250" s="201"/>
      <c r="E250" s="476">
        <v>7</v>
      </c>
      <c r="F250" s="476">
        <v>4</v>
      </c>
      <c r="G250" s="476"/>
      <c r="H250" s="476">
        <f t="shared" si="19"/>
        <v>3</v>
      </c>
      <c r="I250" s="476">
        <v>2</v>
      </c>
      <c r="J250" s="476">
        <v>1</v>
      </c>
      <c r="K250" s="476"/>
      <c r="L250" s="476">
        <f t="shared" si="20"/>
        <v>0</v>
      </c>
      <c r="M250" s="224"/>
    </row>
    <row r="251" spans="1:13" s="84" customFormat="1" ht="28.5" hidden="1" customHeight="1">
      <c r="A251" s="189">
        <v>44.8097149017729</v>
      </c>
      <c r="B251" s="192" t="s">
        <v>662</v>
      </c>
      <c r="C251" s="220">
        <v>2772</v>
      </c>
      <c r="D251" s="490">
        <v>1901</v>
      </c>
      <c r="E251" s="476"/>
      <c r="F251" s="476"/>
      <c r="G251" s="476"/>
      <c r="H251" s="476">
        <f t="shared" si="19"/>
        <v>0</v>
      </c>
      <c r="I251" s="476">
        <f t="shared" ref="I251:I265" si="22">G251/2</f>
        <v>0</v>
      </c>
      <c r="J251" s="476">
        <f t="shared" si="18"/>
        <v>0</v>
      </c>
      <c r="K251" s="476"/>
      <c r="L251" s="476">
        <f t="shared" si="20"/>
        <v>0</v>
      </c>
      <c r="M251" s="224"/>
    </row>
    <row r="252" spans="1:13" s="84" customFormat="1" ht="28.5" hidden="1" customHeight="1">
      <c r="A252" s="189">
        <v>45.100662833413203</v>
      </c>
      <c r="B252" s="192" t="s">
        <v>663</v>
      </c>
      <c r="C252" s="220">
        <v>1058</v>
      </c>
      <c r="D252" s="490">
        <v>2535</v>
      </c>
      <c r="E252" s="476"/>
      <c r="F252" s="476"/>
      <c r="G252" s="476"/>
      <c r="H252" s="476">
        <f t="shared" si="19"/>
        <v>0</v>
      </c>
      <c r="I252" s="476">
        <f t="shared" si="22"/>
        <v>0</v>
      </c>
      <c r="J252" s="476">
        <f t="shared" si="18"/>
        <v>0</v>
      </c>
      <c r="K252" s="476"/>
      <c r="L252" s="476">
        <f t="shared" si="20"/>
        <v>0</v>
      </c>
      <c r="M252" s="224"/>
    </row>
    <row r="253" spans="1:13" s="84" customFormat="1" ht="28.5" hidden="1" customHeight="1">
      <c r="A253" s="189">
        <v>45.3916107650535</v>
      </c>
      <c r="B253" s="192" t="s">
        <v>664</v>
      </c>
      <c r="C253" s="220">
        <v>7269</v>
      </c>
      <c r="D253" s="490">
        <v>2620</v>
      </c>
      <c r="E253" s="476"/>
      <c r="F253" s="476"/>
      <c r="G253" s="476"/>
      <c r="H253" s="476">
        <f t="shared" si="19"/>
        <v>0</v>
      </c>
      <c r="I253" s="476">
        <f t="shared" si="22"/>
        <v>0</v>
      </c>
      <c r="J253" s="476">
        <f t="shared" si="18"/>
        <v>0</v>
      </c>
      <c r="K253" s="476"/>
      <c r="L253" s="476">
        <f t="shared" si="20"/>
        <v>0</v>
      </c>
      <c r="M253" s="224"/>
    </row>
    <row r="254" spans="1:13" s="84" customFormat="1" ht="28.5" hidden="1" customHeight="1">
      <c r="A254" s="189">
        <v>45.682558696693803</v>
      </c>
      <c r="B254" s="192" t="s">
        <v>587</v>
      </c>
      <c r="C254" s="220">
        <v>2988</v>
      </c>
      <c r="D254" s="490">
        <v>697</v>
      </c>
      <c r="E254" s="476"/>
      <c r="F254" s="476"/>
      <c r="G254" s="476"/>
      <c r="H254" s="476">
        <f t="shared" si="19"/>
        <v>0</v>
      </c>
      <c r="I254" s="476">
        <f t="shared" si="22"/>
        <v>0</v>
      </c>
      <c r="J254" s="476">
        <f t="shared" si="18"/>
        <v>0</v>
      </c>
      <c r="K254" s="476"/>
      <c r="L254" s="476">
        <f t="shared" si="20"/>
        <v>0</v>
      </c>
      <c r="M254" s="224"/>
    </row>
    <row r="255" spans="1:13" s="84" customFormat="1" ht="28.5" hidden="1" customHeight="1">
      <c r="A255" s="189">
        <v>45.9735066283341</v>
      </c>
      <c r="B255" s="192" t="s">
        <v>665</v>
      </c>
      <c r="C255" s="220">
        <v>827</v>
      </c>
      <c r="D255" s="490">
        <v>581</v>
      </c>
      <c r="E255" s="476"/>
      <c r="F255" s="476"/>
      <c r="G255" s="476"/>
      <c r="H255" s="476">
        <f t="shared" si="19"/>
        <v>0</v>
      </c>
      <c r="I255" s="476">
        <f t="shared" si="22"/>
        <v>0</v>
      </c>
      <c r="J255" s="476">
        <f t="shared" si="18"/>
        <v>0</v>
      </c>
      <c r="K255" s="476"/>
      <c r="L255" s="476">
        <f t="shared" si="20"/>
        <v>0</v>
      </c>
      <c r="M255" s="224"/>
    </row>
    <row r="256" spans="1:13" s="84" customFormat="1" ht="28.5" hidden="1" customHeight="1">
      <c r="A256" s="189">
        <v>46.264454559974403</v>
      </c>
      <c r="B256" s="192" t="s">
        <v>666</v>
      </c>
      <c r="C256" s="220">
        <v>588</v>
      </c>
      <c r="D256" s="490">
        <v>368</v>
      </c>
      <c r="E256" s="476"/>
      <c r="F256" s="476"/>
      <c r="G256" s="476"/>
      <c r="H256" s="476">
        <f t="shared" si="19"/>
        <v>0</v>
      </c>
      <c r="I256" s="476">
        <f t="shared" si="22"/>
        <v>0</v>
      </c>
      <c r="J256" s="476">
        <f t="shared" si="18"/>
        <v>0</v>
      </c>
      <c r="K256" s="476"/>
      <c r="L256" s="476">
        <f t="shared" si="20"/>
        <v>0</v>
      </c>
      <c r="M256" s="224"/>
    </row>
    <row r="257" spans="1:13" s="84" customFormat="1" ht="28.5" hidden="1" customHeight="1">
      <c r="A257" s="189">
        <v>46.5554024916147</v>
      </c>
      <c r="B257" s="192" t="s">
        <v>667</v>
      </c>
      <c r="C257" s="220">
        <v>2794</v>
      </c>
      <c r="D257" s="490">
        <v>1304</v>
      </c>
      <c r="E257" s="476"/>
      <c r="F257" s="476"/>
      <c r="G257" s="476"/>
      <c r="H257" s="476">
        <f t="shared" si="19"/>
        <v>0</v>
      </c>
      <c r="I257" s="476">
        <f t="shared" si="22"/>
        <v>0</v>
      </c>
      <c r="J257" s="476">
        <f t="shared" si="18"/>
        <v>0</v>
      </c>
      <c r="K257" s="476"/>
      <c r="L257" s="476">
        <f t="shared" si="20"/>
        <v>0</v>
      </c>
      <c r="M257" s="224"/>
    </row>
    <row r="258" spans="1:13" s="84" customFormat="1" ht="28.5" customHeight="1">
      <c r="A258" s="189">
        <v>9</v>
      </c>
      <c r="B258" s="198" t="s">
        <v>491</v>
      </c>
      <c r="C258" s="220"/>
      <c r="D258" s="490"/>
      <c r="E258" s="476">
        <v>6</v>
      </c>
      <c r="F258" s="476">
        <v>4</v>
      </c>
      <c r="G258" s="476"/>
      <c r="H258" s="476">
        <f t="shared" si="19"/>
        <v>2</v>
      </c>
      <c r="I258" s="476">
        <f t="shared" si="22"/>
        <v>0</v>
      </c>
      <c r="J258" s="476">
        <v>1</v>
      </c>
      <c r="K258" s="476"/>
      <c r="L258" s="476">
        <f t="shared" si="20"/>
        <v>1</v>
      </c>
      <c r="M258" s="224"/>
    </row>
    <row r="259" spans="1:13" s="84" customFormat="1" ht="28.5" hidden="1" customHeight="1">
      <c r="A259" s="189">
        <v>1</v>
      </c>
      <c r="B259" s="198" t="s">
        <v>668</v>
      </c>
      <c r="C259" s="220">
        <v>1842</v>
      </c>
      <c r="D259" s="490">
        <v>901.9</v>
      </c>
      <c r="E259" s="476"/>
      <c r="F259" s="476"/>
      <c r="G259" s="476"/>
      <c r="H259" s="476">
        <f t="shared" si="19"/>
        <v>0</v>
      </c>
      <c r="I259" s="476">
        <f t="shared" si="22"/>
        <v>0</v>
      </c>
      <c r="J259" s="476">
        <f t="shared" si="18"/>
        <v>0</v>
      </c>
      <c r="K259" s="476"/>
      <c r="L259" s="476">
        <f t="shared" si="20"/>
        <v>0</v>
      </c>
      <c r="M259" s="224"/>
    </row>
    <row r="260" spans="1:13" s="84" customFormat="1" ht="28.5" hidden="1" customHeight="1">
      <c r="A260" s="189">
        <v>2</v>
      </c>
      <c r="B260" s="198" t="s">
        <v>669</v>
      </c>
      <c r="C260" s="220">
        <v>3071</v>
      </c>
      <c r="D260" s="490">
        <v>556</v>
      </c>
      <c r="E260" s="476"/>
      <c r="F260" s="476"/>
      <c r="G260" s="476"/>
      <c r="H260" s="476">
        <f t="shared" si="19"/>
        <v>0</v>
      </c>
      <c r="I260" s="476">
        <f t="shared" si="22"/>
        <v>0</v>
      </c>
      <c r="J260" s="476">
        <f t="shared" si="18"/>
        <v>0</v>
      </c>
      <c r="K260" s="476"/>
      <c r="L260" s="476">
        <f t="shared" si="20"/>
        <v>0</v>
      </c>
      <c r="M260" s="224"/>
    </row>
    <row r="261" spans="1:13" s="84" customFormat="1" ht="28.5" hidden="1" customHeight="1">
      <c r="A261" s="189">
        <v>3</v>
      </c>
      <c r="B261" s="198" t="s">
        <v>670</v>
      </c>
      <c r="C261" s="220">
        <v>5366.4</v>
      </c>
      <c r="D261" s="490">
        <v>737.07999999999993</v>
      </c>
      <c r="E261" s="476"/>
      <c r="F261" s="476"/>
      <c r="G261" s="476"/>
      <c r="H261" s="476">
        <f t="shared" si="19"/>
        <v>0</v>
      </c>
      <c r="I261" s="476">
        <f t="shared" si="22"/>
        <v>0</v>
      </c>
      <c r="J261" s="476">
        <f t="shared" si="18"/>
        <v>0</v>
      </c>
      <c r="K261" s="476"/>
      <c r="L261" s="476">
        <f t="shared" si="20"/>
        <v>0</v>
      </c>
      <c r="M261" s="224"/>
    </row>
    <row r="262" spans="1:13" s="84" customFormat="1" ht="28.5" hidden="1" customHeight="1">
      <c r="A262" s="189">
        <v>4</v>
      </c>
      <c r="B262" s="198" t="s">
        <v>671</v>
      </c>
      <c r="C262" s="220">
        <v>2250</v>
      </c>
      <c r="D262" s="490">
        <v>361</v>
      </c>
      <c r="E262" s="476"/>
      <c r="F262" s="476"/>
      <c r="G262" s="476"/>
      <c r="H262" s="476">
        <f t="shared" si="19"/>
        <v>0</v>
      </c>
      <c r="I262" s="476">
        <f t="shared" si="22"/>
        <v>0</v>
      </c>
      <c r="J262" s="476">
        <f t="shared" si="18"/>
        <v>0</v>
      </c>
      <c r="K262" s="476"/>
      <c r="L262" s="476">
        <f t="shared" si="20"/>
        <v>0</v>
      </c>
      <c r="M262" s="224"/>
    </row>
    <row r="263" spans="1:13" s="84" customFormat="1" ht="28.5" hidden="1" customHeight="1">
      <c r="A263" s="189">
        <v>5</v>
      </c>
      <c r="B263" s="198" t="s">
        <v>672</v>
      </c>
      <c r="C263" s="220">
        <v>3286</v>
      </c>
      <c r="D263" s="490">
        <v>545.20000000000005</v>
      </c>
      <c r="E263" s="476"/>
      <c r="F263" s="476"/>
      <c r="G263" s="476"/>
      <c r="H263" s="476">
        <f t="shared" si="19"/>
        <v>0</v>
      </c>
      <c r="I263" s="476">
        <f t="shared" si="22"/>
        <v>0</v>
      </c>
      <c r="J263" s="476">
        <f t="shared" si="18"/>
        <v>0</v>
      </c>
      <c r="K263" s="476"/>
      <c r="L263" s="476">
        <f t="shared" si="20"/>
        <v>0</v>
      </c>
      <c r="M263" s="224"/>
    </row>
    <row r="264" spans="1:13" s="84" customFormat="1" ht="28.5" hidden="1" customHeight="1">
      <c r="A264" s="189">
        <v>6</v>
      </c>
      <c r="B264" s="198" t="s">
        <v>673</v>
      </c>
      <c r="C264" s="220">
        <v>2250</v>
      </c>
      <c r="D264" s="490">
        <v>805</v>
      </c>
      <c r="E264" s="476"/>
      <c r="F264" s="476"/>
      <c r="G264" s="476"/>
      <c r="H264" s="476">
        <f t="shared" si="19"/>
        <v>0</v>
      </c>
      <c r="I264" s="476">
        <f t="shared" si="22"/>
        <v>0</v>
      </c>
      <c r="J264" s="476">
        <f t="shared" si="18"/>
        <v>0</v>
      </c>
      <c r="K264" s="476"/>
      <c r="L264" s="476">
        <f t="shared" si="20"/>
        <v>0</v>
      </c>
      <c r="M264" s="224"/>
    </row>
    <row r="265" spans="1:13" s="84" customFormat="1" ht="31.5" customHeight="1">
      <c r="A265" s="189">
        <v>10</v>
      </c>
      <c r="B265" s="198" t="s">
        <v>493</v>
      </c>
      <c r="C265" s="220"/>
      <c r="D265" s="490"/>
      <c r="E265" s="476">
        <v>0</v>
      </c>
      <c r="F265" s="476">
        <v>0</v>
      </c>
      <c r="G265" s="476"/>
      <c r="H265" s="476">
        <f t="shared" si="19"/>
        <v>0</v>
      </c>
      <c r="I265" s="476">
        <f t="shared" si="22"/>
        <v>0</v>
      </c>
      <c r="J265" s="476">
        <f t="shared" si="18"/>
        <v>0</v>
      </c>
      <c r="K265" s="476"/>
      <c r="L265" s="476">
        <f t="shared" si="20"/>
        <v>0</v>
      </c>
      <c r="M265" s="224"/>
    </row>
    <row r="266" spans="1:13" s="84" customFormat="1" ht="31.5" customHeight="1">
      <c r="A266" s="189">
        <v>11</v>
      </c>
      <c r="B266" s="198" t="s">
        <v>496</v>
      </c>
      <c r="C266" s="218"/>
      <c r="D266" s="192"/>
      <c r="E266" s="476">
        <v>40</v>
      </c>
      <c r="F266" s="476">
        <v>24</v>
      </c>
      <c r="G266" s="476"/>
      <c r="H266" s="476">
        <f t="shared" si="19"/>
        <v>16</v>
      </c>
      <c r="I266" s="476">
        <v>6</v>
      </c>
      <c r="J266" s="476">
        <v>4</v>
      </c>
      <c r="K266" s="476">
        <v>3</v>
      </c>
      <c r="L266" s="476">
        <f t="shared" si="20"/>
        <v>3</v>
      </c>
      <c r="M266" s="224"/>
    </row>
    <row r="267" spans="1:13" s="84" customFormat="1" ht="31.5" hidden="1" customHeight="1">
      <c r="A267" s="189">
        <v>1</v>
      </c>
      <c r="B267" s="198" t="s">
        <v>674</v>
      </c>
      <c r="C267" s="218"/>
      <c r="D267" s="192"/>
      <c r="E267" s="476"/>
      <c r="F267" s="476"/>
      <c r="G267" s="476"/>
      <c r="H267" s="476">
        <f t="shared" si="19"/>
        <v>0</v>
      </c>
      <c r="I267" s="476">
        <f t="shared" ref="I267:I317" si="23">G267/2</f>
        <v>0</v>
      </c>
      <c r="J267" s="476">
        <f t="shared" si="18"/>
        <v>0</v>
      </c>
      <c r="K267" s="476"/>
      <c r="L267" s="476">
        <f t="shared" si="20"/>
        <v>0</v>
      </c>
      <c r="M267" s="224"/>
    </row>
    <row r="268" spans="1:13" s="85" customFormat="1" ht="37.5" hidden="1">
      <c r="A268" s="226"/>
      <c r="B268" s="202" t="s">
        <v>675</v>
      </c>
      <c r="C268" s="209">
        <v>7700</v>
      </c>
      <c r="D268" s="209">
        <v>845</v>
      </c>
      <c r="E268" s="476"/>
      <c r="F268" s="476"/>
      <c r="G268" s="476"/>
      <c r="H268" s="476">
        <f t="shared" si="19"/>
        <v>0</v>
      </c>
      <c r="I268" s="476">
        <f t="shared" si="23"/>
        <v>0</v>
      </c>
      <c r="J268" s="476">
        <f t="shared" si="18"/>
        <v>0</v>
      </c>
      <c r="K268" s="476"/>
      <c r="L268" s="476">
        <f t="shared" si="20"/>
        <v>0</v>
      </c>
      <c r="M268" s="227"/>
    </row>
    <row r="269" spans="1:13" s="85" customFormat="1" ht="56.25" hidden="1">
      <c r="A269" s="226"/>
      <c r="B269" s="202" t="s">
        <v>676</v>
      </c>
      <c r="C269" s="209">
        <v>818</v>
      </c>
      <c r="D269" s="209">
        <v>302</v>
      </c>
      <c r="E269" s="476"/>
      <c r="F269" s="476"/>
      <c r="G269" s="476"/>
      <c r="H269" s="476">
        <f t="shared" si="19"/>
        <v>0</v>
      </c>
      <c r="I269" s="476">
        <f t="shared" si="23"/>
        <v>0</v>
      </c>
      <c r="J269" s="476">
        <f t="shared" si="18"/>
        <v>0</v>
      </c>
      <c r="K269" s="476"/>
      <c r="L269" s="476">
        <f t="shared" si="20"/>
        <v>0</v>
      </c>
      <c r="M269" s="227"/>
    </row>
    <row r="270" spans="1:13" s="84" customFormat="1" ht="33" hidden="1" customHeight="1">
      <c r="A270" s="189">
        <v>2</v>
      </c>
      <c r="B270" s="192" t="s">
        <v>677</v>
      </c>
      <c r="C270" s="218">
        <v>2274</v>
      </c>
      <c r="D270" s="209">
        <v>1400</v>
      </c>
      <c r="E270" s="476"/>
      <c r="F270" s="476"/>
      <c r="G270" s="476"/>
      <c r="H270" s="476">
        <f t="shared" si="19"/>
        <v>0</v>
      </c>
      <c r="I270" s="476">
        <f t="shared" si="23"/>
        <v>0</v>
      </c>
      <c r="J270" s="476">
        <f t="shared" si="18"/>
        <v>0</v>
      </c>
      <c r="K270" s="476"/>
      <c r="L270" s="476">
        <f t="shared" si="20"/>
        <v>0</v>
      </c>
      <c r="M270" s="224"/>
    </row>
    <row r="271" spans="1:13" s="84" customFormat="1" ht="33" hidden="1" customHeight="1">
      <c r="A271" s="189">
        <v>3</v>
      </c>
      <c r="B271" s="192" t="s">
        <v>678</v>
      </c>
      <c r="C271" s="218">
        <v>4500</v>
      </c>
      <c r="D271" s="209">
        <v>1260</v>
      </c>
      <c r="E271" s="476"/>
      <c r="F271" s="476"/>
      <c r="G271" s="476"/>
      <c r="H271" s="476">
        <f t="shared" si="19"/>
        <v>0</v>
      </c>
      <c r="I271" s="476">
        <f t="shared" si="23"/>
        <v>0</v>
      </c>
      <c r="J271" s="476">
        <f t="shared" si="18"/>
        <v>0</v>
      </c>
      <c r="K271" s="476"/>
      <c r="L271" s="476">
        <f t="shared" si="20"/>
        <v>0</v>
      </c>
      <c r="M271" s="224"/>
    </row>
    <row r="272" spans="1:13" s="84" customFormat="1" ht="33" hidden="1" customHeight="1">
      <c r="A272" s="189">
        <v>4</v>
      </c>
      <c r="B272" s="192" t="s">
        <v>679</v>
      </c>
      <c r="C272" s="218">
        <v>1116</v>
      </c>
      <c r="D272" s="209">
        <v>1680</v>
      </c>
      <c r="E272" s="476"/>
      <c r="F272" s="476"/>
      <c r="G272" s="476"/>
      <c r="H272" s="476">
        <f t="shared" si="19"/>
        <v>0</v>
      </c>
      <c r="I272" s="476">
        <f t="shared" si="23"/>
        <v>0</v>
      </c>
      <c r="J272" s="476">
        <f t="shared" si="18"/>
        <v>0</v>
      </c>
      <c r="K272" s="476"/>
      <c r="L272" s="476">
        <f t="shared" si="20"/>
        <v>0</v>
      </c>
      <c r="M272" s="224"/>
    </row>
    <row r="273" spans="1:13" s="84" customFormat="1" ht="33" hidden="1" customHeight="1">
      <c r="A273" s="189">
        <v>5</v>
      </c>
      <c r="B273" s="192" t="s">
        <v>680</v>
      </c>
      <c r="C273" s="218"/>
      <c r="D273" s="209"/>
      <c r="E273" s="476"/>
      <c r="F273" s="476"/>
      <c r="G273" s="476"/>
      <c r="H273" s="476">
        <f t="shared" si="19"/>
        <v>0</v>
      </c>
      <c r="I273" s="476">
        <f t="shared" si="23"/>
        <v>0</v>
      </c>
      <c r="J273" s="476">
        <f t="shared" si="18"/>
        <v>0</v>
      </c>
      <c r="K273" s="476"/>
      <c r="L273" s="476">
        <f t="shared" si="20"/>
        <v>0</v>
      </c>
      <c r="M273" s="224"/>
    </row>
    <row r="274" spans="1:13" s="84" customFormat="1" ht="37.5" hidden="1">
      <c r="A274" s="189"/>
      <c r="B274" s="202" t="s">
        <v>681</v>
      </c>
      <c r="C274" s="218">
        <v>2863</v>
      </c>
      <c r="D274" s="209">
        <v>871</v>
      </c>
      <c r="E274" s="476"/>
      <c r="F274" s="476"/>
      <c r="G274" s="476"/>
      <c r="H274" s="476">
        <f t="shared" si="19"/>
        <v>0</v>
      </c>
      <c r="I274" s="476">
        <f t="shared" si="23"/>
        <v>0</v>
      </c>
      <c r="J274" s="476">
        <f t="shared" si="18"/>
        <v>0</v>
      </c>
      <c r="K274" s="476"/>
      <c r="L274" s="476">
        <f t="shared" si="20"/>
        <v>0</v>
      </c>
      <c r="M274" s="224"/>
    </row>
    <row r="275" spans="1:13" s="84" customFormat="1" ht="56.25" hidden="1">
      <c r="A275" s="189"/>
      <c r="B275" s="202" t="s">
        <v>682</v>
      </c>
      <c r="C275" s="218">
        <v>4500</v>
      </c>
      <c r="D275" s="209">
        <v>0</v>
      </c>
      <c r="E275" s="476"/>
      <c r="F275" s="476"/>
      <c r="G275" s="476"/>
      <c r="H275" s="476">
        <f t="shared" si="19"/>
        <v>0</v>
      </c>
      <c r="I275" s="476">
        <f t="shared" si="23"/>
        <v>0</v>
      </c>
      <c r="J275" s="476">
        <f t="shared" si="18"/>
        <v>0</v>
      </c>
      <c r="K275" s="476"/>
      <c r="L275" s="476">
        <f t="shared" si="20"/>
        <v>0</v>
      </c>
      <c r="M275" s="224"/>
    </row>
    <row r="276" spans="1:13" s="84" customFormat="1" ht="29.25" hidden="1" customHeight="1">
      <c r="A276" s="189">
        <v>6</v>
      </c>
      <c r="B276" s="192" t="s">
        <v>683</v>
      </c>
      <c r="C276" s="218">
        <v>4000</v>
      </c>
      <c r="D276" s="209">
        <v>474</v>
      </c>
      <c r="E276" s="476"/>
      <c r="F276" s="476"/>
      <c r="G276" s="476"/>
      <c r="H276" s="476">
        <f t="shared" si="19"/>
        <v>0</v>
      </c>
      <c r="I276" s="476">
        <f t="shared" si="23"/>
        <v>0</v>
      </c>
      <c r="J276" s="476">
        <f t="shared" si="18"/>
        <v>0</v>
      </c>
      <c r="K276" s="476"/>
      <c r="L276" s="476">
        <f t="shared" si="20"/>
        <v>0</v>
      </c>
      <c r="M276" s="224"/>
    </row>
    <row r="277" spans="1:13" s="84" customFormat="1" ht="29.25" hidden="1" customHeight="1">
      <c r="A277" s="189">
        <v>7</v>
      </c>
      <c r="B277" s="192" t="s">
        <v>684</v>
      </c>
      <c r="C277" s="218"/>
      <c r="D277" s="209"/>
      <c r="E277" s="476"/>
      <c r="F277" s="476"/>
      <c r="G277" s="476"/>
      <c r="H277" s="476">
        <f t="shared" si="19"/>
        <v>0</v>
      </c>
      <c r="I277" s="476">
        <f t="shared" si="23"/>
        <v>0</v>
      </c>
      <c r="J277" s="476">
        <f t="shared" si="18"/>
        <v>0</v>
      </c>
      <c r="K277" s="476"/>
      <c r="L277" s="476">
        <f t="shared" si="20"/>
        <v>0</v>
      </c>
      <c r="M277" s="224"/>
    </row>
    <row r="278" spans="1:13" s="84" customFormat="1" ht="37.5" hidden="1">
      <c r="A278" s="189"/>
      <c r="B278" s="202" t="s">
        <v>685</v>
      </c>
      <c r="C278" s="218">
        <v>3131</v>
      </c>
      <c r="D278" s="209">
        <v>2030</v>
      </c>
      <c r="E278" s="476"/>
      <c r="F278" s="476"/>
      <c r="G278" s="476"/>
      <c r="H278" s="476">
        <f t="shared" si="19"/>
        <v>0</v>
      </c>
      <c r="I278" s="476">
        <f t="shared" si="23"/>
        <v>0</v>
      </c>
      <c r="J278" s="476">
        <f t="shared" si="18"/>
        <v>0</v>
      </c>
      <c r="K278" s="476"/>
      <c r="L278" s="476">
        <f t="shared" si="20"/>
        <v>0</v>
      </c>
      <c r="M278" s="224"/>
    </row>
    <row r="279" spans="1:13" s="84" customFormat="1" ht="37.5" hidden="1">
      <c r="A279" s="189"/>
      <c r="B279" s="202" t="s">
        <v>686</v>
      </c>
      <c r="C279" s="218">
        <v>85</v>
      </c>
      <c r="D279" s="209">
        <v>85</v>
      </c>
      <c r="E279" s="476"/>
      <c r="F279" s="476"/>
      <c r="G279" s="476"/>
      <c r="H279" s="476">
        <f t="shared" si="19"/>
        <v>0</v>
      </c>
      <c r="I279" s="476">
        <f t="shared" si="23"/>
        <v>0</v>
      </c>
      <c r="J279" s="476">
        <f t="shared" si="18"/>
        <v>0</v>
      </c>
      <c r="K279" s="476"/>
      <c r="L279" s="476">
        <f t="shared" si="20"/>
        <v>0</v>
      </c>
      <c r="M279" s="224"/>
    </row>
    <row r="280" spans="1:13" s="84" customFormat="1" ht="29.25" hidden="1" customHeight="1">
      <c r="A280" s="189">
        <v>8</v>
      </c>
      <c r="B280" s="192" t="s">
        <v>687</v>
      </c>
      <c r="C280" s="218">
        <v>7321</v>
      </c>
      <c r="D280" s="209">
        <v>1481</v>
      </c>
      <c r="E280" s="476"/>
      <c r="F280" s="476"/>
      <c r="G280" s="476"/>
      <c r="H280" s="476">
        <f t="shared" si="19"/>
        <v>0</v>
      </c>
      <c r="I280" s="476">
        <f t="shared" si="23"/>
        <v>0</v>
      </c>
      <c r="J280" s="476">
        <f t="shared" si="18"/>
        <v>0</v>
      </c>
      <c r="K280" s="476"/>
      <c r="L280" s="476">
        <f t="shared" si="20"/>
        <v>0</v>
      </c>
      <c r="M280" s="224"/>
    </row>
    <row r="281" spans="1:13" s="84" customFormat="1" ht="29.25" hidden="1" customHeight="1">
      <c r="A281" s="189">
        <v>9</v>
      </c>
      <c r="B281" s="192" t="s">
        <v>688</v>
      </c>
      <c r="C281" s="218"/>
      <c r="D281" s="209"/>
      <c r="E281" s="476"/>
      <c r="F281" s="476"/>
      <c r="G281" s="476"/>
      <c r="H281" s="476">
        <f t="shared" si="19"/>
        <v>0</v>
      </c>
      <c r="I281" s="476">
        <f t="shared" si="23"/>
        <v>0</v>
      </c>
      <c r="J281" s="476">
        <f t="shared" si="18"/>
        <v>0</v>
      </c>
      <c r="K281" s="476"/>
      <c r="L281" s="476">
        <f t="shared" si="20"/>
        <v>0</v>
      </c>
      <c r="M281" s="224"/>
    </row>
    <row r="282" spans="1:13" s="84" customFormat="1" ht="37.5" hidden="1">
      <c r="A282" s="189"/>
      <c r="B282" s="202" t="s">
        <v>689</v>
      </c>
      <c r="C282" s="218">
        <v>6844</v>
      </c>
      <c r="D282" s="209">
        <v>1030</v>
      </c>
      <c r="E282" s="476"/>
      <c r="F282" s="476"/>
      <c r="G282" s="476"/>
      <c r="H282" s="476">
        <f t="shared" si="19"/>
        <v>0</v>
      </c>
      <c r="I282" s="476">
        <f t="shared" si="23"/>
        <v>0</v>
      </c>
      <c r="J282" s="476">
        <f t="shared" si="18"/>
        <v>0</v>
      </c>
      <c r="K282" s="476"/>
      <c r="L282" s="476">
        <f t="shared" si="20"/>
        <v>0</v>
      </c>
      <c r="M282" s="224"/>
    </row>
    <row r="283" spans="1:13" s="84" customFormat="1" ht="37.5" hidden="1">
      <c r="A283" s="189"/>
      <c r="B283" s="202" t="s">
        <v>690</v>
      </c>
      <c r="C283" s="218">
        <v>1450</v>
      </c>
      <c r="D283" s="209">
        <v>397</v>
      </c>
      <c r="E283" s="476"/>
      <c r="F283" s="476"/>
      <c r="G283" s="476"/>
      <c r="H283" s="476">
        <f t="shared" si="19"/>
        <v>0</v>
      </c>
      <c r="I283" s="476">
        <f t="shared" si="23"/>
        <v>0</v>
      </c>
      <c r="J283" s="476">
        <f t="shared" si="18"/>
        <v>0</v>
      </c>
      <c r="K283" s="476"/>
      <c r="L283" s="476">
        <f t="shared" si="20"/>
        <v>0</v>
      </c>
      <c r="M283" s="224"/>
    </row>
    <row r="284" spans="1:13" s="84" customFormat="1" ht="37.5" hidden="1">
      <c r="A284" s="189"/>
      <c r="B284" s="202" t="s">
        <v>691</v>
      </c>
      <c r="C284" s="218">
        <v>3914</v>
      </c>
      <c r="D284" s="209">
        <v>293</v>
      </c>
      <c r="E284" s="476"/>
      <c r="F284" s="476"/>
      <c r="G284" s="476"/>
      <c r="H284" s="476">
        <f t="shared" si="19"/>
        <v>0</v>
      </c>
      <c r="I284" s="476">
        <f t="shared" si="23"/>
        <v>0</v>
      </c>
      <c r="J284" s="476">
        <f t="shared" si="18"/>
        <v>0</v>
      </c>
      <c r="K284" s="476"/>
      <c r="L284" s="476">
        <f t="shared" si="20"/>
        <v>0</v>
      </c>
      <c r="M284" s="224"/>
    </row>
    <row r="285" spans="1:13" s="84" customFormat="1" ht="29.25" hidden="1" customHeight="1">
      <c r="A285" s="189">
        <v>10</v>
      </c>
      <c r="B285" s="192" t="s">
        <v>692</v>
      </c>
      <c r="C285" s="218">
        <v>1800</v>
      </c>
      <c r="D285" s="209">
        <v>860</v>
      </c>
      <c r="E285" s="476"/>
      <c r="F285" s="476"/>
      <c r="G285" s="476"/>
      <c r="H285" s="476">
        <f t="shared" si="19"/>
        <v>0</v>
      </c>
      <c r="I285" s="476">
        <f t="shared" si="23"/>
        <v>0</v>
      </c>
      <c r="J285" s="476">
        <f t="shared" si="18"/>
        <v>0</v>
      </c>
      <c r="K285" s="476"/>
      <c r="L285" s="476">
        <f t="shared" si="20"/>
        <v>0</v>
      </c>
      <c r="M285" s="224"/>
    </row>
    <row r="286" spans="1:13" s="84" customFormat="1" ht="29.25" hidden="1" customHeight="1">
      <c r="A286" s="189">
        <v>11</v>
      </c>
      <c r="B286" s="192" t="s">
        <v>693</v>
      </c>
      <c r="C286" s="218">
        <v>4700</v>
      </c>
      <c r="D286" s="209">
        <v>520</v>
      </c>
      <c r="E286" s="476"/>
      <c r="F286" s="476"/>
      <c r="G286" s="476"/>
      <c r="H286" s="476">
        <f t="shared" si="19"/>
        <v>0</v>
      </c>
      <c r="I286" s="476">
        <f t="shared" si="23"/>
        <v>0</v>
      </c>
      <c r="J286" s="476">
        <f t="shared" si="18"/>
        <v>0</v>
      </c>
      <c r="K286" s="476"/>
      <c r="L286" s="476">
        <f t="shared" si="20"/>
        <v>0</v>
      </c>
      <c r="M286" s="224"/>
    </row>
    <row r="287" spans="1:13" s="84" customFormat="1" ht="30.75" hidden="1" customHeight="1">
      <c r="A287" s="189">
        <v>12</v>
      </c>
      <c r="B287" s="192" t="s">
        <v>694</v>
      </c>
      <c r="C287" s="218"/>
      <c r="D287" s="209"/>
      <c r="E287" s="476"/>
      <c r="F287" s="476"/>
      <c r="G287" s="476"/>
      <c r="H287" s="476">
        <f t="shared" si="19"/>
        <v>0</v>
      </c>
      <c r="I287" s="476">
        <f t="shared" si="23"/>
        <v>0</v>
      </c>
      <c r="J287" s="476">
        <f t="shared" si="18"/>
        <v>0</v>
      </c>
      <c r="K287" s="476"/>
      <c r="L287" s="476">
        <f t="shared" si="20"/>
        <v>0</v>
      </c>
      <c r="M287" s="224"/>
    </row>
    <row r="288" spans="1:13" s="84" customFormat="1" ht="37.5" hidden="1">
      <c r="A288" s="189"/>
      <c r="B288" s="202" t="s">
        <v>695</v>
      </c>
      <c r="C288" s="218">
        <v>2479</v>
      </c>
      <c r="D288" s="209">
        <v>252</v>
      </c>
      <c r="E288" s="476"/>
      <c r="F288" s="476"/>
      <c r="G288" s="476"/>
      <c r="H288" s="476">
        <f t="shared" si="19"/>
        <v>0</v>
      </c>
      <c r="I288" s="476">
        <f t="shared" si="23"/>
        <v>0</v>
      </c>
      <c r="J288" s="476">
        <f t="shared" si="18"/>
        <v>0</v>
      </c>
      <c r="K288" s="476"/>
      <c r="L288" s="476">
        <f t="shared" si="20"/>
        <v>0</v>
      </c>
      <c r="M288" s="224"/>
    </row>
    <row r="289" spans="1:13" s="84" customFormat="1" ht="56.25" hidden="1">
      <c r="A289" s="189"/>
      <c r="B289" s="202" t="s">
        <v>696</v>
      </c>
      <c r="C289" s="218">
        <v>693</v>
      </c>
      <c r="D289" s="209">
        <v>48</v>
      </c>
      <c r="E289" s="476"/>
      <c r="F289" s="476"/>
      <c r="G289" s="476"/>
      <c r="H289" s="476">
        <f t="shared" si="19"/>
        <v>0</v>
      </c>
      <c r="I289" s="476">
        <f t="shared" si="23"/>
        <v>0</v>
      </c>
      <c r="J289" s="476">
        <f t="shared" si="18"/>
        <v>0</v>
      </c>
      <c r="K289" s="476"/>
      <c r="L289" s="476">
        <f t="shared" si="20"/>
        <v>0</v>
      </c>
      <c r="M289" s="224"/>
    </row>
    <row r="290" spans="1:13" s="84" customFormat="1" ht="30.75" hidden="1" customHeight="1">
      <c r="A290" s="189">
        <v>13</v>
      </c>
      <c r="B290" s="192" t="s">
        <v>697</v>
      </c>
      <c r="C290" s="218"/>
      <c r="D290" s="209"/>
      <c r="E290" s="476"/>
      <c r="F290" s="476"/>
      <c r="G290" s="476"/>
      <c r="H290" s="476">
        <f t="shared" si="19"/>
        <v>0</v>
      </c>
      <c r="I290" s="476">
        <f t="shared" si="23"/>
        <v>0</v>
      </c>
      <c r="J290" s="476">
        <f t="shared" si="18"/>
        <v>0</v>
      </c>
      <c r="K290" s="476"/>
      <c r="L290" s="476">
        <f t="shared" si="20"/>
        <v>0</v>
      </c>
      <c r="M290" s="224"/>
    </row>
    <row r="291" spans="1:13" s="84" customFormat="1" ht="56.25" hidden="1">
      <c r="A291" s="189"/>
      <c r="B291" s="202" t="s">
        <v>698</v>
      </c>
      <c r="C291" s="218">
        <v>2798</v>
      </c>
      <c r="D291" s="209">
        <v>475</v>
      </c>
      <c r="E291" s="476"/>
      <c r="F291" s="476"/>
      <c r="G291" s="476"/>
      <c r="H291" s="476">
        <f t="shared" si="19"/>
        <v>0</v>
      </c>
      <c r="I291" s="476">
        <f t="shared" si="23"/>
        <v>0</v>
      </c>
      <c r="J291" s="476">
        <f t="shared" si="18"/>
        <v>0</v>
      </c>
      <c r="K291" s="476"/>
      <c r="L291" s="476">
        <f t="shared" si="20"/>
        <v>0</v>
      </c>
      <c r="M291" s="224"/>
    </row>
    <row r="292" spans="1:13" s="84" customFormat="1" ht="56.25" hidden="1">
      <c r="A292" s="189"/>
      <c r="B292" s="202" t="s">
        <v>699</v>
      </c>
      <c r="C292" s="218">
        <v>1280</v>
      </c>
      <c r="D292" s="209">
        <v>290</v>
      </c>
      <c r="E292" s="476"/>
      <c r="F292" s="476"/>
      <c r="G292" s="476"/>
      <c r="H292" s="476">
        <f t="shared" si="19"/>
        <v>0</v>
      </c>
      <c r="I292" s="476">
        <f t="shared" si="23"/>
        <v>0</v>
      </c>
      <c r="J292" s="476">
        <f t="shared" si="18"/>
        <v>0</v>
      </c>
      <c r="K292" s="476"/>
      <c r="L292" s="476">
        <f t="shared" si="20"/>
        <v>0</v>
      </c>
      <c r="M292" s="224"/>
    </row>
    <row r="293" spans="1:13" s="84" customFormat="1" ht="37.5" hidden="1">
      <c r="A293" s="189"/>
      <c r="B293" s="202" t="s">
        <v>700</v>
      </c>
      <c r="C293" s="218">
        <v>1251</v>
      </c>
      <c r="D293" s="209">
        <v>3509</v>
      </c>
      <c r="E293" s="476"/>
      <c r="F293" s="476"/>
      <c r="G293" s="476"/>
      <c r="H293" s="476">
        <f t="shared" si="19"/>
        <v>0</v>
      </c>
      <c r="I293" s="476">
        <f t="shared" si="23"/>
        <v>0</v>
      </c>
      <c r="J293" s="476">
        <f t="shared" si="18"/>
        <v>0</v>
      </c>
      <c r="K293" s="476"/>
      <c r="L293" s="476">
        <f t="shared" si="20"/>
        <v>0</v>
      </c>
      <c r="M293" s="224"/>
    </row>
    <row r="294" spans="1:13" s="84" customFormat="1" ht="56.25" hidden="1">
      <c r="A294" s="189"/>
      <c r="B294" s="202" t="s">
        <v>701</v>
      </c>
      <c r="C294" s="218">
        <v>1048</v>
      </c>
      <c r="D294" s="209">
        <v>400</v>
      </c>
      <c r="E294" s="476"/>
      <c r="F294" s="476"/>
      <c r="G294" s="476"/>
      <c r="H294" s="476">
        <f t="shared" si="19"/>
        <v>0</v>
      </c>
      <c r="I294" s="476">
        <f t="shared" si="23"/>
        <v>0</v>
      </c>
      <c r="J294" s="476">
        <f t="shared" si="18"/>
        <v>0</v>
      </c>
      <c r="K294" s="476"/>
      <c r="L294" s="476">
        <f t="shared" si="20"/>
        <v>0</v>
      </c>
      <c r="M294" s="224"/>
    </row>
    <row r="295" spans="1:13" s="84" customFormat="1" ht="28.5" hidden="1" customHeight="1">
      <c r="A295" s="189">
        <v>14</v>
      </c>
      <c r="B295" s="192" t="s">
        <v>702</v>
      </c>
      <c r="C295" s="218"/>
      <c r="D295" s="209"/>
      <c r="E295" s="476"/>
      <c r="F295" s="476"/>
      <c r="G295" s="476"/>
      <c r="H295" s="476">
        <f t="shared" si="19"/>
        <v>0</v>
      </c>
      <c r="I295" s="476">
        <f t="shared" si="23"/>
        <v>0</v>
      </c>
      <c r="J295" s="476">
        <f t="shared" si="18"/>
        <v>0</v>
      </c>
      <c r="K295" s="476"/>
      <c r="L295" s="476">
        <f t="shared" si="20"/>
        <v>0</v>
      </c>
      <c r="M295" s="224"/>
    </row>
    <row r="296" spans="1:13" s="84" customFormat="1" ht="37.5" hidden="1">
      <c r="A296" s="189"/>
      <c r="B296" s="202" t="s">
        <v>703</v>
      </c>
      <c r="C296" s="218">
        <v>2760</v>
      </c>
      <c r="D296" s="209">
        <v>543</v>
      </c>
      <c r="E296" s="476"/>
      <c r="F296" s="476"/>
      <c r="G296" s="476"/>
      <c r="H296" s="476">
        <f t="shared" si="19"/>
        <v>0</v>
      </c>
      <c r="I296" s="476">
        <f t="shared" si="23"/>
        <v>0</v>
      </c>
      <c r="J296" s="476">
        <f t="shared" si="18"/>
        <v>0</v>
      </c>
      <c r="K296" s="476"/>
      <c r="L296" s="476">
        <f t="shared" si="20"/>
        <v>0</v>
      </c>
      <c r="M296" s="224"/>
    </row>
    <row r="297" spans="1:13" s="84" customFormat="1" ht="37.5" hidden="1">
      <c r="A297" s="189"/>
      <c r="B297" s="202" t="s">
        <v>704</v>
      </c>
      <c r="C297" s="218">
        <v>4100</v>
      </c>
      <c r="D297" s="209">
        <v>676</v>
      </c>
      <c r="E297" s="476"/>
      <c r="F297" s="476"/>
      <c r="G297" s="476"/>
      <c r="H297" s="476">
        <f t="shared" si="19"/>
        <v>0</v>
      </c>
      <c r="I297" s="476">
        <f t="shared" si="23"/>
        <v>0</v>
      </c>
      <c r="J297" s="476">
        <f t="shared" ref="J297:J360" si="24">K297/2</f>
        <v>0</v>
      </c>
      <c r="K297" s="476"/>
      <c r="L297" s="476">
        <f t="shared" si="20"/>
        <v>0</v>
      </c>
      <c r="M297" s="224"/>
    </row>
    <row r="298" spans="1:13" s="84" customFormat="1" ht="28.5" hidden="1" customHeight="1">
      <c r="A298" s="189">
        <v>15</v>
      </c>
      <c r="B298" s="192" t="s">
        <v>705</v>
      </c>
      <c r="C298" s="218">
        <v>2591</v>
      </c>
      <c r="D298" s="209">
        <v>360</v>
      </c>
      <c r="E298" s="476"/>
      <c r="F298" s="476"/>
      <c r="G298" s="476"/>
      <c r="H298" s="476">
        <f t="shared" si="19"/>
        <v>0</v>
      </c>
      <c r="I298" s="476">
        <f t="shared" si="23"/>
        <v>0</v>
      </c>
      <c r="J298" s="476">
        <f t="shared" si="24"/>
        <v>0</v>
      </c>
      <c r="K298" s="476"/>
      <c r="L298" s="476">
        <f t="shared" si="20"/>
        <v>0</v>
      </c>
      <c r="M298" s="224"/>
    </row>
    <row r="299" spans="1:13" s="84" customFormat="1" ht="28.5" hidden="1" customHeight="1">
      <c r="A299" s="189">
        <v>16</v>
      </c>
      <c r="B299" s="192" t="s">
        <v>706</v>
      </c>
      <c r="C299" s="218"/>
      <c r="D299" s="209"/>
      <c r="E299" s="476"/>
      <c r="F299" s="476"/>
      <c r="G299" s="476"/>
      <c r="H299" s="476">
        <f t="shared" si="19"/>
        <v>0</v>
      </c>
      <c r="I299" s="476">
        <f t="shared" si="23"/>
        <v>0</v>
      </c>
      <c r="J299" s="476">
        <f t="shared" si="24"/>
        <v>0</v>
      </c>
      <c r="K299" s="476"/>
      <c r="L299" s="476">
        <f t="shared" si="20"/>
        <v>0</v>
      </c>
      <c r="M299" s="224"/>
    </row>
    <row r="300" spans="1:13" s="84" customFormat="1" ht="37.5" hidden="1">
      <c r="A300" s="189"/>
      <c r="B300" s="202" t="s">
        <v>707</v>
      </c>
      <c r="C300" s="218">
        <v>3920</v>
      </c>
      <c r="D300" s="209">
        <v>500</v>
      </c>
      <c r="E300" s="476"/>
      <c r="F300" s="476"/>
      <c r="G300" s="476"/>
      <c r="H300" s="476">
        <f t="shared" ref="H300:H363" si="25">E300-F300</f>
        <v>0</v>
      </c>
      <c r="I300" s="476">
        <f t="shared" si="23"/>
        <v>0</v>
      </c>
      <c r="J300" s="476">
        <f t="shared" si="24"/>
        <v>0</v>
      </c>
      <c r="K300" s="476"/>
      <c r="L300" s="476">
        <f t="shared" ref="L300:L363" si="26">H300-I300-J300-K300</f>
        <v>0</v>
      </c>
      <c r="M300" s="224"/>
    </row>
    <row r="301" spans="1:13" s="84" customFormat="1" ht="37.5" hidden="1">
      <c r="A301" s="189"/>
      <c r="B301" s="202" t="s">
        <v>708</v>
      </c>
      <c r="C301" s="218">
        <v>4781.5</v>
      </c>
      <c r="D301" s="209">
        <v>420</v>
      </c>
      <c r="E301" s="476"/>
      <c r="F301" s="476"/>
      <c r="G301" s="476"/>
      <c r="H301" s="476">
        <f t="shared" si="25"/>
        <v>0</v>
      </c>
      <c r="I301" s="476">
        <f t="shared" si="23"/>
        <v>0</v>
      </c>
      <c r="J301" s="476">
        <f t="shared" si="24"/>
        <v>0</v>
      </c>
      <c r="K301" s="476"/>
      <c r="L301" s="476">
        <f t="shared" si="26"/>
        <v>0</v>
      </c>
      <c r="M301" s="224"/>
    </row>
    <row r="302" spans="1:13" s="84" customFormat="1" ht="25.5" hidden="1" customHeight="1">
      <c r="A302" s="189">
        <v>17</v>
      </c>
      <c r="B302" s="192" t="s">
        <v>709</v>
      </c>
      <c r="C302" s="218"/>
      <c r="D302" s="209"/>
      <c r="E302" s="476"/>
      <c r="F302" s="476"/>
      <c r="G302" s="476"/>
      <c r="H302" s="476">
        <f t="shared" si="25"/>
        <v>0</v>
      </c>
      <c r="I302" s="476">
        <f t="shared" si="23"/>
        <v>0</v>
      </c>
      <c r="J302" s="476">
        <f t="shared" si="24"/>
        <v>0</v>
      </c>
      <c r="K302" s="476"/>
      <c r="L302" s="476">
        <f t="shared" si="26"/>
        <v>0</v>
      </c>
      <c r="M302" s="224"/>
    </row>
    <row r="303" spans="1:13" s="84" customFormat="1" ht="37.5" hidden="1">
      <c r="A303" s="189"/>
      <c r="B303" s="202" t="s">
        <v>710</v>
      </c>
      <c r="C303" s="218">
        <v>1800</v>
      </c>
      <c r="D303" s="209">
        <v>800</v>
      </c>
      <c r="E303" s="476"/>
      <c r="F303" s="476"/>
      <c r="G303" s="476"/>
      <c r="H303" s="476">
        <f t="shared" si="25"/>
        <v>0</v>
      </c>
      <c r="I303" s="476">
        <f t="shared" si="23"/>
        <v>0</v>
      </c>
      <c r="J303" s="476">
        <f t="shared" si="24"/>
        <v>0</v>
      </c>
      <c r="K303" s="476"/>
      <c r="L303" s="476">
        <f t="shared" si="26"/>
        <v>0</v>
      </c>
      <c r="M303" s="224"/>
    </row>
    <row r="304" spans="1:13" s="84" customFormat="1" ht="56.25" hidden="1">
      <c r="A304" s="189"/>
      <c r="B304" s="202" t="s">
        <v>711</v>
      </c>
      <c r="C304" s="218">
        <v>200</v>
      </c>
      <c r="D304" s="209">
        <v>122</v>
      </c>
      <c r="E304" s="476"/>
      <c r="F304" s="476"/>
      <c r="G304" s="476"/>
      <c r="H304" s="476">
        <f t="shared" si="25"/>
        <v>0</v>
      </c>
      <c r="I304" s="476">
        <f t="shared" si="23"/>
        <v>0</v>
      </c>
      <c r="J304" s="476">
        <f t="shared" si="24"/>
        <v>0</v>
      </c>
      <c r="K304" s="476"/>
      <c r="L304" s="476">
        <f t="shared" si="26"/>
        <v>0</v>
      </c>
      <c r="M304" s="224"/>
    </row>
    <row r="305" spans="1:13" s="84" customFormat="1" ht="37.5" hidden="1">
      <c r="A305" s="189"/>
      <c r="B305" s="202" t="s">
        <v>712</v>
      </c>
      <c r="C305" s="218">
        <v>4440</v>
      </c>
      <c r="D305" s="209">
        <v>1223</v>
      </c>
      <c r="E305" s="476"/>
      <c r="F305" s="476"/>
      <c r="G305" s="476"/>
      <c r="H305" s="476">
        <f t="shared" si="25"/>
        <v>0</v>
      </c>
      <c r="I305" s="476">
        <f t="shared" si="23"/>
        <v>0</v>
      </c>
      <c r="J305" s="476">
        <f t="shared" si="24"/>
        <v>0</v>
      </c>
      <c r="K305" s="476"/>
      <c r="L305" s="476">
        <f t="shared" si="26"/>
        <v>0</v>
      </c>
      <c r="M305" s="224"/>
    </row>
    <row r="306" spans="1:13" s="84" customFormat="1" ht="56.25" hidden="1">
      <c r="A306" s="189"/>
      <c r="B306" s="202" t="s">
        <v>713</v>
      </c>
      <c r="C306" s="218">
        <v>6665</v>
      </c>
      <c r="D306" s="209">
        <v>1100</v>
      </c>
      <c r="E306" s="476"/>
      <c r="F306" s="476"/>
      <c r="G306" s="476"/>
      <c r="H306" s="476">
        <f t="shared" si="25"/>
        <v>0</v>
      </c>
      <c r="I306" s="476">
        <f t="shared" si="23"/>
        <v>0</v>
      </c>
      <c r="J306" s="476">
        <f t="shared" si="24"/>
        <v>0</v>
      </c>
      <c r="K306" s="476"/>
      <c r="L306" s="476">
        <f t="shared" si="26"/>
        <v>0</v>
      </c>
      <c r="M306" s="224"/>
    </row>
    <row r="307" spans="1:13" s="84" customFormat="1" ht="28.5" hidden="1" customHeight="1">
      <c r="A307" s="189">
        <v>18</v>
      </c>
      <c r="B307" s="192" t="s">
        <v>714</v>
      </c>
      <c r="C307" s="218"/>
      <c r="D307" s="209"/>
      <c r="E307" s="476"/>
      <c r="F307" s="476"/>
      <c r="G307" s="476"/>
      <c r="H307" s="476">
        <f t="shared" si="25"/>
        <v>0</v>
      </c>
      <c r="I307" s="476">
        <f t="shared" si="23"/>
        <v>0</v>
      </c>
      <c r="J307" s="476">
        <f t="shared" si="24"/>
        <v>0</v>
      </c>
      <c r="K307" s="476"/>
      <c r="L307" s="476">
        <f t="shared" si="26"/>
        <v>0</v>
      </c>
      <c r="M307" s="224"/>
    </row>
    <row r="308" spans="1:13" s="84" customFormat="1" ht="37.5" hidden="1">
      <c r="A308" s="189"/>
      <c r="B308" s="202" t="s">
        <v>715</v>
      </c>
      <c r="C308" s="218">
        <v>3196</v>
      </c>
      <c r="D308" s="209">
        <v>360</v>
      </c>
      <c r="E308" s="476"/>
      <c r="F308" s="476"/>
      <c r="G308" s="476"/>
      <c r="H308" s="476">
        <f t="shared" si="25"/>
        <v>0</v>
      </c>
      <c r="I308" s="476">
        <f t="shared" si="23"/>
        <v>0</v>
      </c>
      <c r="J308" s="476">
        <f t="shared" si="24"/>
        <v>0</v>
      </c>
      <c r="K308" s="476"/>
      <c r="L308" s="476">
        <f t="shared" si="26"/>
        <v>0</v>
      </c>
      <c r="M308" s="224"/>
    </row>
    <row r="309" spans="1:13" s="84" customFormat="1" ht="56.25" hidden="1">
      <c r="A309" s="189"/>
      <c r="B309" s="202" t="s">
        <v>716</v>
      </c>
      <c r="C309" s="218">
        <v>1127</v>
      </c>
      <c r="D309" s="209">
        <v>520</v>
      </c>
      <c r="E309" s="476"/>
      <c r="F309" s="476"/>
      <c r="G309" s="476"/>
      <c r="H309" s="476">
        <f t="shared" si="25"/>
        <v>0</v>
      </c>
      <c r="I309" s="476">
        <f t="shared" si="23"/>
        <v>0</v>
      </c>
      <c r="J309" s="476">
        <f t="shared" si="24"/>
        <v>0</v>
      </c>
      <c r="K309" s="476"/>
      <c r="L309" s="476">
        <f t="shared" si="26"/>
        <v>0</v>
      </c>
      <c r="M309" s="224"/>
    </row>
    <row r="310" spans="1:13" s="84" customFormat="1" ht="37.5" hidden="1">
      <c r="A310" s="189"/>
      <c r="B310" s="202" t="s">
        <v>717</v>
      </c>
      <c r="C310" s="218">
        <v>1151</v>
      </c>
      <c r="D310" s="209">
        <v>500</v>
      </c>
      <c r="E310" s="476"/>
      <c r="F310" s="476"/>
      <c r="G310" s="476"/>
      <c r="H310" s="476">
        <f t="shared" si="25"/>
        <v>0</v>
      </c>
      <c r="I310" s="476">
        <f t="shared" si="23"/>
        <v>0</v>
      </c>
      <c r="J310" s="476">
        <f t="shared" si="24"/>
        <v>0</v>
      </c>
      <c r="K310" s="476"/>
      <c r="L310" s="476">
        <f t="shared" si="26"/>
        <v>0</v>
      </c>
      <c r="M310" s="224"/>
    </row>
    <row r="311" spans="1:13" s="84" customFormat="1" ht="28.5" hidden="1" customHeight="1">
      <c r="A311" s="189">
        <v>19</v>
      </c>
      <c r="B311" s="192" t="s">
        <v>718</v>
      </c>
      <c r="C311" s="218"/>
      <c r="D311" s="209"/>
      <c r="E311" s="476"/>
      <c r="F311" s="476"/>
      <c r="G311" s="476"/>
      <c r="H311" s="476">
        <f t="shared" si="25"/>
        <v>0</v>
      </c>
      <c r="I311" s="476">
        <f t="shared" si="23"/>
        <v>0</v>
      </c>
      <c r="J311" s="476">
        <f t="shared" si="24"/>
        <v>0</v>
      </c>
      <c r="K311" s="476"/>
      <c r="L311" s="476">
        <f t="shared" si="26"/>
        <v>0</v>
      </c>
      <c r="M311" s="224"/>
    </row>
    <row r="312" spans="1:13" s="84" customFormat="1" ht="56.25" hidden="1">
      <c r="A312" s="189"/>
      <c r="B312" s="202" t="s">
        <v>719</v>
      </c>
      <c r="C312" s="218">
        <v>387</v>
      </c>
      <c r="D312" s="209">
        <v>148</v>
      </c>
      <c r="E312" s="476"/>
      <c r="F312" s="476"/>
      <c r="G312" s="476"/>
      <c r="H312" s="476">
        <f t="shared" si="25"/>
        <v>0</v>
      </c>
      <c r="I312" s="476">
        <f t="shared" si="23"/>
        <v>0</v>
      </c>
      <c r="J312" s="476">
        <f t="shared" si="24"/>
        <v>0</v>
      </c>
      <c r="K312" s="476"/>
      <c r="L312" s="476">
        <f t="shared" si="26"/>
        <v>0</v>
      </c>
      <c r="M312" s="224"/>
    </row>
    <row r="313" spans="1:13" s="84" customFormat="1" ht="56.25" hidden="1">
      <c r="A313" s="189"/>
      <c r="B313" s="202" t="s">
        <v>720</v>
      </c>
      <c r="C313" s="218">
        <v>1747</v>
      </c>
      <c r="D313" s="209">
        <v>525</v>
      </c>
      <c r="E313" s="476"/>
      <c r="F313" s="476"/>
      <c r="G313" s="476"/>
      <c r="H313" s="476">
        <f t="shared" si="25"/>
        <v>0</v>
      </c>
      <c r="I313" s="476">
        <f t="shared" si="23"/>
        <v>0</v>
      </c>
      <c r="J313" s="476">
        <f t="shared" si="24"/>
        <v>0</v>
      </c>
      <c r="K313" s="476"/>
      <c r="L313" s="476">
        <f t="shared" si="26"/>
        <v>0</v>
      </c>
      <c r="M313" s="224"/>
    </row>
    <row r="314" spans="1:13" s="84" customFormat="1" ht="56.25" hidden="1">
      <c r="A314" s="189"/>
      <c r="B314" s="202" t="s">
        <v>721</v>
      </c>
      <c r="C314" s="218">
        <v>2819</v>
      </c>
      <c r="D314" s="209">
        <v>570</v>
      </c>
      <c r="E314" s="476"/>
      <c r="F314" s="476"/>
      <c r="G314" s="476"/>
      <c r="H314" s="476">
        <f t="shared" si="25"/>
        <v>0</v>
      </c>
      <c r="I314" s="476">
        <f t="shared" si="23"/>
        <v>0</v>
      </c>
      <c r="J314" s="476">
        <f t="shared" si="24"/>
        <v>0</v>
      </c>
      <c r="K314" s="476"/>
      <c r="L314" s="476">
        <f t="shared" si="26"/>
        <v>0</v>
      </c>
      <c r="M314" s="224"/>
    </row>
    <row r="315" spans="1:13" s="84" customFormat="1" ht="37.5" hidden="1">
      <c r="A315" s="189"/>
      <c r="B315" s="202" t="s">
        <v>722</v>
      </c>
      <c r="C315" s="218">
        <v>3199</v>
      </c>
      <c r="D315" s="209">
        <v>1926</v>
      </c>
      <c r="E315" s="476"/>
      <c r="F315" s="476"/>
      <c r="G315" s="476"/>
      <c r="H315" s="476">
        <f t="shared" si="25"/>
        <v>0</v>
      </c>
      <c r="I315" s="476">
        <f t="shared" si="23"/>
        <v>0</v>
      </c>
      <c r="J315" s="476">
        <f t="shared" si="24"/>
        <v>0</v>
      </c>
      <c r="K315" s="476"/>
      <c r="L315" s="476">
        <f t="shared" si="26"/>
        <v>0</v>
      </c>
      <c r="M315" s="224"/>
    </row>
    <row r="316" spans="1:13" s="84" customFormat="1" ht="56.25" hidden="1">
      <c r="A316" s="189"/>
      <c r="B316" s="202" t="s">
        <v>723</v>
      </c>
      <c r="C316" s="218">
        <v>715</v>
      </c>
      <c r="D316" s="209">
        <v>0</v>
      </c>
      <c r="E316" s="476"/>
      <c r="F316" s="476"/>
      <c r="G316" s="476"/>
      <c r="H316" s="476">
        <f t="shared" si="25"/>
        <v>0</v>
      </c>
      <c r="I316" s="476">
        <f t="shared" si="23"/>
        <v>0</v>
      </c>
      <c r="J316" s="476">
        <f t="shared" si="24"/>
        <v>0</v>
      </c>
      <c r="K316" s="476"/>
      <c r="L316" s="476">
        <f t="shared" si="26"/>
        <v>0</v>
      </c>
      <c r="M316" s="224"/>
    </row>
    <row r="317" spans="1:13" s="84" customFormat="1" ht="29.25" hidden="1" customHeight="1">
      <c r="A317" s="189">
        <v>20</v>
      </c>
      <c r="B317" s="192" t="s">
        <v>724</v>
      </c>
      <c r="C317" s="218">
        <v>3570</v>
      </c>
      <c r="D317" s="209">
        <v>1576</v>
      </c>
      <c r="E317" s="476"/>
      <c r="F317" s="476"/>
      <c r="G317" s="476"/>
      <c r="H317" s="476">
        <f t="shared" si="25"/>
        <v>0</v>
      </c>
      <c r="I317" s="476">
        <f t="shared" si="23"/>
        <v>0</v>
      </c>
      <c r="J317" s="476">
        <f t="shared" si="24"/>
        <v>0</v>
      </c>
      <c r="K317" s="476"/>
      <c r="L317" s="476">
        <f t="shared" si="26"/>
        <v>0</v>
      </c>
      <c r="M317" s="224"/>
    </row>
    <row r="318" spans="1:13" s="84" customFormat="1" ht="28.5" customHeight="1">
      <c r="A318" s="189">
        <v>12</v>
      </c>
      <c r="B318" s="192" t="s">
        <v>505</v>
      </c>
      <c r="C318" s="220"/>
      <c r="D318" s="201"/>
      <c r="E318" s="476">
        <v>20</v>
      </c>
      <c r="F318" s="476">
        <v>16</v>
      </c>
      <c r="G318" s="476"/>
      <c r="H318" s="476">
        <f t="shared" si="25"/>
        <v>4</v>
      </c>
      <c r="I318" s="476">
        <v>2</v>
      </c>
      <c r="J318" s="476">
        <v>2</v>
      </c>
      <c r="K318" s="476"/>
      <c r="L318" s="476">
        <f t="shared" si="26"/>
        <v>0</v>
      </c>
      <c r="M318" s="224"/>
    </row>
    <row r="319" spans="1:13" s="84" customFormat="1" ht="28.5" hidden="1" customHeight="1">
      <c r="A319" s="189">
        <v>1</v>
      </c>
      <c r="B319" s="192" t="s">
        <v>725</v>
      </c>
      <c r="C319" s="220">
        <v>2676</v>
      </c>
      <c r="D319" s="201">
        <v>718.7</v>
      </c>
      <c r="E319" s="476"/>
      <c r="F319" s="476"/>
      <c r="G319" s="476"/>
      <c r="H319" s="476">
        <f t="shared" si="25"/>
        <v>0</v>
      </c>
      <c r="I319" s="476">
        <f t="shared" ref="I319:I341" si="27">G319/2</f>
        <v>0</v>
      </c>
      <c r="J319" s="476">
        <f t="shared" si="24"/>
        <v>0</v>
      </c>
      <c r="K319" s="476"/>
      <c r="L319" s="476">
        <f t="shared" si="26"/>
        <v>0</v>
      </c>
      <c r="M319" s="224"/>
    </row>
    <row r="320" spans="1:13" s="84" customFormat="1" ht="28.5" hidden="1" customHeight="1">
      <c r="A320" s="189">
        <v>2</v>
      </c>
      <c r="B320" s="192" t="s">
        <v>726</v>
      </c>
      <c r="C320" s="220"/>
      <c r="D320" s="201"/>
      <c r="E320" s="476"/>
      <c r="F320" s="476"/>
      <c r="G320" s="476"/>
      <c r="H320" s="476">
        <f t="shared" si="25"/>
        <v>0</v>
      </c>
      <c r="I320" s="476">
        <f t="shared" si="27"/>
        <v>0</v>
      </c>
      <c r="J320" s="476">
        <f t="shared" si="24"/>
        <v>0</v>
      </c>
      <c r="K320" s="476"/>
      <c r="L320" s="476">
        <f t="shared" si="26"/>
        <v>0</v>
      </c>
      <c r="M320" s="224"/>
    </row>
    <row r="321" spans="1:13" s="84" customFormat="1" ht="37.5" hidden="1">
      <c r="A321" s="189"/>
      <c r="B321" s="202" t="s">
        <v>727</v>
      </c>
      <c r="C321" s="220">
        <v>3106</v>
      </c>
      <c r="D321" s="201">
        <v>1750</v>
      </c>
      <c r="E321" s="476"/>
      <c r="F321" s="476"/>
      <c r="G321" s="476"/>
      <c r="H321" s="476">
        <f t="shared" si="25"/>
        <v>0</v>
      </c>
      <c r="I321" s="476">
        <f t="shared" si="27"/>
        <v>0</v>
      </c>
      <c r="J321" s="476">
        <f t="shared" si="24"/>
        <v>0</v>
      </c>
      <c r="K321" s="476"/>
      <c r="L321" s="476">
        <f t="shared" si="26"/>
        <v>0</v>
      </c>
      <c r="M321" s="224"/>
    </row>
    <row r="322" spans="1:13" s="84" customFormat="1" ht="28.5" hidden="1" customHeight="1">
      <c r="A322" s="189"/>
      <c r="B322" s="202" t="s">
        <v>728</v>
      </c>
      <c r="C322" s="220">
        <v>486</v>
      </c>
      <c r="D322" s="201">
        <v>486</v>
      </c>
      <c r="E322" s="476"/>
      <c r="F322" s="476"/>
      <c r="G322" s="476"/>
      <c r="H322" s="476">
        <f t="shared" si="25"/>
        <v>0</v>
      </c>
      <c r="I322" s="476">
        <f t="shared" si="27"/>
        <v>0</v>
      </c>
      <c r="J322" s="476">
        <f t="shared" si="24"/>
        <v>0</v>
      </c>
      <c r="K322" s="476"/>
      <c r="L322" s="476">
        <f t="shared" si="26"/>
        <v>0</v>
      </c>
      <c r="M322" s="224"/>
    </row>
    <row r="323" spans="1:13" s="84" customFormat="1" ht="28.5" hidden="1" customHeight="1">
      <c r="A323" s="189">
        <v>3</v>
      </c>
      <c r="B323" s="192" t="s">
        <v>729</v>
      </c>
      <c r="C323" s="220">
        <v>3466</v>
      </c>
      <c r="D323" s="201">
        <v>1310</v>
      </c>
      <c r="E323" s="476"/>
      <c r="F323" s="476"/>
      <c r="G323" s="476"/>
      <c r="H323" s="476">
        <f t="shared" si="25"/>
        <v>0</v>
      </c>
      <c r="I323" s="476">
        <f t="shared" si="27"/>
        <v>0</v>
      </c>
      <c r="J323" s="476">
        <f t="shared" si="24"/>
        <v>0</v>
      </c>
      <c r="K323" s="476"/>
      <c r="L323" s="476">
        <f t="shared" si="26"/>
        <v>0</v>
      </c>
      <c r="M323" s="224"/>
    </row>
    <row r="324" spans="1:13" s="84" customFormat="1" ht="28.5" hidden="1" customHeight="1">
      <c r="A324" s="189">
        <v>4</v>
      </c>
      <c r="B324" s="192" t="s">
        <v>730</v>
      </c>
      <c r="C324" s="220">
        <v>2131</v>
      </c>
      <c r="D324" s="201">
        <v>1823.7</v>
      </c>
      <c r="E324" s="476"/>
      <c r="F324" s="476"/>
      <c r="G324" s="476"/>
      <c r="H324" s="476">
        <f t="shared" si="25"/>
        <v>0</v>
      </c>
      <c r="I324" s="476">
        <f t="shared" si="27"/>
        <v>0</v>
      </c>
      <c r="J324" s="476">
        <f t="shared" si="24"/>
        <v>0</v>
      </c>
      <c r="K324" s="476"/>
      <c r="L324" s="476">
        <f t="shared" si="26"/>
        <v>0</v>
      </c>
      <c r="M324" s="224"/>
    </row>
    <row r="325" spans="1:13" s="84" customFormat="1" ht="28.5" hidden="1" customHeight="1">
      <c r="A325" s="189">
        <v>5</v>
      </c>
      <c r="B325" s="192" t="s">
        <v>731</v>
      </c>
      <c r="C325" s="220">
        <v>3670</v>
      </c>
      <c r="D325" s="201">
        <v>1772.4</v>
      </c>
      <c r="E325" s="476"/>
      <c r="F325" s="476"/>
      <c r="G325" s="476"/>
      <c r="H325" s="476">
        <f t="shared" si="25"/>
        <v>0</v>
      </c>
      <c r="I325" s="476">
        <f t="shared" si="27"/>
        <v>0</v>
      </c>
      <c r="J325" s="476">
        <f t="shared" si="24"/>
        <v>0</v>
      </c>
      <c r="K325" s="476"/>
      <c r="L325" s="476">
        <f t="shared" si="26"/>
        <v>0</v>
      </c>
      <c r="M325" s="224"/>
    </row>
    <row r="326" spans="1:13" s="84" customFormat="1" ht="42.75" hidden="1" customHeight="1">
      <c r="A326" s="189">
        <v>6</v>
      </c>
      <c r="B326" s="192" t="s">
        <v>732</v>
      </c>
      <c r="C326" s="220">
        <v>3338.5</v>
      </c>
      <c r="D326" s="201">
        <v>2205.5</v>
      </c>
      <c r="E326" s="476"/>
      <c r="F326" s="476"/>
      <c r="G326" s="476"/>
      <c r="H326" s="476">
        <f t="shared" si="25"/>
        <v>0</v>
      </c>
      <c r="I326" s="476">
        <f t="shared" si="27"/>
        <v>0</v>
      </c>
      <c r="J326" s="476">
        <f t="shared" si="24"/>
        <v>0</v>
      </c>
      <c r="K326" s="476"/>
      <c r="L326" s="476">
        <f t="shared" si="26"/>
        <v>0</v>
      </c>
      <c r="M326" s="224"/>
    </row>
    <row r="327" spans="1:13" s="84" customFormat="1" ht="33.75" hidden="1" customHeight="1">
      <c r="A327" s="189">
        <v>7</v>
      </c>
      <c r="B327" s="192" t="s">
        <v>733</v>
      </c>
      <c r="C327" s="220">
        <v>4860</v>
      </c>
      <c r="D327" s="201">
        <v>1431</v>
      </c>
      <c r="E327" s="476"/>
      <c r="F327" s="476"/>
      <c r="G327" s="476"/>
      <c r="H327" s="476">
        <f t="shared" si="25"/>
        <v>0</v>
      </c>
      <c r="I327" s="476">
        <f t="shared" si="27"/>
        <v>0</v>
      </c>
      <c r="J327" s="476">
        <f t="shared" si="24"/>
        <v>0</v>
      </c>
      <c r="K327" s="476"/>
      <c r="L327" s="476">
        <f t="shared" si="26"/>
        <v>0</v>
      </c>
      <c r="M327" s="224"/>
    </row>
    <row r="328" spans="1:13" s="84" customFormat="1" ht="33.75" hidden="1" customHeight="1">
      <c r="A328" s="189">
        <v>8</v>
      </c>
      <c r="B328" s="192" t="s">
        <v>734</v>
      </c>
      <c r="C328" s="220"/>
      <c r="D328" s="201"/>
      <c r="E328" s="476"/>
      <c r="F328" s="476"/>
      <c r="G328" s="476"/>
      <c r="H328" s="476">
        <f t="shared" si="25"/>
        <v>0</v>
      </c>
      <c r="I328" s="476">
        <f t="shared" si="27"/>
        <v>0</v>
      </c>
      <c r="J328" s="476">
        <f t="shared" si="24"/>
        <v>0</v>
      </c>
      <c r="K328" s="476"/>
      <c r="L328" s="476">
        <f t="shared" si="26"/>
        <v>0</v>
      </c>
      <c r="M328" s="224"/>
    </row>
    <row r="329" spans="1:13" s="84" customFormat="1" ht="55.5" hidden="1" customHeight="1">
      <c r="A329" s="189"/>
      <c r="B329" s="202" t="s">
        <v>735</v>
      </c>
      <c r="C329" s="220">
        <v>3409</v>
      </c>
      <c r="D329" s="201">
        <v>676</v>
      </c>
      <c r="E329" s="476"/>
      <c r="F329" s="476"/>
      <c r="G329" s="476"/>
      <c r="H329" s="476">
        <f t="shared" si="25"/>
        <v>0</v>
      </c>
      <c r="I329" s="476">
        <f t="shared" si="27"/>
        <v>0</v>
      </c>
      <c r="J329" s="476">
        <f t="shared" si="24"/>
        <v>0</v>
      </c>
      <c r="K329" s="476"/>
      <c r="L329" s="476">
        <f t="shared" si="26"/>
        <v>0</v>
      </c>
      <c r="M329" s="224"/>
    </row>
    <row r="330" spans="1:13" s="84" customFormat="1" ht="56.25" hidden="1">
      <c r="A330" s="189"/>
      <c r="B330" s="211" t="s">
        <v>736</v>
      </c>
      <c r="C330" s="220">
        <v>5674</v>
      </c>
      <c r="D330" s="201">
        <v>670</v>
      </c>
      <c r="E330" s="476"/>
      <c r="F330" s="476"/>
      <c r="G330" s="476"/>
      <c r="H330" s="476">
        <f t="shared" si="25"/>
        <v>0</v>
      </c>
      <c r="I330" s="476">
        <f t="shared" si="27"/>
        <v>0</v>
      </c>
      <c r="J330" s="476">
        <f t="shared" si="24"/>
        <v>0</v>
      </c>
      <c r="K330" s="476"/>
      <c r="L330" s="476">
        <f t="shared" si="26"/>
        <v>0</v>
      </c>
      <c r="M330" s="224"/>
    </row>
    <row r="331" spans="1:13" s="84" customFormat="1" ht="29.25" hidden="1" customHeight="1">
      <c r="A331" s="189">
        <v>9</v>
      </c>
      <c r="B331" s="192" t="s">
        <v>737</v>
      </c>
      <c r="C331" s="220">
        <v>2900</v>
      </c>
      <c r="D331" s="201">
        <v>1376</v>
      </c>
      <c r="E331" s="476"/>
      <c r="F331" s="476"/>
      <c r="G331" s="476"/>
      <c r="H331" s="476">
        <f t="shared" si="25"/>
        <v>0</v>
      </c>
      <c r="I331" s="476">
        <f t="shared" si="27"/>
        <v>0</v>
      </c>
      <c r="J331" s="476">
        <f t="shared" si="24"/>
        <v>0</v>
      </c>
      <c r="K331" s="476"/>
      <c r="L331" s="476">
        <f t="shared" si="26"/>
        <v>0</v>
      </c>
      <c r="M331" s="224"/>
    </row>
    <row r="332" spans="1:13" s="84" customFormat="1" ht="29.25" hidden="1" customHeight="1">
      <c r="A332" s="189">
        <v>10</v>
      </c>
      <c r="B332" s="192" t="s">
        <v>738</v>
      </c>
      <c r="C332" s="220">
        <v>3607</v>
      </c>
      <c r="D332" s="201">
        <v>2767</v>
      </c>
      <c r="E332" s="476"/>
      <c r="F332" s="476"/>
      <c r="G332" s="476"/>
      <c r="H332" s="476">
        <f t="shared" si="25"/>
        <v>0</v>
      </c>
      <c r="I332" s="476">
        <f t="shared" si="27"/>
        <v>0</v>
      </c>
      <c r="J332" s="476">
        <f t="shared" si="24"/>
        <v>0</v>
      </c>
      <c r="K332" s="476"/>
      <c r="L332" s="476">
        <f t="shared" si="26"/>
        <v>0</v>
      </c>
      <c r="M332" s="224"/>
    </row>
    <row r="333" spans="1:13" s="84" customFormat="1" ht="29.25" hidden="1" customHeight="1">
      <c r="A333" s="189">
        <v>11</v>
      </c>
      <c r="B333" s="192" t="s">
        <v>739</v>
      </c>
      <c r="C333" s="220">
        <v>1900</v>
      </c>
      <c r="D333" s="201">
        <v>1128</v>
      </c>
      <c r="E333" s="476"/>
      <c r="F333" s="476"/>
      <c r="G333" s="476"/>
      <c r="H333" s="476">
        <f t="shared" si="25"/>
        <v>0</v>
      </c>
      <c r="I333" s="476">
        <f t="shared" si="27"/>
        <v>0</v>
      </c>
      <c r="J333" s="476">
        <f t="shared" si="24"/>
        <v>0</v>
      </c>
      <c r="K333" s="476"/>
      <c r="L333" s="476">
        <f t="shared" si="26"/>
        <v>0</v>
      </c>
      <c r="M333" s="224"/>
    </row>
    <row r="334" spans="1:13" s="84" customFormat="1" ht="29.25" hidden="1" customHeight="1">
      <c r="A334" s="189">
        <v>12</v>
      </c>
      <c r="B334" s="192" t="s">
        <v>740</v>
      </c>
      <c r="C334" s="220">
        <v>13963</v>
      </c>
      <c r="D334" s="201">
        <v>2230</v>
      </c>
      <c r="E334" s="476"/>
      <c r="F334" s="476"/>
      <c r="G334" s="476"/>
      <c r="H334" s="476">
        <f t="shared" si="25"/>
        <v>0</v>
      </c>
      <c r="I334" s="476">
        <f t="shared" si="27"/>
        <v>0</v>
      </c>
      <c r="J334" s="476">
        <f t="shared" si="24"/>
        <v>0</v>
      </c>
      <c r="K334" s="476"/>
      <c r="L334" s="476">
        <f t="shared" si="26"/>
        <v>0</v>
      </c>
      <c r="M334" s="224"/>
    </row>
    <row r="335" spans="1:13" s="84" customFormat="1" ht="29.25" hidden="1" customHeight="1">
      <c r="A335" s="189">
        <v>13</v>
      </c>
      <c r="B335" s="192" t="s">
        <v>741</v>
      </c>
      <c r="C335" s="220">
        <v>4293</v>
      </c>
      <c r="D335" s="201">
        <v>1553</v>
      </c>
      <c r="E335" s="476"/>
      <c r="F335" s="476"/>
      <c r="G335" s="476"/>
      <c r="H335" s="476">
        <f t="shared" si="25"/>
        <v>0</v>
      </c>
      <c r="I335" s="476">
        <f t="shared" si="27"/>
        <v>0</v>
      </c>
      <c r="J335" s="476">
        <f t="shared" si="24"/>
        <v>0</v>
      </c>
      <c r="K335" s="476"/>
      <c r="L335" s="476">
        <f t="shared" si="26"/>
        <v>0</v>
      </c>
      <c r="M335" s="224"/>
    </row>
    <row r="336" spans="1:13" s="84" customFormat="1" ht="29.25" hidden="1" customHeight="1">
      <c r="A336" s="189">
        <v>14</v>
      </c>
      <c r="B336" s="192" t="s">
        <v>742</v>
      </c>
      <c r="C336" s="220">
        <v>5376</v>
      </c>
      <c r="D336" s="201">
        <v>2046.9</v>
      </c>
      <c r="E336" s="476"/>
      <c r="F336" s="476"/>
      <c r="G336" s="476"/>
      <c r="H336" s="476">
        <f t="shared" si="25"/>
        <v>0</v>
      </c>
      <c r="I336" s="476">
        <f t="shared" si="27"/>
        <v>0</v>
      </c>
      <c r="J336" s="476">
        <f t="shared" si="24"/>
        <v>0</v>
      </c>
      <c r="K336" s="476"/>
      <c r="L336" s="476">
        <f t="shared" si="26"/>
        <v>0</v>
      </c>
      <c r="M336" s="224"/>
    </row>
    <row r="337" spans="1:13" s="84" customFormat="1" ht="29.25" hidden="1" customHeight="1">
      <c r="A337" s="189">
        <v>15</v>
      </c>
      <c r="B337" s="192" t="s">
        <v>743</v>
      </c>
      <c r="C337" s="220"/>
      <c r="D337" s="201"/>
      <c r="E337" s="476"/>
      <c r="F337" s="476"/>
      <c r="G337" s="476"/>
      <c r="H337" s="476">
        <f t="shared" si="25"/>
        <v>0</v>
      </c>
      <c r="I337" s="476">
        <f t="shared" si="27"/>
        <v>0</v>
      </c>
      <c r="J337" s="476">
        <f t="shared" si="24"/>
        <v>0</v>
      </c>
      <c r="K337" s="476"/>
      <c r="L337" s="476">
        <f t="shared" si="26"/>
        <v>0</v>
      </c>
      <c r="M337" s="224"/>
    </row>
    <row r="338" spans="1:13" s="84" customFormat="1" ht="29.25" hidden="1" customHeight="1">
      <c r="A338" s="189"/>
      <c r="B338" s="202" t="s">
        <v>744</v>
      </c>
      <c r="C338" s="220">
        <v>9732.7999999999993</v>
      </c>
      <c r="D338" s="201">
        <v>552.82000000000005</v>
      </c>
      <c r="E338" s="476"/>
      <c r="F338" s="476"/>
      <c r="G338" s="476"/>
      <c r="H338" s="476">
        <f t="shared" si="25"/>
        <v>0</v>
      </c>
      <c r="I338" s="476">
        <f t="shared" si="27"/>
        <v>0</v>
      </c>
      <c r="J338" s="476">
        <f t="shared" si="24"/>
        <v>0</v>
      </c>
      <c r="K338" s="476"/>
      <c r="L338" s="476">
        <f t="shared" si="26"/>
        <v>0</v>
      </c>
      <c r="M338" s="224"/>
    </row>
    <row r="339" spans="1:13" s="84" customFormat="1" ht="29.25" hidden="1" customHeight="1">
      <c r="A339" s="189"/>
      <c r="B339" s="202" t="s">
        <v>745</v>
      </c>
      <c r="C339" s="220">
        <v>1890</v>
      </c>
      <c r="D339" s="201">
        <v>470</v>
      </c>
      <c r="E339" s="476"/>
      <c r="F339" s="476"/>
      <c r="G339" s="476"/>
      <c r="H339" s="476">
        <f t="shared" si="25"/>
        <v>0</v>
      </c>
      <c r="I339" s="476">
        <f t="shared" si="27"/>
        <v>0</v>
      </c>
      <c r="J339" s="476">
        <f t="shared" si="24"/>
        <v>0</v>
      </c>
      <c r="K339" s="476"/>
      <c r="L339" s="476">
        <f t="shared" si="26"/>
        <v>0</v>
      </c>
      <c r="M339" s="224"/>
    </row>
    <row r="340" spans="1:13" s="84" customFormat="1" ht="29.25" hidden="1" customHeight="1">
      <c r="A340" s="189">
        <v>16</v>
      </c>
      <c r="B340" s="192" t="s">
        <v>746</v>
      </c>
      <c r="C340" s="220">
        <v>1936</v>
      </c>
      <c r="D340" s="201">
        <v>658</v>
      </c>
      <c r="E340" s="476"/>
      <c r="F340" s="476"/>
      <c r="G340" s="476"/>
      <c r="H340" s="476">
        <f t="shared" si="25"/>
        <v>0</v>
      </c>
      <c r="I340" s="476">
        <f t="shared" si="27"/>
        <v>0</v>
      </c>
      <c r="J340" s="476">
        <f t="shared" si="24"/>
        <v>0</v>
      </c>
      <c r="K340" s="476"/>
      <c r="L340" s="476">
        <f t="shared" si="26"/>
        <v>0</v>
      </c>
      <c r="M340" s="224"/>
    </row>
    <row r="341" spans="1:13" s="84" customFormat="1" ht="29.25" hidden="1" customHeight="1">
      <c r="A341" s="189">
        <v>17</v>
      </c>
      <c r="B341" s="192" t="s">
        <v>747</v>
      </c>
      <c r="C341" s="220">
        <v>4492</v>
      </c>
      <c r="D341" s="201">
        <v>1804</v>
      </c>
      <c r="E341" s="476"/>
      <c r="F341" s="476"/>
      <c r="G341" s="476"/>
      <c r="H341" s="476">
        <f t="shared" si="25"/>
        <v>0</v>
      </c>
      <c r="I341" s="476">
        <f t="shared" si="27"/>
        <v>0</v>
      </c>
      <c r="J341" s="476">
        <f t="shared" si="24"/>
        <v>0</v>
      </c>
      <c r="K341" s="476"/>
      <c r="L341" s="476">
        <f t="shared" si="26"/>
        <v>0</v>
      </c>
      <c r="M341" s="224"/>
    </row>
    <row r="342" spans="1:13" s="84" customFormat="1" ht="28.5" customHeight="1">
      <c r="A342" s="189">
        <v>13</v>
      </c>
      <c r="B342" s="192" t="s">
        <v>513</v>
      </c>
      <c r="C342" s="220"/>
      <c r="D342" s="496"/>
      <c r="E342" s="476">
        <v>27</v>
      </c>
      <c r="F342" s="476">
        <v>20</v>
      </c>
      <c r="G342" s="476"/>
      <c r="H342" s="476">
        <f t="shared" si="25"/>
        <v>7</v>
      </c>
      <c r="I342" s="476">
        <v>3</v>
      </c>
      <c r="J342" s="476">
        <v>2</v>
      </c>
      <c r="K342" s="476">
        <v>2</v>
      </c>
      <c r="L342" s="476">
        <f t="shared" si="26"/>
        <v>0</v>
      </c>
      <c r="M342" s="224"/>
    </row>
    <row r="343" spans="1:13" s="84" customFormat="1" ht="30" hidden="1" customHeight="1">
      <c r="A343" s="189">
        <v>1</v>
      </c>
      <c r="B343" s="198" t="s">
        <v>748</v>
      </c>
      <c r="C343" s="220">
        <v>3665</v>
      </c>
      <c r="D343" s="496">
        <v>643</v>
      </c>
      <c r="E343" s="476"/>
      <c r="F343" s="476"/>
      <c r="G343" s="476"/>
      <c r="H343" s="476">
        <f t="shared" si="25"/>
        <v>0</v>
      </c>
      <c r="I343" s="476">
        <f t="shared" ref="I343:I374" si="28">G343/2</f>
        <v>0</v>
      </c>
      <c r="J343" s="476">
        <f t="shared" si="24"/>
        <v>0</v>
      </c>
      <c r="K343" s="476"/>
      <c r="L343" s="476">
        <f t="shared" si="26"/>
        <v>0</v>
      </c>
      <c r="M343" s="224"/>
    </row>
    <row r="344" spans="1:13" s="84" customFormat="1" ht="30" hidden="1" customHeight="1">
      <c r="A344" s="189">
        <v>2</v>
      </c>
      <c r="B344" s="198" t="s">
        <v>749</v>
      </c>
      <c r="C344" s="220">
        <v>2681</v>
      </c>
      <c r="D344" s="496">
        <v>760</v>
      </c>
      <c r="E344" s="476"/>
      <c r="F344" s="476"/>
      <c r="G344" s="476"/>
      <c r="H344" s="476">
        <f t="shared" si="25"/>
        <v>0</v>
      </c>
      <c r="I344" s="476">
        <f t="shared" si="28"/>
        <v>0</v>
      </c>
      <c r="J344" s="476">
        <f t="shared" si="24"/>
        <v>0</v>
      </c>
      <c r="K344" s="476"/>
      <c r="L344" s="476">
        <f t="shared" si="26"/>
        <v>0</v>
      </c>
      <c r="M344" s="224"/>
    </row>
    <row r="345" spans="1:13" s="84" customFormat="1" ht="30" hidden="1" customHeight="1">
      <c r="A345" s="189">
        <v>3</v>
      </c>
      <c r="B345" s="198" t="s">
        <v>750</v>
      </c>
      <c r="C345" s="220"/>
      <c r="D345" s="496"/>
      <c r="E345" s="476"/>
      <c r="F345" s="476"/>
      <c r="G345" s="476"/>
      <c r="H345" s="476">
        <f t="shared" si="25"/>
        <v>0</v>
      </c>
      <c r="I345" s="476">
        <f t="shared" si="28"/>
        <v>0</v>
      </c>
      <c r="J345" s="476">
        <f t="shared" si="24"/>
        <v>0</v>
      </c>
      <c r="K345" s="476"/>
      <c r="L345" s="476">
        <f t="shared" si="26"/>
        <v>0</v>
      </c>
      <c r="M345" s="224"/>
    </row>
    <row r="346" spans="1:13" s="84" customFormat="1" ht="30" hidden="1" customHeight="1">
      <c r="A346" s="189"/>
      <c r="B346" s="211" t="s">
        <v>751</v>
      </c>
      <c r="C346" s="228">
        <v>2751</v>
      </c>
      <c r="D346" s="497">
        <v>504</v>
      </c>
      <c r="E346" s="476"/>
      <c r="F346" s="476"/>
      <c r="G346" s="476"/>
      <c r="H346" s="476">
        <f t="shared" si="25"/>
        <v>0</v>
      </c>
      <c r="I346" s="476">
        <f t="shared" si="28"/>
        <v>0</v>
      </c>
      <c r="J346" s="476">
        <f t="shared" si="24"/>
        <v>0</v>
      </c>
      <c r="K346" s="476"/>
      <c r="L346" s="476">
        <f t="shared" si="26"/>
        <v>0</v>
      </c>
      <c r="M346" s="224"/>
    </row>
    <row r="347" spans="1:13" s="84" customFormat="1" ht="30" hidden="1" customHeight="1">
      <c r="A347" s="189"/>
      <c r="B347" s="211" t="s">
        <v>752</v>
      </c>
      <c r="C347" s="228">
        <v>2858</v>
      </c>
      <c r="D347" s="497">
        <v>939</v>
      </c>
      <c r="E347" s="476"/>
      <c r="F347" s="476"/>
      <c r="G347" s="476"/>
      <c r="H347" s="476">
        <f t="shared" si="25"/>
        <v>0</v>
      </c>
      <c r="I347" s="476">
        <f t="shared" si="28"/>
        <v>0</v>
      </c>
      <c r="J347" s="476">
        <f t="shared" si="24"/>
        <v>0</v>
      </c>
      <c r="K347" s="476"/>
      <c r="L347" s="476">
        <f t="shared" si="26"/>
        <v>0</v>
      </c>
      <c r="M347" s="224"/>
    </row>
    <row r="348" spans="1:13" s="84" customFormat="1" ht="30" hidden="1" customHeight="1">
      <c r="A348" s="189">
        <v>4</v>
      </c>
      <c r="B348" s="198" t="s">
        <v>753</v>
      </c>
      <c r="C348" s="220">
        <v>2956.2</v>
      </c>
      <c r="D348" s="496">
        <v>1066</v>
      </c>
      <c r="E348" s="476"/>
      <c r="F348" s="476"/>
      <c r="G348" s="476"/>
      <c r="H348" s="476">
        <f t="shared" si="25"/>
        <v>0</v>
      </c>
      <c r="I348" s="476">
        <f t="shared" si="28"/>
        <v>0</v>
      </c>
      <c r="J348" s="476">
        <f t="shared" si="24"/>
        <v>0</v>
      </c>
      <c r="K348" s="476"/>
      <c r="L348" s="476">
        <f t="shared" si="26"/>
        <v>0</v>
      </c>
      <c r="M348" s="224"/>
    </row>
    <row r="349" spans="1:13" s="84" customFormat="1" ht="30" hidden="1" customHeight="1">
      <c r="A349" s="189">
        <v>5</v>
      </c>
      <c r="B349" s="198" t="s">
        <v>754</v>
      </c>
      <c r="C349" s="220">
        <v>2600</v>
      </c>
      <c r="D349" s="496">
        <v>850</v>
      </c>
      <c r="E349" s="476"/>
      <c r="F349" s="476"/>
      <c r="G349" s="476"/>
      <c r="H349" s="476">
        <f t="shared" si="25"/>
        <v>0</v>
      </c>
      <c r="I349" s="476">
        <f t="shared" si="28"/>
        <v>0</v>
      </c>
      <c r="J349" s="476">
        <f t="shared" si="24"/>
        <v>0</v>
      </c>
      <c r="K349" s="476"/>
      <c r="L349" s="476">
        <f t="shared" si="26"/>
        <v>0</v>
      </c>
      <c r="M349" s="224"/>
    </row>
    <row r="350" spans="1:13" s="84" customFormat="1" ht="30" hidden="1" customHeight="1">
      <c r="A350" s="189">
        <v>6</v>
      </c>
      <c r="B350" s="198" t="s">
        <v>755</v>
      </c>
      <c r="C350" s="220"/>
      <c r="D350" s="496"/>
      <c r="E350" s="476"/>
      <c r="F350" s="476"/>
      <c r="G350" s="476"/>
      <c r="H350" s="476">
        <f t="shared" si="25"/>
        <v>0</v>
      </c>
      <c r="I350" s="476">
        <f t="shared" si="28"/>
        <v>0</v>
      </c>
      <c r="J350" s="476">
        <f t="shared" si="24"/>
        <v>0</v>
      </c>
      <c r="K350" s="476"/>
      <c r="L350" s="476">
        <f t="shared" si="26"/>
        <v>0</v>
      </c>
      <c r="M350" s="224"/>
    </row>
    <row r="351" spans="1:13" s="84" customFormat="1" ht="25.5" hidden="1" customHeight="1">
      <c r="A351" s="189"/>
      <c r="B351" s="211" t="s">
        <v>756</v>
      </c>
      <c r="C351" s="228">
        <v>93.1</v>
      </c>
      <c r="D351" s="497">
        <v>120</v>
      </c>
      <c r="E351" s="476"/>
      <c r="F351" s="476"/>
      <c r="G351" s="476"/>
      <c r="H351" s="476">
        <f t="shared" si="25"/>
        <v>0</v>
      </c>
      <c r="I351" s="476">
        <f t="shared" si="28"/>
        <v>0</v>
      </c>
      <c r="J351" s="476">
        <f t="shared" si="24"/>
        <v>0</v>
      </c>
      <c r="K351" s="476"/>
      <c r="L351" s="476">
        <f t="shared" si="26"/>
        <v>0</v>
      </c>
      <c r="M351" s="224"/>
    </row>
    <row r="352" spans="1:13" s="84" customFormat="1" ht="37.5" hidden="1">
      <c r="A352" s="189"/>
      <c r="B352" s="211" t="s">
        <v>757</v>
      </c>
      <c r="C352" s="228">
        <v>2255.4</v>
      </c>
      <c r="D352" s="497">
        <v>435</v>
      </c>
      <c r="E352" s="476"/>
      <c r="F352" s="476"/>
      <c r="G352" s="476"/>
      <c r="H352" s="476">
        <f t="shared" si="25"/>
        <v>0</v>
      </c>
      <c r="I352" s="476">
        <f t="shared" si="28"/>
        <v>0</v>
      </c>
      <c r="J352" s="476">
        <f t="shared" si="24"/>
        <v>0</v>
      </c>
      <c r="K352" s="476"/>
      <c r="L352" s="476">
        <f t="shared" si="26"/>
        <v>0</v>
      </c>
      <c r="M352" s="224"/>
    </row>
    <row r="353" spans="1:13" s="84" customFormat="1" ht="37.5" hidden="1">
      <c r="A353" s="189"/>
      <c r="B353" s="211" t="s">
        <v>758</v>
      </c>
      <c r="C353" s="228">
        <v>259.2</v>
      </c>
      <c r="D353" s="497">
        <v>120</v>
      </c>
      <c r="E353" s="476"/>
      <c r="F353" s="476"/>
      <c r="G353" s="476"/>
      <c r="H353" s="476">
        <f t="shared" si="25"/>
        <v>0</v>
      </c>
      <c r="I353" s="476">
        <f t="shared" si="28"/>
        <v>0</v>
      </c>
      <c r="J353" s="476">
        <f t="shared" si="24"/>
        <v>0</v>
      </c>
      <c r="K353" s="476"/>
      <c r="L353" s="476">
        <f t="shared" si="26"/>
        <v>0</v>
      </c>
      <c r="M353" s="224"/>
    </row>
    <row r="354" spans="1:13" s="84" customFormat="1" ht="37.5" hidden="1">
      <c r="A354" s="189"/>
      <c r="B354" s="211" t="s">
        <v>759</v>
      </c>
      <c r="C354" s="228">
        <v>2913.3</v>
      </c>
      <c r="D354" s="497">
        <v>476</v>
      </c>
      <c r="E354" s="476"/>
      <c r="F354" s="476"/>
      <c r="G354" s="476"/>
      <c r="H354" s="476">
        <f t="shared" si="25"/>
        <v>0</v>
      </c>
      <c r="I354" s="476">
        <f t="shared" si="28"/>
        <v>0</v>
      </c>
      <c r="J354" s="476">
        <f t="shared" si="24"/>
        <v>0</v>
      </c>
      <c r="K354" s="476"/>
      <c r="L354" s="476">
        <f t="shared" si="26"/>
        <v>0</v>
      </c>
      <c r="M354" s="224"/>
    </row>
    <row r="355" spans="1:13" s="84" customFormat="1" ht="18.75" hidden="1">
      <c r="A355" s="189"/>
      <c r="B355" s="211" t="s">
        <v>760</v>
      </c>
      <c r="C355" s="228">
        <v>2582</v>
      </c>
      <c r="D355" s="497">
        <v>825</v>
      </c>
      <c r="E355" s="476"/>
      <c r="F355" s="476"/>
      <c r="G355" s="476"/>
      <c r="H355" s="476">
        <f t="shared" si="25"/>
        <v>0</v>
      </c>
      <c r="I355" s="476">
        <f t="shared" si="28"/>
        <v>0</v>
      </c>
      <c r="J355" s="476">
        <f t="shared" si="24"/>
        <v>0</v>
      </c>
      <c r="K355" s="476"/>
      <c r="L355" s="476">
        <f t="shared" si="26"/>
        <v>0</v>
      </c>
      <c r="M355" s="224"/>
    </row>
    <row r="356" spans="1:13" s="84" customFormat="1" ht="18.75" hidden="1">
      <c r="A356" s="189"/>
      <c r="B356" s="211" t="s">
        <v>761</v>
      </c>
      <c r="C356" s="228">
        <v>2605</v>
      </c>
      <c r="D356" s="497">
        <v>1038</v>
      </c>
      <c r="E356" s="476"/>
      <c r="F356" s="476"/>
      <c r="G356" s="476"/>
      <c r="H356" s="476">
        <f t="shared" si="25"/>
        <v>0</v>
      </c>
      <c r="I356" s="476">
        <f t="shared" si="28"/>
        <v>0</v>
      </c>
      <c r="J356" s="476">
        <f t="shared" si="24"/>
        <v>0</v>
      </c>
      <c r="K356" s="476"/>
      <c r="L356" s="476">
        <f t="shared" si="26"/>
        <v>0</v>
      </c>
      <c r="M356" s="224"/>
    </row>
    <row r="357" spans="1:13" s="84" customFormat="1" ht="29.25" hidden="1" customHeight="1">
      <c r="A357" s="189">
        <v>7</v>
      </c>
      <c r="B357" s="198" t="s">
        <v>762</v>
      </c>
      <c r="C357" s="220">
        <v>7575</v>
      </c>
      <c r="D357" s="496">
        <v>1118</v>
      </c>
      <c r="E357" s="476"/>
      <c r="F357" s="476"/>
      <c r="G357" s="476"/>
      <c r="H357" s="476">
        <f t="shared" si="25"/>
        <v>0</v>
      </c>
      <c r="I357" s="476">
        <f t="shared" si="28"/>
        <v>0</v>
      </c>
      <c r="J357" s="476">
        <f t="shared" si="24"/>
        <v>0</v>
      </c>
      <c r="K357" s="476"/>
      <c r="L357" s="476">
        <f t="shared" si="26"/>
        <v>0</v>
      </c>
      <c r="M357" s="224"/>
    </row>
    <row r="358" spans="1:13" s="84" customFormat="1" ht="29.25" hidden="1" customHeight="1">
      <c r="A358" s="189">
        <v>8</v>
      </c>
      <c r="B358" s="198" t="s">
        <v>763</v>
      </c>
      <c r="C358" s="220">
        <v>3217</v>
      </c>
      <c r="D358" s="496">
        <v>649</v>
      </c>
      <c r="E358" s="476"/>
      <c r="F358" s="476"/>
      <c r="G358" s="476"/>
      <c r="H358" s="476">
        <f t="shared" si="25"/>
        <v>0</v>
      </c>
      <c r="I358" s="476">
        <f t="shared" si="28"/>
        <v>0</v>
      </c>
      <c r="J358" s="476">
        <f t="shared" si="24"/>
        <v>0</v>
      </c>
      <c r="K358" s="476"/>
      <c r="L358" s="476">
        <f t="shared" si="26"/>
        <v>0</v>
      </c>
      <c r="M358" s="224"/>
    </row>
    <row r="359" spans="1:13" s="84" customFormat="1" ht="29.25" hidden="1" customHeight="1">
      <c r="A359" s="189">
        <v>9</v>
      </c>
      <c r="B359" s="198" t="s">
        <v>764</v>
      </c>
      <c r="C359" s="220">
        <v>11201</v>
      </c>
      <c r="D359" s="496">
        <v>627</v>
      </c>
      <c r="E359" s="476"/>
      <c r="F359" s="476"/>
      <c r="G359" s="476"/>
      <c r="H359" s="476">
        <f t="shared" si="25"/>
        <v>0</v>
      </c>
      <c r="I359" s="476">
        <f t="shared" si="28"/>
        <v>0</v>
      </c>
      <c r="J359" s="476">
        <f t="shared" si="24"/>
        <v>0</v>
      </c>
      <c r="K359" s="476"/>
      <c r="L359" s="476">
        <f t="shared" si="26"/>
        <v>0</v>
      </c>
      <c r="M359" s="224"/>
    </row>
    <row r="360" spans="1:13" s="84" customFormat="1" ht="28.5" hidden="1" customHeight="1">
      <c r="A360" s="189">
        <v>10</v>
      </c>
      <c r="B360" s="198" t="s">
        <v>765</v>
      </c>
      <c r="C360" s="220">
        <v>2400</v>
      </c>
      <c r="D360" s="496">
        <v>714</v>
      </c>
      <c r="E360" s="476"/>
      <c r="F360" s="476"/>
      <c r="G360" s="476"/>
      <c r="H360" s="476">
        <f t="shared" si="25"/>
        <v>0</v>
      </c>
      <c r="I360" s="476">
        <f t="shared" si="28"/>
        <v>0</v>
      </c>
      <c r="J360" s="476">
        <f t="shared" si="24"/>
        <v>0</v>
      </c>
      <c r="K360" s="476"/>
      <c r="L360" s="476">
        <f t="shared" si="26"/>
        <v>0</v>
      </c>
      <c r="M360" s="224"/>
    </row>
    <row r="361" spans="1:13" s="84" customFormat="1" ht="28.5" hidden="1" customHeight="1">
      <c r="A361" s="189">
        <v>11</v>
      </c>
      <c r="B361" s="198" t="s">
        <v>766</v>
      </c>
      <c r="C361" s="220"/>
      <c r="D361" s="496"/>
      <c r="E361" s="476"/>
      <c r="F361" s="476"/>
      <c r="G361" s="476"/>
      <c r="H361" s="476">
        <f t="shared" si="25"/>
        <v>0</v>
      </c>
      <c r="I361" s="476">
        <f t="shared" si="28"/>
        <v>0</v>
      </c>
      <c r="J361" s="476">
        <f t="shared" ref="J361:J385" si="29">K361/2</f>
        <v>0</v>
      </c>
      <c r="K361" s="476"/>
      <c r="L361" s="476">
        <f t="shared" si="26"/>
        <v>0</v>
      </c>
      <c r="M361" s="224"/>
    </row>
    <row r="362" spans="1:13" s="84" customFormat="1" ht="28.5" hidden="1" customHeight="1">
      <c r="A362" s="189"/>
      <c r="B362" s="211" t="s">
        <v>767</v>
      </c>
      <c r="C362" s="228">
        <v>4565</v>
      </c>
      <c r="D362" s="497">
        <v>1611</v>
      </c>
      <c r="E362" s="476"/>
      <c r="F362" s="476"/>
      <c r="G362" s="476"/>
      <c r="H362" s="476">
        <f t="shared" si="25"/>
        <v>0</v>
      </c>
      <c r="I362" s="476">
        <f t="shared" si="28"/>
        <v>0</v>
      </c>
      <c r="J362" s="476">
        <f t="shared" si="29"/>
        <v>0</v>
      </c>
      <c r="K362" s="476"/>
      <c r="L362" s="476">
        <f t="shared" si="26"/>
        <v>0</v>
      </c>
      <c r="M362" s="224"/>
    </row>
    <row r="363" spans="1:13" s="84" customFormat="1" ht="28.5" hidden="1" customHeight="1">
      <c r="A363" s="189"/>
      <c r="B363" s="211" t="s">
        <v>768</v>
      </c>
      <c r="C363" s="228">
        <v>109</v>
      </c>
      <c r="D363" s="497">
        <v>109</v>
      </c>
      <c r="E363" s="476"/>
      <c r="F363" s="476"/>
      <c r="G363" s="476"/>
      <c r="H363" s="476">
        <f t="shared" si="25"/>
        <v>0</v>
      </c>
      <c r="I363" s="476">
        <f t="shared" si="28"/>
        <v>0</v>
      </c>
      <c r="J363" s="476">
        <f t="shared" si="29"/>
        <v>0</v>
      </c>
      <c r="K363" s="476"/>
      <c r="L363" s="476">
        <f t="shared" si="26"/>
        <v>0</v>
      </c>
      <c r="M363" s="224"/>
    </row>
    <row r="364" spans="1:13" s="84" customFormat="1" ht="28.5" hidden="1" customHeight="1">
      <c r="A364" s="189">
        <v>12</v>
      </c>
      <c r="B364" s="198" t="s">
        <v>769</v>
      </c>
      <c r="C364" s="220">
        <v>4579</v>
      </c>
      <c r="D364" s="496">
        <v>7066</v>
      </c>
      <c r="E364" s="476"/>
      <c r="F364" s="476"/>
      <c r="G364" s="476"/>
      <c r="H364" s="476">
        <f t="shared" ref="H364:H385" si="30">E364-F364</f>
        <v>0</v>
      </c>
      <c r="I364" s="476">
        <f t="shared" si="28"/>
        <v>0</v>
      </c>
      <c r="J364" s="476">
        <f t="shared" si="29"/>
        <v>0</v>
      </c>
      <c r="K364" s="476"/>
      <c r="L364" s="476">
        <f t="shared" ref="L364:L386" si="31">H364-I364-J364-K364</f>
        <v>0</v>
      </c>
      <c r="M364" s="224"/>
    </row>
    <row r="365" spans="1:13" s="84" customFormat="1" ht="28.5" hidden="1" customHeight="1">
      <c r="A365" s="189">
        <v>13</v>
      </c>
      <c r="B365" s="198" t="s">
        <v>770</v>
      </c>
      <c r="C365" s="220"/>
      <c r="D365" s="496"/>
      <c r="E365" s="476"/>
      <c r="F365" s="476"/>
      <c r="G365" s="476"/>
      <c r="H365" s="476">
        <f t="shared" si="30"/>
        <v>0</v>
      </c>
      <c r="I365" s="476">
        <f t="shared" si="28"/>
        <v>0</v>
      </c>
      <c r="J365" s="476">
        <f t="shared" si="29"/>
        <v>0</v>
      </c>
      <c r="K365" s="476"/>
      <c r="L365" s="476">
        <f t="shared" si="31"/>
        <v>0</v>
      </c>
      <c r="M365" s="224"/>
    </row>
    <row r="366" spans="1:13" s="84" customFormat="1" ht="28.5" hidden="1" customHeight="1">
      <c r="A366" s="189"/>
      <c r="B366" s="211" t="s">
        <v>771</v>
      </c>
      <c r="C366" s="228"/>
      <c r="D366" s="497"/>
      <c r="E366" s="476"/>
      <c r="F366" s="476"/>
      <c r="G366" s="476"/>
      <c r="H366" s="476">
        <f t="shared" si="30"/>
        <v>0</v>
      </c>
      <c r="I366" s="476">
        <f t="shared" si="28"/>
        <v>0</v>
      </c>
      <c r="J366" s="476">
        <f t="shared" si="29"/>
        <v>0</v>
      </c>
      <c r="K366" s="476"/>
      <c r="L366" s="476">
        <f t="shared" si="31"/>
        <v>0</v>
      </c>
      <c r="M366" s="224"/>
    </row>
    <row r="367" spans="1:13" s="84" customFormat="1" ht="28.5" hidden="1" customHeight="1">
      <c r="A367" s="189"/>
      <c r="B367" s="211" t="s">
        <v>770</v>
      </c>
      <c r="C367" s="228">
        <v>1184</v>
      </c>
      <c r="D367" s="497">
        <v>400</v>
      </c>
      <c r="E367" s="476"/>
      <c r="F367" s="476"/>
      <c r="G367" s="476"/>
      <c r="H367" s="476">
        <f t="shared" si="30"/>
        <v>0</v>
      </c>
      <c r="I367" s="476">
        <f t="shared" si="28"/>
        <v>0</v>
      </c>
      <c r="J367" s="476">
        <f t="shared" si="29"/>
        <v>0</v>
      </c>
      <c r="K367" s="476"/>
      <c r="L367" s="476">
        <f t="shared" si="31"/>
        <v>0</v>
      </c>
      <c r="M367" s="224"/>
    </row>
    <row r="368" spans="1:13" s="84" customFormat="1" ht="28.5" hidden="1" customHeight="1">
      <c r="A368" s="189"/>
      <c r="B368" s="211" t="s">
        <v>770</v>
      </c>
      <c r="C368" s="228">
        <v>4809</v>
      </c>
      <c r="D368" s="497">
        <v>703</v>
      </c>
      <c r="E368" s="476"/>
      <c r="F368" s="476"/>
      <c r="G368" s="476"/>
      <c r="H368" s="476">
        <f t="shared" si="30"/>
        <v>0</v>
      </c>
      <c r="I368" s="476">
        <f t="shared" si="28"/>
        <v>0</v>
      </c>
      <c r="J368" s="476">
        <f t="shared" si="29"/>
        <v>0</v>
      </c>
      <c r="K368" s="476"/>
      <c r="L368" s="476">
        <f t="shared" si="31"/>
        <v>0</v>
      </c>
      <c r="M368" s="224"/>
    </row>
    <row r="369" spans="1:13" s="84" customFormat="1" ht="28.5" hidden="1" customHeight="1">
      <c r="A369" s="189">
        <v>14</v>
      </c>
      <c r="B369" s="198" t="s">
        <v>772</v>
      </c>
      <c r="C369" s="220">
        <v>4034</v>
      </c>
      <c r="D369" s="496">
        <v>895</v>
      </c>
      <c r="E369" s="476"/>
      <c r="F369" s="476"/>
      <c r="G369" s="476"/>
      <c r="H369" s="476">
        <f t="shared" si="30"/>
        <v>0</v>
      </c>
      <c r="I369" s="476">
        <f t="shared" si="28"/>
        <v>0</v>
      </c>
      <c r="J369" s="476">
        <f t="shared" si="29"/>
        <v>0</v>
      </c>
      <c r="K369" s="476"/>
      <c r="L369" s="476">
        <f t="shared" si="31"/>
        <v>0</v>
      </c>
      <c r="M369" s="224"/>
    </row>
    <row r="370" spans="1:13" s="84" customFormat="1" ht="28.5" hidden="1" customHeight="1">
      <c r="A370" s="189">
        <v>15</v>
      </c>
      <c r="B370" s="198" t="s">
        <v>773</v>
      </c>
      <c r="C370" s="220">
        <v>4400</v>
      </c>
      <c r="D370" s="496">
        <v>1379</v>
      </c>
      <c r="E370" s="476"/>
      <c r="F370" s="476"/>
      <c r="G370" s="476"/>
      <c r="H370" s="476">
        <f t="shared" si="30"/>
        <v>0</v>
      </c>
      <c r="I370" s="476">
        <f t="shared" si="28"/>
        <v>0</v>
      </c>
      <c r="J370" s="476">
        <f t="shared" si="29"/>
        <v>0</v>
      </c>
      <c r="K370" s="476"/>
      <c r="L370" s="476">
        <f t="shared" si="31"/>
        <v>0</v>
      </c>
      <c r="M370" s="224"/>
    </row>
    <row r="371" spans="1:13" s="84" customFormat="1" ht="28.5" hidden="1" customHeight="1">
      <c r="A371" s="189">
        <v>16</v>
      </c>
      <c r="B371" s="198" t="s">
        <v>774</v>
      </c>
      <c r="C371" s="220">
        <v>2277.6999999999998</v>
      </c>
      <c r="D371" s="496">
        <v>1011</v>
      </c>
      <c r="E371" s="476"/>
      <c r="F371" s="476"/>
      <c r="G371" s="476"/>
      <c r="H371" s="476">
        <f t="shared" si="30"/>
        <v>0</v>
      </c>
      <c r="I371" s="476">
        <f t="shared" si="28"/>
        <v>0</v>
      </c>
      <c r="J371" s="476">
        <f t="shared" si="29"/>
        <v>0</v>
      </c>
      <c r="K371" s="476"/>
      <c r="L371" s="476">
        <f t="shared" si="31"/>
        <v>0</v>
      </c>
      <c r="M371" s="224"/>
    </row>
    <row r="372" spans="1:13" s="84" customFormat="1" ht="28.5" hidden="1" customHeight="1">
      <c r="A372" s="189">
        <v>17</v>
      </c>
      <c r="B372" s="198" t="s">
        <v>775</v>
      </c>
      <c r="C372" s="220">
        <v>5055</v>
      </c>
      <c r="D372" s="496">
        <v>577</v>
      </c>
      <c r="E372" s="476"/>
      <c r="F372" s="476"/>
      <c r="G372" s="476"/>
      <c r="H372" s="476">
        <f t="shared" si="30"/>
        <v>0</v>
      </c>
      <c r="I372" s="476">
        <f t="shared" si="28"/>
        <v>0</v>
      </c>
      <c r="J372" s="476">
        <f t="shared" si="29"/>
        <v>0</v>
      </c>
      <c r="K372" s="476"/>
      <c r="L372" s="476">
        <f t="shared" si="31"/>
        <v>0</v>
      </c>
      <c r="M372" s="224"/>
    </row>
    <row r="373" spans="1:13" s="84" customFormat="1" ht="28.5" hidden="1" customHeight="1">
      <c r="A373" s="189">
        <v>18</v>
      </c>
      <c r="B373" s="198" t="s">
        <v>776</v>
      </c>
      <c r="C373" s="220">
        <v>3732</v>
      </c>
      <c r="D373" s="496">
        <v>3758</v>
      </c>
      <c r="E373" s="476"/>
      <c r="F373" s="476"/>
      <c r="G373" s="476"/>
      <c r="H373" s="476">
        <f t="shared" si="30"/>
        <v>0</v>
      </c>
      <c r="I373" s="476">
        <f t="shared" si="28"/>
        <v>0</v>
      </c>
      <c r="J373" s="476">
        <f t="shared" si="29"/>
        <v>0</v>
      </c>
      <c r="K373" s="476"/>
      <c r="L373" s="476">
        <f t="shared" si="31"/>
        <v>0</v>
      </c>
      <c r="M373" s="224"/>
    </row>
    <row r="374" spans="1:13" s="84" customFormat="1" ht="28.5" hidden="1" customHeight="1">
      <c r="A374" s="189">
        <v>19</v>
      </c>
      <c r="B374" s="198" t="s">
        <v>777</v>
      </c>
      <c r="C374" s="220">
        <v>1088</v>
      </c>
      <c r="D374" s="496">
        <v>802</v>
      </c>
      <c r="E374" s="476"/>
      <c r="F374" s="476"/>
      <c r="G374" s="476"/>
      <c r="H374" s="476">
        <f t="shared" si="30"/>
        <v>0</v>
      </c>
      <c r="I374" s="476">
        <f t="shared" si="28"/>
        <v>0</v>
      </c>
      <c r="J374" s="476">
        <f t="shared" si="29"/>
        <v>0</v>
      </c>
      <c r="K374" s="476"/>
      <c r="L374" s="476">
        <f t="shared" si="31"/>
        <v>0</v>
      </c>
      <c r="M374" s="224"/>
    </row>
    <row r="375" spans="1:13" s="84" customFormat="1" ht="31.5" customHeight="1">
      <c r="A375" s="189">
        <v>14</v>
      </c>
      <c r="B375" s="198" t="s">
        <v>519</v>
      </c>
      <c r="C375" s="220"/>
      <c r="D375" s="496"/>
      <c r="E375" s="476">
        <v>10</v>
      </c>
      <c r="F375" s="476">
        <v>1</v>
      </c>
      <c r="G375" s="476"/>
      <c r="H375" s="476">
        <f t="shared" si="30"/>
        <v>9</v>
      </c>
      <c r="I375" s="476">
        <v>4</v>
      </c>
      <c r="J375" s="476">
        <v>3</v>
      </c>
      <c r="K375" s="476">
        <v>2</v>
      </c>
      <c r="L375" s="476">
        <f t="shared" si="31"/>
        <v>0</v>
      </c>
      <c r="M375" s="224"/>
    </row>
    <row r="376" spans="1:13" s="84" customFormat="1" ht="37.5" hidden="1">
      <c r="A376" s="189">
        <v>1</v>
      </c>
      <c r="B376" s="198" t="s">
        <v>778</v>
      </c>
      <c r="C376" s="220">
        <v>2042</v>
      </c>
      <c r="D376" s="496">
        <v>1185</v>
      </c>
      <c r="E376" s="476"/>
      <c r="F376" s="476"/>
      <c r="G376" s="476"/>
      <c r="H376" s="476">
        <f t="shared" si="30"/>
        <v>0</v>
      </c>
      <c r="I376" s="476">
        <f t="shared" ref="I376:I385" si="32">G376/2</f>
        <v>0</v>
      </c>
      <c r="J376" s="476">
        <f t="shared" si="29"/>
        <v>0</v>
      </c>
      <c r="K376" s="476"/>
      <c r="L376" s="476">
        <f t="shared" si="31"/>
        <v>0</v>
      </c>
      <c r="M376" s="224"/>
    </row>
    <row r="377" spans="1:13" s="84" customFormat="1" ht="25.5" hidden="1" customHeight="1">
      <c r="A377" s="189">
        <v>2</v>
      </c>
      <c r="B377" s="198" t="s">
        <v>779</v>
      </c>
      <c r="C377" s="220">
        <v>1680</v>
      </c>
      <c r="D377" s="496">
        <v>1300</v>
      </c>
      <c r="E377" s="476"/>
      <c r="F377" s="476"/>
      <c r="G377" s="476"/>
      <c r="H377" s="476">
        <f t="shared" si="30"/>
        <v>0</v>
      </c>
      <c r="I377" s="476">
        <f t="shared" si="32"/>
        <v>0</v>
      </c>
      <c r="J377" s="476">
        <f t="shared" si="29"/>
        <v>0</v>
      </c>
      <c r="K377" s="476"/>
      <c r="L377" s="476">
        <f t="shared" si="31"/>
        <v>0</v>
      </c>
      <c r="M377" s="224"/>
    </row>
    <row r="378" spans="1:13" s="84" customFormat="1" ht="25.5" hidden="1" customHeight="1">
      <c r="A378" s="189">
        <v>3</v>
      </c>
      <c r="B378" s="198" t="s">
        <v>780</v>
      </c>
      <c r="C378" s="220">
        <v>1873</v>
      </c>
      <c r="D378" s="496">
        <v>1346</v>
      </c>
      <c r="E378" s="476"/>
      <c r="F378" s="476"/>
      <c r="G378" s="476"/>
      <c r="H378" s="476">
        <f t="shared" si="30"/>
        <v>0</v>
      </c>
      <c r="I378" s="476">
        <f t="shared" si="32"/>
        <v>0</v>
      </c>
      <c r="J378" s="476">
        <f t="shared" si="29"/>
        <v>0</v>
      </c>
      <c r="K378" s="476"/>
      <c r="L378" s="476">
        <f t="shared" si="31"/>
        <v>0</v>
      </c>
      <c r="M378" s="224"/>
    </row>
    <row r="379" spans="1:13" s="84" customFormat="1" ht="56.25" hidden="1">
      <c r="A379" s="189">
        <v>4</v>
      </c>
      <c r="B379" s="198" t="s">
        <v>781</v>
      </c>
      <c r="C379" s="220">
        <v>751</v>
      </c>
      <c r="D379" s="496">
        <v>770</v>
      </c>
      <c r="E379" s="476"/>
      <c r="F379" s="476"/>
      <c r="G379" s="476"/>
      <c r="H379" s="476">
        <f t="shared" si="30"/>
        <v>0</v>
      </c>
      <c r="I379" s="476">
        <f t="shared" si="32"/>
        <v>0</v>
      </c>
      <c r="J379" s="476">
        <f t="shared" si="29"/>
        <v>0</v>
      </c>
      <c r="K379" s="476"/>
      <c r="L379" s="476">
        <f t="shared" si="31"/>
        <v>0</v>
      </c>
      <c r="M379" s="224"/>
    </row>
    <row r="380" spans="1:13" s="84" customFormat="1" ht="56.25" hidden="1">
      <c r="A380" s="189">
        <v>5</v>
      </c>
      <c r="B380" s="198" t="s">
        <v>782</v>
      </c>
      <c r="C380" s="220">
        <v>768.7</v>
      </c>
      <c r="D380" s="496">
        <v>417</v>
      </c>
      <c r="E380" s="476"/>
      <c r="F380" s="476"/>
      <c r="G380" s="476"/>
      <c r="H380" s="476">
        <f t="shared" si="30"/>
        <v>0</v>
      </c>
      <c r="I380" s="476">
        <f t="shared" si="32"/>
        <v>0</v>
      </c>
      <c r="J380" s="476">
        <f t="shared" si="29"/>
        <v>0</v>
      </c>
      <c r="K380" s="476"/>
      <c r="L380" s="476">
        <f t="shared" si="31"/>
        <v>0</v>
      </c>
      <c r="M380" s="224"/>
    </row>
    <row r="381" spans="1:13" s="84" customFormat="1" ht="26.25" hidden="1" customHeight="1">
      <c r="A381" s="189">
        <v>6</v>
      </c>
      <c r="B381" s="198" t="s">
        <v>783</v>
      </c>
      <c r="C381" s="220">
        <v>1851</v>
      </c>
      <c r="D381" s="496">
        <v>368</v>
      </c>
      <c r="E381" s="476"/>
      <c r="F381" s="476"/>
      <c r="G381" s="476"/>
      <c r="H381" s="476">
        <f t="shared" si="30"/>
        <v>0</v>
      </c>
      <c r="I381" s="476">
        <f t="shared" si="32"/>
        <v>0</v>
      </c>
      <c r="J381" s="476">
        <f t="shared" si="29"/>
        <v>0</v>
      </c>
      <c r="K381" s="476"/>
      <c r="L381" s="476">
        <f t="shared" si="31"/>
        <v>0</v>
      </c>
      <c r="M381" s="224"/>
    </row>
    <row r="382" spans="1:13" s="84" customFormat="1" ht="26.25" hidden="1" customHeight="1">
      <c r="A382" s="189">
        <v>7</v>
      </c>
      <c r="B382" s="198" t="s">
        <v>784</v>
      </c>
      <c r="C382" s="220">
        <v>1100</v>
      </c>
      <c r="D382" s="496">
        <v>520</v>
      </c>
      <c r="E382" s="476"/>
      <c r="F382" s="476"/>
      <c r="G382" s="476"/>
      <c r="H382" s="476">
        <f t="shared" si="30"/>
        <v>0</v>
      </c>
      <c r="I382" s="476">
        <f t="shared" si="32"/>
        <v>0</v>
      </c>
      <c r="J382" s="476">
        <f t="shared" si="29"/>
        <v>0</v>
      </c>
      <c r="K382" s="476"/>
      <c r="L382" s="476">
        <f t="shared" si="31"/>
        <v>0</v>
      </c>
      <c r="M382" s="224"/>
    </row>
    <row r="383" spans="1:13" s="84" customFormat="1" ht="26.25" hidden="1" customHeight="1">
      <c r="A383" s="189">
        <v>8</v>
      </c>
      <c r="B383" s="198" t="s">
        <v>785</v>
      </c>
      <c r="C383" s="220">
        <v>2697</v>
      </c>
      <c r="D383" s="496">
        <v>799</v>
      </c>
      <c r="E383" s="476"/>
      <c r="F383" s="476"/>
      <c r="G383" s="476"/>
      <c r="H383" s="476">
        <f t="shared" si="30"/>
        <v>0</v>
      </c>
      <c r="I383" s="476">
        <f t="shared" si="32"/>
        <v>0</v>
      </c>
      <c r="J383" s="476">
        <f t="shared" si="29"/>
        <v>0</v>
      </c>
      <c r="K383" s="476"/>
      <c r="L383" s="476">
        <f t="shared" si="31"/>
        <v>0</v>
      </c>
      <c r="M383" s="224"/>
    </row>
    <row r="384" spans="1:13" s="84" customFormat="1" ht="56.25" hidden="1">
      <c r="A384" s="189">
        <v>9</v>
      </c>
      <c r="B384" s="198" t="s">
        <v>786</v>
      </c>
      <c r="C384" s="220">
        <v>906</v>
      </c>
      <c r="D384" s="496">
        <v>342</v>
      </c>
      <c r="E384" s="476"/>
      <c r="F384" s="476"/>
      <c r="G384" s="476"/>
      <c r="H384" s="476">
        <f t="shared" si="30"/>
        <v>0</v>
      </c>
      <c r="I384" s="476">
        <f t="shared" si="32"/>
        <v>0</v>
      </c>
      <c r="J384" s="476">
        <f t="shared" si="29"/>
        <v>0</v>
      </c>
      <c r="K384" s="476"/>
      <c r="L384" s="476">
        <f t="shared" si="31"/>
        <v>0</v>
      </c>
      <c r="M384" s="224"/>
    </row>
    <row r="385" spans="1:13" s="84" customFormat="1" ht="24" hidden="1" customHeight="1">
      <c r="A385" s="189">
        <v>10</v>
      </c>
      <c r="B385" s="198" t="s">
        <v>787</v>
      </c>
      <c r="C385" s="220">
        <v>717</v>
      </c>
      <c r="D385" s="496">
        <v>2917</v>
      </c>
      <c r="E385" s="476"/>
      <c r="F385" s="476"/>
      <c r="G385" s="476"/>
      <c r="H385" s="476">
        <f t="shared" si="30"/>
        <v>0</v>
      </c>
      <c r="I385" s="476">
        <f t="shared" si="32"/>
        <v>0</v>
      </c>
      <c r="J385" s="476">
        <f t="shared" si="29"/>
        <v>0</v>
      </c>
      <c r="K385" s="476"/>
      <c r="L385" s="476">
        <f t="shared" si="31"/>
        <v>0</v>
      </c>
      <c r="M385" s="224"/>
    </row>
    <row r="386" spans="1:13" s="84" customFormat="1" ht="27.75" customHeight="1">
      <c r="A386" s="189">
        <v>15</v>
      </c>
      <c r="B386" s="192" t="s">
        <v>532</v>
      </c>
      <c r="C386" s="223"/>
      <c r="D386" s="189"/>
      <c r="E386" s="476">
        <v>20</v>
      </c>
      <c r="F386" s="476">
        <v>16</v>
      </c>
      <c r="G386" s="476"/>
      <c r="H386" s="476">
        <v>4</v>
      </c>
      <c r="I386" s="476">
        <v>2</v>
      </c>
      <c r="J386" s="476">
        <v>2</v>
      </c>
      <c r="K386" s="476">
        <v>0</v>
      </c>
      <c r="L386" s="476">
        <f t="shared" si="31"/>
        <v>0</v>
      </c>
      <c r="M386" s="224"/>
    </row>
    <row r="387" spans="1:13" s="84" customFormat="1" ht="30" hidden="1" customHeight="1">
      <c r="A387" s="26">
        <v>1</v>
      </c>
      <c r="B387" s="28" t="s">
        <v>788</v>
      </c>
      <c r="C387" s="36">
        <v>4763.3</v>
      </c>
      <c r="D387" s="30">
        <v>1298</v>
      </c>
      <c r="E387" s="86"/>
      <c r="F387" s="86"/>
      <c r="G387" s="87"/>
      <c r="H387" s="88"/>
      <c r="I387" s="89">
        <f t="shared" ref="I387:I408" si="33">G387/2</f>
        <v>0</v>
      </c>
      <c r="J387" s="88"/>
      <c r="K387" s="87"/>
      <c r="L387" s="83"/>
      <c r="M387" s="88"/>
    </row>
    <row r="388" spans="1:13" s="84" customFormat="1" ht="30" hidden="1" customHeight="1">
      <c r="A388" s="26">
        <v>2</v>
      </c>
      <c r="B388" s="28" t="s">
        <v>789</v>
      </c>
      <c r="C388" s="36">
        <v>1089</v>
      </c>
      <c r="D388" s="30">
        <v>750</v>
      </c>
      <c r="E388" s="86"/>
      <c r="F388" s="86"/>
      <c r="G388" s="87"/>
      <c r="H388" s="88"/>
      <c r="I388" s="89">
        <f t="shared" si="33"/>
        <v>0</v>
      </c>
      <c r="J388" s="88"/>
      <c r="K388" s="87"/>
      <c r="L388" s="83"/>
      <c r="M388" s="88"/>
    </row>
    <row r="389" spans="1:13" s="84" customFormat="1" ht="30" hidden="1" customHeight="1">
      <c r="A389" s="26">
        <v>3</v>
      </c>
      <c r="B389" s="28" t="s">
        <v>790</v>
      </c>
      <c r="C389" s="36">
        <v>5347</v>
      </c>
      <c r="D389" s="30">
        <v>1100</v>
      </c>
      <c r="E389" s="86"/>
      <c r="F389" s="86"/>
      <c r="G389" s="87"/>
      <c r="H389" s="88"/>
      <c r="I389" s="89">
        <f t="shared" si="33"/>
        <v>0</v>
      </c>
      <c r="J389" s="88"/>
      <c r="K389" s="87"/>
      <c r="L389" s="83"/>
      <c r="M389" s="88"/>
    </row>
    <row r="390" spans="1:13" s="84" customFormat="1" ht="30" hidden="1" customHeight="1">
      <c r="A390" s="26">
        <v>4</v>
      </c>
      <c r="B390" s="28" t="s">
        <v>791</v>
      </c>
      <c r="C390" s="36">
        <v>3960</v>
      </c>
      <c r="D390" s="30">
        <v>820</v>
      </c>
      <c r="E390" s="86"/>
      <c r="F390" s="86"/>
      <c r="G390" s="87"/>
      <c r="H390" s="88"/>
      <c r="I390" s="89">
        <f t="shared" si="33"/>
        <v>0</v>
      </c>
      <c r="J390" s="88"/>
      <c r="K390" s="87"/>
      <c r="L390" s="83"/>
      <c r="M390" s="88"/>
    </row>
    <row r="391" spans="1:13" s="84" customFormat="1" ht="30" hidden="1" customHeight="1">
      <c r="A391" s="26">
        <v>5</v>
      </c>
      <c r="B391" s="28" t="s">
        <v>792</v>
      </c>
      <c r="C391" s="36">
        <v>4602</v>
      </c>
      <c r="D391" s="30">
        <v>860</v>
      </c>
      <c r="E391" s="86"/>
      <c r="F391" s="86"/>
      <c r="G391" s="87"/>
      <c r="H391" s="88"/>
      <c r="I391" s="89">
        <f t="shared" si="33"/>
        <v>0</v>
      </c>
      <c r="J391" s="88"/>
      <c r="K391" s="87"/>
      <c r="L391" s="83"/>
      <c r="M391" s="88"/>
    </row>
    <row r="392" spans="1:13" s="84" customFormat="1" ht="30" hidden="1" customHeight="1">
      <c r="A392" s="26">
        <v>6</v>
      </c>
      <c r="B392" s="28" t="s">
        <v>793</v>
      </c>
      <c r="C392" s="36">
        <v>2212</v>
      </c>
      <c r="D392" s="30">
        <v>998</v>
      </c>
      <c r="E392" s="86"/>
      <c r="F392" s="86"/>
      <c r="G392" s="87"/>
      <c r="H392" s="88"/>
      <c r="I392" s="89">
        <f t="shared" si="33"/>
        <v>0</v>
      </c>
      <c r="J392" s="88"/>
      <c r="K392" s="87"/>
      <c r="L392" s="83"/>
      <c r="M392" s="88"/>
    </row>
    <row r="393" spans="1:13" s="84" customFormat="1" ht="30" hidden="1" customHeight="1">
      <c r="A393" s="26">
        <v>7</v>
      </c>
      <c r="B393" s="28" t="s">
        <v>794</v>
      </c>
      <c r="C393" s="36"/>
      <c r="D393" s="30"/>
      <c r="E393" s="86"/>
      <c r="F393" s="86"/>
      <c r="G393" s="87"/>
      <c r="H393" s="88"/>
      <c r="I393" s="89">
        <f t="shared" si="33"/>
        <v>0</v>
      </c>
      <c r="J393" s="88"/>
      <c r="K393" s="87"/>
      <c r="L393" s="83"/>
      <c r="M393" s="88"/>
    </row>
    <row r="394" spans="1:13" s="84" customFormat="1" ht="36.75" hidden="1" customHeight="1">
      <c r="A394" s="26"/>
      <c r="B394" s="29" t="s">
        <v>795</v>
      </c>
      <c r="C394" s="37">
        <v>3245.6</v>
      </c>
      <c r="D394" s="498">
        <v>673</v>
      </c>
      <c r="E394" s="86"/>
      <c r="F394" s="86"/>
      <c r="G394" s="87"/>
      <c r="H394" s="88"/>
      <c r="I394" s="89">
        <f t="shared" si="33"/>
        <v>0</v>
      </c>
      <c r="J394" s="88"/>
      <c r="K394" s="87"/>
      <c r="L394" s="83"/>
      <c r="M394" s="88"/>
    </row>
    <row r="395" spans="1:13" s="84" customFormat="1" ht="36.75" hidden="1" customHeight="1">
      <c r="A395" s="26"/>
      <c r="B395" s="29" t="s">
        <v>796</v>
      </c>
      <c r="C395" s="37">
        <v>3219.8</v>
      </c>
      <c r="D395" s="498">
        <v>900</v>
      </c>
      <c r="E395" s="86"/>
      <c r="F395" s="86"/>
      <c r="G395" s="87"/>
      <c r="H395" s="88"/>
      <c r="I395" s="89">
        <f t="shared" si="33"/>
        <v>0</v>
      </c>
      <c r="J395" s="88"/>
      <c r="K395" s="87"/>
      <c r="L395" s="83"/>
      <c r="M395" s="88"/>
    </row>
    <row r="396" spans="1:13" s="84" customFormat="1" ht="36.75" hidden="1" customHeight="1">
      <c r="A396" s="26"/>
      <c r="B396" s="29" t="s">
        <v>797</v>
      </c>
      <c r="C396" s="37">
        <v>6354</v>
      </c>
      <c r="D396" s="498">
        <v>1106</v>
      </c>
      <c r="E396" s="86"/>
      <c r="F396" s="86"/>
      <c r="G396" s="87"/>
      <c r="H396" s="88"/>
      <c r="I396" s="89">
        <f t="shared" si="33"/>
        <v>0</v>
      </c>
      <c r="J396" s="88"/>
      <c r="K396" s="87"/>
      <c r="L396" s="83"/>
      <c r="M396" s="88"/>
    </row>
    <row r="397" spans="1:13" s="84" customFormat="1" ht="33.75" hidden="1" customHeight="1">
      <c r="A397" s="26">
        <v>8</v>
      </c>
      <c r="B397" s="28" t="s">
        <v>798</v>
      </c>
      <c r="C397" s="36">
        <v>3314</v>
      </c>
      <c r="D397" s="30">
        <v>1855</v>
      </c>
      <c r="E397" s="86"/>
      <c r="F397" s="86"/>
      <c r="G397" s="87"/>
      <c r="H397" s="88"/>
      <c r="I397" s="89">
        <f t="shared" si="33"/>
        <v>0</v>
      </c>
      <c r="J397" s="88"/>
      <c r="K397" s="87"/>
      <c r="L397" s="83"/>
      <c r="M397" s="88"/>
    </row>
    <row r="398" spans="1:13" s="84" customFormat="1" ht="33.75" hidden="1" customHeight="1">
      <c r="A398" s="26">
        <v>9</v>
      </c>
      <c r="B398" s="28" t="s">
        <v>799</v>
      </c>
      <c r="C398" s="36">
        <v>3093</v>
      </c>
      <c r="D398" s="30">
        <v>1670</v>
      </c>
      <c r="E398" s="86"/>
      <c r="F398" s="86"/>
      <c r="G398" s="87"/>
      <c r="H398" s="88"/>
      <c r="I398" s="89">
        <f t="shared" si="33"/>
        <v>0</v>
      </c>
      <c r="J398" s="88"/>
      <c r="K398" s="87"/>
      <c r="L398" s="83"/>
      <c r="M398" s="88"/>
    </row>
    <row r="399" spans="1:13" s="84" customFormat="1" ht="33.75" hidden="1" customHeight="1">
      <c r="A399" s="26">
        <v>10</v>
      </c>
      <c r="B399" s="28" t="s">
        <v>800</v>
      </c>
      <c r="C399" s="36">
        <v>3600</v>
      </c>
      <c r="D399" s="30">
        <v>2084</v>
      </c>
      <c r="E399" s="86"/>
      <c r="F399" s="86"/>
      <c r="G399" s="87"/>
      <c r="H399" s="88"/>
      <c r="I399" s="89">
        <f t="shared" si="33"/>
        <v>0</v>
      </c>
      <c r="J399" s="88"/>
      <c r="K399" s="87"/>
      <c r="L399" s="83"/>
      <c r="M399" s="88"/>
    </row>
    <row r="400" spans="1:13" s="84" customFormat="1" ht="33.75" hidden="1" customHeight="1">
      <c r="A400" s="26">
        <v>11</v>
      </c>
      <c r="B400" s="28" t="s">
        <v>801</v>
      </c>
      <c r="C400" s="36">
        <v>4120.1899999999996</v>
      </c>
      <c r="D400" s="30">
        <v>2650</v>
      </c>
      <c r="E400" s="86"/>
      <c r="F400" s="86"/>
      <c r="G400" s="87"/>
      <c r="H400" s="88"/>
      <c r="I400" s="89">
        <f t="shared" si="33"/>
        <v>0</v>
      </c>
      <c r="J400" s="88"/>
      <c r="K400" s="87"/>
      <c r="L400" s="83"/>
      <c r="M400" s="88"/>
    </row>
    <row r="401" spans="1:13" s="84" customFormat="1" ht="33.75" hidden="1" customHeight="1">
      <c r="A401" s="26">
        <v>12</v>
      </c>
      <c r="B401" s="28" t="s">
        <v>802</v>
      </c>
      <c r="C401" s="36">
        <v>4706</v>
      </c>
      <c r="D401" s="30">
        <v>2067</v>
      </c>
      <c r="E401" s="86"/>
      <c r="F401" s="86"/>
      <c r="G401" s="87"/>
      <c r="H401" s="88"/>
      <c r="I401" s="89">
        <f t="shared" si="33"/>
        <v>0</v>
      </c>
      <c r="J401" s="88"/>
      <c r="K401" s="87"/>
      <c r="L401" s="83"/>
      <c r="M401" s="88"/>
    </row>
    <row r="402" spans="1:13" s="84" customFormat="1" ht="33.75" hidden="1" customHeight="1">
      <c r="A402" s="26">
        <v>13</v>
      </c>
      <c r="B402" s="28" t="s">
        <v>803</v>
      </c>
      <c r="C402" s="36"/>
      <c r="D402" s="30"/>
      <c r="E402" s="86"/>
      <c r="F402" s="86"/>
      <c r="G402" s="87"/>
      <c r="H402" s="88"/>
      <c r="I402" s="89">
        <f t="shared" si="33"/>
        <v>0</v>
      </c>
      <c r="J402" s="88"/>
      <c r="K402" s="87"/>
      <c r="L402" s="83"/>
      <c r="M402" s="88"/>
    </row>
    <row r="403" spans="1:13" s="84" customFormat="1" ht="27.75" hidden="1" customHeight="1">
      <c r="A403" s="26"/>
      <c r="B403" s="29" t="s">
        <v>804</v>
      </c>
      <c r="C403" s="37">
        <v>1460</v>
      </c>
      <c r="D403" s="498">
        <v>999</v>
      </c>
      <c r="E403" s="86"/>
      <c r="F403" s="86"/>
      <c r="G403" s="87"/>
      <c r="H403" s="88"/>
      <c r="I403" s="89">
        <f t="shared" si="33"/>
        <v>0</v>
      </c>
      <c r="J403" s="88"/>
      <c r="K403" s="87"/>
      <c r="L403" s="83"/>
      <c r="M403" s="88"/>
    </row>
    <row r="404" spans="1:13" s="84" customFormat="1" ht="27.75" hidden="1" customHeight="1">
      <c r="A404" s="26"/>
      <c r="B404" s="29" t="s">
        <v>805</v>
      </c>
      <c r="C404" s="37">
        <v>363</v>
      </c>
      <c r="D404" s="498">
        <v>480</v>
      </c>
      <c r="E404" s="86"/>
      <c r="F404" s="86"/>
      <c r="G404" s="87"/>
      <c r="H404" s="88"/>
      <c r="I404" s="89">
        <f t="shared" si="33"/>
        <v>0</v>
      </c>
      <c r="J404" s="88"/>
      <c r="K404" s="87"/>
      <c r="L404" s="83"/>
      <c r="M404" s="88"/>
    </row>
    <row r="405" spans="1:13" s="84" customFormat="1" ht="30" hidden="1" customHeight="1">
      <c r="A405" s="26">
        <v>14</v>
      </c>
      <c r="B405" s="28" t="s">
        <v>806</v>
      </c>
      <c r="C405" s="36">
        <v>2925</v>
      </c>
      <c r="D405" s="30">
        <v>975</v>
      </c>
      <c r="E405" s="86"/>
      <c r="F405" s="86"/>
      <c r="G405" s="87"/>
      <c r="H405" s="88"/>
      <c r="I405" s="89">
        <f t="shared" si="33"/>
        <v>0</v>
      </c>
      <c r="J405" s="88"/>
      <c r="K405" s="87"/>
      <c r="L405" s="83"/>
      <c r="M405" s="88"/>
    </row>
    <row r="406" spans="1:13" s="84" customFormat="1" ht="36.6" hidden="1" customHeight="1">
      <c r="A406" s="26">
        <v>15</v>
      </c>
      <c r="B406" s="28" t="s">
        <v>807</v>
      </c>
      <c r="C406" s="36">
        <v>2767</v>
      </c>
      <c r="D406" s="30">
        <v>1558</v>
      </c>
      <c r="E406" s="86"/>
      <c r="F406" s="86"/>
      <c r="G406" s="87"/>
      <c r="H406" s="88"/>
      <c r="I406" s="89">
        <f t="shared" si="33"/>
        <v>0</v>
      </c>
      <c r="J406" s="88"/>
      <c r="K406" s="87"/>
      <c r="L406" s="83"/>
      <c r="M406" s="88"/>
    </row>
    <row r="407" spans="1:13" s="84" customFormat="1" ht="40.9" hidden="1" customHeight="1">
      <c r="A407" s="26">
        <v>16</v>
      </c>
      <c r="B407" s="28" t="s">
        <v>808</v>
      </c>
      <c r="C407" s="36">
        <v>4985</v>
      </c>
      <c r="D407" s="30">
        <v>1609</v>
      </c>
      <c r="E407" s="86"/>
      <c r="F407" s="86"/>
      <c r="G407" s="87"/>
      <c r="H407" s="88"/>
      <c r="I407" s="89">
        <f t="shared" si="33"/>
        <v>0</v>
      </c>
      <c r="J407" s="88"/>
      <c r="K407" s="87"/>
      <c r="L407" s="83"/>
      <c r="M407" s="88"/>
    </row>
    <row r="408" spans="1:13" s="84" customFormat="1" ht="51.6" hidden="1" customHeight="1">
      <c r="A408" s="26">
        <v>17</v>
      </c>
      <c r="B408" s="28" t="s">
        <v>809</v>
      </c>
      <c r="C408" s="36">
        <v>1211.5</v>
      </c>
      <c r="D408" s="30">
        <v>793</v>
      </c>
      <c r="E408" s="86"/>
      <c r="F408" s="86"/>
      <c r="G408" s="87"/>
      <c r="H408" s="88"/>
      <c r="I408" s="89">
        <f t="shared" si="33"/>
        <v>0</v>
      </c>
      <c r="J408" s="88"/>
      <c r="K408" s="87"/>
      <c r="L408" s="83"/>
      <c r="M408" s="88"/>
    </row>
    <row r="409" spans="1:13" s="76" customFormat="1" ht="34.15" customHeight="1">
      <c r="A409" s="216" t="s">
        <v>34</v>
      </c>
      <c r="B409" s="499" t="s">
        <v>842</v>
      </c>
      <c r="C409" s="214"/>
      <c r="D409" s="215"/>
      <c r="E409" s="358">
        <f>SUM(E410:E421)</f>
        <v>207</v>
      </c>
      <c r="F409" s="358">
        <f t="shared" ref="F409:M409" si="34">SUM(F410:F421)</f>
        <v>106</v>
      </c>
      <c r="G409" s="358">
        <f t="shared" si="34"/>
        <v>0</v>
      </c>
      <c r="H409" s="358">
        <f t="shared" si="34"/>
        <v>101</v>
      </c>
      <c r="I409" s="358">
        <f t="shared" si="34"/>
        <v>0</v>
      </c>
      <c r="J409" s="358">
        <f t="shared" si="34"/>
        <v>83</v>
      </c>
      <c r="K409" s="358">
        <f t="shared" si="34"/>
        <v>0</v>
      </c>
      <c r="L409" s="358">
        <f t="shared" si="34"/>
        <v>0</v>
      </c>
      <c r="M409" s="358">
        <f t="shared" si="34"/>
        <v>18</v>
      </c>
    </row>
    <row r="410" spans="1:13" s="76" customFormat="1" ht="34.15" customHeight="1">
      <c r="A410" s="97">
        <v>1</v>
      </c>
      <c r="B410" s="98" t="s">
        <v>906</v>
      </c>
      <c r="C410" s="90"/>
      <c r="D410" s="91"/>
      <c r="E410" s="92">
        <v>24</v>
      </c>
      <c r="F410" s="92">
        <v>15</v>
      </c>
      <c r="G410" s="94"/>
      <c r="H410" s="93">
        <v>9</v>
      </c>
      <c r="I410" s="93"/>
      <c r="J410" s="94">
        <v>9</v>
      </c>
      <c r="K410" s="93"/>
      <c r="L410" s="96"/>
      <c r="M410" s="94"/>
    </row>
    <row r="411" spans="1:13" s="76" customFormat="1" ht="34.15" customHeight="1">
      <c r="A411" s="97">
        <v>2</v>
      </c>
      <c r="B411" s="99" t="s">
        <v>922</v>
      </c>
      <c r="C411" s="90"/>
      <c r="D411" s="91"/>
      <c r="E411" s="92">
        <v>19</v>
      </c>
      <c r="F411" s="92">
        <v>10</v>
      </c>
      <c r="G411" s="94"/>
      <c r="H411" s="93">
        <v>9</v>
      </c>
      <c r="I411" s="95"/>
      <c r="J411" s="94"/>
      <c r="K411" s="93"/>
      <c r="L411" s="96"/>
      <c r="M411" s="94">
        <v>9</v>
      </c>
    </row>
    <row r="412" spans="1:13" s="76" customFormat="1" ht="34.15" customHeight="1">
      <c r="A412" s="97">
        <v>3</v>
      </c>
      <c r="B412" s="99" t="s">
        <v>942</v>
      </c>
      <c r="C412" s="90"/>
      <c r="D412" s="91"/>
      <c r="E412" s="92">
        <v>22</v>
      </c>
      <c r="F412" s="92">
        <v>12</v>
      </c>
      <c r="G412" s="94"/>
      <c r="H412" s="93">
        <v>10</v>
      </c>
      <c r="I412" s="95"/>
      <c r="J412" s="94">
        <v>10</v>
      </c>
      <c r="K412" s="93"/>
      <c r="L412" s="96"/>
      <c r="M412" s="94"/>
    </row>
    <row r="413" spans="1:13" s="76" customFormat="1" ht="34.15" customHeight="1">
      <c r="A413" s="97">
        <v>4</v>
      </c>
      <c r="B413" s="99" t="s">
        <v>1019</v>
      </c>
      <c r="C413" s="90"/>
      <c r="D413" s="91"/>
      <c r="E413" s="92">
        <v>15</v>
      </c>
      <c r="F413" s="92">
        <v>8</v>
      </c>
      <c r="G413" s="94"/>
      <c r="H413" s="93">
        <v>7</v>
      </c>
      <c r="I413" s="95"/>
      <c r="J413" s="94">
        <v>7</v>
      </c>
      <c r="K413" s="93"/>
      <c r="L413" s="96"/>
      <c r="M413" s="94"/>
    </row>
    <row r="414" spans="1:13" s="76" customFormat="1" ht="34.15" customHeight="1">
      <c r="A414" s="97">
        <v>5</v>
      </c>
      <c r="B414" s="99" t="s">
        <v>1042</v>
      </c>
      <c r="C414" s="90"/>
      <c r="D414" s="91"/>
      <c r="E414" s="92">
        <v>16</v>
      </c>
      <c r="F414" s="92">
        <v>8</v>
      </c>
      <c r="G414" s="94"/>
      <c r="H414" s="93">
        <v>8</v>
      </c>
      <c r="I414" s="95"/>
      <c r="J414" s="94">
        <v>8</v>
      </c>
      <c r="K414" s="93"/>
      <c r="L414" s="96"/>
      <c r="M414" s="94"/>
    </row>
    <row r="415" spans="1:13" s="76" customFormat="1" ht="34.15" customHeight="1">
      <c r="A415" s="97">
        <v>6</v>
      </c>
      <c r="B415" s="99" t="s">
        <v>977</v>
      </c>
      <c r="C415" s="90"/>
      <c r="D415" s="91"/>
      <c r="E415" s="92">
        <v>15</v>
      </c>
      <c r="F415" s="92">
        <v>9</v>
      </c>
      <c r="G415" s="94"/>
      <c r="H415" s="93">
        <v>6</v>
      </c>
      <c r="I415" s="95"/>
      <c r="J415" s="94">
        <v>6</v>
      </c>
      <c r="K415" s="93"/>
      <c r="L415" s="96"/>
      <c r="M415" s="94"/>
    </row>
    <row r="416" spans="1:13" s="76" customFormat="1" ht="34.15" customHeight="1">
      <c r="A416" s="97">
        <v>7</v>
      </c>
      <c r="B416" s="99" t="s">
        <v>963</v>
      </c>
      <c r="C416" s="90"/>
      <c r="D416" s="91"/>
      <c r="E416" s="92">
        <v>15</v>
      </c>
      <c r="F416" s="92">
        <v>6</v>
      </c>
      <c r="G416" s="94"/>
      <c r="H416" s="93">
        <v>9</v>
      </c>
      <c r="I416" s="95"/>
      <c r="J416" s="94">
        <v>8</v>
      </c>
      <c r="K416" s="93"/>
      <c r="L416" s="96"/>
      <c r="M416" s="94">
        <v>1</v>
      </c>
    </row>
    <row r="417" spans="1:13" s="76" customFormat="1" ht="34.15" customHeight="1">
      <c r="A417" s="97">
        <v>8</v>
      </c>
      <c r="B417" s="99" t="s">
        <v>993</v>
      </c>
      <c r="C417" s="90"/>
      <c r="D417" s="91"/>
      <c r="E417" s="92">
        <v>14</v>
      </c>
      <c r="F417" s="92">
        <v>6</v>
      </c>
      <c r="G417" s="94"/>
      <c r="H417" s="93">
        <v>8</v>
      </c>
      <c r="I417" s="95"/>
      <c r="J417" s="94">
        <v>8</v>
      </c>
      <c r="K417" s="93"/>
      <c r="L417" s="96"/>
      <c r="M417" s="94"/>
    </row>
    <row r="418" spans="1:13" s="76" customFormat="1" ht="34.15" customHeight="1">
      <c r="A418" s="97">
        <v>9</v>
      </c>
      <c r="B418" s="99" t="s">
        <v>1074</v>
      </c>
      <c r="C418" s="90"/>
      <c r="D418" s="91"/>
      <c r="E418" s="92">
        <v>20</v>
      </c>
      <c r="F418" s="92">
        <v>10</v>
      </c>
      <c r="G418" s="94"/>
      <c r="H418" s="93">
        <v>10</v>
      </c>
      <c r="I418" s="95"/>
      <c r="J418" s="94">
        <v>10</v>
      </c>
      <c r="K418" s="93"/>
      <c r="L418" s="96"/>
      <c r="M418" s="94"/>
    </row>
    <row r="419" spans="1:13" s="76" customFormat="1" ht="34.15" customHeight="1">
      <c r="A419" s="97">
        <v>10</v>
      </c>
      <c r="B419" s="99" t="s">
        <v>1028</v>
      </c>
      <c r="C419" s="90"/>
      <c r="D419" s="91"/>
      <c r="E419" s="92">
        <v>16</v>
      </c>
      <c r="F419" s="92">
        <v>8</v>
      </c>
      <c r="G419" s="94"/>
      <c r="H419" s="93">
        <v>8</v>
      </c>
      <c r="I419" s="95"/>
      <c r="J419" s="94">
        <v>7</v>
      </c>
      <c r="K419" s="93"/>
      <c r="L419" s="96"/>
      <c r="M419" s="94">
        <v>1</v>
      </c>
    </row>
    <row r="420" spans="1:13" s="76" customFormat="1" ht="34.15" customHeight="1">
      <c r="A420" s="97">
        <v>11</v>
      </c>
      <c r="B420" s="99" t="s">
        <v>1057</v>
      </c>
      <c r="C420" s="90"/>
      <c r="D420" s="91"/>
      <c r="E420" s="92">
        <v>17</v>
      </c>
      <c r="F420" s="92">
        <v>8</v>
      </c>
      <c r="G420" s="94"/>
      <c r="H420" s="93">
        <v>9</v>
      </c>
      <c r="I420" s="95"/>
      <c r="J420" s="94">
        <v>4</v>
      </c>
      <c r="K420" s="93"/>
      <c r="L420" s="96"/>
      <c r="M420" s="94">
        <v>5</v>
      </c>
    </row>
    <row r="421" spans="1:13" s="76" customFormat="1" ht="34.15" customHeight="1">
      <c r="A421" s="97">
        <v>12</v>
      </c>
      <c r="B421" s="99" t="s">
        <v>1005</v>
      </c>
      <c r="C421" s="90"/>
      <c r="D421" s="91"/>
      <c r="E421" s="92">
        <v>14</v>
      </c>
      <c r="F421" s="92">
        <v>6</v>
      </c>
      <c r="G421" s="94"/>
      <c r="H421" s="93">
        <v>8</v>
      </c>
      <c r="I421" s="95"/>
      <c r="J421" s="94">
        <v>6</v>
      </c>
      <c r="K421" s="93"/>
      <c r="L421" s="96"/>
      <c r="M421" s="94">
        <v>2</v>
      </c>
    </row>
    <row r="422" spans="1:13" s="35" customFormat="1" ht="41.25" customHeight="1">
      <c r="A422" s="629" t="s">
        <v>1158</v>
      </c>
      <c r="B422" s="629"/>
      <c r="C422" s="629"/>
      <c r="D422" s="629"/>
      <c r="E422" s="629"/>
      <c r="F422" s="629"/>
      <c r="G422" s="629"/>
      <c r="H422" s="629"/>
      <c r="I422" s="629"/>
      <c r="J422" s="629"/>
      <c r="K422" s="629"/>
      <c r="L422" s="629"/>
      <c r="M422" s="629"/>
    </row>
  </sheetData>
  <mergeCells count="12">
    <mergeCell ref="B105:D105"/>
    <mergeCell ref="A422:M422"/>
    <mergeCell ref="K1:M1"/>
    <mergeCell ref="A2:M2"/>
    <mergeCell ref="A4:A5"/>
    <mergeCell ref="B4:B5"/>
    <mergeCell ref="C4:C5"/>
    <mergeCell ref="D4:D5"/>
    <mergeCell ref="E4:E5"/>
    <mergeCell ref="F4:H4"/>
    <mergeCell ref="I4:M4"/>
    <mergeCell ref="A1:B1"/>
  </mergeCells>
  <pageMargins left="0.52" right="0.35" top="0.4" bottom="0.45" header="0.3" footer="0.3"/>
  <pageSetup paperSize="9" scale="8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42"/>
  <sheetViews>
    <sheetView workbookViewId="0">
      <selection activeCell="P42" sqref="P42"/>
    </sheetView>
  </sheetViews>
  <sheetFormatPr defaultColWidth="8.7109375" defaultRowHeight="12.75"/>
  <cols>
    <col min="16" max="16" width="16.42578125" customWidth="1"/>
  </cols>
  <sheetData>
    <row r="1" spans="1:22" ht="47.25" customHeight="1">
      <c r="A1" s="638" t="s">
        <v>341</v>
      </c>
      <c r="B1" s="638"/>
      <c r="C1" s="638"/>
      <c r="D1" s="638"/>
      <c r="E1" s="638"/>
      <c r="F1" s="638"/>
      <c r="G1" s="638"/>
      <c r="H1" s="638"/>
      <c r="I1" s="638"/>
      <c r="J1" s="638"/>
      <c r="K1" s="638"/>
      <c r="L1" s="638"/>
      <c r="M1" s="638"/>
      <c r="N1" s="638"/>
      <c r="O1" s="638"/>
    </row>
    <row r="2" spans="1:22" ht="181.5">
      <c r="A2" s="1" t="s">
        <v>7</v>
      </c>
      <c r="B2" s="2" t="s">
        <v>342</v>
      </c>
      <c r="C2" s="3" t="s">
        <v>8</v>
      </c>
      <c r="D2" s="3" t="s">
        <v>343</v>
      </c>
      <c r="E2" s="3" t="s">
        <v>344</v>
      </c>
      <c r="F2" s="1" t="s">
        <v>345</v>
      </c>
      <c r="G2" s="3" t="s">
        <v>346</v>
      </c>
      <c r="H2" s="1" t="s">
        <v>347</v>
      </c>
      <c r="I2" s="1" t="s">
        <v>348</v>
      </c>
      <c r="J2" s="1" t="s">
        <v>349</v>
      </c>
      <c r="K2" s="1" t="s">
        <v>350</v>
      </c>
      <c r="L2" s="1" t="s">
        <v>351</v>
      </c>
      <c r="M2" s="1" t="s">
        <v>352</v>
      </c>
      <c r="N2" s="1" t="s">
        <v>353</v>
      </c>
      <c r="O2" s="4" t="s">
        <v>354</v>
      </c>
      <c r="P2" s="4" t="s">
        <v>355</v>
      </c>
      <c r="Q2" s="7" t="s">
        <v>14</v>
      </c>
      <c r="R2" s="7" t="s">
        <v>355</v>
      </c>
      <c r="S2" s="8" t="s">
        <v>356</v>
      </c>
      <c r="T2" s="8" t="s">
        <v>357</v>
      </c>
      <c r="U2" s="8" t="s">
        <v>358</v>
      </c>
      <c r="V2" s="8" t="s">
        <v>340</v>
      </c>
    </row>
    <row r="36" spans="16:16" ht="18.75">
      <c r="P36" s="5">
        <v>2432761</v>
      </c>
    </row>
    <row r="38" spans="16:16" ht="18.75">
      <c r="P38" s="6">
        <v>1526</v>
      </c>
    </row>
    <row r="40" spans="16:16">
      <c r="P40">
        <f>P36/P38</f>
        <v>1594.2077326343381</v>
      </c>
    </row>
    <row r="42" spans="16:16">
      <c r="P42">
        <f>P38/P36</f>
        <v>6.2727082520642183E-4</v>
      </c>
    </row>
  </sheetData>
  <mergeCells count="1">
    <mergeCell ref="A1:O1"/>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PL I</vt:lpstr>
      <vt:lpstr>PL II</vt:lpstr>
      <vt:lpstr>PL III</vt:lpstr>
      <vt:lpstr>PLIV</vt:lpstr>
      <vt:lpstr>PL V</vt:lpstr>
      <vt:lpstr>Sheet2</vt:lpstr>
      <vt:lpstr>'PL I'!Print_Titles</vt:lpstr>
      <vt:lpstr>'PL II'!Print_Titles</vt:lpstr>
      <vt:lpstr>'PL V'!Print_Titles</vt:lpstr>
      <vt:lpstr>PLIV!Print_Titles</vt:lpstr>
    </vt:vector>
  </TitlesOfParts>
  <Company>MIC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Khiem</dc:creator>
  <cp:lastModifiedBy>Windows User</cp:lastModifiedBy>
  <cp:lastPrinted>2025-05-06T09:45:46Z</cp:lastPrinted>
  <dcterms:created xsi:type="dcterms:W3CDTF">2013-03-26T02:51:00Z</dcterms:created>
  <dcterms:modified xsi:type="dcterms:W3CDTF">2025-05-08T08:29:19Z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EBA6AF8422344026ADA708BBD4738636_12</vt:lpwstr>
  </property>
  <property fmtid="{D5CDD505-2E9C-101B-9397-08002B2CF9AE}" pid="3" name="KSOProductBuildVer">
    <vt:lpwstr>1033-12.2.0.20795</vt:lpwstr>
  </property>
</Properties>
</file>