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HƯNG YÊN, THÁI BÌNH\TTBNV 02 tinh HƯNG YÊN, THAI BINH\HS, tờ trình CP trình UBTVQH\PL kem theo DT DA cua CP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Sheet1!$A$6:$U$443</definedName>
    <definedName name="_xlnm.Print_Area" localSheetId="0">Sheet1!$A$1:$J$443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3" i="1" l="1"/>
  <c r="D443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5" i="1"/>
  <c r="D435" i="1"/>
  <c r="F434" i="1"/>
  <c r="D434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F421" i="1"/>
  <c r="D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E411" i="1"/>
  <c r="C411" i="1"/>
  <c r="F410" i="1"/>
  <c r="D410" i="1"/>
  <c r="F408" i="1"/>
  <c r="D408" i="1"/>
  <c r="F407" i="1"/>
  <c r="D407" i="1"/>
  <c r="F406" i="1"/>
  <c r="D406" i="1"/>
  <c r="F405" i="1"/>
  <c r="D405" i="1"/>
  <c r="F404" i="1"/>
  <c r="D404" i="1"/>
  <c r="F403" i="1"/>
  <c r="D403" i="1"/>
  <c r="F402" i="1"/>
  <c r="D402" i="1"/>
  <c r="F401" i="1"/>
  <c r="D401" i="1"/>
  <c r="F400" i="1"/>
  <c r="D400" i="1"/>
  <c r="F399" i="1"/>
  <c r="D399" i="1"/>
  <c r="F398" i="1"/>
  <c r="D398" i="1"/>
  <c r="F397" i="1"/>
  <c r="D397" i="1"/>
  <c r="F396" i="1"/>
  <c r="D396" i="1"/>
  <c r="F395" i="1"/>
  <c r="D395" i="1"/>
  <c r="F394" i="1"/>
  <c r="D394" i="1"/>
  <c r="F393" i="1"/>
  <c r="D393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F383" i="1"/>
  <c r="D383" i="1"/>
  <c r="F382" i="1"/>
  <c r="D382" i="1"/>
  <c r="F381" i="1"/>
  <c r="D381" i="1"/>
  <c r="E379" i="1"/>
  <c r="C379" i="1"/>
  <c r="F378" i="1"/>
  <c r="D378" i="1"/>
  <c r="F377" i="1"/>
  <c r="D377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D366" i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7" i="1"/>
  <c r="D357" i="1"/>
  <c r="F356" i="1"/>
  <c r="D356" i="1"/>
  <c r="F355" i="1"/>
  <c r="D355" i="1"/>
  <c r="F354" i="1"/>
  <c r="D354" i="1"/>
  <c r="F353" i="1"/>
  <c r="D353" i="1"/>
  <c r="F352" i="1"/>
  <c r="D352" i="1"/>
  <c r="F351" i="1"/>
  <c r="D351" i="1"/>
  <c r="F350" i="1"/>
  <c r="D350" i="1"/>
  <c r="F349" i="1"/>
  <c r="D349" i="1"/>
  <c r="F348" i="1"/>
  <c r="D348" i="1"/>
  <c r="F347" i="1"/>
  <c r="D347" i="1"/>
  <c r="F346" i="1"/>
  <c r="D346" i="1"/>
  <c r="F345" i="1"/>
  <c r="D345" i="1"/>
  <c r="E343" i="1"/>
  <c r="C343" i="1"/>
  <c r="F342" i="1"/>
  <c r="D342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2" i="1"/>
  <c r="D312" i="1"/>
  <c r="F311" i="1"/>
  <c r="D311" i="1"/>
  <c r="F310" i="1"/>
  <c r="D310" i="1"/>
  <c r="E308" i="1"/>
  <c r="C308" i="1"/>
  <c r="F307" i="1"/>
  <c r="D307" i="1"/>
  <c r="F306" i="1"/>
  <c r="D306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F290" i="1"/>
  <c r="D290" i="1"/>
  <c r="F289" i="1"/>
  <c r="D289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E270" i="1"/>
  <c r="E177" i="1" s="1"/>
  <c r="C270" i="1"/>
  <c r="F269" i="1"/>
  <c r="D269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E239" i="1"/>
  <c r="C239" i="1"/>
  <c r="F238" i="1"/>
  <c r="D238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E200" i="1"/>
  <c r="C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89" i="1"/>
  <c r="D189" i="1"/>
  <c r="F188" i="1"/>
  <c r="D188" i="1"/>
  <c r="F187" i="1"/>
  <c r="D187" i="1"/>
  <c r="F186" i="1"/>
  <c r="D186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E178" i="1"/>
  <c r="C178" i="1"/>
  <c r="C177" i="1" l="1"/>
  <c r="C96" i="1"/>
  <c r="C95" i="1" s="1"/>
  <c r="C164" i="1"/>
  <c r="C163" i="1" s="1"/>
  <c r="C150" i="1"/>
  <c r="C149" i="1" s="1"/>
  <c r="C141" i="1"/>
  <c r="C134" i="1"/>
  <c r="C119" i="1"/>
  <c r="C118" i="1" s="1"/>
  <c r="C75" i="1"/>
  <c r="C74" i="1" s="1"/>
  <c r="C57" i="1"/>
  <c r="C56" i="1" s="1"/>
  <c r="C41" i="1"/>
  <c r="C40" i="1" s="1"/>
  <c r="C133" i="1" l="1"/>
  <c r="C27" i="1"/>
  <c r="C26" i="1" s="1"/>
  <c r="C19" i="1"/>
  <c r="C9" i="1"/>
  <c r="C8" i="1" s="1"/>
  <c r="C7" i="1" l="1"/>
</calcChain>
</file>

<file path=xl/sharedStrings.xml><?xml version="1.0" encoding="utf-8"?>
<sst xmlns="http://schemas.openxmlformats.org/spreadsheetml/2006/main" count="1096" uniqueCount="462">
  <si>
    <t>Diện tích tự nhiên</t>
  </si>
  <si>
    <t>Quy mô dân số</t>
  </si>
  <si>
    <t>Khu vực miền núi, vùng cao</t>
  </si>
  <si>
    <t>Yếu tố đặc thù (nếu có)</t>
  </si>
  <si>
    <t>Tỷ lệ (%)</t>
  </si>
  <si>
    <t>I</t>
  </si>
  <si>
    <t>Thành phố Hưng Yên</t>
  </si>
  <si>
    <t>Các xã, thị trấn</t>
  </si>
  <si>
    <t>Xã Trung Nghĩa</t>
  </si>
  <si>
    <t>Xã Liên Phương</t>
  </si>
  <si>
    <t>Xã Phương Nam</t>
  </si>
  <si>
    <t>Xã Quảng Châu</t>
  </si>
  <si>
    <t>Xã Bảo Khê</t>
  </si>
  <si>
    <t>Xã Phú Cường</t>
  </si>
  <si>
    <t>Xã Hùng Cường</t>
  </si>
  <si>
    <t>Xã Tân Hưng</t>
  </si>
  <si>
    <t>Xã Hoàng Hanh</t>
  </si>
  <si>
    <t>Các phường</t>
  </si>
  <si>
    <t>Phường Lam Sơn</t>
  </si>
  <si>
    <t>Phường Hiến Nam</t>
  </si>
  <si>
    <t>Phường An Tảo</t>
  </si>
  <si>
    <t>Phường Lê Lợi</t>
  </si>
  <si>
    <t>Phường Minh Khai</t>
  </si>
  <si>
    <t>Phường Hồng Châu</t>
  </si>
  <si>
    <t>II</t>
  </si>
  <si>
    <t>Huyện Tiên Lữ</t>
  </si>
  <si>
    <t>Thị trấn Vương</t>
  </si>
  <si>
    <t>Xã Hưng Đạo</t>
  </si>
  <si>
    <t>Xã Nhật Tân</t>
  </si>
  <si>
    <t>Xã Lệ Xá</t>
  </si>
  <si>
    <t>Xã An Viên</t>
  </si>
  <si>
    <t>Xã Trung Dũng</t>
  </si>
  <si>
    <t>Xã Hải Thắng</t>
  </si>
  <si>
    <t>Xã Thủ Sỹ</t>
  </si>
  <si>
    <t>Xã Thiện Phiến</t>
  </si>
  <si>
    <t>Xã Thụy Lôi</t>
  </si>
  <si>
    <t>Xã Cương Chính</t>
  </si>
  <si>
    <t>Các phường: 0</t>
  </si>
  <si>
    <t>III</t>
  </si>
  <si>
    <t>Huyện Phù Cừ</t>
  </si>
  <si>
    <t>Thị trấn Trần Cao</t>
  </si>
  <si>
    <t>Xã Minh Tân</t>
  </si>
  <si>
    <t>Xã Phan Sào Nam</t>
  </si>
  <si>
    <t>Xã Quang Hưng</t>
  </si>
  <si>
    <t>Xã Minh Hoàng</t>
  </si>
  <si>
    <t>Xã Đoàn Đào</t>
  </si>
  <si>
    <t>Xã Tống Phan</t>
  </si>
  <si>
    <t>Xã Đình Cao</t>
  </si>
  <si>
    <t>Xã Nhật Quang</t>
  </si>
  <si>
    <t>Xã Tiên Tiến</t>
  </si>
  <si>
    <t>Xã Tam Đa</t>
  </si>
  <si>
    <t>Xã Nguyên Hòa</t>
  </si>
  <si>
    <t>Xã Tống Trân</t>
  </si>
  <si>
    <t>IV</t>
  </si>
  <si>
    <t>HUYỆN KIM ĐỘNG</t>
  </si>
  <si>
    <t>Thị trấn Lương Bằng</t>
  </si>
  <si>
    <t>Xã Nghĩa Dân</t>
  </si>
  <si>
    <t>Xã Toàn Thắng</t>
  </si>
  <si>
    <t>Xã Vĩnh Xá</t>
  </si>
  <si>
    <t>Xã Phạm Ngũ Lão</t>
  </si>
  <si>
    <t>Xã Phú Thọ</t>
  </si>
  <si>
    <t>Xã Đồng Thanh</t>
  </si>
  <si>
    <t>Xã Song Mai</t>
  </si>
  <si>
    <t>Xã Chính Nghĩa</t>
  </si>
  <si>
    <t>Xã Mai Động</t>
  </si>
  <si>
    <t>Xã Đức Hợp</t>
  </si>
  <si>
    <t>Xã Hùng An</t>
  </si>
  <si>
    <t>Xã Ngọc Thanh</t>
  </si>
  <si>
    <t>Xã Diên Hồng</t>
  </si>
  <si>
    <t>Xã Hiệp Cường</t>
  </si>
  <si>
    <t>V</t>
  </si>
  <si>
    <t>HUYỆN ÂN THI</t>
  </si>
  <si>
    <t>Thị trấn Ân Thi</t>
  </si>
  <si>
    <t>Xã Phù Ủng</t>
  </si>
  <si>
    <t>Xã Bắc Sơn</t>
  </si>
  <si>
    <t>Xã Bãi Sậy</t>
  </si>
  <si>
    <t>Xã Đào Dương</t>
  </si>
  <si>
    <t>Xã Vân Du</t>
  </si>
  <si>
    <t>Xã Quang Vinh</t>
  </si>
  <si>
    <t>Xã Xuân Trúc</t>
  </si>
  <si>
    <t>Xã Hoàng Hoa Thám</t>
  </si>
  <si>
    <t>Xã Quảng Lãng</t>
  </si>
  <si>
    <t>Xã Đặng Lễ</t>
  </si>
  <si>
    <t>Xã Cẩm Ninh</t>
  </si>
  <si>
    <t>Xã Nguyễn Trãi</t>
  </si>
  <si>
    <t>Xã Đa Lộc</t>
  </si>
  <si>
    <t>Xã Hồ Tùng Mậu</t>
  </si>
  <si>
    <t>Xã Tiền Phong</t>
  </si>
  <si>
    <t>Xã Hồng Quang</t>
  </si>
  <si>
    <t>Xã Hạ Lễ</t>
  </si>
  <si>
    <t>34.63% </t>
  </si>
  <si>
    <t>VI</t>
  </si>
  <si>
    <t>HUYỆN KHOÁI CHÂU</t>
  </si>
  <si>
    <t>Thị trấn Khoái Châu</t>
  </si>
  <si>
    <t>Xã Đông Tảo</t>
  </si>
  <si>
    <t>Xã Bình Minh</t>
  </si>
  <si>
    <t>Xã Phạm Hồng Thái</t>
  </si>
  <si>
    <t>Xã Ông Đình</t>
  </si>
  <si>
    <t>Xã Tân Dân</t>
  </si>
  <si>
    <t>Xã Tứ Dân</t>
  </si>
  <si>
    <t>Xã An Vĩ</t>
  </si>
  <si>
    <t>Xã Đông Kết</t>
  </si>
  <si>
    <t>Xã Dân Tiến</t>
  </si>
  <si>
    <t>Xã Đồng Tiến</t>
  </si>
  <si>
    <t>Xã Tân Châu</t>
  </si>
  <si>
    <t>Xã Liên Khê</t>
  </si>
  <si>
    <t>Xã Phùng Hưng</t>
  </si>
  <si>
    <t>Xã Việt Hòa</t>
  </si>
  <si>
    <t>Xã Đông Ninh</t>
  </si>
  <si>
    <t>Xã Đại Tập</t>
  </si>
  <si>
    <t>Xã Chí Minh</t>
  </si>
  <si>
    <t>Xã Thuần Hưng</t>
  </si>
  <si>
    <t>Xã Nguyễn Huệ</t>
  </si>
  <si>
    <t>Các phường:0</t>
  </si>
  <si>
    <t>VII</t>
  </si>
  <si>
    <t>HUYỆN YÊN MỸ</t>
  </si>
  <si>
    <t>Thị trấn Yên Mỹ</t>
  </si>
  <si>
    <t>Xã Nguyễn Văn Linh</t>
  </si>
  <si>
    <t>Xã Đồng Than</t>
  </si>
  <si>
    <t>Xã Ngọc Long</t>
  </si>
  <si>
    <t>Xã Liêu Xá</t>
  </si>
  <si>
    <t>Xã Hoàn Long</t>
  </si>
  <si>
    <t>Xã Tân Lập</t>
  </si>
  <si>
    <t>Xã Thanh Long</t>
  </si>
  <si>
    <t>Xã Yên Phú</t>
  </si>
  <si>
    <t>Xã Trung Hòa</t>
  </si>
  <si>
    <t>Xã Việt Yên</t>
  </si>
  <si>
    <t>Xã Tân Minh</t>
  </si>
  <si>
    <t>VIII</t>
  </si>
  <si>
    <t>THỊ XÃ MỸ HÀO</t>
  </si>
  <si>
    <t>Xã Cẩm Xá</t>
  </si>
  <si>
    <t>Xã Dương Quang</t>
  </si>
  <si>
    <t>Xã Hòa Phong</t>
  </si>
  <si>
    <t>Xã Xuân Dục</t>
  </si>
  <si>
    <t>Xã Ngọc Lâm</t>
  </si>
  <si>
    <t>Xã Hưng Long</t>
  </si>
  <si>
    <t>Phường Bần Yên Nhân</t>
  </si>
  <si>
    <t>Phường Phan Đình Phùng</t>
  </si>
  <si>
    <t>Phường Nhân Hòa</t>
  </si>
  <si>
    <t>Phường Dị Sử</t>
  </si>
  <si>
    <t>Phường Bạch Sam</t>
  </si>
  <si>
    <t>Phường Minh Đức</t>
  </si>
  <si>
    <t>Phường Phùng Chí Kiên</t>
  </si>
  <si>
    <t>XIX</t>
  </si>
  <si>
    <t>Huyện Văn Lâm</t>
  </si>
  <si>
    <t>Thị trấn Như Quỳnh</t>
  </si>
  <si>
    <t>Xã Lạc Đạo</t>
  </si>
  <si>
    <t>Xã Chỉ Đạo</t>
  </si>
  <si>
    <t>Xã Đại Đồng</t>
  </si>
  <si>
    <t>Xã Việt Hưng</t>
  </si>
  <si>
    <t>Xã Tân Quang</t>
  </si>
  <si>
    <t>Xã Đình Dù</t>
  </si>
  <si>
    <t>Xã Minh Hải</t>
  </si>
  <si>
    <t>Xã Lương Tài</t>
  </si>
  <si>
    <t>Xã Trưng Trắc</t>
  </si>
  <si>
    <t>Xã Lạc Hồng</t>
  </si>
  <si>
    <t>X</t>
  </si>
  <si>
    <t>HUYỆN VĂN GIANG</t>
  </si>
  <si>
    <t>Thị trấn Văn Giang</t>
  </si>
  <si>
    <t>Xã Xuân Quan</t>
  </si>
  <si>
    <t>Xã Cửu Cao</t>
  </si>
  <si>
    <t>Xã Phụng Công</t>
  </si>
  <si>
    <t>Xã Nghĩa Trụ</t>
  </si>
  <si>
    <t>Xã Long Hưng</t>
  </si>
  <si>
    <t>Xã Vĩnh Khúc</t>
  </si>
  <si>
    <t>Xã Liên Nghĩa</t>
  </si>
  <si>
    <t>Xã Tân Tiến</t>
  </si>
  <si>
    <t>Xã Thắng Lợi</t>
  </si>
  <si>
    <t>Xã Mễ Sở</t>
  </si>
  <si>
    <t>STT</t>
  </si>
  <si>
    <t>Tên ĐVHC</t>
  </si>
  <si>
    <t>Diện tích (km2)</t>
  </si>
  <si>
    <t>Quy mô dân số (người)</t>
  </si>
  <si>
    <t>Khu vực hải đảo</t>
  </si>
  <si>
    <t xml:space="preserve">Thuộc diện sắp xếp </t>
  </si>
  <si>
    <t>A</t>
  </si>
  <si>
    <t>TỈNH HƯNG YÊN</t>
  </si>
  <si>
    <t>Thành phố Thái Bình</t>
  </si>
  <si>
    <t>1.1</t>
  </si>
  <si>
    <t xml:space="preserve"> Phường Lê Hồng Phong</t>
  </si>
  <si>
    <t>x</t>
  </si>
  <si>
    <t>1.2</t>
  </si>
  <si>
    <t xml:space="preserve"> Phường Bồ Xuyên</t>
  </si>
  <si>
    <t>1.3</t>
  </si>
  <si>
    <t xml:space="preserve"> Phường Đề Thám</t>
  </si>
  <si>
    <t>1.4</t>
  </si>
  <si>
    <t xml:space="preserve"> Phường Kỳ Bá</t>
  </si>
  <si>
    <t>1.5</t>
  </si>
  <si>
    <t xml:space="preserve"> Phường Quang Trung</t>
  </si>
  <si>
    <t>1.6</t>
  </si>
  <si>
    <t xml:space="preserve"> Phường Phú Khánh</t>
  </si>
  <si>
    <t>1.7</t>
  </si>
  <si>
    <t xml:space="preserve"> Phường Tiền Phong</t>
  </si>
  <si>
    <t>1.8</t>
  </si>
  <si>
    <t xml:space="preserve"> Phường Trần Hưng Đạo</t>
  </si>
  <si>
    <t>1.9</t>
  </si>
  <si>
    <t xml:space="preserve"> Phường Trần Lãm</t>
  </si>
  <si>
    <t>1.10</t>
  </si>
  <si>
    <t xml:space="preserve"> Phường Hoàng Diệu</t>
  </si>
  <si>
    <t>Các xã</t>
  </si>
  <si>
    <t>2.1</t>
  </si>
  <si>
    <t>Xã Đông Hòa</t>
  </si>
  <si>
    <t>2.2</t>
  </si>
  <si>
    <t>Xã Phú Xuân</t>
  </si>
  <si>
    <t>2.3</t>
  </si>
  <si>
    <t>Xã Vũ Phúc</t>
  </si>
  <si>
    <t>2.4</t>
  </si>
  <si>
    <t>Xã Vũ Chính</t>
  </si>
  <si>
    <t>2.5</t>
  </si>
  <si>
    <t>Xã Đông Mỹ</t>
  </si>
  <si>
    <t>2.6</t>
  </si>
  <si>
    <t>Xã Đông Thọ</t>
  </si>
  <si>
    <t>2.7</t>
  </si>
  <si>
    <t>Xã Vũ Đông</t>
  </si>
  <si>
    <t>2.8</t>
  </si>
  <si>
    <t>Xã Vũ Lạc</t>
  </si>
  <si>
    <t>2.9</t>
  </si>
  <si>
    <t>Xã Tân Bình</t>
  </si>
  <si>
    <t>Huyện Thái Thụy</t>
  </si>
  <si>
    <t>Xã Thụy Trường</t>
  </si>
  <si>
    <t>Xã Hồng Dũng</t>
  </si>
  <si>
    <t>Xã Thụy Quỳnh</t>
  </si>
  <si>
    <t>Xã An Tân</t>
  </si>
  <si>
    <t>Xã Thụy Ninh</t>
  </si>
  <si>
    <t>Xã Thụy Hưng</t>
  </si>
  <si>
    <t>Xã Thụy Việt</t>
  </si>
  <si>
    <t xml:space="preserve"> </t>
  </si>
  <si>
    <t>Xã Thụy Văn</t>
  </si>
  <si>
    <t>Xã Thụy Xuân</t>
  </si>
  <si>
    <t>Xã Thụy Trình</t>
  </si>
  <si>
    <t>1.11</t>
  </si>
  <si>
    <t>Xã Thụy Bình</t>
  </si>
  <si>
    <t>1.12</t>
  </si>
  <si>
    <t>Xã Thụy Chính</t>
  </si>
  <si>
    <t>1.13</t>
  </si>
  <si>
    <t>Xã Thụy Dân</t>
  </si>
  <si>
    <t>1.14</t>
  </si>
  <si>
    <t>Xã Thụy Hải</t>
  </si>
  <si>
    <t>1.15</t>
  </si>
  <si>
    <t>Xã Thụy Duyên</t>
  </si>
  <si>
    <t>1.16</t>
  </si>
  <si>
    <t>Xã Thụy Thanh</t>
  </si>
  <si>
    <t>1.17</t>
  </si>
  <si>
    <t>Xã Thái Thượng</t>
  </si>
  <si>
    <t>1.18</t>
  </si>
  <si>
    <t>Xã Thái Nguyên</t>
  </si>
  <si>
    <t>1.19</t>
  </si>
  <si>
    <t>Xã Thái Giang</t>
  </si>
  <si>
    <t>1.20</t>
  </si>
  <si>
    <t>Xã Thái  Phúc</t>
  </si>
  <si>
    <t>1.21</t>
  </si>
  <si>
    <t>Xã Thái Hưng</t>
  </si>
  <si>
    <t>1.22</t>
  </si>
  <si>
    <t>Xã Thái Đô</t>
  </si>
  <si>
    <t>1.23</t>
  </si>
  <si>
    <t>Xã Thái Xuyên</t>
  </si>
  <si>
    <t>1.24</t>
  </si>
  <si>
    <t>Xã Mỹ lộc</t>
  </si>
  <si>
    <t>1.25</t>
  </si>
  <si>
    <t>Xã Thái Thịnh</t>
  </si>
  <si>
    <t>1.26</t>
  </si>
  <si>
    <t>Xã Thái Thọ</t>
  </si>
  <si>
    <t>1.27</t>
  </si>
  <si>
    <t>Xã Dương Phúc</t>
  </si>
  <si>
    <t>1.28</t>
  </si>
  <si>
    <t>Xã Thụy Liên</t>
  </si>
  <si>
    <t>1.29</t>
  </si>
  <si>
    <t>Xã Thụy Sơn</t>
  </si>
  <si>
    <t>1.30</t>
  </si>
  <si>
    <t>Xã Thụy phong</t>
  </si>
  <si>
    <t>1.31</t>
  </si>
  <si>
    <t>Xã Dương Hồng Thủy</t>
  </si>
  <si>
    <t>1.32</t>
  </si>
  <si>
    <t>Xã Hòa An</t>
  </si>
  <si>
    <t>1.33</t>
  </si>
  <si>
    <t>Xã Sơn Hà</t>
  </si>
  <si>
    <t>1.34</t>
  </si>
  <si>
    <t>Xã Tân Học</t>
  </si>
  <si>
    <t>1.35</t>
  </si>
  <si>
    <t>Xã Thuần Thành</t>
  </si>
  <si>
    <t>Thị trấn</t>
  </si>
  <si>
    <t>Thị trấn Diêm Điền</t>
  </si>
  <si>
    <t>Huyện Tiền Hải</t>
  </si>
  <si>
    <t>Các Xã</t>
  </si>
  <si>
    <t>Xã Đông Trà</t>
  </si>
  <si>
    <t>Xã Đông Long</t>
  </si>
  <si>
    <t>Xã Đông Quang</t>
  </si>
  <si>
    <t>Xã Ái Quốc</t>
  </si>
  <si>
    <t>Xã Nam Tiến</t>
  </si>
  <si>
    <t>Xã Đông Xuyên</t>
  </si>
  <si>
    <t>Xã Tây Lương</t>
  </si>
  <si>
    <t>Xã Tây Ninh</t>
  </si>
  <si>
    <t>Xã Tây Giang</t>
  </si>
  <si>
    <t>Xã Đông Minh</t>
  </si>
  <si>
    <t>Xã Đông Cơ</t>
  </si>
  <si>
    <t>Xã Đông Lâm</t>
  </si>
  <si>
    <t>Xã Vũ Lăng</t>
  </si>
  <si>
    <t>Xã Đông Hoàng</t>
  </si>
  <si>
    <t>Xã An Ninh</t>
  </si>
  <si>
    <t>Xã Phương Công</t>
  </si>
  <si>
    <t>Xã Nam Cường</t>
  </si>
  <si>
    <t>Xã Vân Trường</t>
  </si>
  <si>
    <t>Xã Nam Chính</t>
  </si>
  <si>
    <t>Xã Bắc Hải</t>
  </si>
  <si>
    <t>Xã Nam Thịnh</t>
  </si>
  <si>
    <t>Xã Nam Hà</t>
  </si>
  <si>
    <t>Xã Nam Trung</t>
  </si>
  <si>
    <t>Xã Nam Hồng</t>
  </si>
  <si>
    <t>Xã Nam Hưng</t>
  </si>
  <si>
    <t>Xã Nam Hải</t>
  </si>
  <si>
    <t>Xã Nam Phú</t>
  </si>
  <si>
    <t>Huyện Quỳnh Phụ</t>
  </si>
  <si>
    <t>Xã An Khê</t>
  </si>
  <si>
    <t>Xã Quỳnh Hoa</t>
  </si>
  <si>
    <t>Xã Quỳnh Lâm</t>
  </si>
  <si>
    <t>Xã Quỳnh Thọ</t>
  </si>
  <si>
    <t>Xã An Đồng</t>
  </si>
  <si>
    <t>Xã An Hiệp</t>
  </si>
  <si>
    <t>Xã An Thái</t>
  </si>
  <si>
    <t>Xã Quỳnh Hoàng</t>
  </si>
  <si>
    <t>Xã Quỳnh Giao</t>
  </si>
  <si>
    <t>Xã Quỳnh Hồng</t>
  </si>
  <si>
    <t>Xã Quỳnh Hưng</t>
  </si>
  <si>
    <t>Xã Quỳnh Hải</t>
  </si>
  <si>
    <t>Xã Quỳnh Hội</t>
  </si>
  <si>
    <t>Xã Quỳnh Mỹ</t>
  </si>
  <si>
    <t>Xã Quỳnh Minh</t>
  </si>
  <si>
    <t>Xã An Vũ</t>
  </si>
  <si>
    <t>Xã An Lễ</t>
  </si>
  <si>
    <t>Xã An Quý</t>
  </si>
  <si>
    <t>Xã An Ấp</t>
  </si>
  <si>
    <t>Xã An Thanh</t>
  </si>
  <si>
    <t>Xã An Cầu</t>
  </si>
  <si>
    <t>Xã Quỳnh Khê</t>
  </si>
  <si>
    <t>Xã Quỳnh Ngọc</t>
  </si>
  <si>
    <t>Xã Châu Sơn</t>
  </si>
  <si>
    <t>Xã An Mỹ</t>
  </si>
  <si>
    <t>Xã Quỳnh Nguyên</t>
  </si>
  <si>
    <t>Xã An Vinh</t>
  </si>
  <si>
    <t>Xã Trang Bảo Xá</t>
  </si>
  <si>
    <t>Xã An Dục</t>
  </si>
  <si>
    <t>Xã Đông Hải</t>
  </si>
  <si>
    <t>Xã An Tràng</t>
  </si>
  <si>
    <t>Thị trấn Quỳnh Côi</t>
  </si>
  <si>
    <t>Thị trấn An Bài</t>
  </si>
  <si>
    <t>Huyện Đông Hưng</t>
  </si>
  <si>
    <t>Xã Liên An Đô</t>
  </si>
  <si>
    <t>Xã Phong Dương Tiến</t>
  </si>
  <si>
    <t xml:space="preserve">Xã Xuân Quang Động </t>
  </si>
  <si>
    <t>Xã Đông Phương</t>
  </si>
  <si>
    <t>Đông Sơn</t>
  </si>
  <si>
    <t>Xã Đông La</t>
  </si>
  <si>
    <t>Xã Đông Các</t>
  </si>
  <si>
    <t>Xã Đông Hợp</t>
  </si>
  <si>
    <t>Xã Nguyên Xá</t>
  </si>
  <si>
    <t>Xã Đông Cường</t>
  </si>
  <si>
    <t>Xã Phú Lương</t>
  </si>
  <si>
    <t>Xã Mê Linh</t>
  </si>
  <si>
    <t>Xã Đông Xá</t>
  </si>
  <si>
    <t>Xã Hồng Việt</t>
  </si>
  <si>
    <t>Xã Lô Giang</t>
  </si>
  <si>
    <t>Xã Thăng Long</t>
  </si>
  <si>
    <t>Xã Hà Giang</t>
  </si>
  <si>
    <t>Xã Đông Kinh</t>
  </si>
  <si>
    <t>Xã Phú Châu</t>
  </si>
  <si>
    <t>Xã Liên Hoa</t>
  </si>
  <si>
    <t>Xã Đông Tân</t>
  </si>
  <si>
    <t>Xã Đông Vinh</t>
  </si>
  <si>
    <t>Xã Hồng Bạch</t>
  </si>
  <si>
    <t>Xã Trọng Quan</t>
  </si>
  <si>
    <t>Xã Hồng Giang</t>
  </si>
  <si>
    <t>Xã Đông Quan</t>
  </si>
  <si>
    <t>Xã Đông Á</t>
  </si>
  <si>
    <t>Xã Đông Dương</t>
  </si>
  <si>
    <t>Xã Minh Phú</t>
  </si>
  <si>
    <t xml:space="preserve">Thị trấn </t>
  </si>
  <si>
    <t xml:space="preserve"> Thị trấn Đông Hưng</t>
  </si>
  <si>
    <t>Huyện Hưng Hà</t>
  </si>
  <si>
    <t>Xã Canh Tân</t>
  </si>
  <si>
    <t>Xã Cộng Hòa</t>
  </si>
  <si>
    <t>Xã Tân Hòa</t>
  </si>
  <si>
    <t>Xã Quang Trung</t>
  </si>
  <si>
    <t>Xã Hòa Tiến</t>
  </si>
  <si>
    <t>Xã Đoan Hùng</t>
  </si>
  <si>
    <t>Xã Duyên Hải</t>
  </si>
  <si>
    <t>Xã Văn Cẩm</t>
  </si>
  <si>
    <t>Xã Đông Đô</t>
  </si>
  <si>
    <t>Xã Tây Đô</t>
  </si>
  <si>
    <t>Xã Thống Nhất</t>
  </si>
  <si>
    <t>Xã Hồng Lĩnh</t>
  </si>
  <si>
    <t>Xã Minh Khai</t>
  </si>
  <si>
    <t>Xã Kim Trung</t>
  </si>
  <si>
    <t>Xã Tân Lễ</t>
  </si>
  <si>
    <t>Xã Tiến Đức</t>
  </si>
  <si>
    <t>Xã Liên Hiệp</t>
  </si>
  <si>
    <t>Xã Phúc Khánh</t>
  </si>
  <si>
    <t>Xã Thái Phương</t>
  </si>
  <si>
    <t>Xã Hòa Bình</t>
  </si>
  <si>
    <t>Xã Chi Lăng</t>
  </si>
  <si>
    <t>Xã Hồng An</t>
  </si>
  <si>
    <t>Xã Văn Lang</t>
  </si>
  <si>
    <t>Xã Độc Lập</t>
  </si>
  <si>
    <t>Xã Chí Hòa</t>
  </si>
  <si>
    <t>Xã Minh Hòa</t>
  </si>
  <si>
    <t>Xã Hồng Minh</t>
  </si>
  <si>
    <t>Huyện Kiến Xương</t>
  </si>
  <si>
    <t>Xã Trà Giang</t>
  </si>
  <si>
    <t>Xã Quốc Tuấn</t>
  </si>
  <si>
    <t>Xã An Bình</t>
  </si>
  <si>
    <t>Xã Hồng Thái</t>
  </si>
  <si>
    <t>Xã Bình Nguyên</t>
  </si>
  <si>
    <t>Xã Tây Sơn</t>
  </si>
  <si>
    <t>Xã Lê Lợi</t>
  </si>
  <si>
    <t>Xã Vũ Lễ</t>
  </si>
  <si>
    <t>Xã Thanh Tân</t>
  </si>
  <si>
    <t>Xã Hồng Vũ</t>
  </si>
  <si>
    <t>Xã Vũ Quý</t>
  </si>
  <si>
    <t>Xã Vũ Ninh</t>
  </si>
  <si>
    <t>Xã Vũ An</t>
  </si>
  <si>
    <t>Xã Vũ Trung</t>
  </si>
  <si>
    <t>Xã Quang Lịch</t>
  </si>
  <si>
    <t>Xã Quang Bình</t>
  </si>
  <si>
    <t>Xã Vũ Công</t>
  </si>
  <si>
    <t>Xã Quang Minh</t>
  </si>
  <si>
    <t>Xã Minh Quang</t>
  </si>
  <si>
    <t>Xã Nam Bình</t>
  </si>
  <si>
    <t>Xã Bình Thanh</t>
  </si>
  <si>
    <t>Xã Bình Định</t>
  </si>
  <si>
    <t>Xã Hồng Tiến</t>
  </si>
  <si>
    <t>Huyện Vũ Thư</t>
  </si>
  <si>
    <t>Xã Hồng Lý</t>
  </si>
  <si>
    <t>Xã Xuân Hòa</t>
  </si>
  <si>
    <t>Xã Hiệp Hòa</t>
  </si>
  <si>
    <t>Xã Phúc Thành</t>
  </si>
  <si>
    <t>Xã Tân Phong</t>
  </si>
  <si>
    <t>Xã Song Lãng</t>
  </si>
  <si>
    <t>Xã Việt Hùng</t>
  </si>
  <si>
    <t>Xã Minh Lãng</t>
  </si>
  <si>
    <t>Xã Dũng Nghĩa</t>
  </si>
  <si>
    <t>Xã Tam Quang</t>
  </si>
  <si>
    <t>Xã Tự Tân</t>
  </si>
  <si>
    <t>Xã Song An</t>
  </si>
  <si>
    <t>Xã Bách Thuận</t>
  </si>
  <si>
    <t>Xã Trung An</t>
  </si>
  <si>
    <t>Xã Vũ Hội</t>
  </si>
  <si>
    <t>Xã Vũ Vinh</t>
  </si>
  <si>
    <t>Xã Việt Thuận</t>
  </si>
  <si>
    <t>Xã Vũ Đoài</t>
  </si>
  <si>
    <t>Xã Vũ Tiến</t>
  </si>
  <si>
    <t>Xã Vũ Vân</t>
  </si>
  <si>
    <t>Xã Duy Nhất</t>
  </si>
  <si>
    <t>Xã Hồng Phong</t>
  </si>
  <si>
    <t>Thị trấn Vũ Thư</t>
  </si>
  <si>
    <t>B</t>
  </si>
  <si>
    <t>TỈNH THÁI BÌNH</t>
  </si>
  <si>
    <t>Thị trấn Tiền Hải</t>
  </si>
  <si>
    <t>Thị trấn Hưng Nhân</t>
  </si>
  <si>
    <t>Thị trấn Hưng Hà</t>
  </si>
  <si>
    <t>Thị trấn Kiến Xương</t>
  </si>
  <si>
    <t>Phụ lục I</t>
  </si>
  <si>
    <t>THỐNG KÊ HIỆN TRẠNG ĐVHC CẤP XÃ CỦA TỈNH HƯNG YÊN (MỚI)</t>
  </si>
  <si>
    <t>(Kèm theo Đề án sắp xếp ĐVHC cấp xã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</si>
</sst>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43" fontId="9" fillId="0" borderId="0" xfId="0" applyNumberFormat="1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vertical="center" wrapText="1"/>
    </xf>
    <xf numFmtId="43" fontId="9" fillId="2" borderId="1" xfId="1" applyFont="1" applyFill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 wrapText="1"/>
    </xf>
    <xf numFmtId="43" fontId="9" fillId="2" borderId="1" xfId="0" applyNumberFormat="1" applyFont="1" applyFill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1" xfId="1" quotePrefix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"/>
  <sheetViews>
    <sheetView tabSelected="1" zoomScaleNormal="100" workbookViewId="0">
      <selection activeCell="A3" sqref="A3:XFD3"/>
    </sheetView>
  </sheetViews>
  <sheetFormatPr defaultRowHeight="15" x14ac:dyDescent="0.25"/>
  <cols>
    <col min="2" max="2" width="28.28515625" customWidth="1"/>
    <col min="3" max="3" width="18.7109375" style="52" customWidth="1"/>
    <col min="4" max="4" width="16" style="52" customWidth="1"/>
    <col min="5" max="5" width="13.85546875" style="52" customWidth="1"/>
    <col min="6" max="6" width="14.85546875" style="52" customWidth="1"/>
    <col min="7" max="7" width="11.28515625" customWidth="1"/>
    <col min="8" max="8" width="10.85546875" customWidth="1"/>
    <col min="9" max="9" width="27.140625" style="2" customWidth="1"/>
    <col min="10" max="10" width="12.140625" customWidth="1"/>
  </cols>
  <sheetData>
    <row r="1" spans="1:10" s="1" customFormat="1" ht="18.75" x14ac:dyDescent="0.3">
      <c r="A1" s="71" t="s">
        <v>459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1" customFormat="1" ht="18.75" x14ac:dyDescent="0.3">
      <c r="A2" s="71" t="s">
        <v>460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3" customFormat="1" ht="18.75" x14ac:dyDescent="0.3">
      <c r="A3" s="72" t="s">
        <v>461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3" customFormat="1" ht="9.75" customHeight="1" x14ac:dyDescent="0.3">
      <c r="A4" s="38"/>
      <c r="B4" s="38"/>
      <c r="C4" s="44"/>
      <c r="D4" s="44"/>
      <c r="E4" s="44"/>
      <c r="F4" s="44"/>
      <c r="G4" s="38"/>
      <c r="H4" s="38"/>
      <c r="I4" s="38"/>
      <c r="J4" s="38"/>
    </row>
    <row r="5" spans="1:10" ht="20.25" customHeight="1" x14ac:dyDescent="0.25">
      <c r="A5" s="70" t="s">
        <v>169</v>
      </c>
      <c r="B5" s="70" t="s">
        <v>170</v>
      </c>
      <c r="C5" s="73" t="s">
        <v>0</v>
      </c>
      <c r="D5" s="73"/>
      <c r="E5" s="75" t="s">
        <v>1</v>
      </c>
      <c r="F5" s="75"/>
      <c r="G5" s="73" t="s">
        <v>2</v>
      </c>
      <c r="H5" s="73" t="s">
        <v>173</v>
      </c>
      <c r="I5" s="73" t="s">
        <v>3</v>
      </c>
      <c r="J5" s="74" t="s">
        <v>174</v>
      </c>
    </row>
    <row r="6" spans="1:10" ht="35.25" customHeight="1" x14ac:dyDescent="0.25">
      <c r="A6" s="70"/>
      <c r="B6" s="70"/>
      <c r="C6" s="39" t="s">
        <v>171</v>
      </c>
      <c r="D6" s="20" t="s">
        <v>4</v>
      </c>
      <c r="E6" s="40" t="s">
        <v>172</v>
      </c>
      <c r="F6" s="20" t="s">
        <v>4</v>
      </c>
      <c r="G6" s="73"/>
      <c r="H6" s="73"/>
      <c r="I6" s="73"/>
      <c r="J6" s="74"/>
    </row>
    <row r="7" spans="1:10" s="7" customFormat="1" ht="31.15" customHeight="1" x14ac:dyDescent="0.3">
      <c r="A7" s="13" t="s">
        <v>175</v>
      </c>
      <c r="B7" s="13" t="s">
        <v>176</v>
      </c>
      <c r="C7" s="45">
        <f>C8+C26+C40+C56+C74+C95+C118+C133+C149+C163</f>
        <v>930.2</v>
      </c>
      <c r="D7" s="45"/>
      <c r="E7" s="76">
        <v>1474894</v>
      </c>
      <c r="F7" s="53"/>
      <c r="G7" s="21"/>
      <c r="H7" s="21"/>
      <c r="I7" s="21"/>
      <c r="J7" s="21"/>
    </row>
    <row r="8" spans="1:10" ht="20.25" customHeight="1" x14ac:dyDescent="0.25">
      <c r="A8" s="13" t="s">
        <v>5</v>
      </c>
      <c r="B8" s="14" t="s">
        <v>6</v>
      </c>
      <c r="C8" s="18">
        <f>C9+C19</f>
        <v>73.87</v>
      </c>
      <c r="D8" s="18"/>
      <c r="E8" s="77">
        <v>134746</v>
      </c>
      <c r="F8" s="15"/>
      <c r="G8" s="9"/>
      <c r="H8" s="9"/>
      <c r="I8" s="8"/>
      <c r="J8" s="11"/>
    </row>
    <row r="9" spans="1:10" s="4" customFormat="1" ht="20.25" customHeight="1" x14ac:dyDescent="0.25">
      <c r="A9" s="13">
        <v>1</v>
      </c>
      <c r="B9" s="14" t="s">
        <v>7</v>
      </c>
      <c r="C9" s="18">
        <f>SUM(C10:C18)</f>
        <v>53.510000000000005</v>
      </c>
      <c r="D9" s="18"/>
      <c r="E9" s="77">
        <v>73747.000000000015</v>
      </c>
      <c r="F9" s="18"/>
      <c r="G9" s="14"/>
      <c r="H9" s="14"/>
      <c r="I9" s="13"/>
      <c r="J9" s="22"/>
    </row>
    <row r="10" spans="1:10" ht="20.25" customHeight="1" x14ac:dyDescent="0.25">
      <c r="A10" s="8">
        <v>1.1000000000000001</v>
      </c>
      <c r="B10" s="9" t="s">
        <v>8</v>
      </c>
      <c r="C10" s="15">
        <v>5.58</v>
      </c>
      <c r="D10" s="10">
        <v>0.26569999999999999</v>
      </c>
      <c r="E10" s="78">
        <v>11513</v>
      </c>
      <c r="F10" s="10">
        <v>0.71960000000000002</v>
      </c>
      <c r="G10" s="9"/>
      <c r="H10" s="9"/>
      <c r="I10" s="8"/>
      <c r="J10" s="8" t="s">
        <v>180</v>
      </c>
    </row>
    <row r="11" spans="1:10" ht="20.25" customHeight="1" x14ac:dyDescent="0.25">
      <c r="A11" s="8">
        <v>1.2</v>
      </c>
      <c r="B11" s="9" t="s">
        <v>9</v>
      </c>
      <c r="C11" s="15">
        <v>5.56</v>
      </c>
      <c r="D11" s="10">
        <v>0.26479999999999998</v>
      </c>
      <c r="E11" s="78">
        <v>10034</v>
      </c>
      <c r="F11" s="10">
        <v>0.62709999999999999</v>
      </c>
      <c r="G11" s="9"/>
      <c r="H11" s="9"/>
      <c r="I11" s="8"/>
      <c r="J11" s="8" t="s">
        <v>180</v>
      </c>
    </row>
    <row r="12" spans="1:10" ht="20.25" customHeight="1" x14ac:dyDescent="0.25">
      <c r="A12" s="8">
        <v>1.3</v>
      </c>
      <c r="B12" s="9" t="s">
        <v>10</v>
      </c>
      <c r="C12" s="15">
        <v>6.16</v>
      </c>
      <c r="D12" s="10">
        <v>0.29330000000000001</v>
      </c>
      <c r="E12" s="78">
        <v>11098</v>
      </c>
      <c r="F12" s="10">
        <v>0.69359999999999999</v>
      </c>
      <c r="G12" s="9"/>
      <c r="H12" s="9"/>
      <c r="I12" s="8"/>
      <c r="J12" s="8" t="s">
        <v>180</v>
      </c>
    </row>
    <row r="13" spans="1:10" ht="20.25" customHeight="1" x14ac:dyDescent="0.25">
      <c r="A13" s="8">
        <v>1.4</v>
      </c>
      <c r="B13" s="9" t="s">
        <v>11</v>
      </c>
      <c r="C13" s="15">
        <v>8.35</v>
      </c>
      <c r="D13" s="10">
        <v>0.39760000000000001</v>
      </c>
      <c r="E13" s="78">
        <v>10356</v>
      </c>
      <c r="F13" s="10">
        <v>0.64729999999999999</v>
      </c>
      <c r="G13" s="9"/>
      <c r="H13" s="9"/>
      <c r="I13" s="8"/>
      <c r="J13" s="8" t="s">
        <v>180</v>
      </c>
    </row>
    <row r="14" spans="1:10" ht="20.25" customHeight="1" x14ac:dyDescent="0.25">
      <c r="A14" s="8">
        <v>1.5</v>
      </c>
      <c r="B14" s="9" t="s">
        <v>12</v>
      </c>
      <c r="C14" s="15">
        <v>3.99</v>
      </c>
      <c r="D14" s="10">
        <v>0.19</v>
      </c>
      <c r="E14" s="78">
        <v>8071.9999999999991</v>
      </c>
      <c r="F14" s="10">
        <v>0.50449999999999995</v>
      </c>
      <c r="G14" s="9"/>
      <c r="H14" s="9"/>
      <c r="I14" s="8"/>
      <c r="J14" s="8" t="s">
        <v>180</v>
      </c>
    </row>
    <row r="15" spans="1:10" ht="20.25" customHeight="1" x14ac:dyDescent="0.25">
      <c r="A15" s="8">
        <v>1.6</v>
      </c>
      <c r="B15" s="9" t="s">
        <v>13</v>
      </c>
      <c r="C15" s="15">
        <v>6.48</v>
      </c>
      <c r="D15" s="10">
        <v>0.30859999999999999</v>
      </c>
      <c r="E15" s="78">
        <v>7614</v>
      </c>
      <c r="F15" s="10">
        <v>0.47589999999999999</v>
      </c>
      <c r="G15" s="9"/>
      <c r="H15" s="9"/>
      <c r="I15" s="8"/>
      <c r="J15" s="8" t="s">
        <v>180</v>
      </c>
    </row>
    <row r="16" spans="1:10" ht="20.25" customHeight="1" x14ac:dyDescent="0.25">
      <c r="A16" s="8">
        <v>1.7</v>
      </c>
      <c r="B16" s="9" t="s">
        <v>14</v>
      </c>
      <c r="C16" s="15">
        <v>5.29</v>
      </c>
      <c r="D16" s="10">
        <v>0.25190000000000001</v>
      </c>
      <c r="E16" s="78">
        <v>5293</v>
      </c>
      <c r="F16" s="10">
        <v>0.33079999999999998</v>
      </c>
      <c r="G16" s="9"/>
      <c r="H16" s="9"/>
      <c r="I16" s="8"/>
      <c r="J16" s="8" t="s">
        <v>180</v>
      </c>
    </row>
    <row r="17" spans="1:10" ht="20.25" customHeight="1" x14ac:dyDescent="0.25">
      <c r="A17" s="8">
        <v>1.8</v>
      </c>
      <c r="B17" s="9" t="s">
        <v>15</v>
      </c>
      <c r="C17" s="15">
        <v>7.46</v>
      </c>
      <c r="D17" s="10">
        <v>0.35520000000000002</v>
      </c>
      <c r="E17" s="78">
        <v>5697</v>
      </c>
      <c r="F17" s="10">
        <v>0.35610000000000003</v>
      </c>
      <c r="G17" s="9"/>
      <c r="H17" s="9"/>
      <c r="I17" s="8"/>
      <c r="J17" s="8" t="s">
        <v>180</v>
      </c>
    </row>
    <row r="18" spans="1:10" ht="20.25" customHeight="1" x14ac:dyDescent="0.25">
      <c r="A18" s="8">
        <v>1.9</v>
      </c>
      <c r="B18" s="9" t="s">
        <v>16</v>
      </c>
      <c r="C18" s="15">
        <v>4.6399999999999997</v>
      </c>
      <c r="D18" s="10">
        <v>0.221</v>
      </c>
      <c r="E18" s="78">
        <v>4070.0000000000005</v>
      </c>
      <c r="F18" s="10">
        <v>0.25440000000000002</v>
      </c>
      <c r="G18" s="9"/>
      <c r="H18" s="9"/>
      <c r="I18" s="8"/>
      <c r="J18" s="8" t="s">
        <v>180</v>
      </c>
    </row>
    <row r="19" spans="1:10" s="4" customFormat="1" ht="20.25" customHeight="1" x14ac:dyDescent="0.25">
      <c r="A19" s="13">
        <v>2</v>
      </c>
      <c r="B19" s="14" t="s">
        <v>17</v>
      </c>
      <c r="C19" s="18">
        <f>SUM(C20:C25)</f>
        <v>20.36</v>
      </c>
      <c r="D19" s="18"/>
      <c r="E19" s="77">
        <v>60998.999999999993</v>
      </c>
      <c r="F19" s="18"/>
      <c r="G19" s="14"/>
      <c r="H19" s="14"/>
      <c r="I19" s="13"/>
      <c r="J19" s="22"/>
    </row>
    <row r="20" spans="1:10" ht="20.25" customHeight="1" x14ac:dyDescent="0.25">
      <c r="A20" s="8">
        <v>2.1</v>
      </c>
      <c r="B20" s="9" t="s">
        <v>18</v>
      </c>
      <c r="C20" s="15">
        <v>7.58</v>
      </c>
      <c r="D20" s="10">
        <v>1.3782000000000001</v>
      </c>
      <c r="E20" s="78">
        <v>9276</v>
      </c>
      <c r="F20" s="10">
        <v>0.44169999999999998</v>
      </c>
      <c r="G20" s="9"/>
      <c r="H20" s="9"/>
      <c r="I20" s="8"/>
      <c r="J20" s="8" t="s">
        <v>180</v>
      </c>
    </row>
    <row r="21" spans="1:10" ht="20.25" customHeight="1" x14ac:dyDescent="0.25">
      <c r="A21" s="8">
        <v>2.2000000000000002</v>
      </c>
      <c r="B21" s="9" t="s">
        <v>19</v>
      </c>
      <c r="C21" s="15">
        <v>3.65</v>
      </c>
      <c r="D21" s="10">
        <v>0.66359999999999997</v>
      </c>
      <c r="E21" s="78">
        <v>11779</v>
      </c>
      <c r="F21" s="10">
        <v>0.56089999999999995</v>
      </c>
      <c r="G21" s="9"/>
      <c r="H21" s="9"/>
      <c r="I21" s="8"/>
      <c r="J21" s="8" t="s">
        <v>180</v>
      </c>
    </row>
    <row r="22" spans="1:10" ht="20.25" customHeight="1" x14ac:dyDescent="0.25">
      <c r="A22" s="8">
        <v>2.2999999999999998</v>
      </c>
      <c r="B22" s="9" t="s">
        <v>20</v>
      </c>
      <c r="C22" s="15">
        <v>3.12</v>
      </c>
      <c r="D22" s="10">
        <v>0.56730000000000003</v>
      </c>
      <c r="E22" s="78">
        <v>11941</v>
      </c>
      <c r="F22" s="10">
        <v>0.56859999999999999</v>
      </c>
      <c r="G22" s="9"/>
      <c r="H22" s="9"/>
      <c r="I22" s="8"/>
      <c r="J22" s="8" t="s">
        <v>180</v>
      </c>
    </row>
    <row r="23" spans="1:10" ht="20.25" customHeight="1" x14ac:dyDescent="0.25">
      <c r="A23" s="8">
        <v>2.4</v>
      </c>
      <c r="B23" s="9" t="s">
        <v>21</v>
      </c>
      <c r="C23" s="15">
        <v>1.43</v>
      </c>
      <c r="D23" s="10">
        <v>0.26</v>
      </c>
      <c r="E23" s="78">
        <v>18598</v>
      </c>
      <c r="F23" s="10">
        <v>0.88560000000000005</v>
      </c>
      <c r="G23" s="9"/>
      <c r="H23" s="9"/>
      <c r="I23" s="8"/>
      <c r="J23" s="8" t="s">
        <v>180</v>
      </c>
    </row>
    <row r="24" spans="1:10" ht="20.25" customHeight="1" x14ac:dyDescent="0.25">
      <c r="A24" s="8">
        <v>2.5</v>
      </c>
      <c r="B24" s="9" t="s">
        <v>22</v>
      </c>
      <c r="C24" s="15">
        <v>2.16</v>
      </c>
      <c r="D24" s="10">
        <v>0.39269999999999999</v>
      </c>
      <c r="E24" s="78">
        <v>5117</v>
      </c>
      <c r="F24" s="10">
        <v>0.2437</v>
      </c>
      <c r="G24" s="9"/>
      <c r="H24" s="9"/>
      <c r="I24" s="8"/>
      <c r="J24" s="8" t="s">
        <v>180</v>
      </c>
    </row>
    <row r="25" spans="1:10" ht="20.25" customHeight="1" x14ac:dyDescent="0.25">
      <c r="A25" s="8">
        <v>2.6</v>
      </c>
      <c r="B25" s="9" t="s">
        <v>23</v>
      </c>
      <c r="C25" s="15">
        <v>2.42</v>
      </c>
      <c r="D25" s="10">
        <v>0.44</v>
      </c>
      <c r="E25" s="78">
        <v>4288</v>
      </c>
      <c r="F25" s="10">
        <v>0.20419999999999999</v>
      </c>
      <c r="G25" s="9"/>
      <c r="H25" s="9"/>
      <c r="I25" s="8"/>
      <c r="J25" s="8" t="s">
        <v>180</v>
      </c>
    </row>
    <row r="26" spans="1:10" ht="20.25" customHeight="1" x14ac:dyDescent="0.25">
      <c r="A26" s="13" t="s">
        <v>24</v>
      </c>
      <c r="B26" s="14" t="s">
        <v>25</v>
      </c>
      <c r="C26" s="18">
        <f>C27+C39</f>
        <v>78.59</v>
      </c>
      <c r="D26" s="18"/>
      <c r="E26" s="77">
        <v>110747.99999999999</v>
      </c>
      <c r="F26" s="15"/>
      <c r="G26" s="9"/>
      <c r="H26" s="9"/>
      <c r="I26" s="8"/>
      <c r="J26" s="11"/>
    </row>
    <row r="27" spans="1:10" s="12" customFormat="1" ht="20.25" customHeight="1" x14ac:dyDescent="0.25">
      <c r="A27" s="13">
        <v>1</v>
      </c>
      <c r="B27" s="14" t="s">
        <v>7</v>
      </c>
      <c r="C27" s="18">
        <f>SUM(C28:C38)</f>
        <v>78.59</v>
      </c>
      <c r="D27" s="15"/>
      <c r="E27" s="77">
        <v>110747.99999999999</v>
      </c>
      <c r="F27" s="15"/>
      <c r="G27" s="9"/>
      <c r="H27" s="9"/>
      <c r="I27" s="8"/>
      <c r="J27" s="11"/>
    </row>
    <row r="28" spans="1:10" s="12" customFormat="1" ht="20.25" customHeight="1" x14ac:dyDescent="0.25">
      <c r="A28" s="8">
        <v>1.1000000000000001</v>
      </c>
      <c r="B28" s="9" t="s">
        <v>26</v>
      </c>
      <c r="C28" s="15">
        <v>13.93</v>
      </c>
      <c r="D28" s="10">
        <v>0.6633</v>
      </c>
      <c r="E28" s="79">
        <v>20960</v>
      </c>
      <c r="F28" s="10">
        <v>1.31</v>
      </c>
      <c r="G28" s="9"/>
      <c r="H28" s="9"/>
      <c r="I28" s="8"/>
      <c r="J28" s="8" t="s">
        <v>180</v>
      </c>
    </row>
    <row r="29" spans="1:10" s="12" customFormat="1" ht="20.25" customHeight="1" x14ac:dyDescent="0.25">
      <c r="A29" s="8">
        <v>1.2</v>
      </c>
      <c r="B29" s="9" t="s">
        <v>27</v>
      </c>
      <c r="C29" s="15">
        <v>6.77</v>
      </c>
      <c r="D29" s="10">
        <v>0.32240000000000002</v>
      </c>
      <c r="E29" s="78">
        <v>7915</v>
      </c>
      <c r="F29" s="10">
        <v>0.49469999999999997</v>
      </c>
      <c r="G29" s="9"/>
      <c r="H29" s="9"/>
      <c r="I29" s="8"/>
      <c r="J29" s="8" t="s">
        <v>180</v>
      </c>
    </row>
    <row r="30" spans="1:10" s="12" customFormat="1" ht="20.25" customHeight="1" x14ac:dyDescent="0.25">
      <c r="A30" s="8">
        <v>1.3</v>
      </c>
      <c r="B30" s="9" t="s">
        <v>28</v>
      </c>
      <c r="C30" s="15">
        <v>5.58</v>
      </c>
      <c r="D30" s="10">
        <v>0.26569999999999999</v>
      </c>
      <c r="E30" s="78">
        <v>8559</v>
      </c>
      <c r="F30" s="10">
        <v>0.53490000000000004</v>
      </c>
      <c r="G30" s="9"/>
      <c r="H30" s="9"/>
      <c r="I30" s="8"/>
      <c r="J30" s="8" t="s">
        <v>180</v>
      </c>
    </row>
    <row r="31" spans="1:10" s="12" customFormat="1" ht="20.25" customHeight="1" x14ac:dyDescent="0.25">
      <c r="A31" s="8">
        <v>1.4</v>
      </c>
      <c r="B31" s="9" t="s">
        <v>29</v>
      </c>
      <c r="C31" s="15">
        <v>6.34</v>
      </c>
      <c r="D31" s="10">
        <v>0.3019</v>
      </c>
      <c r="E31" s="78">
        <v>7239</v>
      </c>
      <c r="F31" s="10">
        <v>0.45240000000000002</v>
      </c>
      <c r="G31" s="9"/>
      <c r="H31" s="9"/>
      <c r="I31" s="8"/>
      <c r="J31" s="8" t="s">
        <v>180</v>
      </c>
    </row>
    <row r="32" spans="1:10" s="12" customFormat="1" ht="20.25" customHeight="1" x14ac:dyDescent="0.25">
      <c r="A32" s="8">
        <v>1.5</v>
      </c>
      <c r="B32" s="9" t="s">
        <v>30</v>
      </c>
      <c r="C32" s="15">
        <v>5.57</v>
      </c>
      <c r="D32" s="10">
        <v>0.26519999999999999</v>
      </c>
      <c r="E32" s="78">
        <v>9434</v>
      </c>
      <c r="F32" s="10">
        <v>0.58960000000000001</v>
      </c>
      <c r="G32" s="9"/>
      <c r="H32" s="9"/>
      <c r="I32" s="8"/>
      <c r="J32" s="8" t="s">
        <v>180</v>
      </c>
    </row>
    <row r="33" spans="1:10" s="12" customFormat="1" ht="20.25" customHeight="1" x14ac:dyDescent="0.25">
      <c r="A33" s="8">
        <v>1.6</v>
      </c>
      <c r="B33" s="9" t="s">
        <v>31</v>
      </c>
      <c r="C33" s="15">
        <v>5.14</v>
      </c>
      <c r="D33" s="10">
        <v>0.24479999999999999</v>
      </c>
      <c r="E33" s="78">
        <v>6075</v>
      </c>
      <c r="F33" s="10">
        <v>0.37969999999999998</v>
      </c>
      <c r="G33" s="9"/>
      <c r="H33" s="9"/>
      <c r="I33" s="8"/>
      <c r="J33" s="8" t="s">
        <v>180</v>
      </c>
    </row>
    <row r="34" spans="1:10" s="12" customFormat="1" ht="20.25" customHeight="1" x14ac:dyDescent="0.25">
      <c r="A34" s="8">
        <v>1.7</v>
      </c>
      <c r="B34" s="9" t="s">
        <v>32</v>
      </c>
      <c r="C34" s="15">
        <v>9.32</v>
      </c>
      <c r="D34" s="10">
        <v>0.44379999999999997</v>
      </c>
      <c r="E34" s="78">
        <v>10881</v>
      </c>
      <c r="F34" s="10">
        <v>0.68010000000000004</v>
      </c>
      <c r="G34" s="9"/>
      <c r="H34" s="9"/>
      <c r="I34" s="8"/>
      <c r="J34" s="8" t="s">
        <v>180</v>
      </c>
    </row>
    <row r="35" spans="1:10" s="12" customFormat="1" ht="20.25" customHeight="1" x14ac:dyDescent="0.25">
      <c r="A35" s="8">
        <v>1.8</v>
      </c>
      <c r="B35" s="9" t="s">
        <v>33</v>
      </c>
      <c r="C35" s="15">
        <v>5.58</v>
      </c>
      <c r="D35" s="10">
        <v>0.26569999999999999</v>
      </c>
      <c r="E35" s="78">
        <v>10323</v>
      </c>
      <c r="F35" s="10">
        <v>0.6452</v>
      </c>
      <c r="G35" s="9"/>
      <c r="H35" s="9"/>
      <c r="I35" s="8"/>
      <c r="J35" s="8" t="s">
        <v>180</v>
      </c>
    </row>
    <row r="36" spans="1:10" s="12" customFormat="1" ht="20.25" customHeight="1" x14ac:dyDescent="0.25">
      <c r="A36" s="8">
        <v>1.9</v>
      </c>
      <c r="B36" s="9" t="s">
        <v>34</v>
      </c>
      <c r="C36" s="15">
        <v>4.79</v>
      </c>
      <c r="D36" s="10">
        <v>0.2281</v>
      </c>
      <c r="E36" s="78">
        <v>8092.0000000000009</v>
      </c>
      <c r="F36" s="10">
        <v>0.50580000000000003</v>
      </c>
      <c r="G36" s="9"/>
      <c r="H36" s="9"/>
      <c r="I36" s="8"/>
      <c r="J36" s="8" t="s">
        <v>180</v>
      </c>
    </row>
    <row r="37" spans="1:10" s="12" customFormat="1" ht="20.25" customHeight="1" x14ac:dyDescent="0.25">
      <c r="A37" s="8">
        <v>1.1000000000000001</v>
      </c>
      <c r="B37" s="9" t="s">
        <v>35</v>
      </c>
      <c r="C37" s="15">
        <v>5.4</v>
      </c>
      <c r="D37" s="10">
        <v>0.2571</v>
      </c>
      <c r="E37" s="78">
        <v>8432</v>
      </c>
      <c r="F37" s="10">
        <v>0.52700000000000002</v>
      </c>
      <c r="G37" s="9"/>
      <c r="H37" s="9"/>
      <c r="I37" s="8"/>
      <c r="J37" s="8" t="s">
        <v>180</v>
      </c>
    </row>
    <row r="38" spans="1:10" s="12" customFormat="1" ht="20.25" customHeight="1" x14ac:dyDescent="0.25">
      <c r="A38" s="8">
        <v>1.1100000000000001</v>
      </c>
      <c r="B38" s="9" t="s">
        <v>36</v>
      </c>
      <c r="C38" s="15">
        <v>10.17</v>
      </c>
      <c r="D38" s="10">
        <v>0.48430000000000001</v>
      </c>
      <c r="E38" s="78">
        <v>12838</v>
      </c>
      <c r="F38" s="10">
        <v>0.8024</v>
      </c>
      <c r="G38" s="9"/>
      <c r="H38" s="9"/>
      <c r="I38" s="8"/>
      <c r="J38" s="8" t="s">
        <v>180</v>
      </c>
    </row>
    <row r="39" spans="1:10" s="12" customFormat="1" ht="20.25" customHeight="1" x14ac:dyDescent="0.25">
      <c r="A39" s="13">
        <v>2</v>
      </c>
      <c r="B39" s="14" t="s">
        <v>37</v>
      </c>
      <c r="C39" s="15"/>
      <c r="D39" s="15"/>
      <c r="E39" s="78">
        <v>0</v>
      </c>
      <c r="F39" s="15"/>
      <c r="G39" s="9"/>
      <c r="H39" s="9"/>
      <c r="I39" s="8"/>
      <c r="J39" s="11"/>
    </row>
    <row r="40" spans="1:10" ht="20.25" customHeight="1" x14ac:dyDescent="0.25">
      <c r="A40" s="13" t="s">
        <v>38</v>
      </c>
      <c r="B40" s="14" t="s">
        <v>39</v>
      </c>
      <c r="C40" s="18">
        <f>C41+C55</f>
        <v>94.65</v>
      </c>
      <c r="D40" s="18"/>
      <c r="E40" s="77">
        <v>101116.00000000003</v>
      </c>
      <c r="F40" s="15"/>
      <c r="G40" s="9"/>
      <c r="H40" s="9"/>
      <c r="I40" s="8"/>
      <c r="J40" s="11"/>
    </row>
    <row r="41" spans="1:10" s="12" customFormat="1" ht="20.25" customHeight="1" x14ac:dyDescent="0.25">
      <c r="A41" s="13">
        <v>1</v>
      </c>
      <c r="B41" s="14" t="s">
        <v>7</v>
      </c>
      <c r="C41" s="18">
        <f>SUM(C42:C54)</f>
        <v>94.65</v>
      </c>
      <c r="D41" s="15"/>
      <c r="E41" s="77">
        <v>101116.00000000003</v>
      </c>
      <c r="F41" s="15"/>
      <c r="G41" s="9"/>
      <c r="H41" s="9"/>
      <c r="I41" s="8"/>
      <c r="J41" s="11"/>
    </row>
    <row r="42" spans="1:10" s="12" customFormat="1" ht="20.25" customHeight="1" x14ac:dyDescent="0.25">
      <c r="A42" s="8">
        <v>1.1000000000000001</v>
      </c>
      <c r="B42" s="9" t="s">
        <v>40</v>
      </c>
      <c r="C42" s="15">
        <v>4.8</v>
      </c>
      <c r="D42" s="10">
        <v>0.2286</v>
      </c>
      <c r="E42" s="78">
        <v>7383</v>
      </c>
      <c r="F42" s="10">
        <v>0.46139999999999998</v>
      </c>
      <c r="G42" s="9"/>
      <c r="H42" s="9"/>
      <c r="I42" s="8"/>
      <c r="J42" s="8" t="s">
        <v>180</v>
      </c>
    </row>
    <row r="43" spans="1:10" s="12" customFormat="1" ht="20.25" customHeight="1" x14ac:dyDescent="0.25">
      <c r="A43" s="8">
        <v>1.2</v>
      </c>
      <c r="B43" s="9" t="s">
        <v>41</v>
      </c>
      <c r="C43" s="15">
        <v>6.2</v>
      </c>
      <c r="D43" s="10">
        <v>0.29520000000000002</v>
      </c>
      <c r="E43" s="78">
        <v>5986</v>
      </c>
      <c r="F43" s="10">
        <v>0.37409999999999999</v>
      </c>
      <c r="G43" s="9"/>
      <c r="H43" s="9"/>
      <c r="I43" s="8"/>
      <c r="J43" s="8" t="s">
        <v>180</v>
      </c>
    </row>
    <row r="44" spans="1:10" s="12" customFormat="1" ht="20.25" customHeight="1" x14ac:dyDescent="0.25">
      <c r="A44" s="8">
        <v>1.3</v>
      </c>
      <c r="B44" s="9" t="s">
        <v>42</v>
      </c>
      <c r="C44" s="15">
        <v>6.45</v>
      </c>
      <c r="D44" s="10">
        <v>0.30709999999999998</v>
      </c>
      <c r="E44" s="78">
        <v>5817</v>
      </c>
      <c r="F44" s="10">
        <v>0.36359999999999998</v>
      </c>
      <c r="G44" s="9"/>
      <c r="H44" s="9"/>
      <c r="I44" s="8"/>
      <c r="J44" s="8" t="s">
        <v>180</v>
      </c>
    </row>
    <row r="45" spans="1:10" s="12" customFormat="1" ht="20.25" customHeight="1" x14ac:dyDescent="0.25">
      <c r="A45" s="8">
        <v>1.4</v>
      </c>
      <c r="B45" s="9" t="s">
        <v>43</v>
      </c>
      <c r="C45" s="15">
        <v>6.93</v>
      </c>
      <c r="D45" s="10">
        <v>0.33</v>
      </c>
      <c r="E45" s="78">
        <v>7792</v>
      </c>
      <c r="F45" s="10">
        <v>0.48699999999999999</v>
      </c>
      <c r="G45" s="9"/>
      <c r="H45" s="9"/>
      <c r="I45" s="8"/>
      <c r="J45" s="8" t="s">
        <v>180</v>
      </c>
    </row>
    <row r="46" spans="1:10" s="12" customFormat="1" ht="20.25" customHeight="1" x14ac:dyDescent="0.25">
      <c r="A46" s="8">
        <v>1.5</v>
      </c>
      <c r="B46" s="9" t="s">
        <v>44</v>
      </c>
      <c r="C46" s="15">
        <v>5.73</v>
      </c>
      <c r="D46" s="10">
        <v>0.27289999999999998</v>
      </c>
      <c r="E46" s="78">
        <v>5798</v>
      </c>
      <c r="F46" s="10">
        <v>0.3624</v>
      </c>
      <c r="G46" s="9"/>
      <c r="H46" s="9"/>
      <c r="I46" s="8"/>
      <c r="J46" s="8" t="s">
        <v>180</v>
      </c>
    </row>
    <row r="47" spans="1:10" s="12" customFormat="1" ht="20.25" customHeight="1" x14ac:dyDescent="0.25">
      <c r="A47" s="8">
        <v>1.6</v>
      </c>
      <c r="B47" s="9" t="s">
        <v>45</v>
      </c>
      <c r="C47" s="15">
        <v>10.210000000000001</v>
      </c>
      <c r="D47" s="10">
        <v>0.48620000000000002</v>
      </c>
      <c r="E47" s="78">
        <v>11166</v>
      </c>
      <c r="F47" s="10">
        <v>0.69789999999999996</v>
      </c>
      <c r="G47" s="9"/>
      <c r="H47" s="9"/>
      <c r="I47" s="8"/>
      <c r="J47" s="8" t="s">
        <v>180</v>
      </c>
    </row>
    <row r="48" spans="1:10" s="12" customFormat="1" ht="20.25" customHeight="1" x14ac:dyDescent="0.25">
      <c r="A48" s="8">
        <v>1.7</v>
      </c>
      <c r="B48" s="9" t="s">
        <v>46</v>
      </c>
      <c r="C48" s="15">
        <v>7.8</v>
      </c>
      <c r="D48" s="10">
        <v>0.37140000000000001</v>
      </c>
      <c r="E48" s="78">
        <v>8301</v>
      </c>
      <c r="F48" s="10">
        <v>0.51880000000000004</v>
      </c>
      <c r="G48" s="9"/>
      <c r="H48" s="9"/>
      <c r="I48" s="8"/>
      <c r="J48" s="8" t="s">
        <v>180</v>
      </c>
    </row>
    <row r="49" spans="1:10" s="12" customFormat="1" ht="20.25" customHeight="1" x14ac:dyDescent="0.25">
      <c r="A49" s="8">
        <v>1.8</v>
      </c>
      <c r="B49" s="9" t="s">
        <v>47</v>
      </c>
      <c r="C49" s="15">
        <v>9.99</v>
      </c>
      <c r="D49" s="10">
        <v>0.47570000000000001</v>
      </c>
      <c r="E49" s="78">
        <v>12473</v>
      </c>
      <c r="F49" s="10">
        <v>0.77959999999999996</v>
      </c>
      <c r="G49" s="9"/>
      <c r="H49" s="9"/>
      <c r="I49" s="8"/>
      <c r="J49" s="8" t="s">
        <v>180</v>
      </c>
    </row>
    <row r="50" spans="1:10" s="12" customFormat="1" ht="20.25" customHeight="1" x14ac:dyDescent="0.25">
      <c r="A50" s="8">
        <v>1.9</v>
      </c>
      <c r="B50" s="9" t="s">
        <v>48</v>
      </c>
      <c r="C50" s="15">
        <v>5.12</v>
      </c>
      <c r="D50" s="10">
        <v>0.24379999999999999</v>
      </c>
      <c r="E50" s="78">
        <v>6010</v>
      </c>
      <c r="F50" s="10">
        <v>0.37559999999999999</v>
      </c>
      <c r="G50" s="9"/>
      <c r="H50" s="9"/>
      <c r="I50" s="8"/>
      <c r="J50" s="8" t="s">
        <v>180</v>
      </c>
    </row>
    <row r="51" spans="1:10" s="12" customFormat="1" ht="20.25" customHeight="1" x14ac:dyDescent="0.25">
      <c r="A51" s="8">
        <v>1.1000000000000001</v>
      </c>
      <c r="B51" s="9" t="s">
        <v>49</v>
      </c>
      <c r="C51" s="15">
        <v>10.69</v>
      </c>
      <c r="D51" s="10">
        <v>0.50900000000000001</v>
      </c>
      <c r="E51" s="78">
        <v>10453</v>
      </c>
      <c r="F51" s="10">
        <v>0.65329999999999999</v>
      </c>
      <c r="G51" s="9"/>
      <c r="H51" s="9"/>
      <c r="I51" s="8"/>
      <c r="J51" s="8" t="s">
        <v>180</v>
      </c>
    </row>
    <row r="52" spans="1:10" s="12" customFormat="1" ht="20.25" customHeight="1" x14ac:dyDescent="0.25">
      <c r="A52" s="8">
        <v>1.1100000000000001</v>
      </c>
      <c r="B52" s="9" t="s">
        <v>50</v>
      </c>
      <c r="C52" s="15">
        <v>5.57</v>
      </c>
      <c r="D52" s="10">
        <v>0.26519999999999999</v>
      </c>
      <c r="E52" s="78">
        <v>6150</v>
      </c>
      <c r="F52" s="10">
        <v>0.38440000000000002</v>
      </c>
      <c r="G52" s="9"/>
      <c r="H52" s="9"/>
      <c r="I52" s="8"/>
      <c r="J52" s="8" t="s">
        <v>180</v>
      </c>
    </row>
    <row r="53" spans="1:10" s="12" customFormat="1" ht="20.25" customHeight="1" x14ac:dyDescent="0.25">
      <c r="A53" s="8">
        <v>1.1200000000000001</v>
      </c>
      <c r="B53" s="9" t="s">
        <v>51</v>
      </c>
      <c r="C53" s="15">
        <v>6.11</v>
      </c>
      <c r="D53" s="10">
        <v>0.29099999999999998</v>
      </c>
      <c r="E53" s="78">
        <v>5846</v>
      </c>
      <c r="F53" s="10">
        <v>0.3654</v>
      </c>
      <c r="G53" s="9"/>
      <c r="H53" s="9"/>
      <c r="I53" s="8"/>
      <c r="J53" s="8" t="s">
        <v>180</v>
      </c>
    </row>
    <row r="54" spans="1:10" s="12" customFormat="1" ht="20.25" customHeight="1" x14ac:dyDescent="0.25">
      <c r="A54" s="8">
        <v>1.1299999999999999</v>
      </c>
      <c r="B54" s="9" t="s">
        <v>52</v>
      </c>
      <c r="C54" s="15">
        <v>9.0500000000000007</v>
      </c>
      <c r="D54" s="10">
        <v>0.43099999999999999</v>
      </c>
      <c r="E54" s="78">
        <v>7941</v>
      </c>
      <c r="F54" s="10">
        <v>0.49630000000000002</v>
      </c>
      <c r="G54" s="9"/>
      <c r="H54" s="9"/>
      <c r="I54" s="8"/>
      <c r="J54" s="8" t="s">
        <v>180</v>
      </c>
    </row>
    <row r="55" spans="1:10" ht="20.25" customHeight="1" x14ac:dyDescent="0.25">
      <c r="A55" s="13">
        <v>2</v>
      </c>
      <c r="B55" s="14" t="s">
        <v>37</v>
      </c>
      <c r="C55" s="15"/>
      <c r="D55" s="15"/>
      <c r="E55" s="78">
        <v>0</v>
      </c>
      <c r="F55" s="15"/>
      <c r="G55" s="9"/>
      <c r="H55" s="9"/>
      <c r="I55" s="8"/>
      <c r="J55" s="8"/>
    </row>
    <row r="56" spans="1:10" s="12" customFormat="1" ht="20.25" customHeight="1" x14ac:dyDescent="0.25">
      <c r="A56" s="16" t="s">
        <v>53</v>
      </c>
      <c r="B56" s="17" t="s">
        <v>54</v>
      </c>
      <c r="C56" s="18">
        <f>C57+C73</f>
        <v>103.38999999999999</v>
      </c>
      <c r="D56" s="18"/>
      <c r="E56" s="77">
        <v>136093</v>
      </c>
      <c r="F56" s="15"/>
      <c r="G56" s="9"/>
      <c r="H56" s="9"/>
      <c r="I56" s="8"/>
      <c r="J56" s="8"/>
    </row>
    <row r="57" spans="1:10" s="12" customFormat="1" ht="20.25" customHeight="1" x14ac:dyDescent="0.25">
      <c r="A57" s="13">
        <v>1</v>
      </c>
      <c r="B57" s="14" t="s">
        <v>7</v>
      </c>
      <c r="C57" s="18">
        <f>SUM(C58:C72)</f>
        <v>103.38999999999999</v>
      </c>
      <c r="D57" s="15"/>
      <c r="E57" s="77">
        <v>136093</v>
      </c>
      <c r="F57" s="15"/>
      <c r="G57" s="9"/>
      <c r="H57" s="9"/>
      <c r="I57" s="8"/>
      <c r="J57" s="8"/>
    </row>
    <row r="58" spans="1:10" s="12" customFormat="1" ht="20.25" customHeight="1" x14ac:dyDescent="0.25">
      <c r="A58" s="8">
        <v>1.1000000000000001</v>
      </c>
      <c r="B58" s="9" t="s">
        <v>55</v>
      </c>
      <c r="C58" s="15">
        <v>7.51</v>
      </c>
      <c r="D58" s="10">
        <v>0.35759999999999997</v>
      </c>
      <c r="E58" s="78">
        <v>12580</v>
      </c>
      <c r="F58" s="10">
        <v>0.7863</v>
      </c>
      <c r="G58" s="9"/>
      <c r="H58" s="9"/>
      <c r="I58" s="8"/>
      <c r="J58" s="8" t="s">
        <v>180</v>
      </c>
    </row>
    <row r="59" spans="1:10" s="12" customFormat="1" ht="20.25" customHeight="1" x14ac:dyDescent="0.25">
      <c r="A59" s="8">
        <v>1.2</v>
      </c>
      <c r="B59" s="9" t="s">
        <v>56</v>
      </c>
      <c r="C59" s="15">
        <v>4.5</v>
      </c>
      <c r="D59" s="10">
        <v>0.21429999999999999</v>
      </c>
      <c r="E59" s="78">
        <v>7383</v>
      </c>
      <c r="F59" s="10">
        <v>0.46139999999999998</v>
      </c>
      <c r="G59" s="9"/>
      <c r="H59" s="9"/>
      <c r="I59" s="8"/>
      <c r="J59" s="8" t="s">
        <v>180</v>
      </c>
    </row>
    <row r="60" spans="1:10" s="12" customFormat="1" ht="20.25" customHeight="1" x14ac:dyDescent="0.25">
      <c r="A60" s="8">
        <v>1.3</v>
      </c>
      <c r="B60" s="9" t="s">
        <v>57</v>
      </c>
      <c r="C60" s="15">
        <v>7.3</v>
      </c>
      <c r="D60" s="10">
        <v>0.34760000000000002</v>
      </c>
      <c r="E60" s="78">
        <v>11795</v>
      </c>
      <c r="F60" s="10">
        <v>0.73719999999999997</v>
      </c>
      <c r="G60" s="9"/>
      <c r="H60" s="9"/>
      <c r="I60" s="8"/>
      <c r="J60" s="8" t="s">
        <v>180</v>
      </c>
    </row>
    <row r="61" spans="1:10" s="12" customFormat="1" ht="20.25" customHeight="1" x14ac:dyDescent="0.25">
      <c r="A61" s="8">
        <v>1.4</v>
      </c>
      <c r="B61" s="9" t="s">
        <v>58</v>
      </c>
      <c r="C61" s="15">
        <v>5.84</v>
      </c>
      <c r="D61" s="10">
        <v>0.27810000000000001</v>
      </c>
      <c r="E61" s="78">
        <v>8176</v>
      </c>
      <c r="F61" s="10">
        <v>0.51100000000000001</v>
      </c>
      <c r="G61" s="9"/>
      <c r="H61" s="9"/>
      <c r="I61" s="8"/>
      <c r="J61" s="8" t="s">
        <v>180</v>
      </c>
    </row>
    <row r="62" spans="1:10" s="12" customFormat="1" ht="20.25" customHeight="1" x14ac:dyDescent="0.25">
      <c r="A62" s="8">
        <v>1.5</v>
      </c>
      <c r="B62" s="9" t="s">
        <v>59</v>
      </c>
      <c r="C62" s="15">
        <v>6.74</v>
      </c>
      <c r="D62" s="10">
        <v>0.32100000000000001</v>
      </c>
      <c r="E62" s="78">
        <v>8742</v>
      </c>
      <c r="F62" s="10">
        <v>0.5464</v>
      </c>
      <c r="G62" s="9"/>
      <c r="H62" s="9"/>
      <c r="I62" s="8"/>
      <c r="J62" s="8" t="s">
        <v>180</v>
      </c>
    </row>
    <row r="63" spans="1:10" s="12" customFormat="1" ht="20.25" customHeight="1" x14ac:dyDescent="0.25">
      <c r="A63" s="8">
        <v>1.6</v>
      </c>
      <c r="B63" s="9" t="s">
        <v>60</v>
      </c>
      <c r="C63" s="15">
        <v>8.2899999999999991</v>
      </c>
      <c r="D63" s="10">
        <v>0.39479999999999998</v>
      </c>
      <c r="E63" s="78">
        <v>14322</v>
      </c>
      <c r="F63" s="10">
        <v>0.89510000000000001</v>
      </c>
      <c r="G63" s="9"/>
      <c r="H63" s="9"/>
      <c r="I63" s="8"/>
      <c r="J63" s="8" t="s">
        <v>180</v>
      </c>
    </row>
    <row r="64" spans="1:10" s="12" customFormat="1" ht="20.25" customHeight="1" x14ac:dyDescent="0.25">
      <c r="A64" s="8">
        <v>1.7</v>
      </c>
      <c r="B64" s="9" t="s">
        <v>61</v>
      </c>
      <c r="C64" s="15">
        <v>5.65</v>
      </c>
      <c r="D64" s="10">
        <v>0.26900000000000002</v>
      </c>
      <c r="E64" s="78">
        <v>7315</v>
      </c>
      <c r="F64" s="10">
        <v>0.4572</v>
      </c>
      <c r="G64" s="9"/>
      <c r="H64" s="9"/>
      <c r="I64" s="8"/>
      <c r="J64" s="8" t="s">
        <v>180</v>
      </c>
    </row>
    <row r="65" spans="1:10" s="12" customFormat="1" ht="20.25" customHeight="1" x14ac:dyDescent="0.25">
      <c r="A65" s="8">
        <v>1.8</v>
      </c>
      <c r="B65" s="9" t="s">
        <v>62</v>
      </c>
      <c r="C65" s="15">
        <v>7.37</v>
      </c>
      <c r="D65" s="10">
        <v>0.35099999999999998</v>
      </c>
      <c r="E65" s="78">
        <v>7862</v>
      </c>
      <c r="F65" s="10">
        <v>0.4914</v>
      </c>
      <c r="G65" s="9"/>
      <c r="H65" s="9"/>
      <c r="I65" s="8"/>
      <c r="J65" s="8" t="s">
        <v>180</v>
      </c>
    </row>
    <row r="66" spans="1:10" s="12" customFormat="1" ht="20.25" customHeight="1" x14ac:dyDescent="0.25">
      <c r="A66" s="8">
        <v>1.9</v>
      </c>
      <c r="B66" s="9" t="s">
        <v>63</v>
      </c>
      <c r="C66" s="15">
        <v>6.53</v>
      </c>
      <c r="D66" s="10">
        <v>0.311</v>
      </c>
      <c r="E66" s="78">
        <v>8114.0000000000009</v>
      </c>
      <c r="F66" s="10">
        <v>0.5071</v>
      </c>
      <c r="G66" s="9"/>
      <c r="H66" s="9"/>
      <c r="I66" s="8"/>
      <c r="J66" s="8" t="s">
        <v>180</v>
      </c>
    </row>
    <row r="67" spans="1:10" s="12" customFormat="1" ht="20.25" customHeight="1" x14ac:dyDescent="0.25">
      <c r="A67" s="8">
        <v>1.1000000000000001</v>
      </c>
      <c r="B67" s="9" t="s">
        <v>64</v>
      </c>
      <c r="C67" s="15">
        <v>6.53</v>
      </c>
      <c r="D67" s="10">
        <v>0.311</v>
      </c>
      <c r="E67" s="78">
        <v>6087</v>
      </c>
      <c r="F67" s="10">
        <v>0.38040000000000002</v>
      </c>
      <c r="G67" s="9"/>
      <c r="H67" s="9"/>
      <c r="I67" s="8"/>
      <c r="J67" s="8" t="s">
        <v>180</v>
      </c>
    </row>
    <row r="68" spans="1:10" s="12" customFormat="1" ht="20.25" customHeight="1" x14ac:dyDescent="0.25">
      <c r="A68" s="8">
        <v>1.1100000000000001</v>
      </c>
      <c r="B68" s="9" t="s">
        <v>65</v>
      </c>
      <c r="C68" s="15">
        <v>7.55</v>
      </c>
      <c r="D68" s="10">
        <v>0.35949999999999999</v>
      </c>
      <c r="E68" s="78">
        <v>9015</v>
      </c>
      <c r="F68" s="10">
        <v>0.56340000000000001</v>
      </c>
      <c r="G68" s="9"/>
      <c r="H68" s="9"/>
      <c r="I68" s="8"/>
      <c r="J68" s="8" t="s">
        <v>180</v>
      </c>
    </row>
    <row r="69" spans="1:10" s="12" customFormat="1" ht="20.25" customHeight="1" x14ac:dyDescent="0.25">
      <c r="A69" s="8">
        <v>1.1200000000000001</v>
      </c>
      <c r="B69" s="9" t="s">
        <v>66</v>
      </c>
      <c r="C69" s="15">
        <v>7.45</v>
      </c>
      <c r="D69" s="10">
        <v>0.3548</v>
      </c>
      <c r="E69" s="78">
        <v>7520</v>
      </c>
      <c r="F69" s="10">
        <v>0.47</v>
      </c>
      <c r="G69" s="9"/>
      <c r="H69" s="9"/>
      <c r="I69" s="8"/>
      <c r="J69" s="8" t="s">
        <v>180</v>
      </c>
    </row>
    <row r="70" spans="1:10" s="12" customFormat="1" ht="20.25" customHeight="1" x14ac:dyDescent="0.25">
      <c r="A70" s="8">
        <v>1.1299999999999999</v>
      </c>
      <c r="B70" s="9" t="s">
        <v>67</v>
      </c>
      <c r="C70" s="15">
        <v>6.56</v>
      </c>
      <c r="D70" s="10">
        <v>0.31240000000000001</v>
      </c>
      <c r="E70" s="78">
        <v>7735</v>
      </c>
      <c r="F70" s="10">
        <v>0.4834</v>
      </c>
      <c r="G70" s="9"/>
      <c r="H70" s="9"/>
      <c r="I70" s="8"/>
      <c r="J70" s="8" t="s">
        <v>180</v>
      </c>
    </row>
    <row r="71" spans="1:10" s="12" customFormat="1" ht="20.25" customHeight="1" x14ac:dyDescent="0.25">
      <c r="A71" s="8">
        <v>1.1399999999999999</v>
      </c>
      <c r="B71" s="9" t="s">
        <v>68</v>
      </c>
      <c r="C71" s="15">
        <v>8.3000000000000007</v>
      </c>
      <c r="D71" s="10">
        <v>0.3952</v>
      </c>
      <c r="E71" s="78">
        <v>9984</v>
      </c>
      <c r="F71" s="10">
        <v>0.624</v>
      </c>
      <c r="G71" s="9"/>
      <c r="H71" s="9"/>
      <c r="I71" s="8"/>
      <c r="J71" s="8" t="s">
        <v>180</v>
      </c>
    </row>
    <row r="72" spans="1:10" s="12" customFormat="1" ht="20.25" customHeight="1" x14ac:dyDescent="0.25">
      <c r="A72" s="8">
        <v>1.1499999999999999</v>
      </c>
      <c r="B72" s="9" t="s">
        <v>69</v>
      </c>
      <c r="C72" s="15">
        <v>7.27</v>
      </c>
      <c r="D72" s="10">
        <v>0.34620000000000001</v>
      </c>
      <c r="E72" s="78">
        <v>9463</v>
      </c>
      <c r="F72" s="10">
        <v>0.59140000000000004</v>
      </c>
      <c r="G72" s="9"/>
      <c r="H72" s="9"/>
      <c r="I72" s="8"/>
      <c r="J72" s="8" t="s">
        <v>180</v>
      </c>
    </row>
    <row r="73" spans="1:10" s="12" customFormat="1" ht="20.25" customHeight="1" x14ac:dyDescent="0.25">
      <c r="A73" s="13">
        <v>2</v>
      </c>
      <c r="B73" s="14" t="s">
        <v>37</v>
      </c>
      <c r="C73" s="15"/>
      <c r="D73" s="15"/>
      <c r="E73" s="78">
        <v>0</v>
      </c>
      <c r="F73" s="15"/>
      <c r="G73" s="9"/>
      <c r="H73" s="9"/>
      <c r="I73" s="8"/>
      <c r="J73" s="8"/>
    </row>
    <row r="74" spans="1:10" s="12" customFormat="1" ht="20.25" customHeight="1" x14ac:dyDescent="0.25">
      <c r="A74" s="16" t="s">
        <v>70</v>
      </c>
      <c r="B74" s="17" t="s">
        <v>71</v>
      </c>
      <c r="C74" s="18">
        <f>C75+C94</f>
        <v>129.95999999999998</v>
      </c>
      <c r="D74" s="18"/>
      <c r="E74" s="77">
        <v>156643.00000000003</v>
      </c>
      <c r="F74" s="15"/>
      <c r="G74" s="9"/>
      <c r="H74" s="9"/>
      <c r="I74" s="8"/>
      <c r="J74" s="8"/>
    </row>
    <row r="75" spans="1:10" s="12" customFormat="1" ht="20.25" customHeight="1" x14ac:dyDescent="0.25">
      <c r="A75" s="13">
        <v>1</v>
      </c>
      <c r="B75" s="14" t="s">
        <v>7</v>
      </c>
      <c r="C75" s="18">
        <f>SUM(C76:C93)</f>
        <v>129.95999999999998</v>
      </c>
      <c r="D75" s="15"/>
      <c r="E75" s="78">
        <v>156643.00000000003</v>
      </c>
      <c r="F75" s="15"/>
      <c r="G75" s="9"/>
      <c r="H75" s="9"/>
      <c r="I75" s="8"/>
      <c r="J75" s="8"/>
    </row>
    <row r="76" spans="1:10" s="12" customFormat="1" ht="20.25" customHeight="1" x14ac:dyDescent="0.25">
      <c r="A76" s="8">
        <v>1.1000000000000001</v>
      </c>
      <c r="B76" s="9" t="s">
        <v>72</v>
      </c>
      <c r="C76" s="15">
        <v>7.68</v>
      </c>
      <c r="D76" s="10">
        <v>0.36570000000000003</v>
      </c>
      <c r="E76" s="78">
        <v>10674</v>
      </c>
      <c r="F76" s="10">
        <v>0.66710000000000003</v>
      </c>
      <c r="G76" s="9"/>
      <c r="H76" s="9"/>
      <c r="I76" s="8"/>
      <c r="J76" s="8" t="s">
        <v>180</v>
      </c>
    </row>
    <row r="77" spans="1:10" s="12" customFormat="1" ht="20.25" customHeight="1" x14ac:dyDescent="0.25">
      <c r="A77" s="8">
        <v>1.2</v>
      </c>
      <c r="B77" s="9" t="s">
        <v>73</v>
      </c>
      <c r="C77" s="15">
        <v>8.26</v>
      </c>
      <c r="D77" s="10">
        <v>0.39329999999999998</v>
      </c>
      <c r="E77" s="78">
        <v>9783</v>
      </c>
      <c r="F77" s="10">
        <v>0.61140000000000005</v>
      </c>
      <c r="G77" s="9"/>
      <c r="H77" s="9"/>
      <c r="I77" s="8"/>
      <c r="J77" s="8" t="s">
        <v>180</v>
      </c>
    </row>
    <row r="78" spans="1:10" s="12" customFormat="1" ht="20.25" customHeight="1" x14ac:dyDescent="0.25">
      <c r="A78" s="8">
        <v>1.3</v>
      </c>
      <c r="B78" s="9" t="s">
        <v>74</v>
      </c>
      <c r="C78" s="15">
        <v>7.67</v>
      </c>
      <c r="D78" s="10">
        <v>0.36520000000000002</v>
      </c>
      <c r="E78" s="78">
        <v>8820</v>
      </c>
      <c r="F78" s="10">
        <v>0.55130000000000001</v>
      </c>
      <c r="G78" s="9"/>
      <c r="H78" s="9"/>
      <c r="I78" s="8"/>
      <c r="J78" s="8" t="s">
        <v>180</v>
      </c>
    </row>
    <row r="79" spans="1:10" s="12" customFormat="1" ht="20.25" customHeight="1" x14ac:dyDescent="0.25">
      <c r="A79" s="8">
        <v>1.4</v>
      </c>
      <c r="B79" s="9" t="s">
        <v>75</v>
      </c>
      <c r="C79" s="15">
        <v>7.13</v>
      </c>
      <c r="D79" s="10">
        <v>0.33950000000000002</v>
      </c>
      <c r="E79" s="78">
        <v>8092.0000000000009</v>
      </c>
      <c r="F79" s="10">
        <v>0.50580000000000003</v>
      </c>
      <c r="G79" s="9"/>
      <c r="H79" s="9"/>
      <c r="I79" s="8"/>
      <c r="J79" s="8" t="s">
        <v>180</v>
      </c>
    </row>
    <row r="80" spans="1:10" s="12" customFormat="1" ht="20.25" customHeight="1" x14ac:dyDescent="0.25">
      <c r="A80" s="8">
        <v>1.5</v>
      </c>
      <c r="B80" s="9" t="s">
        <v>76</v>
      </c>
      <c r="C80" s="15">
        <v>6.26</v>
      </c>
      <c r="D80" s="10">
        <v>0.29809999999999998</v>
      </c>
      <c r="E80" s="78">
        <v>10358</v>
      </c>
      <c r="F80" s="10">
        <v>0.64739999999999998</v>
      </c>
      <c r="G80" s="9"/>
      <c r="H80" s="9"/>
      <c r="I80" s="8"/>
      <c r="J80" s="8" t="s">
        <v>180</v>
      </c>
    </row>
    <row r="81" spans="1:10" s="12" customFormat="1" ht="20.25" customHeight="1" x14ac:dyDescent="0.25">
      <c r="A81" s="8">
        <v>1.6</v>
      </c>
      <c r="B81" s="9" t="s">
        <v>77</v>
      </c>
      <c r="C81" s="15">
        <v>5.58</v>
      </c>
      <c r="D81" s="10">
        <v>0.26569999999999999</v>
      </c>
      <c r="E81" s="78">
        <v>8096.9999999999991</v>
      </c>
      <c r="F81" s="10">
        <v>0.50609999999999999</v>
      </c>
      <c r="G81" s="9"/>
      <c r="H81" s="9"/>
      <c r="I81" s="8"/>
      <c r="J81" s="8" t="s">
        <v>180</v>
      </c>
    </row>
    <row r="82" spans="1:10" s="12" customFormat="1" ht="20.25" customHeight="1" x14ac:dyDescent="0.25">
      <c r="A82" s="8">
        <v>1.7</v>
      </c>
      <c r="B82" s="9" t="s">
        <v>78</v>
      </c>
      <c r="C82" s="15">
        <v>10.28</v>
      </c>
      <c r="D82" s="10">
        <v>0.48949999999999999</v>
      </c>
      <c r="E82" s="78">
        <v>12642</v>
      </c>
      <c r="F82" s="10">
        <v>0.79010000000000002</v>
      </c>
      <c r="G82" s="9"/>
      <c r="H82" s="9"/>
      <c r="I82" s="8"/>
      <c r="J82" s="8" t="s">
        <v>180</v>
      </c>
    </row>
    <row r="83" spans="1:10" s="12" customFormat="1" ht="20.25" customHeight="1" x14ac:dyDescent="0.25">
      <c r="A83" s="8">
        <v>1.8</v>
      </c>
      <c r="B83" s="9" t="s">
        <v>79</v>
      </c>
      <c r="C83" s="15">
        <v>7.69</v>
      </c>
      <c r="D83" s="10">
        <v>0.36620000000000003</v>
      </c>
      <c r="E83" s="78">
        <v>10181</v>
      </c>
      <c r="F83" s="10">
        <v>0.63629999999999998</v>
      </c>
      <c r="G83" s="9"/>
      <c r="H83" s="9"/>
      <c r="I83" s="8"/>
      <c r="J83" s="8" t="s">
        <v>180</v>
      </c>
    </row>
    <row r="84" spans="1:10" s="12" customFormat="1" ht="20.25" customHeight="1" x14ac:dyDescent="0.25">
      <c r="A84" s="8">
        <v>1.9</v>
      </c>
      <c r="B84" s="9" t="s">
        <v>80</v>
      </c>
      <c r="C84" s="15">
        <v>6.43</v>
      </c>
      <c r="D84" s="10">
        <v>0.30620000000000003</v>
      </c>
      <c r="E84" s="78">
        <v>7266</v>
      </c>
      <c r="F84" s="10">
        <v>0.4541</v>
      </c>
      <c r="G84" s="9"/>
      <c r="H84" s="9"/>
      <c r="I84" s="8"/>
      <c r="J84" s="8" t="s">
        <v>180</v>
      </c>
    </row>
    <row r="85" spans="1:10" s="12" customFormat="1" ht="20.25" customHeight="1" x14ac:dyDescent="0.25">
      <c r="A85" s="8">
        <v>1.1000000000000001</v>
      </c>
      <c r="B85" s="9" t="s">
        <v>81</v>
      </c>
      <c r="C85" s="15">
        <v>6.77</v>
      </c>
      <c r="D85" s="10">
        <v>0.32240000000000002</v>
      </c>
      <c r="E85" s="78">
        <v>7492</v>
      </c>
      <c r="F85" s="10">
        <v>0.46829999999999999</v>
      </c>
      <c r="G85" s="9"/>
      <c r="H85" s="9"/>
      <c r="I85" s="8"/>
      <c r="J85" s="8" t="s">
        <v>180</v>
      </c>
    </row>
    <row r="86" spans="1:10" s="12" customFormat="1" ht="20.25" customHeight="1" x14ac:dyDescent="0.25">
      <c r="A86" s="8">
        <v>1.1100000000000001</v>
      </c>
      <c r="B86" s="9" t="s">
        <v>82</v>
      </c>
      <c r="C86" s="15">
        <v>6.21</v>
      </c>
      <c r="D86" s="10">
        <v>0.29570000000000002</v>
      </c>
      <c r="E86" s="78">
        <v>7183</v>
      </c>
      <c r="F86" s="10">
        <v>0.44890000000000002</v>
      </c>
      <c r="G86" s="9"/>
      <c r="H86" s="9"/>
      <c r="I86" s="8"/>
      <c r="J86" s="8" t="s">
        <v>180</v>
      </c>
    </row>
    <row r="87" spans="1:10" s="12" customFormat="1" ht="20.25" customHeight="1" x14ac:dyDescent="0.25">
      <c r="A87" s="8">
        <v>1.1200000000000001</v>
      </c>
      <c r="B87" s="9" t="s">
        <v>83</v>
      </c>
      <c r="C87" s="15">
        <v>4.88</v>
      </c>
      <c r="D87" s="10">
        <v>0.2324</v>
      </c>
      <c r="E87" s="78">
        <v>5166</v>
      </c>
      <c r="F87" s="10">
        <v>0.32290000000000002</v>
      </c>
      <c r="G87" s="9"/>
      <c r="H87" s="9"/>
      <c r="I87" s="8"/>
      <c r="J87" s="8" t="s">
        <v>180</v>
      </c>
    </row>
    <row r="88" spans="1:10" s="12" customFormat="1" ht="20.25" customHeight="1" x14ac:dyDescent="0.25">
      <c r="A88" s="8">
        <v>1.1299999999999999</v>
      </c>
      <c r="B88" s="9" t="s">
        <v>84</v>
      </c>
      <c r="C88" s="15">
        <v>7.47</v>
      </c>
      <c r="D88" s="10">
        <v>0.35570000000000002</v>
      </c>
      <c r="E88" s="78">
        <v>6992</v>
      </c>
      <c r="F88" s="10">
        <v>0.437</v>
      </c>
      <c r="G88" s="9"/>
      <c r="H88" s="9"/>
      <c r="I88" s="8"/>
      <c r="J88" s="8" t="s">
        <v>180</v>
      </c>
    </row>
    <row r="89" spans="1:10" s="12" customFormat="1" ht="20.25" customHeight="1" x14ac:dyDescent="0.25">
      <c r="A89" s="8">
        <v>1.1399999999999999</v>
      </c>
      <c r="B89" s="9" t="s">
        <v>85</v>
      </c>
      <c r="C89" s="15">
        <v>12.12</v>
      </c>
      <c r="D89" s="10">
        <v>0.57709999999999995</v>
      </c>
      <c r="E89" s="78">
        <v>12307</v>
      </c>
      <c r="F89" s="10">
        <v>0.76919999999999999</v>
      </c>
      <c r="G89" s="9"/>
      <c r="H89" s="9"/>
      <c r="I89" s="8"/>
      <c r="J89" s="8" t="s">
        <v>180</v>
      </c>
    </row>
    <row r="90" spans="1:10" s="12" customFormat="1" ht="20.25" customHeight="1" x14ac:dyDescent="0.25">
      <c r="A90" s="8">
        <v>1.1499999999999999</v>
      </c>
      <c r="B90" s="9" t="s">
        <v>86</v>
      </c>
      <c r="C90" s="15">
        <v>7.14</v>
      </c>
      <c r="D90" s="10">
        <v>0.34</v>
      </c>
      <c r="E90" s="78">
        <v>9163</v>
      </c>
      <c r="F90" s="10">
        <v>0.57269999999999999</v>
      </c>
      <c r="G90" s="9"/>
      <c r="H90" s="9"/>
      <c r="I90" s="8"/>
      <c r="J90" s="8" t="s">
        <v>180</v>
      </c>
    </row>
    <row r="91" spans="1:10" s="12" customFormat="1" ht="20.25" customHeight="1" x14ac:dyDescent="0.25">
      <c r="A91" s="8">
        <v>1.1599999999999999</v>
      </c>
      <c r="B91" s="9" t="s">
        <v>87</v>
      </c>
      <c r="C91" s="15">
        <v>4.7</v>
      </c>
      <c r="D91" s="10">
        <v>0.2238</v>
      </c>
      <c r="E91" s="78">
        <v>5051</v>
      </c>
      <c r="F91" s="10">
        <v>0.31569999999999998</v>
      </c>
      <c r="G91" s="9"/>
      <c r="H91" s="9"/>
      <c r="I91" s="8"/>
      <c r="J91" s="8" t="s">
        <v>180</v>
      </c>
    </row>
    <row r="92" spans="1:10" s="12" customFormat="1" ht="20.25" customHeight="1" x14ac:dyDescent="0.25">
      <c r="A92" s="8">
        <v>1.17</v>
      </c>
      <c r="B92" s="9" t="s">
        <v>88</v>
      </c>
      <c r="C92" s="15">
        <v>7.93</v>
      </c>
      <c r="D92" s="10">
        <v>0.37759999999999999</v>
      </c>
      <c r="E92" s="78">
        <v>11835</v>
      </c>
      <c r="F92" s="10">
        <v>0.73970000000000002</v>
      </c>
      <c r="G92" s="9"/>
      <c r="H92" s="9"/>
      <c r="I92" s="8"/>
      <c r="J92" s="8" t="s">
        <v>180</v>
      </c>
    </row>
    <row r="93" spans="1:10" s="12" customFormat="1" ht="20.25" customHeight="1" x14ac:dyDescent="0.25">
      <c r="A93" s="8">
        <v>1.18</v>
      </c>
      <c r="B93" s="9" t="s">
        <v>89</v>
      </c>
      <c r="C93" s="15">
        <v>5.76</v>
      </c>
      <c r="D93" s="10">
        <v>0.27429999999999999</v>
      </c>
      <c r="E93" s="78">
        <v>5541</v>
      </c>
      <c r="F93" s="15" t="s">
        <v>90</v>
      </c>
      <c r="G93" s="9"/>
      <c r="H93" s="9"/>
      <c r="I93" s="8"/>
      <c r="J93" s="8" t="s">
        <v>180</v>
      </c>
    </row>
    <row r="94" spans="1:10" s="12" customFormat="1" ht="20.25" customHeight="1" x14ac:dyDescent="0.25">
      <c r="A94" s="13">
        <v>2</v>
      </c>
      <c r="B94" s="14" t="s">
        <v>37</v>
      </c>
      <c r="C94" s="15"/>
      <c r="D94" s="15"/>
      <c r="E94" s="78">
        <v>0</v>
      </c>
      <c r="F94" s="15"/>
      <c r="G94" s="9"/>
      <c r="H94" s="9"/>
      <c r="I94" s="8"/>
      <c r="J94" s="8"/>
    </row>
    <row r="95" spans="1:10" s="12" customFormat="1" ht="20.25" customHeight="1" x14ac:dyDescent="0.25">
      <c r="A95" s="16" t="s">
        <v>91</v>
      </c>
      <c r="B95" s="17" t="s">
        <v>92</v>
      </c>
      <c r="C95" s="19">
        <f>C96+C117</f>
        <v>130.79999999999998</v>
      </c>
      <c r="D95" s="18"/>
      <c r="E95" s="77">
        <v>219592</v>
      </c>
      <c r="F95" s="15"/>
      <c r="G95" s="9"/>
      <c r="H95" s="9"/>
      <c r="I95" s="8"/>
      <c r="J95" s="8"/>
    </row>
    <row r="96" spans="1:10" s="12" customFormat="1" ht="20.25" customHeight="1" x14ac:dyDescent="0.25">
      <c r="A96" s="13">
        <v>1</v>
      </c>
      <c r="B96" s="14" t="s">
        <v>7</v>
      </c>
      <c r="C96" s="19">
        <f>SUM(C97:C116)</f>
        <v>130.79999999999998</v>
      </c>
      <c r="D96" s="15"/>
      <c r="E96" s="77">
        <v>219592</v>
      </c>
      <c r="F96" s="15"/>
      <c r="G96" s="9"/>
      <c r="H96" s="9"/>
      <c r="I96" s="8"/>
      <c r="J96" s="8"/>
    </row>
    <row r="97" spans="1:10" s="12" customFormat="1" ht="20.25" customHeight="1" x14ac:dyDescent="0.25">
      <c r="A97" s="8">
        <v>1.1000000000000001</v>
      </c>
      <c r="B97" s="9" t="s">
        <v>93</v>
      </c>
      <c r="C97" s="15">
        <v>8.5500000000000007</v>
      </c>
      <c r="D97" s="10">
        <v>0.40710000000000002</v>
      </c>
      <c r="E97" s="78">
        <v>17036</v>
      </c>
      <c r="F97" s="10">
        <v>1.0648</v>
      </c>
      <c r="G97" s="9"/>
      <c r="H97" s="9"/>
      <c r="I97" s="8"/>
      <c r="J97" s="8" t="s">
        <v>180</v>
      </c>
    </row>
    <row r="98" spans="1:10" s="12" customFormat="1" ht="20.25" customHeight="1" x14ac:dyDescent="0.25">
      <c r="A98" s="8">
        <v>1.2</v>
      </c>
      <c r="B98" s="9" t="s">
        <v>94</v>
      </c>
      <c r="C98" s="15">
        <v>5.23</v>
      </c>
      <c r="D98" s="10">
        <v>0.249</v>
      </c>
      <c r="E98" s="78">
        <v>9746</v>
      </c>
      <c r="F98" s="10">
        <v>0.60909999999999997</v>
      </c>
      <c r="G98" s="9"/>
      <c r="H98" s="9"/>
      <c r="I98" s="8"/>
      <c r="J98" s="8" t="s">
        <v>180</v>
      </c>
    </row>
    <row r="99" spans="1:10" s="12" customFormat="1" ht="20.25" customHeight="1" x14ac:dyDescent="0.25">
      <c r="A99" s="8">
        <v>1.3</v>
      </c>
      <c r="B99" s="9" t="s">
        <v>95</v>
      </c>
      <c r="C99" s="15">
        <v>5.94</v>
      </c>
      <c r="D99" s="10">
        <v>0.28289999999999998</v>
      </c>
      <c r="E99" s="78">
        <v>9859</v>
      </c>
      <c r="F99" s="10">
        <v>0.61619999999999997</v>
      </c>
      <c r="G99" s="9"/>
      <c r="H99" s="9"/>
      <c r="I99" s="8"/>
      <c r="J99" s="8" t="s">
        <v>180</v>
      </c>
    </row>
    <row r="100" spans="1:10" s="12" customFormat="1" ht="20.25" customHeight="1" x14ac:dyDescent="0.25">
      <c r="A100" s="8">
        <v>1.4</v>
      </c>
      <c r="B100" s="9" t="s">
        <v>96</v>
      </c>
      <c r="C100" s="15">
        <v>8.3699999999999992</v>
      </c>
      <c r="D100" s="10">
        <v>0.39860000000000001</v>
      </c>
      <c r="E100" s="78">
        <v>13839</v>
      </c>
      <c r="F100" s="10">
        <v>0.8649</v>
      </c>
      <c r="G100" s="9"/>
      <c r="H100" s="9"/>
      <c r="I100" s="8"/>
      <c r="J100" s="8" t="s">
        <v>180</v>
      </c>
    </row>
    <row r="101" spans="1:10" s="12" customFormat="1" ht="20.25" customHeight="1" x14ac:dyDescent="0.25">
      <c r="A101" s="8">
        <v>1.5</v>
      </c>
      <c r="B101" s="9" t="s">
        <v>97</v>
      </c>
      <c r="C101" s="15">
        <v>3.15</v>
      </c>
      <c r="D101" s="10">
        <v>0.15</v>
      </c>
      <c r="E101" s="78">
        <v>5669</v>
      </c>
      <c r="F101" s="10">
        <v>0.3543</v>
      </c>
      <c r="G101" s="9"/>
      <c r="H101" s="9"/>
      <c r="I101" s="8"/>
      <c r="J101" s="8" t="s">
        <v>180</v>
      </c>
    </row>
    <row r="102" spans="1:10" s="12" customFormat="1" ht="20.25" customHeight="1" x14ac:dyDescent="0.25">
      <c r="A102" s="8">
        <v>1.6</v>
      </c>
      <c r="B102" s="9" t="s">
        <v>98</v>
      </c>
      <c r="C102" s="15">
        <v>10.6</v>
      </c>
      <c r="D102" s="10">
        <v>0.50480000000000003</v>
      </c>
      <c r="E102" s="78">
        <v>16358</v>
      </c>
      <c r="F102" s="10">
        <v>1.0224</v>
      </c>
      <c r="G102" s="9"/>
      <c r="H102" s="9"/>
      <c r="I102" s="8"/>
      <c r="J102" s="8" t="s">
        <v>180</v>
      </c>
    </row>
    <row r="103" spans="1:10" s="12" customFormat="1" ht="20.25" customHeight="1" x14ac:dyDescent="0.25">
      <c r="A103" s="8">
        <v>1.7</v>
      </c>
      <c r="B103" s="9" t="s">
        <v>99</v>
      </c>
      <c r="C103" s="15">
        <v>6.12</v>
      </c>
      <c r="D103" s="10">
        <v>0.29139999999999999</v>
      </c>
      <c r="E103" s="78">
        <v>11227</v>
      </c>
      <c r="F103" s="10">
        <v>0.70169999999999999</v>
      </c>
      <c r="G103" s="9"/>
      <c r="H103" s="9"/>
      <c r="I103" s="8"/>
      <c r="J103" s="8" t="s">
        <v>180</v>
      </c>
    </row>
    <row r="104" spans="1:10" s="12" customFormat="1" ht="20.25" customHeight="1" x14ac:dyDescent="0.25">
      <c r="A104" s="8">
        <v>1.8</v>
      </c>
      <c r="B104" s="9" t="s">
        <v>100</v>
      </c>
      <c r="C104" s="15">
        <v>5.03</v>
      </c>
      <c r="D104" s="10">
        <v>0.23949999999999999</v>
      </c>
      <c r="E104" s="78">
        <v>8688</v>
      </c>
      <c r="F104" s="10">
        <v>0.54300000000000004</v>
      </c>
      <c r="G104" s="9"/>
      <c r="H104" s="9"/>
      <c r="I104" s="8"/>
      <c r="J104" s="8" t="s">
        <v>180</v>
      </c>
    </row>
    <row r="105" spans="1:10" s="12" customFormat="1" ht="20.25" customHeight="1" x14ac:dyDescent="0.25">
      <c r="A105" s="8">
        <v>1.9</v>
      </c>
      <c r="B105" s="9" t="s">
        <v>101</v>
      </c>
      <c r="C105" s="46">
        <v>6.4</v>
      </c>
      <c r="D105" s="10">
        <v>0.30480000000000002</v>
      </c>
      <c r="E105" s="78">
        <v>11870</v>
      </c>
      <c r="F105" s="10">
        <v>0.7419</v>
      </c>
      <c r="G105" s="9"/>
      <c r="H105" s="9"/>
      <c r="I105" s="8"/>
      <c r="J105" s="8" t="s">
        <v>180</v>
      </c>
    </row>
    <row r="106" spans="1:10" s="12" customFormat="1" ht="20.25" customHeight="1" x14ac:dyDescent="0.25">
      <c r="A106" s="8">
        <v>1.1000000000000001</v>
      </c>
      <c r="B106" s="9" t="s">
        <v>102</v>
      </c>
      <c r="C106" s="15">
        <v>4.51</v>
      </c>
      <c r="D106" s="10">
        <v>0.21479999999999999</v>
      </c>
      <c r="E106" s="78">
        <v>8462</v>
      </c>
      <c r="F106" s="10">
        <v>0.52890000000000004</v>
      </c>
      <c r="G106" s="9"/>
      <c r="H106" s="9"/>
      <c r="I106" s="8"/>
      <c r="J106" s="8" t="s">
        <v>180</v>
      </c>
    </row>
    <row r="107" spans="1:10" s="12" customFormat="1" ht="20.25" customHeight="1" x14ac:dyDescent="0.25">
      <c r="A107" s="8">
        <v>1.1100000000000001</v>
      </c>
      <c r="B107" s="9" t="s">
        <v>103</v>
      </c>
      <c r="C107" s="15">
        <v>9.23</v>
      </c>
      <c r="D107" s="10">
        <v>0.4395</v>
      </c>
      <c r="E107" s="78">
        <v>17583</v>
      </c>
      <c r="F107" s="10">
        <v>1.0989</v>
      </c>
      <c r="G107" s="9"/>
      <c r="H107" s="9"/>
      <c r="I107" s="8"/>
      <c r="J107" s="8" t="s">
        <v>180</v>
      </c>
    </row>
    <row r="108" spans="1:10" s="12" customFormat="1" ht="20.25" customHeight="1" x14ac:dyDescent="0.25">
      <c r="A108" s="8">
        <v>1.1200000000000001</v>
      </c>
      <c r="B108" s="9" t="s">
        <v>104</v>
      </c>
      <c r="C108" s="15">
        <v>6.13</v>
      </c>
      <c r="D108" s="10">
        <v>0.29189999999999999</v>
      </c>
      <c r="E108" s="78">
        <v>11499</v>
      </c>
      <c r="F108" s="10">
        <v>0.71870000000000001</v>
      </c>
      <c r="G108" s="9"/>
      <c r="H108" s="9"/>
      <c r="I108" s="8"/>
      <c r="J108" s="8" t="s">
        <v>180</v>
      </c>
    </row>
    <row r="109" spans="1:10" s="12" customFormat="1" ht="20.25" customHeight="1" x14ac:dyDescent="0.25">
      <c r="A109" s="8">
        <v>1.1299999999999999</v>
      </c>
      <c r="B109" s="9" t="s">
        <v>105</v>
      </c>
      <c r="C109" s="15">
        <v>5.12</v>
      </c>
      <c r="D109" s="10">
        <v>0.24379999999999999</v>
      </c>
      <c r="E109" s="78">
        <v>6924</v>
      </c>
      <c r="F109" s="10">
        <v>0.43280000000000002</v>
      </c>
      <c r="G109" s="9"/>
      <c r="H109" s="9"/>
      <c r="I109" s="8"/>
      <c r="J109" s="8" t="s">
        <v>180</v>
      </c>
    </row>
    <row r="110" spans="1:10" s="12" customFormat="1" ht="20.25" customHeight="1" x14ac:dyDescent="0.25">
      <c r="A110" s="8">
        <v>1.1399999999999999</v>
      </c>
      <c r="B110" s="9" t="s">
        <v>106</v>
      </c>
      <c r="C110" s="15">
        <v>9.2799999999999994</v>
      </c>
      <c r="D110" s="10">
        <v>0.44190000000000002</v>
      </c>
      <c r="E110" s="78">
        <v>12965</v>
      </c>
      <c r="F110" s="10">
        <v>0.81030000000000002</v>
      </c>
      <c r="G110" s="9"/>
      <c r="H110" s="9"/>
      <c r="I110" s="8"/>
      <c r="J110" s="8" t="s">
        <v>180</v>
      </c>
    </row>
    <row r="111" spans="1:10" s="12" customFormat="1" ht="20.25" customHeight="1" x14ac:dyDescent="0.25">
      <c r="A111" s="8">
        <v>1.1499999999999999</v>
      </c>
      <c r="B111" s="9" t="s">
        <v>107</v>
      </c>
      <c r="C111" s="15">
        <v>6.44</v>
      </c>
      <c r="D111" s="10">
        <v>0.30669999999999997</v>
      </c>
      <c r="E111" s="78">
        <v>9116</v>
      </c>
      <c r="F111" s="10">
        <v>0.56979999999999997</v>
      </c>
      <c r="G111" s="9"/>
      <c r="H111" s="9"/>
      <c r="I111" s="8"/>
      <c r="J111" s="8" t="s">
        <v>180</v>
      </c>
    </row>
    <row r="112" spans="1:10" s="12" customFormat="1" ht="20.25" customHeight="1" x14ac:dyDescent="0.25">
      <c r="A112" s="8">
        <v>1.1599999999999999</v>
      </c>
      <c r="B112" s="9" t="s">
        <v>108</v>
      </c>
      <c r="C112" s="15">
        <v>4.03</v>
      </c>
      <c r="D112" s="10">
        <v>0.19189999999999999</v>
      </c>
      <c r="E112" s="78">
        <v>5370</v>
      </c>
      <c r="F112" s="10">
        <v>0.33560000000000001</v>
      </c>
      <c r="G112" s="9"/>
      <c r="H112" s="9"/>
      <c r="I112" s="8"/>
      <c r="J112" s="8" t="s">
        <v>180</v>
      </c>
    </row>
    <row r="113" spans="1:10" s="12" customFormat="1" ht="20.25" customHeight="1" x14ac:dyDescent="0.25">
      <c r="A113" s="8">
        <v>1.17</v>
      </c>
      <c r="B113" s="9" t="s">
        <v>109</v>
      </c>
      <c r="C113" s="15">
        <v>5.94</v>
      </c>
      <c r="D113" s="10">
        <v>0.28289999999999998</v>
      </c>
      <c r="E113" s="78">
        <v>8122</v>
      </c>
      <c r="F113" s="10">
        <v>0.50760000000000005</v>
      </c>
      <c r="G113" s="9"/>
      <c r="H113" s="9"/>
      <c r="I113" s="8"/>
      <c r="J113" s="8" t="s">
        <v>180</v>
      </c>
    </row>
    <row r="114" spans="1:10" s="12" customFormat="1" ht="20.25" customHeight="1" x14ac:dyDescent="0.25">
      <c r="A114" s="8">
        <v>1.18</v>
      </c>
      <c r="B114" s="9" t="s">
        <v>110</v>
      </c>
      <c r="C114" s="15">
        <v>7.77</v>
      </c>
      <c r="D114" s="10">
        <v>0.37</v>
      </c>
      <c r="E114" s="78">
        <v>14173</v>
      </c>
      <c r="F114" s="10">
        <v>0.88580000000000003</v>
      </c>
      <c r="G114" s="9"/>
      <c r="H114" s="9"/>
      <c r="I114" s="8"/>
      <c r="J114" s="8" t="s">
        <v>180</v>
      </c>
    </row>
    <row r="115" spans="1:10" s="12" customFormat="1" ht="20.25" customHeight="1" x14ac:dyDescent="0.25">
      <c r="A115" s="8">
        <v>1.19</v>
      </c>
      <c r="B115" s="9" t="s">
        <v>111</v>
      </c>
      <c r="C115" s="46">
        <v>5</v>
      </c>
      <c r="D115" s="10">
        <v>0.23810000000000001</v>
      </c>
      <c r="E115" s="78">
        <v>8724</v>
      </c>
      <c r="F115" s="10">
        <v>0.54530000000000001</v>
      </c>
      <c r="G115" s="9"/>
      <c r="H115" s="9"/>
      <c r="I115" s="8"/>
      <c r="J115" s="8" t="s">
        <v>180</v>
      </c>
    </row>
    <row r="116" spans="1:10" s="12" customFormat="1" ht="20.25" customHeight="1" x14ac:dyDescent="0.25">
      <c r="A116" s="8">
        <v>1.2</v>
      </c>
      <c r="B116" s="9" t="s">
        <v>112</v>
      </c>
      <c r="C116" s="15">
        <v>7.96</v>
      </c>
      <c r="D116" s="10">
        <v>0.379</v>
      </c>
      <c r="E116" s="78">
        <v>12362</v>
      </c>
      <c r="F116" s="10">
        <v>0.77259999999999995</v>
      </c>
      <c r="G116" s="9"/>
      <c r="H116" s="9"/>
      <c r="I116" s="8"/>
      <c r="J116" s="8" t="s">
        <v>180</v>
      </c>
    </row>
    <row r="117" spans="1:10" s="12" customFormat="1" ht="20.25" customHeight="1" x14ac:dyDescent="0.25">
      <c r="A117" s="13">
        <v>2</v>
      </c>
      <c r="B117" s="14" t="s">
        <v>113</v>
      </c>
      <c r="C117" s="15"/>
      <c r="D117" s="15"/>
      <c r="E117" s="78">
        <v>0</v>
      </c>
      <c r="F117" s="15"/>
      <c r="G117" s="9"/>
      <c r="H117" s="9"/>
      <c r="I117" s="8"/>
      <c r="J117" s="8"/>
    </row>
    <row r="118" spans="1:10" s="12" customFormat="1" ht="20.25" customHeight="1" x14ac:dyDescent="0.25">
      <c r="A118" s="16" t="s">
        <v>114</v>
      </c>
      <c r="B118" s="17" t="s">
        <v>115</v>
      </c>
      <c r="C118" s="18">
        <f>C119+C132</f>
        <v>92.38</v>
      </c>
      <c r="D118" s="18"/>
      <c r="E118" s="77">
        <v>190496.00000000003</v>
      </c>
      <c r="F118" s="15"/>
      <c r="G118" s="9"/>
      <c r="H118" s="9"/>
      <c r="I118" s="8"/>
      <c r="J118" s="8"/>
    </row>
    <row r="119" spans="1:10" s="12" customFormat="1" ht="20.25" customHeight="1" x14ac:dyDescent="0.25">
      <c r="A119" s="13">
        <v>1</v>
      </c>
      <c r="B119" s="14" t="s">
        <v>7</v>
      </c>
      <c r="C119" s="18">
        <f>SUM(C120:C131)</f>
        <v>92.38</v>
      </c>
      <c r="D119" s="15"/>
      <c r="E119" s="77">
        <v>190496.00000000003</v>
      </c>
      <c r="F119" s="15"/>
      <c r="G119" s="9"/>
      <c r="H119" s="9"/>
      <c r="I119" s="8"/>
      <c r="J119" s="8"/>
    </row>
    <row r="120" spans="1:10" s="12" customFormat="1" ht="20.25" customHeight="1" x14ac:dyDescent="0.25">
      <c r="A120" s="8">
        <v>1.1000000000000001</v>
      </c>
      <c r="B120" s="9" t="s">
        <v>116</v>
      </c>
      <c r="C120" s="15">
        <v>7.46</v>
      </c>
      <c r="D120" s="10">
        <v>0.35520000000000002</v>
      </c>
      <c r="E120" s="78">
        <v>28055</v>
      </c>
      <c r="F120" s="10">
        <v>1.7534000000000001</v>
      </c>
      <c r="G120" s="9"/>
      <c r="H120" s="9"/>
      <c r="I120" s="8"/>
      <c r="J120" s="8" t="s">
        <v>180</v>
      </c>
    </row>
    <row r="121" spans="1:10" s="12" customFormat="1" ht="20.25" customHeight="1" x14ac:dyDescent="0.25">
      <c r="A121" s="8">
        <v>1.2</v>
      </c>
      <c r="B121" s="9" t="s">
        <v>117</v>
      </c>
      <c r="C121" s="15">
        <v>9.2899999999999991</v>
      </c>
      <c r="D121" s="10">
        <v>0.44240000000000002</v>
      </c>
      <c r="E121" s="78">
        <v>18967</v>
      </c>
      <c r="F121" s="10">
        <v>1.1854</v>
      </c>
      <c r="G121" s="9"/>
      <c r="H121" s="9"/>
      <c r="I121" s="8"/>
      <c r="J121" s="8" t="s">
        <v>180</v>
      </c>
    </row>
    <row r="122" spans="1:10" s="12" customFormat="1" ht="20.25" customHeight="1" x14ac:dyDescent="0.25">
      <c r="A122" s="8">
        <v>1.3</v>
      </c>
      <c r="B122" s="9" t="s">
        <v>118</v>
      </c>
      <c r="C122" s="15">
        <v>8.61</v>
      </c>
      <c r="D122" s="10">
        <v>0.41</v>
      </c>
      <c r="E122" s="78">
        <v>13784</v>
      </c>
      <c r="F122" s="10">
        <v>0.86150000000000004</v>
      </c>
      <c r="G122" s="9"/>
      <c r="H122" s="9"/>
      <c r="I122" s="8"/>
      <c r="J122" s="8" t="s">
        <v>180</v>
      </c>
    </row>
    <row r="123" spans="1:10" s="12" customFormat="1" ht="20.25" customHeight="1" x14ac:dyDescent="0.25">
      <c r="A123" s="8">
        <v>1.4</v>
      </c>
      <c r="B123" s="9" t="s">
        <v>119</v>
      </c>
      <c r="C123" s="15">
        <v>5.08</v>
      </c>
      <c r="D123" s="10">
        <v>0.2419</v>
      </c>
      <c r="E123" s="78">
        <v>7578</v>
      </c>
      <c r="F123" s="10">
        <v>0.47360000000000002</v>
      </c>
      <c r="G123" s="9"/>
      <c r="H123" s="9"/>
      <c r="I123" s="8"/>
      <c r="J123" s="8" t="s">
        <v>180</v>
      </c>
    </row>
    <row r="124" spans="1:10" s="12" customFormat="1" ht="20.25" customHeight="1" x14ac:dyDescent="0.25">
      <c r="A124" s="8">
        <v>1.5</v>
      </c>
      <c r="B124" s="9" t="s">
        <v>120</v>
      </c>
      <c r="C124" s="15">
        <v>6.53</v>
      </c>
      <c r="D124" s="10">
        <v>0.311</v>
      </c>
      <c r="E124" s="78">
        <v>21322</v>
      </c>
      <c r="F124" s="10">
        <v>1.3326</v>
      </c>
      <c r="G124" s="9"/>
      <c r="H124" s="9"/>
      <c r="I124" s="8"/>
      <c r="J124" s="8" t="s">
        <v>180</v>
      </c>
    </row>
    <row r="125" spans="1:10" s="12" customFormat="1" ht="20.25" customHeight="1" x14ac:dyDescent="0.25">
      <c r="A125" s="8">
        <v>1.6</v>
      </c>
      <c r="B125" s="9" t="s">
        <v>121</v>
      </c>
      <c r="C125" s="15">
        <v>5.76</v>
      </c>
      <c r="D125" s="10">
        <v>0.27429999999999999</v>
      </c>
      <c r="E125" s="78">
        <v>9467</v>
      </c>
      <c r="F125" s="10">
        <v>0.5917</v>
      </c>
      <c r="G125" s="9"/>
      <c r="H125" s="9"/>
      <c r="I125" s="8"/>
      <c r="J125" s="8" t="s">
        <v>180</v>
      </c>
    </row>
    <row r="126" spans="1:10" s="12" customFormat="1" ht="20.25" customHeight="1" x14ac:dyDescent="0.25">
      <c r="A126" s="8">
        <v>1.7</v>
      </c>
      <c r="B126" s="9" t="s">
        <v>122</v>
      </c>
      <c r="C126" s="15">
        <v>5.21</v>
      </c>
      <c r="D126" s="10">
        <v>0.24809999999999999</v>
      </c>
      <c r="E126" s="78">
        <v>15078</v>
      </c>
      <c r="F126" s="10">
        <v>0.94240000000000002</v>
      </c>
      <c r="G126" s="9"/>
      <c r="H126" s="9"/>
      <c r="I126" s="8"/>
      <c r="J126" s="8" t="s">
        <v>180</v>
      </c>
    </row>
    <row r="127" spans="1:10" s="12" customFormat="1" ht="20.25" customHeight="1" x14ac:dyDescent="0.25">
      <c r="A127" s="8">
        <v>1.8</v>
      </c>
      <c r="B127" s="9" t="s">
        <v>123</v>
      </c>
      <c r="C127" s="15">
        <v>6.21</v>
      </c>
      <c r="D127" s="10">
        <v>0.29570000000000002</v>
      </c>
      <c r="E127" s="78">
        <v>10619</v>
      </c>
      <c r="F127" s="10">
        <v>0.66369999999999996</v>
      </c>
      <c r="G127" s="9"/>
      <c r="H127" s="9"/>
      <c r="I127" s="8"/>
      <c r="J127" s="8" t="s">
        <v>180</v>
      </c>
    </row>
    <row r="128" spans="1:10" s="12" customFormat="1" ht="20.25" customHeight="1" x14ac:dyDescent="0.25">
      <c r="A128" s="8">
        <v>1.9</v>
      </c>
      <c r="B128" s="9" t="s">
        <v>124</v>
      </c>
      <c r="C128" s="15">
        <v>8.11</v>
      </c>
      <c r="D128" s="10">
        <v>0.38619999999999999</v>
      </c>
      <c r="E128" s="78">
        <v>15541</v>
      </c>
      <c r="F128" s="10">
        <v>0.97130000000000005</v>
      </c>
      <c r="G128" s="9"/>
      <c r="H128" s="9"/>
      <c r="I128" s="8"/>
      <c r="J128" s="8" t="s">
        <v>180</v>
      </c>
    </row>
    <row r="129" spans="1:10" s="12" customFormat="1" ht="20.25" customHeight="1" x14ac:dyDescent="0.25">
      <c r="A129" s="8">
        <v>1.1000000000000001</v>
      </c>
      <c r="B129" s="9" t="s">
        <v>125</v>
      </c>
      <c r="C129" s="15">
        <v>8.68</v>
      </c>
      <c r="D129" s="10">
        <v>0.4133</v>
      </c>
      <c r="E129" s="78">
        <v>15020</v>
      </c>
      <c r="F129" s="10">
        <v>0.93879999999999997</v>
      </c>
      <c r="G129" s="9"/>
      <c r="H129" s="9"/>
      <c r="I129" s="8"/>
      <c r="J129" s="8" t="s">
        <v>180</v>
      </c>
    </row>
    <row r="130" spans="1:10" s="12" customFormat="1" ht="20.25" customHeight="1" x14ac:dyDescent="0.25">
      <c r="A130" s="8">
        <v>1.1100000000000001</v>
      </c>
      <c r="B130" s="9" t="s">
        <v>126</v>
      </c>
      <c r="C130" s="15">
        <v>9.67</v>
      </c>
      <c r="D130" s="10">
        <v>0.46050000000000002</v>
      </c>
      <c r="E130" s="78">
        <v>17342</v>
      </c>
      <c r="F130" s="10">
        <v>1.0839000000000001</v>
      </c>
      <c r="G130" s="9"/>
      <c r="H130" s="9"/>
      <c r="I130" s="8"/>
      <c r="J130" s="8" t="s">
        <v>180</v>
      </c>
    </row>
    <row r="131" spans="1:10" s="12" customFormat="1" ht="20.25" customHeight="1" x14ac:dyDescent="0.25">
      <c r="A131" s="8">
        <v>1.1200000000000001</v>
      </c>
      <c r="B131" s="9" t="s">
        <v>127</v>
      </c>
      <c r="C131" s="15">
        <v>11.77</v>
      </c>
      <c r="D131" s="10">
        <v>0.5605</v>
      </c>
      <c r="E131" s="78">
        <v>17723</v>
      </c>
      <c r="F131" s="10">
        <v>1.1076999999999999</v>
      </c>
      <c r="G131" s="9"/>
      <c r="H131" s="9"/>
      <c r="I131" s="8"/>
      <c r="J131" s="8" t="s">
        <v>180</v>
      </c>
    </row>
    <row r="132" spans="1:10" ht="20.25" customHeight="1" x14ac:dyDescent="0.25">
      <c r="A132" s="13">
        <v>2</v>
      </c>
      <c r="B132" s="14" t="s">
        <v>37</v>
      </c>
      <c r="C132" s="15"/>
      <c r="D132" s="15"/>
      <c r="E132" s="78">
        <v>0</v>
      </c>
      <c r="F132" s="15"/>
      <c r="G132" s="9"/>
      <c r="H132" s="9"/>
      <c r="I132" s="8"/>
      <c r="J132" s="8"/>
    </row>
    <row r="133" spans="1:10" ht="20.25" customHeight="1" x14ac:dyDescent="0.25">
      <c r="A133" s="16" t="s">
        <v>128</v>
      </c>
      <c r="B133" s="17" t="s">
        <v>129</v>
      </c>
      <c r="C133" s="18">
        <f>C134+C141</f>
        <v>79.390000000000015</v>
      </c>
      <c r="D133" s="18"/>
      <c r="E133" s="77">
        <v>133857</v>
      </c>
      <c r="F133" s="15"/>
      <c r="G133" s="9"/>
      <c r="H133" s="9"/>
      <c r="I133" s="8"/>
      <c r="J133" s="8"/>
    </row>
    <row r="134" spans="1:10" ht="20.25" customHeight="1" x14ac:dyDescent="0.25">
      <c r="A134" s="13">
        <v>1</v>
      </c>
      <c r="B134" s="14" t="s">
        <v>7</v>
      </c>
      <c r="C134" s="19">
        <f>SUM(C135:C140)</f>
        <v>38.5</v>
      </c>
      <c r="D134" s="15"/>
      <c r="E134" s="77">
        <v>49394.999999999993</v>
      </c>
      <c r="F134" s="15"/>
      <c r="G134" s="9"/>
      <c r="H134" s="9"/>
      <c r="I134" s="8"/>
      <c r="J134" s="8"/>
    </row>
    <row r="135" spans="1:10" ht="20.25" customHeight="1" x14ac:dyDescent="0.25">
      <c r="A135" s="8">
        <v>1.1000000000000001</v>
      </c>
      <c r="B135" s="9" t="s">
        <v>130</v>
      </c>
      <c r="C135" s="15">
        <v>8.92</v>
      </c>
      <c r="D135" s="10">
        <v>0.42480000000000001</v>
      </c>
      <c r="E135" s="78">
        <v>12505</v>
      </c>
      <c r="F135" s="10">
        <v>0.78159999999999996</v>
      </c>
      <c r="G135" s="9"/>
      <c r="H135" s="9"/>
      <c r="I135" s="8"/>
      <c r="J135" s="8" t="s">
        <v>180</v>
      </c>
    </row>
    <row r="136" spans="1:10" ht="20.25" customHeight="1" x14ac:dyDescent="0.25">
      <c r="A136" s="8">
        <v>1.2</v>
      </c>
      <c r="B136" s="9" t="s">
        <v>131</v>
      </c>
      <c r="C136" s="15">
        <v>7.73</v>
      </c>
      <c r="D136" s="10">
        <v>0.36809999999999998</v>
      </c>
      <c r="E136" s="78">
        <v>9605</v>
      </c>
      <c r="F136" s="10">
        <v>0.60029999999999994</v>
      </c>
      <c r="G136" s="9"/>
      <c r="H136" s="9"/>
      <c r="I136" s="8"/>
      <c r="J136" s="8" t="s">
        <v>180</v>
      </c>
    </row>
    <row r="137" spans="1:10" ht="20.25" customHeight="1" x14ac:dyDescent="0.25">
      <c r="A137" s="8">
        <v>1.3</v>
      </c>
      <c r="B137" s="9" t="s">
        <v>132</v>
      </c>
      <c r="C137" s="15">
        <v>7.44</v>
      </c>
      <c r="D137" s="10">
        <v>0.3543</v>
      </c>
      <c r="E137" s="78">
        <v>10481</v>
      </c>
      <c r="F137" s="10">
        <v>0.65510000000000002</v>
      </c>
      <c r="G137" s="9"/>
      <c r="H137" s="9"/>
      <c r="I137" s="8"/>
      <c r="J137" s="8" t="s">
        <v>180</v>
      </c>
    </row>
    <row r="138" spans="1:10" ht="20.25" customHeight="1" x14ac:dyDescent="0.25">
      <c r="A138" s="8">
        <v>1.4</v>
      </c>
      <c r="B138" s="9" t="s">
        <v>133</v>
      </c>
      <c r="C138" s="15">
        <v>4.24</v>
      </c>
      <c r="D138" s="10">
        <v>0.2019</v>
      </c>
      <c r="E138" s="78">
        <v>5403</v>
      </c>
      <c r="F138" s="10">
        <v>0.3377</v>
      </c>
      <c r="G138" s="9"/>
      <c r="H138" s="9"/>
      <c r="I138" s="8"/>
      <c r="J138" s="8" t="s">
        <v>180</v>
      </c>
    </row>
    <row r="139" spans="1:10" ht="20.25" customHeight="1" x14ac:dyDescent="0.25">
      <c r="A139" s="8">
        <v>1.5</v>
      </c>
      <c r="B139" s="9" t="s">
        <v>134</v>
      </c>
      <c r="C139" s="15">
        <v>5.51</v>
      </c>
      <c r="D139" s="10">
        <v>0.26240000000000002</v>
      </c>
      <c r="E139" s="78">
        <v>6791</v>
      </c>
      <c r="F139" s="10">
        <v>0.4244</v>
      </c>
      <c r="G139" s="9"/>
      <c r="H139" s="9"/>
      <c r="I139" s="8"/>
      <c r="J139" s="8" t="s">
        <v>180</v>
      </c>
    </row>
    <row r="140" spans="1:10" ht="20.25" customHeight="1" x14ac:dyDescent="0.25">
      <c r="A140" s="8">
        <v>1.6</v>
      </c>
      <c r="B140" s="9" t="s">
        <v>135</v>
      </c>
      <c r="C140" s="15">
        <v>4.66</v>
      </c>
      <c r="D140" s="10">
        <v>0.22189999999999999</v>
      </c>
      <c r="E140" s="78">
        <v>4610</v>
      </c>
      <c r="F140" s="10">
        <v>0.28810000000000002</v>
      </c>
      <c r="G140" s="9"/>
      <c r="H140" s="9"/>
      <c r="I140" s="8"/>
      <c r="J140" s="8" t="s">
        <v>180</v>
      </c>
    </row>
    <row r="141" spans="1:10" ht="20.25" customHeight="1" x14ac:dyDescent="0.25">
      <c r="A141" s="13">
        <v>2</v>
      </c>
      <c r="B141" s="14" t="s">
        <v>17</v>
      </c>
      <c r="C141" s="18">
        <f>SUM(C142:C148)</f>
        <v>40.890000000000008</v>
      </c>
      <c r="D141" s="15"/>
      <c r="E141" s="78">
        <v>0</v>
      </c>
      <c r="F141" s="15"/>
      <c r="G141" s="9"/>
      <c r="H141" s="9"/>
      <c r="I141" s="8"/>
      <c r="J141" s="8"/>
    </row>
    <row r="142" spans="1:10" ht="20.25" customHeight="1" x14ac:dyDescent="0.25">
      <c r="A142" s="8">
        <v>2.1</v>
      </c>
      <c r="B142" s="9" t="s">
        <v>136</v>
      </c>
      <c r="C142" s="15">
        <v>5.73</v>
      </c>
      <c r="D142" s="10">
        <v>1.0418000000000001</v>
      </c>
      <c r="E142" s="78">
        <v>19132</v>
      </c>
      <c r="F142" s="10">
        <v>0.91100000000000003</v>
      </c>
      <c r="G142" s="9"/>
      <c r="H142" s="9"/>
      <c r="I142" s="8"/>
      <c r="J142" s="8" t="s">
        <v>180</v>
      </c>
    </row>
    <row r="143" spans="1:10" ht="20.25" customHeight="1" x14ac:dyDescent="0.25">
      <c r="A143" s="8">
        <v>2.2000000000000002</v>
      </c>
      <c r="B143" s="9" t="s">
        <v>137</v>
      </c>
      <c r="C143" s="15">
        <v>7.52</v>
      </c>
      <c r="D143" s="10">
        <v>1.3673</v>
      </c>
      <c r="E143" s="78">
        <v>9616</v>
      </c>
      <c r="F143" s="10">
        <v>0.45789999999999997</v>
      </c>
      <c r="G143" s="9"/>
      <c r="H143" s="9"/>
      <c r="I143" s="8"/>
      <c r="J143" s="8" t="s">
        <v>180</v>
      </c>
    </row>
    <row r="144" spans="1:10" ht="20.25" customHeight="1" x14ac:dyDescent="0.25">
      <c r="A144" s="8">
        <v>2.2999999999999998</v>
      </c>
      <c r="B144" s="9" t="s">
        <v>138</v>
      </c>
      <c r="C144" s="15">
        <v>6.19</v>
      </c>
      <c r="D144" s="10">
        <v>1.1254999999999999</v>
      </c>
      <c r="E144" s="78">
        <v>16423</v>
      </c>
      <c r="F144" s="10">
        <v>0.78200000000000003</v>
      </c>
      <c r="G144" s="9"/>
      <c r="H144" s="9"/>
      <c r="I144" s="8"/>
      <c r="J144" s="8" t="s">
        <v>180</v>
      </c>
    </row>
    <row r="145" spans="1:10" ht="20.25" customHeight="1" x14ac:dyDescent="0.25">
      <c r="A145" s="8">
        <v>2.4</v>
      </c>
      <c r="B145" s="9" t="s">
        <v>139</v>
      </c>
      <c r="C145" s="15">
        <v>6.75</v>
      </c>
      <c r="D145" s="10">
        <v>1.2273000000000001</v>
      </c>
      <c r="E145" s="78">
        <v>14910</v>
      </c>
      <c r="F145" s="10">
        <v>0.71</v>
      </c>
      <c r="G145" s="9"/>
      <c r="H145" s="9"/>
      <c r="I145" s="8"/>
      <c r="J145" s="8" t="s">
        <v>180</v>
      </c>
    </row>
    <row r="146" spans="1:10" ht="20.25" customHeight="1" x14ac:dyDescent="0.25">
      <c r="A146" s="8">
        <v>2.5</v>
      </c>
      <c r="B146" s="9" t="s">
        <v>140</v>
      </c>
      <c r="C146" s="15">
        <v>4.58</v>
      </c>
      <c r="D146" s="10">
        <v>0.8327</v>
      </c>
      <c r="E146" s="78">
        <v>7466</v>
      </c>
      <c r="F146" s="10">
        <v>0.35549999999999998</v>
      </c>
      <c r="G146" s="9"/>
      <c r="H146" s="9"/>
      <c r="I146" s="8"/>
      <c r="J146" s="8" t="s">
        <v>180</v>
      </c>
    </row>
    <row r="147" spans="1:10" ht="20.25" customHeight="1" x14ac:dyDescent="0.25">
      <c r="A147" s="8">
        <v>2.6</v>
      </c>
      <c r="B147" s="9" t="s">
        <v>141</v>
      </c>
      <c r="C147" s="15">
        <v>5.66</v>
      </c>
      <c r="D147" s="10">
        <v>1.0290999999999999</v>
      </c>
      <c r="E147" s="78">
        <v>9601</v>
      </c>
      <c r="F147" s="10">
        <v>0.4572</v>
      </c>
      <c r="G147" s="9"/>
      <c r="H147" s="9"/>
      <c r="I147" s="8"/>
      <c r="J147" s="8" t="s">
        <v>180</v>
      </c>
    </row>
    <row r="148" spans="1:10" ht="20.25" customHeight="1" x14ac:dyDescent="0.25">
      <c r="A148" s="8">
        <v>2.7</v>
      </c>
      <c r="B148" s="9" t="s">
        <v>142</v>
      </c>
      <c r="C148" s="15">
        <v>4.46</v>
      </c>
      <c r="D148" s="10">
        <v>0.81089999999999995</v>
      </c>
      <c r="E148" s="78">
        <v>7314</v>
      </c>
      <c r="F148" s="10">
        <v>0.3483</v>
      </c>
      <c r="G148" s="9"/>
      <c r="H148" s="9"/>
      <c r="I148" s="8"/>
      <c r="J148" s="8" t="s">
        <v>180</v>
      </c>
    </row>
    <row r="149" spans="1:10" ht="20.25" customHeight="1" x14ac:dyDescent="0.25">
      <c r="A149" s="13" t="s">
        <v>143</v>
      </c>
      <c r="B149" s="14" t="s">
        <v>144</v>
      </c>
      <c r="C149" s="18">
        <f>C150+C162</f>
        <v>75.220000000000013</v>
      </c>
      <c r="D149" s="18"/>
      <c r="E149" s="77">
        <v>152640.00000000003</v>
      </c>
      <c r="F149" s="15"/>
      <c r="G149" s="9"/>
      <c r="H149" s="9"/>
      <c r="I149" s="8"/>
      <c r="J149" s="8"/>
    </row>
    <row r="150" spans="1:10" ht="20.25" customHeight="1" x14ac:dyDescent="0.25">
      <c r="A150" s="13">
        <v>1</v>
      </c>
      <c r="B150" s="14" t="s">
        <v>7</v>
      </c>
      <c r="C150" s="18">
        <f>SUM(C151:C161)</f>
        <v>75.220000000000013</v>
      </c>
      <c r="D150" s="15"/>
      <c r="E150" s="77">
        <v>152640.00000000003</v>
      </c>
      <c r="F150" s="15"/>
      <c r="G150" s="9"/>
      <c r="H150" s="9"/>
      <c r="I150" s="8"/>
      <c r="J150" s="8"/>
    </row>
    <row r="151" spans="1:10" ht="20.25" customHeight="1" x14ac:dyDescent="0.25">
      <c r="A151" s="8">
        <v>1.1000000000000001</v>
      </c>
      <c r="B151" s="9" t="s">
        <v>145</v>
      </c>
      <c r="C151" s="15">
        <v>7.05</v>
      </c>
      <c r="D151" s="10">
        <v>0.3357</v>
      </c>
      <c r="E151" s="78">
        <v>23625</v>
      </c>
      <c r="F151" s="10">
        <v>1.4765999999999999</v>
      </c>
      <c r="G151" s="9"/>
      <c r="H151" s="9"/>
      <c r="I151" s="8"/>
      <c r="J151" s="8" t="s">
        <v>180</v>
      </c>
    </row>
    <row r="152" spans="1:10" ht="20.25" customHeight="1" x14ac:dyDescent="0.25">
      <c r="A152" s="8">
        <v>1.2</v>
      </c>
      <c r="B152" s="9" t="s">
        <v>146</v>
      </c>
      <c r="C152" s="15">
        <v>8.61</v>
      </c>
      <c r="D152" s="10">
        <v>0.41</v>
      </c>
      <c r="E152" s="78">
        <v>17984</v>
      </c>
      <c r="F152" s="10">
        <v>1.1240000000000001</v>
      </c>
      <c r="G152" s="9"/>
      <c r="H152" s="9"/>
      <c r="I152" s="8"/>
      <c r="J152" s="8" t="s">
        <v>180</v>
      </c>
    </row>
    <row r="153" spans="1:10" ht="20.25" customHeight="1" x14ac:dyDescent="0.25">
      <c r="A153" s="8">
        <v>1.3</v>
      </c>
      <c r="B153" s="9" t="s">
        <v>147</v>
      </c>
      <c r="C153" s="15">
        <v>6.04</v>
      </c>
      <c r="D153" s="10">
        <v>0.28760000000000002</v>
      </c>
      <c r="E153" s="78">
        <v>10698</v>
      </c>
      <c r="F153" s="10">
        <v>0.66859999999999997</v>
      </c>
      <c r="G153" s="9"/>
      <c r="H153" s="9"/>
      <c r="I153" s="8"/>
      <c r="J153" s="8" t="s">
        <v>180</v>
      </c>
    </row>
    <row r="154" spans="1:10" ht="20.25" customHeight="1" x14ac:dyDescent="0.25">
      <c r="A154" s="8">
        <v>1.4</v>
      </c>
      <c r="B154" s="9" t="s">
        <v>148</v>
      </c>
      <c r="C154" s="15">
        <v>8.19</v>
      </c>
      <c r="D154" s="10">
        <v>0.39</v>
      </c>
      <c r="E154" s="78">
        <v>12119</v>
      </c>
      <c r="F154" s="10">
        <v>0.75739999999999996</v>
      </c>
      <c r="G154" s="9"/>
      <c r="H154" s="9"/>
      <c r="I154" s="8"/>
      <c r="J154" s="8" t="s">
        <v>180</v>
      </c>
    </row>
    <row r="155" spans="1:10" ht="20.25" customHeight="1" x14ac:dyDescent="0.25">
      <c r="A155" s="8">
        <v>1.5</v>
      </c>
      <c r="B155" s="9" t="s">
        <v>149</v>
      </c>
      <c r="C155" s="15">
        <v>7.89</v>
      </c>
      <c r="D155" s="10">
        <v>0.37569999999999998</v>
      </c>
      <c r="E155" s="78">
        <v>10285</v>
      </c>
      <c r="F155" s="10">
        <v>0.64280000000000004</v>
      </c>
      <c r="G155" s="9"/>
      <c r="H155" s="9"/>
      <c r="I155" s="8"/>
      <c r="J155" s="8" t="s">
        <v>180</v>
      </c>
    </row>
    <row r="156" spans="1:10" ht="20.25" customHeight="1" x14ac:dyDescent="0.25">
      <c r="A156" s="8">
        <v>1.6</v>
      </c>
      <c r="B156" s="9" t="s">
        <v>150</v>
      </c>
      <c r="C156" s="15">
        <v>6.01</v>
      </c>
      <c r="D156" s="10">
        <v>0.28620000000000001</v>
      </c>
      <c r="E156" s="78">
        <v>16526</v>
      </c>
      <c r="F156" s="10">
        <v>1.0328999999999999</v>
      </c>
      <c r="G156" s="9"/>
      <c r="H156" s="9"/>
      <c r="I156" s="8"/>
      <c r="J156" s="8" t="s">
        <v>180</v>
      </c>
    </row>
    <row r="157" spans="1:10" ht="20.25" customHeight="1" x14ac:dyDescent="0.25">
      <c r="A157" s="8">
        <v>1.7</v>
      </c>
      <c r="B157" s="9" t="s">
        <v>151</v>
      </c>
      <c r="C157" s="15">
        <v>4.45</v>
      </c>
      <c r="D157" s="10">
        <v>0.21190000000000001</v>
      </c>
      <c r="E157" s="78">
        <v>11691</v>
      </c>
      <c r="F157" s="10">
        <v>0.73070000000000002</v>
      </c>
      <c r="G157" s="9"/>
      <c r="H157" s="9"/>
      <c r="I157" s="8"/>
      <c r="J157" s="8" t="s">
        <v>180</v>
      </c>
    </row>
    <row r="158" spans="1:10" ht="20.25" customHeight="1" x14ac:dyDescent="0.25">
      <c r="A158" s="8">
        <v>1.8</v>
      </c>
      <c r="B158" s="9" t="s">
        <v>152</v>
      </c>
      <c r="C158" s="15">
        <v>7.92</v>
      </c>
      <c r="D158" s="10">
        <v>0.37709999999999999</v>
      </c>
      <c r="E158" s="78">
        <v>13721</v>
      </c>
      <c r="F158" s="10">
        <v>0.85760000000000003</v>
      </c>
      <c r="G158" s="9"/>
      <c r="H158" s="9"/>
      <c r="I158" s="8"/>
      <c r="J158" s="8" t="s">
        <v>180</v>
      </c>
    </row>
    <row r="159" spans="1:10" ht="20.25" customHeight="1" x14ac:dyDescent="0.25">
      <c r="A159" s="8">
        <v>1.9</v>
      </c>
      <c r="B159" s="9" t="s">
        <v>153</v>
      </c>
      <c r="C159" s="15">
        <v>8.9</v>
      </c>
      <c r="D159" s="10">
        <v>0.42380000000000001</v>
      </c>
      <c r="E159" s="78">
        <v>9959</v>
      </c>
      <c r="F159" s="10">
        <v>0.62239999999999995</v>
      </c>
      <c r="G159" s="9"/>
      <c r="H159" s="9"/>
      <c r="I159" s="8"/>
      <c r="J159" s="8" t="s">
        <v>180</v>
      </c>
    </row>
    <row r="160" spans="1:10" ht="20.25" customHeight="1" x14ac:dyDescent="0.25">
      <c r="A160" s="8">
        <v>1.1000000000000001</v>
      </c>
      <c r="B160" s="9" t="s">
        <v>154</v>
      </c>
      <c r="C160" s="15">
        <v>4.93</v>
      </c>
      <c r="D160" s="10">
        <v>0.23480000000000001</v>
      </c>
      <c r="E160" s="78">
        <v>11711</v>
      </c>
      <c r="F160" s="10">
        <v>0.7319</v>
      </c>
      <c r="G160" s="9"/>
      <c r="H160" s="9"/>
      <c r="I160" s="8"/>
      <c r="J160" s="8" t="s">
        <v>180</v>
      </c>
    </row>
    <row r="161" spans="1:10" ht="20.25" customHeight="1" x14ac:dyDescent="0.25">
      <c r="A161" s="8">
        <v>1.1100000000000001</v>
      </c>
      <c r="B161" s="9" t="s">
        <v>155</v>
      </c>
      <c r="C161" s="15">
        <v>5.23</v>
      </c>
      <c r="D161" s="10">
        <v>0.249</v>
      </c>
      <c r="E161" s="78">
        <v>14321</v>
      </c>
      <c r="F161" s="10">
        <v>0.89510000000000001</v>
      </c>
      <c r="G161" s="9"/>
      <c r="H161" s="9"/>
      <c r="I161" s="8"/>
      <c r="J161" s="8" t="s">
        <v>180</v>
      </c>
    </row>
    <row r="162" spans="1:10" ht="20.25" customHeight="1" x14ac:dyDescent="0.25">
      <c r="A162" s="13">
        <v>2</v>
      </c>
      <c r="B162" s="14" t="s">
        <v>37</v>
      </c>
      <c r="C162" s="15"/>
      <c r="D162" s="15"/>
      <c r="E162" s="78">
        <v>0</v>
      </c>
      <c r="F162" s="15"/>
      <c r="G162" s="9"/>
      <c r="H162" s="9"/>
      <c r="I162" s="8"/>
      <c r="J162" s="8"/>
    </row>
    <row r="163" spans="1:10" ht="20.25" customHeight="1" x14ac:dyDescent="0.25">
      <c r="A163" s="16" t="s">
        <v>156</v>
      </c>
      <c r="B163" s="17" t="s">
        <v>157</v>
      </c>
      <c r="C163" s="18">
        <f>C164+C176</f>
        <v>71.95</v>
      </c>
      <c r="D163" s="18"/>
      <c r="E163" s="77">
        <v>138963</v>
      </c>
      <c r="F163" s="15"/>
      <c r="G163" s="9"/>
      <c r="H163" s="9"/>
      <c r="I163" s="8"/>
      <c r="J163" s="8"/>
    </row>
    <row r="164" spans="1:10" ht="20.25" customHeight="1" x14ac:dyDescent="0.25">
      <c r="A164" s="13">
        <v>1</v>
      </c>
      <c r="B164" s="14" t="s">
        <v>7</v>
      </c>
      <c r="C164" s="18">
        <f>SUM(C165:C175)</f>
        <v>71.95</v>
      </c>
      <c r="D164" s="15"/>
      <c r="E164" s="77">
        <v>138963</v>
      </c>
      <c r="F164" s="15"/>
      <c r="G164" s="9"/>
      <c r="H164" s="9"/>
      <c r="I164" s="8"/>
      <c r="J164" s="8"/>
    </row>
    <row r="165" spans="1:10" ht="20.25" customHeight="1" x14ac:dyDescent="0.25">
      <c r="A165" s="8">
        <v>1.1000000000000001</v>
      </c>
      <c r="B165" s="9" t="s">
        <v>158</v>
      </c>
      <c r="C165" s="15">
        <v>6.83</v>
      </c>
      <c r="D165" s="10">
        <v>0.32519999999999999</v>
      </c>
      <c r="E165" s="78">
        <v>13046</v>
      </c>
      <c r="F165" s="10">
        <v>0.81540000000000001</v>
      </c>
      <c r="G165" s="9"/>
      <c r="H165" s="9"/>
      <c r="I165" s="8"/>
      <c r="J165" s="8" t="s">
        <v>180</v>
      </c>
    </row>
    <row r="166" spans="1:10" ht="20.25" customHeight="1" x14ac:dyDescent="0.25">
      <c r="A166" s="8">
        <v>1.2</v>
      </c>
      <c r="B166" s="9" t="s">
        <v>159</v>
      </c>
      <c r="C166" s="15">
        <v>5.32</v>
      </c>
      <c r="D166" s="10">
        <v>0.25330000000000003</v>
      </c>
      <c r="E166" s="78">
        <v>11607</v>
      </c>
      <c r="F166" s="10">
        <v>0.72540000000000004</v>
      </c>
      <c r="G166" s="9"/>
      <c r="H166" s="9"/>
      <c r="I166" s="8"/>
      <c r="J166" s="8" t="s">
        <v>180</v>
      </c>
    </row>
    <row r="167" spans="1:10" ht="20.25" customHeight="1" x14ac:dyDescent="0.25">
      <c r="A167" s="8">
        <v>1.3</v>
      </c>
      <c r="B167" s="9" t="s">
        <v>160</v>
      </c>
      <c r="C167" s="15">
        <v>4.43</v>
      </c>
      <c r="D167" s="10">
        <v>0.21099999999999999</v>
      </c>
      <c r="E167" s="78">
        <v>8876</v>
      </c>
      <c r="F167" s="10">
        <v>0.55479999999999996</v>
      </c>
      <c r="G167" s="9"/>
      <c r="H167" s="9"/>
      <c r="I167" s="8"/>
      <c r="J167" s="8" t="s">
        <v>180</v>
      </c>
    </row>
    <row r="168" spans="1:10" ht="20.25" customHeight="1" x14ac:dyDescent="0.25">
      <c r="A168" s="8">
        <v>1.4</v>
      </c>
      <c r="B168" s="9" t="s">
        <v>161</v>
      </c>
      <c r="C168" s="15">
        <v>4.87</v>
      </c>
      <c r="D168" s="10">
        <v>0.2319</v>
      </c>
      <c r="E168" s="78">
        <v>11041</v>
      </c>
      <c r="F168" s="10">
        <v>0.69010000000000005</v>
      </c>
      <c r="G168" s="9"/>
      <c r="H168" s="9"/>
      <c r="I168" s="8"/>
      <c r="J168" s="8" t="s">
        <v>180</v>
      </c>
    </row>
    <row r="169" spans="1:10" ht="20.25" customHeight="1" x14ac:dyDescent="0.25">
      <c r="A169" s="8">
        <v>1.5</v>
      </c>
      <c r="B169" s="9" t="s">
        <v>162</v>
      </c>
      <c r="C169" s="15">
        <v>8.15</v>
      </c>
      <c r="D169" s="10">
        <v>0.3881</v>
      </c>
      <c r="E169" s="78">
        <v>14304</v>
      </c>
      <c r="F169" s="10">
        <v>0.89400000000000002</v>
      </c>
      <c r="G169" s="9"/>
      <c r="H169" s="9"/>
      <c r="I169" s="8"/>
      <c r="J169" s="8" t="s">
        <v>180</v>
      </c>
    </row>
    <row r="170" spans="1:10" ht="20.25" customHeight="1" x14ac:dyDescent="0.25">
      <c r="A170" s="8">
        <v>1.6</v>
      </c>
      <c r="B170" s="9" t="s">
        <v>163</v>
      </c>
      <c r="C170" s="15">
        <v>8.4499999999999993</v>
      </c>
      <c r="D170" s="10">
        <v>0.40239999999999998</v>
      </c>
      <c r="E170" s="78">
        <v>17492</v>
      </c>
      <c r="F170" s="10">
        <v>1.0932999999999999</v>
      </c>
      <c r="G170" s="9"/>
      <c r="H170" s="9"/>
      <c r="I170" s="8"/>
      <c r="J170" s="8" t="s">
        <v>180</v>
      </c>
    </row>
    <row r="171" spans="1:10" ht="20.25" customHeight="1" x14ac:dyDescent="0.25">
      <c r="A171" s="8">
        <v>1.7</v>
      </c>
      <c r="B171" s="9" t="s">
        <v>164</v>
      </c>
      <c r="C171" s="46">
        <v>6.2</v>
      </c>
      <c r="D171" s="10">
        <v>0.29520000000000002</v>
      </c>
      <c r="E171" s="78">
        <v>14765</v>
      </c>
      <c r="F171" s="10">
        <v>0.92279999999999995</v>
      </c>
      <c r="G171" s="9"/>
      <c r="H171" s="9"/>
      <c r="I171" s="8"/>
      <c r="J171" s="8" t="s">
        <v>180</v>
      </c>
    </row>
    <row r="172" spans="1:10" ht="20.25" customHeight="1" x14ac:dyDescent="0.25">
      <c r="A172" s="8">
        <v>1.8</v>
      </c>
      <c r="B172" s="9" t="s">
        <v>165</v>
      </c>
      <c r="C172" s="46">
        <v>6.2</v>
      </c>
      <c r="D172" s="10">
        <v>0.29520000000000002</v>
      </c>
      <c r="E172" s="78">
        <v>12381</v>
      </c>
      <c r="F172" s="10">
        <v>0.77380000000000004</v>
      </c>
      <c r="G172" s="9"/>
      <c r="H172" s="9"/>
      <c r="I172" s="8"/>
      <c r="J172" s="8" t="s">
        <v>180</v>
      </c>
    </row>
    <row r="173" spans="1:10" ht="20.25" customHeight="1" x14ac:dyDescent="0.25">
      <c r="A173" s="8">
        <v>1.9</v>
      </c>
      <c r="B173" s="9" t="s">
        <v>166</v>
      </c>
      <c r="C173" s="15">
        <v>9.93</v>
      </c>
      <c r="D173" s="10">
        <v>0.47289999999999999</v>
      </c>
      <c r="E173" s="78">
        <v>15172</v>
      </c>
      <c r="F173" s="10">
        <v>0.94830000000000003</v>
      </c>
      <c r="G173" s="9"/>
      <c r="H173" s="9"/>
      <c r="I173" s="8"/>
      <c r="J173" s="8" t="s">
        <v>180</v>
      </c>
    </row>
    <row r="174" spans="1:10" ht="20.25" customHeight="1" x14ac:dyDescent="0.25">
      <c r="A174" s="8">
        <v>1.1000000000000001</v>
      </c>
      <c r="B174" s="9" t="s">
        <v>167</v>
      </c>
      <c r="C174" s="15">
        <v>4.95</v>
      </c>
      <c r="D174" s="10">
        <v>0.23569999999999999</v>
      </c>
      <c r="E174" s="78">
        <v>8179</v>
      </c>
      <c r="F174" s="10">
        <v>0.51119999999999999</v>
      </c>
      <c r="G174" s="9"/>
      <c r="H174" s="9"/>
      <c r="I174" s="8"/>
      <c r="J174" s="8" t="s">
        <v>180</v>
      </c>
    </row>
    <row r="175" spans="1:10" ht="20.25" customHeight="1" x14ac:dyDescent="0.25">
      <c r="A175" s="8">
        <v>1.1100000000000001</v>
      </c>
      <c r="B175" s="9" t="s">
        <v>168</v>
      </c>
      <c r="C175" s="15">
        <v>6.62</v>
      </c>
      <c r="D175" s="10">
        <v>0.31519999999999998</v>
      </c>
      <c r="E175" s="78">
        <v>12100</v>
      </c>
      <c r="F175" s="10">
        <v>0.75629999999999997</v>
      </c>
      <c r="G175" s="9"/>
      <c r="H175" s="9"/>
      <c r="I175" s="8"/>
      <c r="J175" s="8" t="s">
        <v>180</v>
      </c>
    </row>
    <row r="176" spans="1:10" ht="20.25" customHeight="1" x14ac:dyDescent="0.25">
      <c r="A176" s="13">
        <v>2</v>
      </c>
      <c r="B176" s="14" t="s">
        <v>37</v>
      </c>
      <c r="C176" s="15"/>
      <c r="D176" s="15"/>
      <c r="E176" s="15"/>
      <c r="F176" s="15"/>
      <c r="G176" s="9"/>
      <c r="H176" s="9"/>
      <c r="I176" s="8"/>
      <c r="J176" s="11"/>
    </row>
    <row r="177" spans="1:21" s="24" customFormat="1" ht="20.25" customHeight="1" x14ac:dyDescent="0.3">
      <c r="A177" s="5" t="s">
        <v>453</v>
      </c>
      <c r="B177" s="23" t="s">
        <v>454</v>
      </c>
      <c r="C177" s="47">
        <f>C178+C200+C239+C270+C308+C343+C379+C411</f>
        <v>1584.6100000000001</v>
      </c>
      <c r="D177" s="54"/>
      <c r="E177" s="55">
        <f>E178+E200+E239+E270+E308+E343+E379+E411</f>
        <v>2093049</v>
      </c>
      <c r="F177" s="56"/>
      <c r="I177" s="4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24" customFormat="1" ht="20.25" customHeight="1" x14ac:dyDescent="0.3">
      <c r="A178" s="5" t="s">
        <v>5</v>
      </c>
      <c r="B178" s="23" t="s">
        <v>177</v>
      </c>
      <c r="C178" s="48">
        <f>SUM(C180:C199)</f>
        <v>68.099999999999994</v>
      </c>
      <c r="D178" s="57"/>
      <c r="E178" s="55">
        <f>SUM(E180:E199)</f>
        <v>224109</v>
      </c>
      <c r="F178" s="56"/>
      <c r="I178" s="4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s="24" customFormat="1" ht="20.25" customHeight="1" x14ac:dyDescent="0.3">
      <c r="A179" s="5">
        <v>1</v>
      </c>
      <c r="B179" s="23" t="s">
        <v>17</v>
      </c>
      <c r="C179" s="49"/>
      <c r="D179" s="58"/>
      <c r="E179" s="59"/>
      <c r="F179" s="56"/>
      <c r="I179" s="4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s="24" customFormat="1" ht="20.25" customHeight="1" x14ac:dyDescent="0.3">
      <c r="A180" s="26" t="s">
        <v>178</v>
      </c>
      <c r="B180" s="27" t="s">
        <v>179</v>
      </c>
      <c r="C180" s="46">
        <v>0.64</v>
      </c>
      <c r="D180" s="60">
        <f>C180/0.11*2</f>
        <v>11.636363636363637</v>
      </c>
      <c r="E180" s="61">
        <v>6707</v>
      </c>
      <c r="F180" s="62">
        <f>E180/140*2</f>
        <v>95.814285714285717</v>
      </c>
      <c r="G180" s="28"/>
      <c r="H180" s="28"/>
      <c r="I180" s="28"/>
      <c r="J180" s="29" t="s">
        <v>180</v>
      </c>
      <c r="K180" s="30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s="24" customFormat="1" ht="20.25" customHeight="1" x14ac:dyDescent="0.3">
      <c r="A181" s="26" t="s">
        <v>181</v>
      </c>
      <c r="B181" s="27" t="s">
        <v>182</v>
      </c>
      <c r="C181" s="15">
        <v>0.83</v>
      </c>
      <c r="D181" s="60">
        <f t="shared" ref="D181:D189" si="0">C181/0.11*2</f>
        <v>15.09090909090909</v>
      </c>
      <c r="E181" s="61">
        <v>14584</v>
      </c>
      <c r="F181" s="62">
        <f t="shared" ref="F181:F189" si="1">E181/140*2</f>
        <v>208.34285714285716</v>
      </c>
      <c r="G181" s="28"/>
      <c r="H181" s="28"/>
      <c r="I181" s="28"/>
      <c r="J181" s="29" t="s">
        <v>180</v>
      </c>
      <c r="K181" s="30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s="24" customFormat="1" ht="20.25" customHeight="1" x14ac:dyDescent="0.3">
      <c r="A182" s="26" t="s">
        <v>183</v>
      </c>
      <c r="B182" s="27" t="s">
        <v>184</v>
      </c>
      <c r="C182" s="15">
        <v>0.53</v>
      </c>
      <c r="D182" s="60">
        <f t="shared" si="0"/>
        <v>9.6363636363636367</v>
      </c>
      <c r="E182" s="61">
        <v>7221</v>
      </c>
      <c r="F182" s="62">
        <f t="shared" si="1"/>
        <v>103.15714285714286</v>
      </c>
      <c r="G182" s="28"/>
      <c r="H182" s="28"/>
      <c r="I182" s="28"/>
      <c r="J182" s="29" t="s">
        <v>180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s="24" customFormat="1" ht="20.25" customHeight="1" x14ac:dyDescent="0.3">
      <c r="A183" s="26" t="s">
        <v>185</v>
      </c>
      <c r="B183" s="31" t="s">
        <v>186</v>
      </c>
      <c r="C183" s="50">
        <v>1.69</v>
      </c>
      <c r="D183" s="60">
        <f t="shared" si="0"/>
        <v>30.727272727272727</v>
      </c>
      <c r="E183" s="63">
        <v>20642</v>
      </c>
      <c r="F183" s="62">
        <f t="shared" si="1"/>
        <v>294.8857142857143</v>
      </c>
      <c r="G183" s="28"/>
      <c r="H183" s="28"/>
      <c r="I183" s="28"/>
      <c r="J183" s="29" t="s">
        <v>180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s="24" customFormat="1" ht="20.25" customHeight="1" x14ac:dyDescent="0.3">
      <c r="A184" s="26" t="s">
        <v>187</v>
      </c>
      <c r="B184" s="31" t="s">
        <v>188</v>
      </c>
      <c r="C184" s="50">
        <v>1.1000000000000001</v>
      </c>
      <c r="D184" s="60">
        <f t="shared" si="0"/>
        <v>20</v>
      </c>
      <c r="E184" s="63">
        <v>15250</v>
      </c>
      <c r="F184" s="62">
        <f t="shared" si="1"/>
        <v>217.85714285714286</v>
      </c>
      <c r="G184" s="32"/>
      <c r="H184" s="32"/>
      <c r="I184" s="32"/>
      <c r="J184" s="29" t="s">
        <v>180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s="24" customFormat="1" ht="20.25" customHeight="1" x14ac:dyDescent="0.3">
      <c r="A185" s="26" t="s">
        <v>189</v>
      </c>
      <c r="B185" s="31" t="s">
        <v>190</v>
      </c>
      <c r="C185" s="50">
        <v>1.19</v>
      </c>
      <c r="D185" s="60">
        <f t="shared" si="0"/>
        <v>21.636363636363637</v>
      </c>
      <c r="E185" s="63">
        <v>6078</v>
      </c>
      <c r="F185" s="62">
        <f t="shared" si="1"/>
        <v>86.828571428571422</v>
      </c>
      <c r="G185" s="32"/>
      <c r="H185" s="32"/>
      <c r="I185" s="32"/>
      <c r="J185" s="29" t="s">
        <v>180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s="24" customFormat="1" ht="20.25" customHeight="1" x14ac:dyDescent="0.3">
      <c r="A186" s="26" t="s">
        <v>191</v>
      </c>
      <c r="B186" s="31" t="s">
        <v>192</v>
      </c>
      <c r="C186" s="50">
        <v>2.5099999999999998</v>
      </c>
      <c r="D186" s="60">
        <f t="shared" si="0"/>
        <v>45.636363636363633</v>
      </c>
      <c r="E186" s="63">
        <v>14095</v>
      </c>
      <c r="F186" s="62">
        <f t="shared" si="1"/>
        <v>201.35714285714286</v>
      </c>
      <c r="G186" s="32"/>
      <c r="H186" s="32"/>
      <c r="I186" s="32"/>
      <c r="J186" s="29" t="s">
        <v>180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s="24" customFormat="1" ht="20.25" customHeight="1" x14ac:dyDescent="0.3">
      <c r="A187" s="26" t="s">
        <v>193</v>
      </c>
      <c r="B187" s="31" t="s">
        <v>194</v>
      </c>
      <c r="C187" s="50">
        <v>1.74</v>
      </c>
      <c r="D187" s="60">
        <f t="shared" si="0"/>
        <v>31.636363636363637</v>
      </c>
      <c r="E187" s="63">
        <v>10122</v>
      </c>
      <c r="F187" s="62">
        <f t="shared" si="1"/>
        <v>144.6</v>
      </c>
      <c r="G187" s="33"/>
      <c r="H187" s="33"/>
      <c r="I187" s="33"/>
      <c r="J187" s="29" t="s">
        <v>180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s="24" customFormat="1" ht="20.25" customHeight="1" x14ac:dyDescent="0.3">
      <c r="A188" s="26" t="s">
        <v>195</v>
      </c>
      <c r="B188" s="31" t="s">
        <v>196</v>
      </c>
      <c r="C188" s="50">
        <v>3.31</v>
      </c>
      <c r="D188" s="60">
        <f t="shared" si="0"/>
        <v>60.18181818181818</v>
      </c>
      <c r="E188" s="64">
        <v>22916</v>
      </c>
      <c r="F188" s="62">
        <f t="shared" si="1"/>
        <v>327.37142857142857</v>
      </c>
      <c r="I188" s="41"/>
      <c r="J188" s="29" t="s">
        <v>180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s="24" customFormat="1" ht="20.25" customHeight="1" x14ac:dyDescent="0.3">
      <c r="A189" s="26" t="s">
        <v>197</v>
      </c>
      <c r="B189" s="31" t="s">
        <v>198</v>
      </c>
      <c r="C189" s="50">
        <v>6.17</v>
      </c>
      <c r="D189" s="60">
        <f t="shared" si="0"/>
        <v>112.18181818181819</v>
      </c>
      <c r="E189" s="64">
        <v>17260</v>
      </c>
      <c r="F189" s="62">
        <f t="shared" si="1"/>
        <v>246.57142857142858</v>
      </c>
      <c r="I189" s="41"/>
      <c r="J189" s="29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s="24" customFormat="1" ht="20.25" customHeight="1" x14ac:dyDescent="0.3">
      <c r="A190" s="5">
        <v>2</v>
      </c>
      <c r="B190" s="23" t="s">
        <v>199</v>
      </c>
      <c r="C190" s="47"/>
      <c r="D190" s="54"/>
      <c r="E190" s="63"/>
      <c r="F190" s="56"/>
      <c r="I190" s="4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s="24" customFormat="1" ht="18.75" x14ac:dyDescent="0.3">
      <c r="A191" s="26" t="s">
        <v>200</v>
      </c>
      <c r="B191" s="27" t="s">
        <v>201</v>
      </c>
      <c r="C191" s="15">
        <v>5.58</v>
      </c>
      <c r="D191" s="65">
        <f>C191/0.42*2</f>
        <v>26.571428571428573</v>
      </c>
      <c r="E191" s="66">
        <v>10637</v>
      </c>
      <c r="F191" s="62">
        <f>E191/160*2</f>
        <v>132.96250000000001</v>
      </c>
      <c r="G191" s="34"/>
      <c r="H191" s="34"/>
      <c r="I191" s="42"/>
      <c r="J191" s="29" t="s">
        <v>180</v>
      </c>
      <c r="K191" s="3"/>
      <c r="L191" s="30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24" customFormat="1" ht="18.75" x14ac:dyDescent="0.3">
      <c r="A192" s="26" t="s">
        <v>202</v>
      </c>
      <c r="B192" s="27" t="s">
        <v>203</v>
      </c>
      <c r="C192" s="15">
        <v>5.95</v>
      </c>
      <c r="D192" s="65">
        <f t="shared" ref="D192:D199" si="2">C192/0.42*2</f>
        <v>28.333333333333336</v>
      </c>
      <c r="E192" s="66">
        <v>13064</v>
      </c>
      <c r="F192" s="62">
        <f t="shared" ref="F192:F199" si="3">E192/160*2</f>
        <v>163.30000000000001</v>
      </c>
      <c r="G192" s="34"/>
      <c r="H192" s="34"/>
      <c r="I192" s="42"/>
      <c r="J192" s="29" t="s">
        <v>180</v>
      </c>
      <c r="K192" s="3"/>
      <c r="L192" s="30"/>
      <c r="M192" s="3"/>
      <c r="N192" s="3"/>
      <c r="O192" s="3"/>
      <c r="P192" s="3"/>
      <c r="Q192" s="3"/>
      <c r="R192" s="3"/>
      <c r="S192" s="3"/>
      <c r="T192" s="3"/>
      <c r="U192" s="3"/>
    </row>
    <row r="193" spans="1:21" s="24" customFormat="1" ht="18.75" x14ac:dyDescent="0.3">
      <c r="A193" s="26" t="s">
        <v>204</v>
      </c>
      <c r="B193" s="27" t="s">
        <v>205</v>
      </c>
      <c r="C193" s="15">
        <v>6.28</v>
      </c>
      <c r="D193" s="65">
        <f t="shared" si="2"/>
        <v>29.904761904761909</v>
      </c>
      <c r="E193" s="66">
        <v>10813</v>
      </c>
      <c r="F193" s="62">
        <f t="shared" si="3"/>
        <v>135.16249999999999</v>
      </c>
      <c r="G193" s="34"/>
      <c r="H193" s="34"/>
      <c r="I193" s="42"/>
      <c r="J193" s="29" t="s">
        <v>180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s="24" customFormat="1" ht="18.75" x14ac:dyDescent="0.3">
      <c r="A194" s="26" t="s">
        <v>206</v>
      </c>
      <c r="B194" s="27" t="s">
        <v>207</v>
      </c>
      <c r="C194" s="15">
        <v>5.87</v>
      </c>
      <c r="D194" s="65">
        <f t="shared" si="2"/>
        <v>27.952380952380953</v>
      </c>
      <c r="E194" s="66">
        <v>14056</v>
      </c>
      <c r="F194" s="62">
        <f t="shared" si="3"/>
        <v>175.7</v>
      </c>
      <c r="G194" s="34"/>
      <c r="H194" s="34"/>
      <c r="I194" s="42"/>
      <c r="J194" s="29" t="s">
        <v>180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s="24" customFormat="1" ht="18.75" x14ac:dyDescent="0.3">
      <c r="A195" s="26" t="s">
        <v>208</v>
      </c>
      <c r="B195" s="27" t="s">
        <v>209</v>
      </c>
      <c r="C195" s="15">
        <v>4.43</v>
      </c>
      <c r="D195" s="65">
        <f t="shared" si="2"/>
        <v>21.095238095238095</v>
      </c>
      <c r="E195" s="66">
        <v>8179</v>
      </c>
      <c r="F195" s="62">
        <f t="shared" si="3"/>
        <v>102.2375</v>
      </c>
      <c r="G195" s="34"/>
      <c r="H195" s="34"/>
      <c r="I195" s="42"/>
      <c r="J195" s="29" t="s">
        <v>180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s="24" customFormat="1" ht="18.75" x14ac:dyDescent="0.3">
      <c r="A196" s="26" t="s">
        <v>210</v>
      </c>
      <c r="B196" s="27" t="s">
        <v>211</v>
      </c>
      <c r="C196" s="15">
        <v>2.4500000000000002</v>
      </c>
      <c r="D196" s="65">
        <f t="shared" si="2"/>
        <v>11.666666666666668</v>
      </c>
      <c r="E196" s="66">
        <v>4774</v>
      </c>
      <c r="F196" s="62">
        <f t="shared" si="3"/>
        <v>59.674999999999997</v>
      </c>
      <c r="G196" s="34"/>
      <c r="H196" s="34"/>
      <c r="I196" s="42"/>
      <c r="J196" s="29" t="s">
        <v>180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s="24" customFormat="1" ht="18.75" x14ac:dyDescent="0.3">
      <c r="A197" s="26" t="s">
        <v>212</v>
      </c>
      <c r="B197" s="27" t="s">
        <v>213</v>
      </c>
      <c r="C197" s="15">
        <v>6.47</v>
      </c>
      <c r="D197" s="65">
        <f t="shared" si="2"/>
        <v>30.80952380952381</v>
      </c>
      <c r="E197" s="66">
        <v>9267</v>
      </c>
      <c r="F197" s="62">
        <f t="shared" si="3"/>
        <v>115.83750000000001</v>
      </c>
      <c r="G197" s="34"/>
      <c r="H197" s="34"/>
      <c r="I197" s="42"/>
      <c r="J197" s="29" t="s">
        <v>180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s="24" customFormat="1" ht="18.75" x14ac:dyDescent="0.3">
      <c r="A198" s="26" t="s">
        <v>214</v>
      </c>
      <c r="B198" s="27" t="s">
        <v>215</v>
      </c>
      <c r="C198" s="15">
        <v>7.55</v>
      </c>
      <c r="D198" s="65">
        <f t="shared" si="2"/>
        <v>35.952380952380956</v>
      </c>
      <c r="E198" s="66">
        <v>12416</v>
      </c>
      <c r="F198" s="62">
        <f t="shared" si="3"/>
        <v>155.19999999999999</v>
      </c>
      <c r="G198" s="34"/>
      <c r="H198" s="34"/>
      <c r="I198" s="42"/>
      <c r="J198" s="29" t="s">
        <v>180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s="24" customFormat="1" ht="18.75" x14ac:dyDescent="0.3">
      <c r="A199" s="26" t="s">
        <v>216</v>
      </c>
      <c r="B199" s="27" t="s">
        <v>217</v>
      </c>
      <c r="C199" s="15">
        <v>3.81</v>
      </c>
      <c r="D199" s="65">
        <f t="shared" si="2"/>
        <v>18.142857142857142</v>
      </c>
      <c r="E199" s="66">
        <v>6028</v>
      </c>
      <c r="F199" s="62">
        <f t="shared" si="3"/>
        <v>75.349999999999994</v>
      </c>
      <c r="G199" s="34"/>
      <c r="H199" s="34"/>
      <c r="I199" s="42"/>
      <c r="J199" s="29" t="s">
        <v>180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s="24" customFormat="1" ht="22.5" customHeight="1" x14ac:dyDescent="0.3">
      <c r="A200" s="5" t="s">
        <v>24</v>
      </c>
      <c r="B200" s="23" t="s">
        <v>218</v>
      </c>
      <c r="C200" s="47">
        <f>SUM(C202:C238)</f>
        <v>266.65999999999997</v>
      </c>
      <c r="D200" s="54"/>
      <c r="E200" s="55">
        <f>SUM(E202:E238)</f>
        <v>285298</v>
      </c>
      <c r="F200" s="56"/>
      <c r="I200" s="4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s="24" customFormat="1" ht="22.5" customHeight="1" x14ac:dyDescent="0.3">
      <c r="A201" s="5">
        <v>1</v>
      </c>
      <c r="B201" s="23" t="s">
        <v>199</v>
      </c>
      <c r="C201" s="47"/>
      <c r="D201" s="54"/>
      <c r="E201" s="63"/>
      <c r="F201" s="56"/>
      <c r="I201" s="4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s="24" customFormat="1" ht="18.75" x14ac:dyDescent="0.3">
      <c r="A202" s="26" t="s">
        <v>178</v>
      </c>
      <c r="B202" s="27" t="s">
        <v>219</v>
      </c>
      <c r="C202" s="15">
        <v>9.85</v>
      </c>
      <c r="D202" s="65">
        <f>C202/0.42*2</f>
        <v>46.904761904761905</v>
      </c>
      <c r="E202" s="66">
        <v>9120</v>
      </c>
      <c r="F202" s="62">
        <f>E202/160*2</f>
        <v>114</v>
      </c>
      <c r="G202" s="34"/>
      <c r="H202" s="34"/>
      <c r="I202" s="42"/>
      <c r="J202" s="29" t="s">
        <v>180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s="24" customFormat="1" ht="18.75" x14ac:dyDescent="0.3">
      <c r="A203" s="26" t="s">
        <v>181</v>
      </c>
      <c r="B203" s="27" t="s">
        <v>220</v>
      </c>
      <c r="C203" s="15">
        <v>12.18</v>
      </c>
      <c r="D203" s="65">
        <f t="shared" ref="D203:D236" si="4">C203/0.42*2</f>
        <v>58</v>
      </c>
      <c r="E203" s="66">
        <v>11633</v>
      </c>
      <c r="F203" s="62">
        <f t="shared" ref="F203:F236" si="5">E203/160*2</f>
        <v>145.41249999999999</v>
      </c>
      <c r="G203" s="34"/>
      <c r="H203" s="34"/>
      <c r="I203" s="42"/>
      <c r="J203" s="29" t="s">
        <v>180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24" customFormat="1" ht="18.75" x14ac:dyDescent="0.3">
      <c r="A204" s="26" t="s">
        <v>183</v>
      </c>
      <c r="B204" s="27" t="s">
        <v>221</v>
      </c>
      <c r="C204" s="15">
        <v>7.25</v>
      </c>
      <c r="D204" s="65">
        <f t="shared" si="4"/>
        <v>34.523809523809526</v>
      </c>
      <c r="E204" s="66">
        <v>8333</v>
      </c>
      <c r="F204" s="62">
        <f t="shared" si="5"/>
        <v>104.16249999999999</v>
      </c>
      <c r="G204" s="34"/>
      <c r="H204" s="34"/>
      <c r="I204" s="42"/>
      <c r="J204" s="29" t="s">
        <v>180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s="24" customFormat="1" ht="18.75" x14ac:dyDescent="0.3">
      <c r="A205" s="26" t="s">
        <v>185</v>
      </c>
      <c r="B205" s="27" t="s">
        <v>222</v>
      </c>
      <c r="C205" s="15">
        <v>9.61</v>
      </c>
      <c r="D205" s="65">
        <f t="shared" si="4"/>
        <v>45.761904761904759</v>
      </c>
      <c r="E205" s="66">
        <v>8339</v>
      </c>
      <c r="F205" s="62">
        <f t="shared" si="5"/>
        <v>104.2375</v>
      </c>
      <c r="G205" s="34"/>
      <c r="H205" s="34"/>
      <c r="I205" s="42"/>
      <c r="J205" s="29" t="s">
        <v>180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s="24" customFormat="1" ht="18.75" x14ac:dyDescent="0.3">
      <c r="A206" s="26" t="s">
        <v>187</v>
      </c>
      <c r="B206" s="27" t="s">
        <v>223</v>
      </c>
      <c r="C206" s="15">
        <v>7.66</v>
      </c>
      <c r="D206" s="65">
        <f t="shared" si="4"/>
        <v>36.476190476190482</v>
      </c>
      <c r="E206" s="66">
        <v>7461</v>
      </c>
      <c r="F206" s="62">
        <f t="shared" si="5"/>
        <v>93.262500000000003</v>
      </c>
      <c r="G206" s="34"/>
      <c r="H206" s="34"/>
      <c r="I206" s="42"/>
      <c r="J206" s="29" t="s">
        <v>180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s="24" customFormat="1" ht="18.75" x14ac:dyDescent="0.3">
      <c r="A207" s="26" t="s">
        <v>189</v>
      </c>
      <c r="B207" s="27" t="s">
        <v>224</v>
      </c>
      <c r="C207" s="15">
        <v>5.28</v>
      </c>
      <c r="D207" s="65">
        <f t="shared" si="4"/>
        <v>25.142857142857146</v>
      </c>
      <c r="E207" s="66">
        <v>5472</v>
      </c>
      <c r="F207" s="62">
        <f t="shared" si="5"/>
        <v>68.400000000000006</v>
      </c>
      <c r="G207" s="34"/>
      <c r="H207" s="34"/>
      <c r="I207" s="42"/>
      <c r="J207" s="29" t="s">
        <v>180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s="24" customFormat="1" ht="18.75" x14ac:dyDescent="0.3">
      <c r="A208" s="26" t="s">
        <v>191</v>
      </c>
      <c r="B208" s="27" t="s">
        <v>225</v>
      </c>
      <c r="C208" s="15">
        <v>5.16</v>
      </c>
      <c r="D208" s="65">
        <f t="shared" si="4"/>
        <v>24.571428571428573</v>
      </c>
      <c r="E208" s="66">
        <v>4902</v>
      </c>
      <c r="F208" s="62">
        <f t="shared" si="5"/>
        <v>61.274999999999999</v>
      </c>
      <c r="G208" s="34"/>
      <c r="H208" s="34"/>
      <c r="I208" s="42"/>
      <c r="J208" s="29" t="s">
        <v>180</v>
      </c>
      <c r="K208" s="3"/>
      <c r="L208" s="3"/>
      <c r="M208" s="3" t="s">
        <v>226</v>
      </c>
      <c r="N208" s="3"/>
      <c r="O208" s="3"/>
      <c r="P208" s="3"/>
      <c r="Q208" s="3"/>
      <c r="R208" s="3"/>
      <c r="S208" s="3"/>
      <c r="T208" s="3"/>
      <c r="U208" s="3"/>
    </row>
    <row r="209" spans="1:21" s="24" customFormat="1" ht="18.75" x14ac:dyDescent="0.3">
      <c r="A209" s="26" t="s">
        <v>193</v>
      </c>
      <c r="B209" s="27" t="s">
        <v>227</v>
      </c>
      <c r="C209" s="15">
        <v>4.97</v>
      </c>
      <c r="D209" s="65">
        <f t="shared" si="4"/>
        <v>23.666666666666668</v>
      </c>
      <c r="E209" s="66">
        <v>5959</v>
      </c>
      <c r="F209" s="62">
        <f t="shared" si="5"/>
        <v>74.487499999999997</v>
      </c>
      <c r="G209" s="34"/>
      <c r="H209" s="34"/>
      <c r="I209" s="42"/>
      <c r="J209" s="29" t="s">
        <v>180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s="24" customFormat="1" ht="18.75" x14ac:dyDescent="0.3">
      <c r="A210" s="26" t="s">
        <v>195</v>
      </c>
      <c r="B210" s="27" t="s">
        <v>228</v>
      </c>
      <c r="C210" s="15">
        <v>3.26</v>
      </c>
      <c r="D210" s="65">
        <f t="shared" si="4"/>
        <v>15.523809523809524</v>
      </c>
      <c r="E210" s="66">
        <v>9207</v>
      </c>
      <c r="F210" s="62">
        <f t="shared" si="5"/>
        <v>115.08750000000001</v>
      </c>
      <c r="G210" s="34"/>
      <c r="H210" s="34"/>
      <c r="I210" s="42"/>
      <c r="J210" s="29" t="s">
        <v>180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s="24" customFormat="1" ht="18.75" x14ac:dyDescent="0.3">
      <c r="A211" s="26" t="s">
        <v>197</v>
      </c>
      <c r="B211" s="27" t="s">
        <v>229</v>
      </c>
      <c r="C211" s="15">
        <v>6.08</v>
      </c>
      <c r="D211" s="65">
        <f t="shared" si="4"/>
        <v>28.952380952380953</v>
      </c>
      <c r="E211" s="66">
        <v>7482</v>
      </c>
      <c r="F211" s="62">
        <f t="shared" si="5"/>
        <v>93.525000000000006</v>
      </c>
      <c r="G211" s="34"/>
      <c r="H211" s="34"/>
      <c r="I211" s="42"/>
      <c r="J211" s="29" t="s">
        <v>180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s="24" customFormat="1" ht="18.75" x14ac:dyDescent="0.3">
      <c r="A212" s="26" t="s">
        <v>230</v>
      </c>
      <c r="B212" s="27" t="s">
        <v>231</v>
      </c>
      <c r="C212" s="15">
        <v>4.3499999999999996</v>
      </c>
      <c r="D212" s="65">
        <f t="shared" si="4"/>
        <v>20.714285714285712</v>
      </c>
      <c r="E212" s="66">
        <v>5261</v>
      </c>
      <c r="F212" s="62">
        <f t="shared" si="5"/>
        <v>65.762500000000003</v>
      </c>
      <c r="G212" s="34"/>
      <c r="H212" s="34"/>
      <c r="I212" s="42"/>
      <c r="J212" s="29" t="s">
        <v>180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s="24" customFormat="1" ht="18.75" x14ac:dyDescent="0.3">
      <c r="A213" s="26" t="s">
        <v>232</v>
      </c>
      <c r="B213" s="27" t="s">
        <v>233</v>
      </c>
      <c r="C213" s="15">
        <v>4.41</v>
      </c>
      <c r="D213" s="65">
        <f t="shared" si="4"/>
        <v>21</v>
      </c>
      <c r="E213" s="66">
        <v>4380</v>
      </c>
      <c r="F213" s="62">
        <f t="shared" si="5"/>
        <v>54.75</v>
      </c>
      <c r="G213" s="34"/>
      <c r="H213" s="34"/>
      <c r="I213" s="42"/>
      <c r="J213" s="29" t="s">
        <v>180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s="24" customFormat="1" ht="18.75" x14ac:dyDescent="0.3">
      <c r="A214" s="26" t="s">
        <v>234</v>
      </c>
      <c r="B214" s="27" t="s">
        <v>235</v>
      </c>
      <c r="C214" s="15">
        <v>4.6100000000000003</v>
      </c>
      <c r="D214" s="65">
        <f t="shared" si="4"/>
        <v>21.952380952380956</v>
      </c>
      <c r="E214" s="66">
        <v>4724</v>
      </c>
      <c r="F214" s="62">
        <f t="shared" si="5"/>
        <v>59.05</v>
      </c>
      <c r="G214" s="34"/>
      <c r="H214" s="34"/>
      <c r="I214" s="42"/>
      <c r="J214" s="29" t="s">
        <v>180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s="24" customFormat="1" ht="18.75" x14ac:dyDescent="0.3">
      <c r="A215" s="26" t="s">
        <v>236</v>
      </c>
      <c r="B215" s="27" t="s">
        <v>237</v>
      </c>
      <c r="C215" s="15">
        <v>3.28</v>
      </c>
      <c r="D215" s="65">
        <f t="shared" si="4"/>
        <v>15.619047619047619</v>
      </c>
      <c r="E215" s="66">
        <v>5650</v>
      </c>
      <c r="F215" s="62">
        <f t="shared" si="5"/>
        <v>70.625</v>
      </c>
      <c r="G215" s="34"/>
      <c r="H215" s="34"/>
      <c r="I215" s="42"/>
      <c r="J215" s="29" t="s">
        <v>180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s="24" customFormat="1" ht="18.75" x14ac:dyDescent="0.3">
      <c r="A216" s="26" t="s">
        <v>238</v>
      </c>
      <c r="B216" s="27" t="s">
        <v>239</v>
      </c>
      <c r="C216" s="15">
        <v>5.12</v>
      </c>
      <c r="D216" s="65">
        <f t="shared" si="4"/>
        <v>24.380952380952383</v>
      </c>
      <c r="E216" s="66">
        <v>5299</v>
      </c>
      <c r="F216" s="62">
        <f t="shared" si="5"/>
        <v>66.237499999999997</v>
      </c>
      <c r="G216" s="34"/>
      <c r="H216" s="34"/>
      <c r="I216" s="42"/>
      <c r="J216" s="29" t="s">
        <v>180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s="24" customFormat="1" ht="18.75" x14ac:dyDescent="0.3">
      <c r="A217" s="26" t="s">
        <v>240</v>
      </c>
      <c r="B217" s="27" t="s">
        <v>241</v>
      </c>
      <c r="C217" s="15">
        <v>5.3</v>
      </c>
      <c r="D217" s="65">
        <f t="shared" si="4"/>
        <v>25.238095238095237</v>
      </c>
      <c r="E217" s="66">
        <v>7190</v>
      </c>
      <c r="F217" s="62">
        <f t="shared" si="5"/>
        <v>89.875</v>
      </c>
      <c r="G217" s="34"/>
      <c r="H217" s="34"/>
      <c r="I217" s="42"/>
      <c r="J217" s="29" t="s">
        <v>180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s="24" customFormat="1" ht="18.75" x14ac:dyDescent="0.3">
      <c r="A218" s="26" t="s">
        <v>242</v>
      </c>
      <c r="B218" s="27" t="s">
        <v>243</v>
      </c>
      <c r="C218" s="15">
        <v>7.72</v>
      </c>
      <c r="D218" s="65">
        <f t="shared" si="4"/>
        <v>36.761904761904759</v>
      </c>
      <c r="E218" s="66">
        <v>6861</v>
      </c>
      <c r="F218" s="62">
        <f t="shared" si="5"/>
        <v>85.762500000000003</v>
      </c>
      <c r="G218" s="34"/>
      <c r="H218" s="34"/>
      <c r="I218" s="42"/>
      <c r="J218" s="29" t="s">
        <v>180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s="24" customFormat="1" ht="18.75" x14ac:dyDescent="0.3">
      <c r="A219" s="26" t="s">
        <v>244</v>
      </c>
      <c r="B219" s="27" t="s">
        <v>245</v>
      </c>
      <c r="C219" s="15">
        <v>7.14</v>
      </c>
      <c r="D219" s="65">
        <f t="shared" si="4"/>
        <v>34</v>
      </c>
      <c r="E219" s="66">
        <v>7768</v>
      </c>
      <c r="F219" s="62">
        <f t="shared" si="5"/>
        <v>97.1</v>
      </c>
      <c r="G219" s="34"/>
      <c r="H219" s="34"/>
      <c r="I219" s="42"/>
      <c r="J219" s="29" t="s">
        <v>180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s="24" customFormat="1" ht="18.75" x14ac:dyDescent="0.3">
      <c r="A220" s="26" t="s">
        <v>246</v>
      </c>
      <c r="B220" s="35" t="s">
        <v>247</v>
      </c>
      <c r="C220" s="15">
        <v>6.35</v>
      </c>
      <c r="D220" s="65">
        <f t="shared" si="4"/>
        <v>30.238095238095237</v>
      </c>
      <c r="E220" s="66">
        <v>6572</v>
      </c>
      <c r="F220" s="62">
        <f t="shared" si="5"/>
        <v>82.15</v>
      </c>
      <c r="G220" s="34"/>
      <c r="H220" s="34"/>
      <c r="I220" s="42"/>
      <c r="J220" s="29" t="s">
        <v>180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s="24" customFormat="1" ht="18.75" x14ac:dyDescent="0.3">
      <c r="A221" s="26" t="s">
        <v>248</v>
      </c>
      <c r="B221" s="27" t="s">
        <v>249</v>
      </c>
      <c r="C221" s="15">
        <v>8.3000000000000007</v>
      </c>
      <c r="D221" s="65">
        <f t="shared" si="4"/>
        <v>39.523809523809526</v>
      </c>
      <c r="E221" s="66">
        <v>7036</v>
      </c>
      <c r="F221" s="62">
        <f t="shared" si="5"/>
        <v>87.95</v>
      </c>
      <c r="G221" s="34"/>
      <c r="H221" s="34"/>
      <c r="I221" s="42"/>
      <c r="J221" s="29" t="s">
        <v>180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s="24" customFormat="1" ht="18.75" x14ac:dyDescent="0.3">
      <c r="A222" s="26" t="s">
        <v>250</v>
      </c>
      <c r="B222" s="27" t="s">
        <v>251</v>
      </c>
      <c r="C222" s="15">
        <v>5.09</v>
      </c>
      <c r="D222" s="65">
        <f t="shared" si="4"/>
        <v>24.238095238095237</v>
      </c>
      <c r="E222" s="66">
        <v>5873</v>
      </c>
      <c r="F222" s="62">
        <f t="shared" si="5"/>
        <v>73.412499999999994</v>
      </c>
      <c r="G222" s="34"/>
      <c r="H222" s="34"/>
      <c r="I222" s="42"/>
      <c r="J222" s="29" t="s">
        <v>180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s="24" customFormat="1" ht="18.75" x14ac:dyDescent="0.3">
      <c r="A223" s="26" t="s">
        <v>252</v>
      </c>
      <c r="B223" s="27" t="s">
        <v>253</v>
      </c>
      <c r="C223" s="15">
        <v>11.68</v>
      </c>
      <c r="D223" s="65">
        <f t="shared" si="4"/>
        <v>55.61904761904762</v>
      </c>
      <c r="E223" s="66">
        <v>6939</v>
      </c>
      <c r="F223" s="62">
        <f t="shared" si="5"/>
        <v>86.737499999999997</v>
      </c>
      <c r="G223" s="34"/>
      <c r="H223" s="34"/>
      <c r="I223" s="42"/>
      <c r="J223" s="29" t="s">
        <v>180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s="24" customFormat="1" ht="18.75" x14ac:dyDescent="0.3">
      <c r="A224" s="26" t="s">
        <v>254</v>
      </c>
      <c r="B224" s="27" t="s">
        <v>255</v>
      </c>
      <c r="C224" s="15">
        <v>3.37</v>
      </c>
      <c r="D224" s="65">
        <f t="shared" si="4"/>
        <v>16.047619047619047</v>
      </c>
      <c r="E224" s="66">
        <v>4914</v>
      </c>
      <c r="F224" s="62">
        <f t="shared" si="5"/>
        <v>61.424999999999997</v>
      </c>
      <c r="G224" s="34"/>
      <c r="H224" s="34"/>
      <c r="I224" s="42"/>
      <c r="J224" s="29" t="s">
        <v>180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s="24" customFormat="1" ht="18.75" x14ac:dyDescent="0.3">
      <c r="A225" s="26" t="s">
        <v>256</v>
      </c>
      <c r="B225" s="27" t="s">
        <v>257</v>
      </c>
      <c r="C225" s="15">
        <v>8.15</v>
      </c>
      <c r="D225" s="65">
        <f t="shared" si="4"/>
        <v>38.80952380952381</v>
      </c>
      <c r="E225" s="66">
        <v>7597</v>
      </c>
      <c r="F225" s="62">
        <f t="shared" si="5"/>
        <v>94.962500000000006</v>
      </c>
      <c r="G225" s="34"/>
      <c r="H225" s="34"/>
      <c r="I225" s="42"/>
      <c r="J225" s="29" t="s">
        <v>180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s="24" customFormat="1" ht="18.75" x14ac:dyDescent="0.3">
      <c r="A226" s="26" t="s">
        <v>258</v>
      </c>
      <c r="B226" s="27" t="s">
        <v>259</v>
      </c>
      <c r="C226" s="15">
        <v>5.87</v>
      </c>
      <c r="D226" s="65">
        <f t="shared" si="4"/>
        <v>27.952380952380953</v>
      </c>
      <c r="E226" s="66">
        <v>5601</v>
      </c>
      <c r="F226" s="62">
        <f t="shared" si="5"/>
        <v>70.012500000000003</v>
      </c>
      <c r="G226" s="34"/>
      <c r="H226" s="34"/>
      <c r="I226" s="42"/>
      <c r="J226" s="29" t="s">
        <v>180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s="24" customFormat="1" ht="18.75" x14ac:dyDescent="0.3">
      <c r="A227" s="26" t="s">
        <v>260</v>
      </c>
      <c r="B227" s="27" t="s">
        <v>261</v>
      </c>
      <c r="C227" s="15">
        <v>8.1199999999999992</v>
      </c>
      <c r="D227" s="65">
        <f t="shared" si="4"/>
        <v>38.666666666666664</v>
      </c>
      <c r="E227" s="66">
        <v>6183</v>
      </c>
      <c r="F227" s="62">
        <f t="shared" si="5"/>
        <v>77.287499999999994</v>
      </c>
      <c r="G227" s="34"/>
      <c r="H227" s="34"/>
      <c r="I227" s="42"/>
      <c r="J227" s="29" t="s">
        <v>180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s="24" customFormat="1" ht="18.75" x14ac:dyDescent="0.3">
      <c r="A228" s="26" t="s">
        <v>262</v>
      </c>
      <c r="B228" s="27" t="s">
        <v>263</v>
      </c>
      <c r="C228" s="15">
        <v>7.34</v>
      </c>
      <c r="D228" s="65">
        <f t="shared" si="4"/>
        <v>34.952380952380956</v>
      </c>
      <c r="E228" s="66">
        <v>9217</v>
      </c>
      <c r="F228" s="62">
        <f t="shared" si="5"/>
        <v>115.21250000000001</v>
      </c>
      <c r="G228" s="34"/>
      <c r="H228" s="34"/>
      <c r="I228" s="42"/>
      <c r="J228" s="29" t="s">
        <v>180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s="24" customFormat="1" ht="18.75" x14ac:dyDescent="0.3">
      <c r="A229" s="26" t="s">
        <v>264</v>
      </c>
      <c r="B229" s="27" t="s">
        <v>265</v>
      </c>
      <c r="C229" s="15">
        <v>8.9600000000000009</v>
      </c>
      <c r="D229" s="65">
        <f t="shared" si="4"/>
        <v>42.666666666666671</v>
      </c>
      <c r="E229" s="66">
        <v>8627</v>
      </c>
      <c r="F229" s="62">
        <f t="shared" si="5"/>
        <v>107.83750000000001</v>
      </c>
      <c r="G229" s="34"/>
      <c r="H229" s="34"/>
      <c r="I229" s="42"/>
      <c r="J229" s="29" t="s">
        <v>180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s="24" customFormat="1" ht="18.75" x14ac:dyDescent="0.3">
      <c r="A230" s="26" t="s">
        <v>266</v>
      </c>
      <c r="B230" s="27" t="s">
        <v>267</v>
      </c>
      <c r="C230" s="15">
        <v>7.45</v>
      </c>
      <c r="D230" s="65">
        <f t="shared" si="4"/>
        <v>35.476190476190482</v>
      </c>
      <c r="E230" s="66">
        <v>8800</v>
      </c>
      <c r="F230" s="62">
        <f t="shared" si="5"/>
        <v>110</v>
      </c>
      <c r="G230" s="34"/>
      <c r="H230" s="34"/>
      <c r="I230" s="42"/>
      <c r="J230" s="29" t="s">
        <v>180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s="24" customFormat="1" ht="18.75" x14ac:dyDescent="0.3">
      <c r="A231" s="26" t="s">
        <v>268</v>
      </c>
      <c r="B231" s="27" t="s">
        <v>269</v>
      </c>
      <c r="C231" s="15">
        <v>6.98</v>
      </c>
      <c r="D231" s="65">
        <f t="shared" si="4"/>
        <v>33.238095238095241</v>
      </c>
      <c r="E231" s="66">
        <v>9771</v>
      </c>
      <c r="F231" s="62">
        <f t="shared" si="5"/>
        <v>122.1375</v>
      </c>
      <c r="G231" s="34"/>
      <c r="H231" s="34"/>
      <c r="I231" s="42"/>
      <c r="J231" s="29" t="s">
        <v>180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s="24" customFormat="1" ht="18.75" x14ac:dyDescent="0.3">
      <c r="A232" s="26" t="s">
        <v>270</v>
      </c>
      <c r="B232" s="27" t="s">
        <v>271</v>
      </c>
      <c r="C232" s="15">
        <v>14.82</v>
      </c>
      <c r="D232" s="65">
        <f t="shared" si="4"/>
        <v>70.571428571428569</v>
      </c>
      <c r="E232" s="66">
        <v>10872</v>
      </c>
      <c r="F232" s="62">
        <f t="shared" si="5"/>
        <v>135.9</v>
      </c>
      <c r="G232" s="34"/>
      <c r="H232" s="34"/>
      <c r="I232" s="42"/>
      <c r="J232" s="29" t="s">
        <v>180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s="24" customFormat="1" ht="16.5" customHeight="1" x14ac:dyDescent="0.3">
      <c r="A233" s="26" t="s">
        <v>272</v>
      </c>
      <c r="B233" s="27" t="s">
        <v>273</v>
      </c>
      <c r="C233" s="15">
        <v>7.62</v>
      </c>
      <c r="D233" s="65">
        <f t="shared" si="4"/>
        <v>36.285714285714285</v>
      </c>
      <c r="E233" s="66">
        <v>10767</v>
      </c>
      <c r="F233" s="62">
        <f t="shared" si="5"/>
        <v>134.58750000000001</v>
      </c>
      <c r="G233" s="34"/>
      <c r="H233" s="34"/>
      <c r="I233" s="42"/>
      <c r="J233" s="29" t="s">
        <v>180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s="24" customFormat="1" ht="18.75" customHeight="1" x14ac:dyDescent="0.3">
      <c r="A234" s="26" t="s">
        <v>274</v>
      </c>
      <c r="B234" s="27" t="s">
        <v>275</v>
      </c>
      <c r="C234" s="15">
        <v>10.210000000000001</v>
      </c>
      <c r="D234" s="65">
        <f t="shared" si="4"/>
        <v>48.619047619047628</v>
      </c>
      <c r="E234" s="66">
        <v>10816</v>
      </c>
      <c r="F234" s="62">
        <f t="shared" si="5"/>
        <v>135.19999999999999</v>
      </c>
      <c r="G234" s="34"/>
      <c r="H234" s="34"/>
      <c r="I234" s="42"/>
      <c r="J234" s="29" t="s">
        <v>180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s="24" customFormat="1" ht="18" customHeight="1" x14ac:dyDescent="0.3">
      <c r="A235" s="26" t="s">
        <v>276</v>
      </c>
      <c r="B235" s="27" t="s">
        <v>277</v>
      </c>
      <c r="C235" s="15">
        <v>7.88</v>
      </c>
      <c r="D235" s="65">
        <f t="shared" si="4"/>
        <v>37.523809523809526</v>
      </c>
      <c r="E235" s="66">
        <v>7680</v>
      </c>
      <c r="F235" s="62">
        <f t="shared" si="5"/>
        <v>96</v>
      </c>
      <c r="G235" s="34"/>
      <c r="H235" s="34"/>
      <c r="I235" s="42"/>
      <c r="J235" s="29" t="s">
        <v>180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24" customFormat="1" ht="15.75" customHeight="1" x14ac:dyDescent="0.3">
      <c r="A236" s="26" t="s">
        <v>278</v>
      </c>
      <c r="B236" s="27" t="s">
        <v>279</v>
      </c>
      <c r="C236" s="15">
        <v>12.41</v>
      </c>
      <c r="D236" s="65">
        <f t="shared" si="4"/>
        <v>59.095238095238095</v>
      </c>
      <c r="E236" s="66">
        <v>8175</v>
      </c>
      <c r="F236" s="62">
        <f t="shared" si="5"/>
        <v>102.1875</v>
      </c>
      <c r="G236" s="34"/>
      <c r="H236" s="34"/>
      <c r="I236" s="42"/>
      <c r="J236" s="29" t="s">
        <v>180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s="24" customFormat="1" ht="21.75" customHeight="1" x14ac:dyDescent="0.3">
      <c r="A237" s="5">
        <v>2</v>
      </c>
      <c r="B237" s="23" t="s">
        <v>280</v>
      </c>
      <c r="C237" s="47"/>
      <c r="D237" s="54"/>
      <c r="E237" s="63"/>
      <c r="F237" s="56"/>
      <c r="I237" s="4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s="24" customFormat="1" ht="24.75" customHeight="1" x14ac:dyDescent="0.3">
      <c r="A238" s="26" t="s">
        <v>200</v>
      </c>
      <c r="B238" s="27" t="s">
        <v>281</v>
      </c>
      <c r="C238" s="15">
        <v>12.83</v>
      </c>
      <c r="D238" s="60">
        <f>C238/0.42*2</f>
        <v>61.095238095238095</v>
      </c>
      <c r="E238" s="66">
        <v>24817</v>
      </c>
      <c r="F238" s="62">
        <f>E238/160*2</f>
        <v>310.21249999999998</v>
      </c>
      <c r="G238" s="32"/>
      <c r="H238" s="32"/>
      <c r="I238" s="32"/>
      <c r="J238" s="29" t="s">
        <v>180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24" customFormat="1" ht="21.75" customHeight="1" x14ac:dyDescent="0.3">
      <c r="A239" s="5" t="s">
        <v>38</v>
      </c>
      <c r="B239" s="23" t="s">
        <v>282</v>
      </c>
      <c r="C239" s="47">
        <f>SUM(C241:C269)</f>
        <v>231.31</v>
      </c>
      <c r="D239" s="54"/>
      <c r="E239" s="55">
        <f t="shared" ref="E239" si="6">SUM(E241:E269)</f>
        <v>246433</v>
      </c>
      <c r="F239" s="56"/>
      <c r="I239" s="4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s="24" customFormat="1" ht="21.75" customHeight="1" x14ac:dyDescent="0.3">
      <c r="A240" s="5">
        <v>1</v>
      </c>
      <c r="B240" s="23" t="s">
        <v>283</v>
      </c>
      <c r="C240" s="47"/>
      <c r="D240" s="54"/>
      <c r="E240" s="63"/>
      <c r="F240" s="56"/>
      <c r="I240" s="4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s="24" customFormat="1" ht="18.75" x14ac:dyDescent="0.3">
      <c r="A241" s="26" t="s">
        <v>178</v>
      </c>
      <c r="B241" s="27" t="s">
        <v>284</v>
      </c>
      <c r="C241" s="15">
        <v>10.72</v>
      </c>
      <c r="D241" s="65">
        <f>C241/0.42*2</f>
        <v>51.047619047619051</v>
      </c>
      <c r="E241" s="66">
        <v>7770</v>
      </c>
      <c r="F241" s="62">
        <f>E241/160*2</f>
        <v>97.125</v>
      </c>
      <c r="G241" s="34"/>
      <c r="H241" s="34"/>
      <c r="I241" s="42"/>
      <c r="J241" s="29" t="s">
        <v>180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s="24" customFormat="1" ht="18.75" x14ac:dyDescent="0.3">
      <c r="A242" s="26" t="s">
        <v>181</v>
      </c>
      <c r="B242" s="27" t="s">
        <v>285</v>
      </c>
      <c r="C242" s="15">
        <v>7.38</v>
      </c>
      <c r="D242" s="65">
        <f t="shared" ref="D242:D267" si="7">C242/0.42*2</f>
        <v>35.142857142857146</v>
      </c>
      <c r="E242" s="66">
        <v>5985</v>
      </c>
      <c r="F242" s="62">
        <f t="shared" ref="F242:F267" si="8">E242/160*2</f>
        <v>74.8125</v>
      </c>
      <c r="G242" s="34"/>
      <c r="H242" s="34"/>
      <c r="I242" s="42"/>
      <c r="J242" s="29" t="s">
        <v>180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s="24" customFormat="1" ht="18.75" x14ac:dyDescent="0.3">
      <c r="A243" s="26" t="s">
        <v>183</v>
      </c>
      <c r="B243" s="27" t="s">
        <v>286</v>
      </c>
      <c r="C243" s="15">
        <v>15.67</v>
      </c>
      <c r="D243" s="65">
        <f t="shared" si="7"/>
        <v>74.61904761904762</v>
      </c>
      <c r="E243" s="66">
        <v>16892</v>
      </c>
      <c r="F243" s="62">
        <f t="shared" si="8"/>
        <v>211.15</v>
      </c>
      <c r="G243" s="34"/>
      <c r="H243" s="34"/>
      <c r="I243" s="42"/>
      <c r="J243" s="29" t="s">
        <v>180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s="24" customFormat="1" ht="18.75" x14ac:dyDescent="0.3">
      <c r="A244" s="26" t="s">
        <v>185</v>
      </c>
      <c r="B244" s="27" t="s">
        <v>287</v>
      </c>
      <c r="C244" s="15">
        <v>10.129999999999999</v>
      </c>
      <c r="D244" s="65">
        <f t="shared" si="7"/>
        <v>48.238095238095234</v>
      </c>
      <c r="E244" s="66">
        <v>9107</v>
      </c>
      <c r="F244" s="62">
        <f t="shared" si="8"/>
        <v>113.83750000000001</v>
      </c>
      <c r="G244" s="34"/>
      <c r="H244" s="34"/>
      <c r="I244" s="42"/>
      <c r="J244" s="29" t="s">
        <v>180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s="24" customFormat="1" ht="18.75" x14ac:dyDescent="0.3">
      <c r="A245" s="26" t="s">
        <v>187</v>
      </c>
      <c r="B245" s="27" t="s">
        <v>288</v>
      </c>
      <c r="C245" s="15">
        <v>9.7000000000000011</v>
      </c>
      <c r="D245" s="65">
        <f t="shared" si="7"/>
        <v>46.190476190476197</v>
      </c>
      <c r="E245" s="66">
        <v>19201</v>
      </c>
      <c r="F245" s="62">
        <f t="shared" si="8"/>
        <v>240.01249999999999</v>
      </c>
      <c r="G245" s="34"/>
      <c r="H245" s="34"/>
      <c r="I245" s="42"/>
      <c r="J245" s="29" t="s">
        <v>180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s="24" customFormat="1" ht="18.75" x14ac:dyDescent="0.3">
      <c r="A246" s="26" t="s">
        <v>189</v>
      </c>
      <c r="B246" s="27" t="s">
        <v>289</v>
      </c>
      <c r="C246" s="15">
        <v>4.87</v>
      </c>
      <c r="D246" s="65">
        <f t="shared" si="7"/>
        <v>23.190476190476193</v>
      </c>
      <c r="E246" s="66">
        <v>6380</v>
      </c>
      <c r="F246" s="62">
        <f t="shared" si="8"/>
        <v>79.75</v>
      </c>
      <c r="G246" s="34"/>
      <c r="H246" s="34"/>
      <c r="I246" s="42"/>
      <c r="J246" s="29" t="s">
        <v>180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s="24" customFormat="1" ht="18.75" x14ac:dyDescent="0.3">
      <c r="A247" s="26" t="s">
        <v>191</v>
      </c>
      <c r="B247" s="27" t="s">
        <v>290</v>
      </c>
      <c r="C247" s="15">
        <v>6.41</v>
      </c>
      <c r="D247" s="65">
        <f t="shared" si="7"/>
        <v>30.523809523809526</v>
      </c>
      <c r="E247" s="66">
        <v>7075</v>
      </c>
      <c r="F247" s="62">
        <f t="shared" si="8"/>
        <v>88.4375</v>
      </c>
      <c r="G247" s="34"/>
      <c r="H247" s="34"/>
      <c r="I247" s="42"/>
      <c r="J247" s="29" t="s">
        <v>180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s="24" customFormat="1" ht="18.75" x14ac:dyDescent="0.3">
      <c r="A248" s="26" t="s">
        <v>193</v>
      </c>
      <c r="B248" s="27" t="s">
        <v>291</v>
      </c>
      <c r="C248" s="15">
        <v>5.09</v>
      </c>
      <c r="D248" s="65">
        <f t="shared" si="7"/>
        <v>24.238095238095237</v>
      </c>
      <c r="E248" s="66">
        <v>6140</v>
      </c>
      <c r="F248" s="62">
        <f t="shared" si="8"/>
        <v>76.75</v>
      </c>
      <c r="G248" s="34"/>
      <c r="H248" s="34"/>
      <c r="I248" s="42"/>
      <c r="J248" s="29" t="s">
        <v>180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s="24" customFormat="1" ht="18.75" x14ac:dyDescent="0.3">
      <c r="A249" s="26" t="s">
        <v>195</v>
      </c>
      <c r="B249" s="27" t="s">
        <v>292</v>
      </c>
      <c r="C249" s="15">
        <v>4.8499999999999996</v>
      </c>
      <c r="D249" s="65">
        <f t="shared" si="7"/>
        <v>23.095238095238095</v>
      </c>
      <c r="E249" s="66">
        <v>7597</v>
      </c>
      <c r="F249" s="62">
        <f t="shared" si="8"/>
        <v>94.962500000000006</v>
      </c>
      <c r="G249" s="34"/>
      <c r="H249" s="34"/>
      <c r="I249" s="42"/>
      <c r="J249" s="29" t="s">
        <v>180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s="24" customFormat="1" ht="18.75" x14ac:dyDescent="0.3">
      <c r="A250" s="26" t="s">
        <v>197</v>
      </c>
      <c r="B250" s="27" t="s">
        <v>293</v>
      </c>
      <c r="C250" s="15">
        <v>8.92</v>
      </c>
      <c r="D250" s="65">
        <f t="shared" si="7"/>
        <v>42.476190476190474</v>
      </c>
      <c r="E250" s="66">
        <v>9939</v>
      </c>
      <c r="F250" s="62">
        <f t="shared" si="8"/>
        <v>124.2375</v>
      </c>
      <c r="G250" s="34"/>
      <c r="H250" s="34"/>
      <c r="I250" s="42"/>
      <c r="J250" s="29" t="s">
        <v>180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s="24" customFormat="1" ht="18.75" x14ac:dyDescent="0.3">
      <c r="A251" s="26" t="s">
        <v>230</v>
      </c>
      <c r="B251" s="27" t="s">
        <v>294</v>
      </c>
      <c r="C251" s="15">
        <v>8.11</v>
      </c>
      <c r="D251" s="65">
        <f t="shared" si="7"/>
        <v>38.61904761904762</v>
      </c>
      <c r="E251" s="66">
        <v>7439</v>
      </c>
      <c r="F251" s="62">
        <f t="shared" si="8"/>
        <v>92.987499999999997</v>
      </c>
      <c r="G251" s="34"/>
      <c r="H251" s="34"/>
      <c r="I251" s="42"/>
      <c r="J251" s="29" t="s">
        <v>180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s="24" customFormat="1" ht="18.75" x14ac:dyDescent="0.3">
      <c r="A252" s="26" t="s">
        <v>232</v>
      </c>
      <c r="B252" s="27" t="s">
        <v>295</v>
      </c>
      <c r="C252" s="15">
        <v>5.87</v>
      </c>
      <c r="D252" s="65">
        <f t="shared" si="7"/>
        <v>27.952380952380953</v>
      </c>
      <c r="E252" s="66">
        <v>5955</v>
      </c>
      <c r="F252" s="62">
        <f t="shared" si="8"/>
        <v>74.4375</v>
      </c>
      <c r="G252" s="34"/>
      <c r="H252" s="34"/>
      <c r="I252" s="42"/>
      <c r="J252" s="29" t="s">
        <v>180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s="24" customFormat="1" ht="18.75" x14ac:dyDescent="0.3">
      <c r="A253" s="26" t="s">
        <v>234</v>
      </c>
      <c r="B253" s="27" t="s">
        <v>296</v>
      </c>
      <c r="C253" s="15">
        <v>6.02</v>
      </c>
      <c r="D253" s="65">
        <f t="shared" si="7"/>
        <v>28.666666666666664</v>
      </c>
      <c r="E253" s="66">
        <v>4982</v>
      </c>
      <c r="F253" s="62">
        <f t="shared" si="8"/>
        <v>62.274999999999999</v>
      </c>
      <c r="G253" s="34"/>
      <c r="H253" s="34"/>
      <c r="I253" s="42"/>
      <c r="J253" s="29" t="s">
        <v>180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s="24" customFormat="1" ht="18.75" x14ac:dyDescent="0.3">
      <c r="A254" s="26" t="s">
        <v>236</v>
      </c>
      <c r="B254" s="27" t="s">
        <v>297</v>
      </c>
      <c r="C254" s="15">
        <v>7.77</v>
      </c>
      <c r="D254" s="65">
        <f t="shared" si="7"/>
        <v>37</v>
      </c>
      <c r="E254" s="66">
        <v>7168</v>
      </c>
      <c r="F254" s="62">
        <f t="shared" si="8"/>
        <v>89.6</v>
      </c>
      <c r="G254" s="34"/>
      <c r="H254" s="34"/>
      <c r="I254" s="42"/>
      <c r="J254" s="29" t="s">
        <v>180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s="24" customFormat="1" ht="18.75" x14ac:dyDescent="0.3">
      <c r="A255" s="26" t="s">
        <v>238</v>
      </c>
      <c r="B255" s="27" t="s">
        <v>298</v>
      </c>
      <c r="C255" s="15">
        <v>6.08</v>
      </c>
      <c r="D255" s="65">
        <f t="shared" si="7"/>
        <v>28.952380952380953</v>
      </c>
      <c r="E255" s="66">
        <v>7608</v>
      </c>
      <c r="F255" s="62">
        <f t="shared" si="8"/>
        <v>95.1</v>
      </c>
      <c r="G255" s="34"/>
      <c r="H255" s="34"/>
      <c r="I255" s="42"/>
      <c r="J255" s="29" t="s">
        <v>180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s="24" customFormat="1" ht="18.75" x14ac:dyDescent="0.3">
      <c r="A256" s="26" t="s">
        <v>240</v>
      </c>
      <c r="B256" s="27" t="s">
        <v>299</v>
      </c>
      <c r="C256" s="15">
        <v>4.55</v>
      </c>
      <c r="D256" s="65">
        <f t="shared" si="7"/>
        <v>21.666666666666668</v>
      </c>
      <c r="E256" s="66">
        <v>6410</v>
      </c>
      <c r="F256" s="62">
        <f t="shared" si="8"/>
        <v>80.125</v>
      </c>
      <c r="G256" s="34"/>
      <c r="H256" s="34"/>
      <c r="I256" s="42"/>
      <c r="J256" s="29" t="s">
        <v>180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s="24" customFormat="1" ht="18.75" x14ac:dyDescent="0.3">
      <c r="A257" s="26" t="s">
        <v>242</v>
      </c>
      <c r="B257" s="27" t="s">
        <v>300</v>
      </c>
      <c r="C257" s="15">
        <v>3.82</v>
      </c>
      <c r="D257" s="65">
        <f t="shared" si="7"/>
        <v>18.19047619047619</v>
      </c>
      <c r="E257" s="66">
        <v>3333</v>
      </c>
      <c r="F257" s="62">
        <f t="shared" si="8"/>
        <v>41.662500000000001</v>
      </c>
      <c r="G257" s="34"/>
      <c r="H257" s="34"/>
      <c r="I257" s="42"/>
      <c r="J257" s="29" t="s">
        <v>180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s="24" customFormat="1" ht="18.75" x14ac:dyDescent="0.3">
      <c r="A258" s="26" t="s">
        <v>244</v>
      </c>
      <c r="B258" s="27" t="s">
        <v>301</v>
      </c>
      <c r="C258" s="15">
        <v>6.22</v>
      </c>
      <c r="D258" s="65">
        <f t="shared" si="7"/>
        <v>29.61904761904762</v>
      </c>
      <c r="E258" s="66">
        <v>9904</v>
      </c>
      <c r="F258" s="62">
        <f t="shared" si="8"/>
        <v>123.8</v>
      </c>
      <c r="G258" s="34"/>
      <c r="H258" s="34"/>
      <c r="I258" s="42"/>
      <c r="J258" s="29" t="s">
        <v>180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s="24" customFormat="1" ht="18.75" x14ac:dyDescent="0.3">
      <c r="A259" s="26" t="s">
        <v>246</v>
      </c>
      <c r="B259" s="27" t="s">
        <v>302</v>
      </c>
      <c r="C259" s="15">
        <v>6.38</v>
      </c>
      <c r="D259" s="65">
        <f t="shared" si="7"/>
        <v>30.380952380952383</v>
      </c>
      <c r="E259" s="66">
        <v>7794</v>
      </c>
      <c r="F259" s="62">
        <f t="shared" si="8"/>
        <v>97.424999999999997</v>
      </c>
      <c r="G259" s="34"/>
      <c r="H259" s="34"/>
      <c r="I259" s="42"/>
      <c r="J259" s="29" t="s">
        <v>180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s="24" customFormat="1" ht="18.75" x14ac:dyDescent="0.3">
      <c r="A260" s="26" t="s">
        <v>248</v>
      </c>
      <c r="B260" s="27" t="s">
        <v>303</v>
      </c>
      <c r="C260" s="15">
        <v>6.79</v>
      </c>
      <c r="D260" s="65">
        <f t="shared" si="7"/>
        <v>32.333333333333336</v>
      </c>
      <c r="E260" s="66">
        <v>8921</v>
      </c>
      <c r="F260" s="62">
        <f t="shared" si="8"/>
        <v>111.5125</v>
      </c>
      <c r="G260" s="34"/>
      <c r="H260" s="34"/>
      <c r="I260" s="42"/>
      <c r="J260" s="29" t="s">
        <v>180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s="24" customFormat="1" ht="18.75" x14ac:dyDescent="0.3">
      <c r="A261" s="26" t="s">
        <v>250</v>
      </c>
      <c r="B261" s="27" t="s">
        <v>304</v>
      </c>
      <c r="C261" s="15">
        <v>8.8699999999999992</v>
      </c>
      <c r="D261" s="65">
        <f t="shared" si="7"/>
        <v>42.238095238095234</v>
      </c>
      <c r="E261" s="66">
        <v>7431</v>
      </c>
      <c r="F261" s="62">
        <f t="shared" si="8"/>
        <v>92.887500000000003</v>
      </c>
      <c r="G261" s="34"/>
      <c r="H261" s="34"/>
      <c r="I261" s="42"/>
      <c r="J261" s="29" t="s">
        <v>180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s="24" customFormat="1" ht="18.75" x14ac:dyDescent="0.3">
      <c r="A262" s="26" t="s">
        <v>252</v>
      </c>
      <c r="B262" s="27" t="s">
        <v>305</v>
      </c>
      <c r="C262" s="15">
        <v>6.05</v>
      </c>
      <c r="D262" s="65">
        <f t="shared" si="7"/>
        <v>28.80952380952381</v>
      </c>
      <c r="E262" s="66">
        <v>7500</v>
      </c>
      <c r="F262" s="62">
        <f t="shared" si="8"/>
        <v>93.75</v>
      </c>
      <c r="G262" s="34"/>
      <c r="H262" s="34"/>
      <c r="I262" s="42"/>
      <c r="J262" s="29" t="s">
        <v>180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s="24" customFormat="1" ht="18.75" x14ac:dyDescent="0.3">
      <c r="A263" s="26" t="s">
        <v>254</v>
      </c>
      <c r="B263" s="27" t="s">
        <v>306</v>
      </c>
      <c r="C263" s="15">
        <v>7.87</v>
      </c>
      <c r="D263" s="65">
        <f t="shared" si="7"/>
        <v>37.476190476190482</v>
      </c>
      <c r="E263" s="66">
        <v>14404</v>
      </c>
      <c r="F263" s="62">
        <f t="shared" si="8"/>
        <v>180.05</v>
      </c>
      <c r="G263" s="34"/>
      <c r="H263" s="34"/>
      <c r="I263" s="42"/>
      <c r="J263" s="29" t="s">
        <v>180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s="24" customFormat="1" ht="18.75" x14ac:dyDescent="0.3">
      <c r="A264" s="26" t="s">
        <v>256</v>
      </c>
      <c r="B264" s="27" t="s">
        <v>307</v>
      </c>
      <c r="C264" s="15">
        <v>8.67</v>
      </c>
      <c r="D264" s="65">
        <f t="shared" si="7"/>
        <v>41.285714285714285</v>
      </c>
      <c r="E264" s="66">
        <v>12195</v>
      </c>
      <c r="F264" s="62">
        <f t="shared" si="8"/>
        <v>152.4375</v>
      </c>
      <c r="G264" s="34"/>
      <c r="H264" s="34"/>
      <c r="I264" s="42"/>
      <c r="J264" s="29" t="s">
        <v>180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s="24" customFormat="1" ht="18.75" x14ac:dyDescent="0.3">
      <c r="A265" s="26" t="s">
        <v>258</v>
      </c>
      <c r="B265" s="27" t="s">
        <v>308</v>
      </c>
      <c r="C265" s="15">
        <v>12.71</v>
      </c>
      <c r="D265" s="65">
        <f t="shared" si="7"/>
        <v>60.523809523809533</v>
      </c>
      <c r="E265" s="66">
        <v>5894</v>
      </c>
      <c r="F265" s="62">
        <f t="shared" si="8"/>
        <v>73.674999999999997</v>
      </c>
      <c r="G265" s="34"/>
      <c r="H265" s="34"/>
      <c r="I265" s="42"/>
      <c r="J265" s="29" t="s">
        <v>180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s="24" customFormat="1" ht="18.75" x14ac:dyDescent="0.3">
      <c r="A266" s="26" t="s">
        <v>260</v>
      </c>
      <c r="B266" s="27" t="s">
        <v>309</v>
      </c>
      <c r="C266" s="15">
        <v>7.9</v>
      </c>
      <c r="D266" s="65">
        <f t="shared" si="7"/>
        <v>37.61904761904762</v>
      </c>
      <c r="E266" s="66">
        <v>11003</v>
      </c>
      <c r="F266" s="62">
        <f t="shared" si="8"/>
        <v>137.53749999999999</v>
      </c>
      <c r="G266" s="34"/>
      <c r="H266" s="34"/>
      <c r="I266" s="42"/>
      <c r="J266" s="29" t="s">
        <v>180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s="24" customFormat="1" ht="18.75" x14ac:dyDescent="0.3">
      <c r="A267" s="26" t="s">
        <v>262</v>
      </c>
      <c r="B267" s="27" t="s">
        <v>310</v>
      </c>
      <c r="C267" s="15">
        <v>24.5</v>
      </c>
      <c r="D267" s="65">
        <f t="shared" si="7"/>
        <v>116.66666666666667</v>
      </c>
      <c r="E267" s="66">
        <v>5504</v>
      </c>
      <c r="F267" s="62">
        <f t="shared" si="8"/>
        <v>68.8</v>
      </c>
      <c r="G267" s="34"/>
      <c r="H267" s="34"/>
      <c r="I267" s="42"/>
      <c r="J267" s="29" t="s">
        <v>180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s="24" customFormat="1" ht="21" customHeight="1" x14ac:dyDescent="0.3">
      <c r="A268" s="5">
        <v>2</v>
      </c>
      <c r="B268" s="23" t="s">
        <v>280</v>
      </c>
      <c r="C268" s="47"/>
      <c r="D268" s="65"/>
      <c r="E268" s="63"/>
      <c r="F268" s="62"/>
      <c r="I268" s="4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s="24" customFormat="1" ht="21" customHeight="1" x14ac:dyDescent="0.3">
      <c r="A269" s="26" t="s">
        <v>200</v>
      </c>
      <c r="B269" s="27" t="s">
        <v>455</v>
      </c>
      <c r="C269" s="15">
        <v>9.39</v>
      </c>
      <c r="D269" s="65">
        <f>C269/0.42*2</f>
        <v>44.714285714285715</v>
      </c>
      <c r="E269" s="66">
        <v>16902</v>
      </c>
      <c r="F269" s="62">
        <f>E269/160*2</f>
        <v>211.27500000000001</v>
      </c>
      <c r="G269" s="32"/>
      <c r="H269" s="32"/>
      <c r="I269" s="32"/>
      <c r="J269" s="29" t="s">
        <v>180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s="24" customFormat="1" ht="21" customHeight="1" x14ac:dyDescent="0.3">
      <c r="A270" s="5" t="s">
        <v>53</v>
      </c>
      <c r="B270" s="23" t="s">
        <v>311</v>
      </c>
      <c r="C270" s="47">
        <f>SUM(C272:C307)</f>
        <v>209.98000000000002</v>
      </c>
      <c r="D270" s="65"/>
      <c r="E270" s="55">
        <f t="shared" ref="E270" si="9">SUM(E272:E307)</f>
        <v>277517</v>
      </c>
      <c r="F270" s="62"/>
      <c r="I270" s="4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s="24" customFormat="1" ht="21" customHeight="1" x14ac:dyDescent="0.3">
      <c r="A271" s="5">
        <v>1</v>
      </c>
      <c r="B271" s="23" t="s">
        <v>199</v>
      </c>
      <c r="C271" s="47"/>
      <c r="D271" s="65"/>
      <c r="E271" s="63"/>
      <c r="F271" s="62"/>
      <c r="I271" s="4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s="24" customFormat="1" ht="18.75" x14ac:dyDescent="0.3">
      <c r="A272" s="26" t="s">
        <v>178</v>
      </c>
      <c r="B272" s="27" t="s">
        <v>312</v>
      </c>
      <c r="C272" s="15">
        <v>6.53</v>
      </c>
      <c r="D272" s="65">
        <f>C272/0.42*2</f>
        <v>31.095238095238098</v>
      </c>
      <c r="E272" s="66">
        <v>10283</v>
      </c>
      <c r="F272" s="62">
        <f>E272/160*2</f>
        <v>128.53749999999999</v>
      </c>
      <c r="G272" s="34"/>
      <c r="H272" s="34"/>
      <c r="I272" s="42"/>
      <c r="J272" s="29" t="s">
        <v>180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s="24" customFormat="1" ht="18.75" x14ac:dyDescent="0.3">
      <c r="A273" s="26" t="s">
        <v>181</v>
      </c>
      <c r="B273" s="27" t="s">
        <v>313</v>
      </c>
      <c r="C273" s="15">
        <v>7.72</v>
      </c>
      <c r="D273" s="65">
        <f t="shared" ref="D273:D304" si="10">C273/0.42*2</f>
        <v>36.761904761904759</v>
      </c>
      <c r="E273" s="66">
        <v>7407</v>
      </c>
      <c r="F273" s="62">
        <f t="shared" ref="F273:F304" si="11">E273/160*2</f>
        <v>92.587500000000006</v>
      </c>
      <c r="G273" s="34"/>
      <c r="H273" s="34"/>
      <c r="I273" s="42"/>
      <c r="J273" s="29" t="s">
        <v>180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s="24" customFormat="1" ht="18.75" x14ac:dyDescent="0.3">
      <c r="A274" s="26" t="s">
        <v>183</v>
      </c>
      <c r="B274" s="27" t="s">
        <v>314</v>
      </c>
      <c r="C274" s="15">
        <v>4.1500000000000004</v>
      </c>
      <c r="D274" s="65">
        <f t="shared" si="10"/>
        <v>19.761904761904763</v>
      </c>
      <c r="E274" s="66">
        <v>3678</v>
      </c>
      <c r="F274" s="62">
        <f t="shared" si="11"/>
        <v>45.975000000000001</v>
      </c>
      <c r="G274" s="34"/>
      <c r="H274" s="34"/>
      <c r="I274" s="42"/>
      <c r="J274" s="29" t="s">
        <v>180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s="24" customFormat="1" ht="18.75" x14ac:dyDescent="0.3">
      <c r="A275" s="26" t="s">
        <v>185</v>
      </c>
      <c r="B275" s="27" t="s">
        <v>315</v>
      </c>
      <c r="C275" s="15">
        <v>5.41</v>
      </c>
      <c r="D275" s="65">
        <f t="shared" si="10"/>
        <v>25.761904761904763</v>
      </c>
      <c r="E275" s="66">
        <v>5882</v>
      </c>
      <c r="F275" s="62">
        <f t="shared" si="11"/>
        <v>73.525000000000006</v>
      </c>
      <c r="G275" s="34"/>
      <c r="H275" s="34"/>
      <c r="I275" s="42"/>
      <c r="J275" s="29" t="s">
        <v>180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s="24" customFormat="1" ht="18.75" x14ac:dyDescent="0.3">
      <c r="A276" s="26" t="s">
        <v>187</v>
      </c>
      <c r="B276" s="27" t="s">
        <v>316</v>
      </c>
      <c r="C276" s="15">
        <v>6.19</v>
      </c>
      <c r="D276" s="65">
        <f t="shared" si="10"/>
        <v>29.476190476190478</v>
      </c>
      <c r="E276" s="66">
        <v>8021</v>
      </c>
      <c r="F276" s="62">
        <f t="shared" si="11"/>
        <v>100.2625</v>
      </c>
      <c r="G276" s="34"/>
      <c r="H276" s="34"/>
      <c r="I276" s="42"/>
      <c r="J276" s="29" t="s">
        <v>180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s="24" customFormat="1" ht="18.75" x14ac:dyDescent="0.3">
      <c r="A277" s="26" t="s">
        <v>189</v>
      </c>
      <c r="B277" s="27" t="s">
        <v>317</v>
      </c>
      <c r="C277" s="15">
        <v>3.95</v>
      </c>
      <c r="D277" s="65">
        <f t="shared" si="10"/>
        <v>18.80952380952381</v>
      </c>
      <c r="E277" s="66">
        <v>4838</v>
      </c>
      <c r="F277" s="62">
        <f t="shared" si="11"/>
        <v>60.475000000000001</v>
      </c>
      <c r="G277" s="34"/>
      <c r="H277" s="34"/>
      <c r="I277" s="42"/>
      <c r="J277" s="29" t="s">
        <v>180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s="24" customFormat="1" ht="18.75" x14ac:dyDescent="0.3">
      <c r="A278" s="26" t="s">
        <v>191</v>
      </c>
      <c r="B278" s="27" t="s">
        <v>318</v>
      </c>
      <c r="C278" s="15">
        <v>3.79</v>
      </c>
      <c r="D278" s="65">
        <f t="shared" si="10"/>
        <v>18.047619047619047</v>
      </c>
      <c r="E278" s="66">
        <v>4825</v>
      </c>
      <c r="F278" s="62">
        <f t="shared" si="11"/>
        <v>60.3125</v>
      </c>
      <c r="G278" s="34"/>
      <c r="H278" s="34"/>
      <c r="I278" s="42"/>
      <c r="J278" s="29" t="s">
        <v>180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s="24" customFormat="1" ht="18.75" x14ac:dyDescent="0.3">
      <c r="A279" s="26" t="s">
        <v>193</v>
      </c>
      <c r="B279" s="27" t="s">
        <v>319</v>
      </c>
      <c r="C279" s="15">
        <v>7.69</v>
      </c>
      <c r="D279" s="65">
        <f t="shared" si="10"/>
        <v>36.61904761904762</v>
      </c>
      <c r="E279" s="66">
        <v>10438</v>
      </c>
      <c r="F279" s="62">
        <f t="shared" si="11"/>
        <v>130.47499999999999</v>
      </c>
      <c r="G279" s="34"/>
      <c r="H279" s="34"/>
      <c r="I279" s="42"/>
      <c r="J279" s="29" t="s">
        <v>180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s="24" customFormat="1" ht="18.75" x14ac:dyDescent="0.3">
      <c r="A280" s="26" t="s">
        <v>195</v>
      </c>
      <c r="B280" s="27" t="s">
        <v>320</v>
      </c>
      <c r="C280" s="15">
        <v>4.66</v>
      </c>
      <c r="D280" s="65">
        <f t="shared" si="10"/>
        <v>22.190476190476193</v>
      </c>
      <c r="E280" s="66">
        <v>6432</v>
      </c>
      <c r="F280" s="62">
        <f t="shared" si="11"/>
        <v>80.400000000000006</v>
      </c>
      <c r="G280" s="34"/>
      <c r="H280" s="34"/>
      <c r="I280" s="42"/>
      <c r="J280" s="29" t="s">
        <v>180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s="24" customFormat="1" ht="18.75" x14ac:dyDescent="0.3">
      <c r="A281" s="26" t="s">
        <v>197</v>
      </c>
      <c r="B281" s="27" t="s">
        <v>321</v>
      </c>
      <c r="C281" s="15">
        <v>7.18</v>
      </c>
      <c r="D281" s="65">
        <f t="shared" si="10"/>
        <v>34.19047619047619</v>
      </c>
      <c r="E281" s="66">
        <v>14226</v>
      </c>
      <c r="F281" s="62">
        <f t="shared" si="11"/>
        <v>177.82499999999999</v>
      </c>
      <c r="G281" s="34"/>
      <c r="H281" s="34"/>
      <c r="I281" s="42"/>
      <c r="J281" s="29" t="s">
        <v>180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s="24" customFormat="1" ht="18.75" x14ac:dyDescent="0.3">
      <c r="A282" s="26" t="s">
        <v>230</v>
      </c>
      <c r="B282" s="27" t="s">
        <v>322</v>
      </c>
      <c r="C282" s="15">
        <v>5.29</v>
      </c>
      <c r="D282" s="65">
        <f t="shared" si="10"/>
        <v>25.190476190476193</v>
      </c>
      <c r="E282" s="66">
        <v>6438</v>
      </c>
      <c r="F282" s="62">
        <f t="shared" si="11"/>
        <v>80.474999999999994</v>
      </c>
      <c r="G282" s="34"/>
      <c r="H282" s="34"/>
      <c r="I282" s="42"/>
      <c r="J282" s="29" t="s">
        <v>180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s="24" customFormat="1" ht="18.75" x14ac:dyDescent="0.3">
      <c r="A283" s="26" t="s">
        <v>232</v>
      </c>
      <c r="B283" s="27" t="s">
        <v>323</v>
      </c>
      <c r="C283" s="15">
        <v>6.41</v>
      </c>
      <c r="D283" s="65">
        <f t="shared" si="10"/>
        <v>30.523809523809526</v>
      </c>
      <c r="E283" s="66">
        <v>9274</v>
      </c>
      <c r="F283" s="62">
        <f t="shared" si="11"/>
        <v>115.925</v>
      </c>
      <c r="G283" s="34"/>
      <c r="H283" s="34"/>
      <c r="I283" s="42"/>
      <c r="J283" s="29" t="s">
        <v>180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s="24" customFormat="1" ht="18.75" x14ac:dyDescent="0.3">
      <c r="A284" s="26" t="s">
        <v>234</v>
      </c>
      <c r="B284" s="27" t="s">
        <v>324</v>
      </c>
      <c r="C284" s="15">
        <v>7.71</v>
      </c>
      <c r="D284" s="65">
        <f t="shared" si="10"/>
        <v>36.714285714285715</v>
      </c>
      <c r="E284" s="66">
        <v>9278</v>
      </c>
      <c r="F284" s="62">
        <f t="shared" si="11"/>
        <v>115.97499999999999</v>
      </c>
      <c r="G284" s="34"/>
      <c r="H284" s="34"/>
      <c r="I284" s="42"/>
      <c r="J284" s="29" t="s">
        <v>180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s="24" customFormat="1" ht="18.75" x14ac:dyDescent="0.3">
      <c r="A285" s="26" t="s">
        <v>236</v>
      </c>
      <c r="B285" s="27" t="s">
        <v>325</v>
      </c>
      <c r="C285" s="15">
        <v>4.17</v>
      </c>
      <c r="D285" s="65">
        <f t="shared" si="10"/>
        <v>19.857142857142858</v>
      </c>
      <c r="E285" s="66">
        <v>6927</v>
      </c>
      <c r="F285" s="62">
        <f t="shared" si="11"/>
        <v>86.587500000000006</v>
      </c>
      <c r="G285" s="34"/>
      <c r="H285" s="34"/>
      <c r="I285" s="42"/>
      <c r="J285" s="29" t="s">
        <v>180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s="24" customFormat="1" ht="18.75" x14ac:dyDescent="0.3">
      <c r="A286" s="26" t="s">
        <v>238</v>
      </c>
      <c r="B286" s="27" t="s">
        <v>326</v>
      </c>
      <c r="C286" s="15">
        <v>4.32</v>
      </c>
      <c r="D286" s="65">
        <f t="shared" si="10"/>
        <v>20.571428571428573</v>
      </c>
      <c r="E286" s="66">
        <v>4938</v>
      </c>
      <c r="F286" s="62">
        <f t="shared" si="11"/>
        <v>61.725000000000001</v>
      </c>
      <c r="G286" s="34"/>
      <c r="H286" s="34"/>
      <c r="I286" s="42"/>
      <c r="J286" s="29" t="s">
        <v>180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s="24" customFormat="1" ht="18.75" x14ac:dyDescent="0.3">
      <c r="A287" s="26" t="s">
        <v>240</v>
      </c>
      <c r="B287" s="27" t="s">
        <v>298</v>
      </c>
      <c r="C287" s="15">
        <v>7.95</v>
      </c>
      <c r="D287" s="65">
        <f t="shared" si="10"/>
        <v>37.857142857142861</v>
      </c>
      <c r="E287" s="66">
        <v>9985</v>
      </c>
      <c r="F287" s="62">
        <f t="shared" si="11"/>
        <v>124.8125</v>
      </c>
      <c r="G287" s="34"/>
      <c r="H287" s="34"/>
      <c r="I287" s="42"/>
      <c r="J287" s="29" t="s">
        <v>180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s="24" customFormat="1" ht="18.75" x14ac:dyDescent="0.3">
      <c r="A288" s="26" t="s">
        <v>242</v>
      </c>
      <c r="B288" s="27" t="s">
        <v>327</v>
      </c>
      <c r="C288" s="15">
        <v>5.59</v>
      </c>
      <c r="D288" s="65">
        <f t="shared" si="10"/>
        <v>26.61904761904762</v>
      </c>
      <c r="E288" s="66">
        <v>7136</v>
      </c>
      <c r="F288" s="62">
        <f t="shared" si="11"/>
        <v>89.2</v>
      </c>
      <c r="G288" s="34"/>
      <c r="H288" s="34"/>
      <c r="I288" s="42"/>
      <c r="J288" s="29" t="s">
        <v>180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s="24" customFormat="1" ht="18.75" x14ac:dyDescent="0.3">
      <c r="A289" s="26" t="s">
        <v>244</v>
      </c>
      <c r="B289" s="27" t="s">
        <v>328</v>
      </c>
      <c r="C289" s="15">
        <v>5.05</v>
      </c>
      <c r="D289" s="65">
        <f t="shared" si="10"/>
        <v>24.047619047619047</v>
      </c>
      <c r="E289" s="66">
        <v>7900</v>
      </c>
      <c r="F289" s="62">
        <f t="shared" si="11"/>
        <v>98.75</v>
      </c>
      <c r="G289" s="34"/>
      <c r="H289" s="34"/>
      <c r="I289" s="42"/>
      <c r="J289" s="29" t="s">
        <v>180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s="24" customFormat="1" ht="18.75" x14ac:dyDescent="0.3">
      <c r="A290" s="26" t="s">
        <v>246</v>
      </c>
      <c r="B290" s="27" t="s">
        <v>329</v>
      </c>
      <c r="C290" s="15">
        <v>4.62</v>
      </c>
      <c r="D290" s="65">
        <f t="shared" si="10"/>
        <v>22</v>
      </c>
      <c r="E290" s="66">
        <v>5126</v>
      </c>
      <c r="F290" s="62">
        <f t="shared" si="11"/>
        <v>64.075000000000003</v>
      </c>
      <c r="G290" s="34"/>
      <c r="H290" s="34"/>
      <c r="I290" s="42"/>
      <c r="J290" s="29" t="s">
        <v>180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s="24" customFormat="1" ht="18.75" x14ac:dyDescent="0.3">
      <c r="A291" s="26" t="s">
        <v>248</v>
      </c>
      <c r="B291" s="27" t="s">
        <v>330</v>
      </c>
      <c r="C291" s="15">
        <v>5.75</v>
      </c>
      <c r="D291" s="65">
        <f t="shared" si="10"/>
        <v>27.380952380952383</v>
      </c>
      <c r="E291" s="66">
        <v>6127</v>
      </c>
      <c r="F291" s="62">
        <f t="shared" si="11"/>
        <v>76.587500000000006</v>
      </c>
      <c r="G291" s="34"/>
      <c r="H291" s="34"/>
      <c r="I291" s="42"/>
      <c r="J291" s="29" t="s">
        <v>180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s="24" customFormat="1" ht="18.75" x14ac:dyDescent="0.3">
      <c r="A292" s="26" t="s">
        <v>250</v>
      </c>
      <c r="B292" s="27" t="s">
        <v>331</v>
      </c>
      <c r="C292" s="15">
        <v>4.0999999999999996</v>
      </c>
      <c r="D292" s="65">
        <f t="shared" si="10"/>
        <v>19.523809523809522</v>
      </c>
      <c r="E292" s="66">
        <v>5465</v>
      </c>
      <c r="F292" s="62">
        <f t="shared" si="11"/>
        <v>68.3125</v>
      </c>
      <c r="G292" s="34"/>
      <c r="H292" s="34"/>
      <c r="I292" s="42"/>
      <c r="J292" s="29" t="s">
        <v>180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s="24" customFormat="1" ht="18.75" x14ac:dyDescent="0.3">
      <c r="A293" s="26" t="s">
        <v>252</v>
      </c>
      <c r="B293" s="27" t="s">
        <v>332</v>
      </c>
      <c r="C293" s="15">
        <v>4.62</v>
      </c>
      <c r="D293" s="65">
        <f t="shared" si="10"/>
        <v>22</v>
      </c>
      <c r="E293" s="66">
        <v>5847</v>
      </c>
      <c r="F293" s="62">
        <f t="shared" si="11"/>
        <v>73.087500000000006</v>
      </c>
      <c r="G293" s="34"/>
      <c r="H293" s="34"/>
      <c r="I293" s="42"/>
      <c r="J293" s="29" t="s">
        <v>180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s="24" customFormat="1" ht="18.75" x14ac:dyDescent="0.3">
      <c r="A294" s="26" t="s">
        <v>254</v>
      </c>
      <c r="B294" s="27" t="s">
        <v>333</v>
      </c>
      <c r="C294" s="15">
        <v>3.95</v>
      </c>
      <c r="D294" s="65">
        <f t="shared" si="10"/>
        <v>18.80952380952381</v>
      </c>
      <c r="E294" s="66">
        <v>4912</v>
      </c>
      <c r="F294" s="62">
        <f t="shared" si="11"/>
        <v>61.4</v>
      </c>
      <c r="G294" s="34"/>
      <c r="H294" s="34"/>
      <c r="I294" s="42"/>
      <c r="J294" s="29" t="s">
        <v>180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s="24" customFormat="1" ht="18.75" x14ac:dyDescent="0.3">
      <c r="A295" s="26" t="s">
        <v>256</v>
      </c>
      <c r="B295" s="27" t="s">
        <v>334</v>
      </c>
      <c r="C295" s="15">
        <v>7.98</v>
      </c>
      <c r="D295" s="65">
        <f t="shared" si="10"/>
        <v>38</v>
      </c>
      <c r="E295" s="66">
        <v>10366</v>
      </c>
      <c r="F295" s="62">
        <f t="shared" si="11"/>
        <v>129.57499999999999</v>
      </c>
      <c r="G295" s="34"/>
      <c r="H295" s="34"/>
      <c r="I295" s="42"/>
      <c r="J295" s="29" t="s">
        <v>180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s="24" customFormat="1" ht="18.75" x14ac:dyDescent="0.3">
      <c r="A296" s="26" t="s">
        <v>258</v>
      </c>
      <c r="B296" s="27" t="s">
        <v>335</v>
      </c>
      <c r="C296" s="15">
        <v>8.0299999999999994</v>
      </c>
      <c r="D296" s="65">
        <f t="shared" si="10"/>
        <v>38.238095238095234</v>
      </c>
      <c r="E296" s="66">
        <v>10094</v>
      </c>
      <c r="F296" s="62">
        <f t="shared" si="11"/>
        <v>126.175</v>
      </c>
      <c r="G296" s="34"/>
      <c r="H296" s="34"/>
      <c r="I296" s="42"/>
      <c r="J296" s="29" t="s">
        <v>180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s="24" customFormat="1" ht="19.5" customHeight="1" x14ac:dyDescent="0.3">
      <c r="A297" s="26" t="s">
        <v>260</v>
      </c>
      <c r="B297" s="27" t="s">
        <v>336</v>
      </c>
      <c r="C297" s="15">
        <v>8.34</v>
      </c>
      <c r="D297" s="65">
        <f t="shared" si="10"/>
        <v>39.714285714285715</v>
      </c>
      <c r="E297" s="66">
        <v>9870</v>
      </c>
      <c r="F297" s="62">
        <f t="shared" si="11"/>
        <v>123.375</v>
      </c>
      <c r="G297" s="34"/>
      <c r="H297" s="34"/>
      <c r="I297" s="42"/>
      <c r="J297" s="29" t="s">
        <v>180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s="24" customFormat="1" ht="15.75" customHeight="1" x14ac:dyDescent="0.3">
      <c r="A298" s="26" t="s">
        <v>262</v>
      </c>
      <c r="B298" s="27" t="s">
        <v>337</v>
      </c>
      <c r="C298" s="15">
        <v>4.7699999999999996</v>
      </c>
      <c r="D298" s="65">
        <f t="shared" si="10"/>
        <v>22.714285714285712</v>
      </c>
      <c r="E298" s="66">
        <v>7368</v>
      </c>
      <c r="F298" s="62">
        <f t="shared" si="11"/>
        <v>92.1</v>
      </c>
      <c r="G298" s="34"/>
      <c r="H298" s="34"/>
      <c r="I298" s="42"/>
      <c r="J298" s="29" t="s">
        <v>180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s="24" customFormat="1" ht="17.25" customHeight="1" x14ac:dyDescent="0.3">
      <c r="A299" s="26" t="s">
        <v>264</v>
      </c>
      <c r="B299" s="27" t="s">
        <v>338</v>
      </c>
      <c r="C299" s="15">
        <v>6.14</v>
      </c>
      <c r="D299" s="65">
        <f t="shared" si="10"/>
        <v>29.238095238095237</v>
      </c>
      <c r="E299" s="66">
        <v>8665</v>
      </c>
      <c r="F299" s="62">
        <f t="shared" si="11"/>
        <v>108.3125</v>
      </c>
      <c r="G299" s="34"/>
      <c r="H299" s="34"/>
      <c r="I299" s="42"/>
      <c r="J299" s="29" t="s">
        <v>180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s="24" customFormat="1" ht="17.25" customHeight="1" x14ac:dyDescent="0.3">
      <c r="A300" s="26" t="s">
        <v>266</v>
      </c>
      <c r="B300" s="27" t="s">
        <v>339</v>
      </c>
      <c r="C300" s="15">
        <v>12.46</v>
      </c>
      <c r="D300" s="65">
        <f t="shared" si="10"/>
        <v>59.333333333333343</v>
      </c>
      <c r="E300" s="66">
        <v>16861</v>
      </c>
      <c r="F300" s="62">
        <f t="shared" si="11"/>
        <v>210.76249999999999</v>
      </c>
      <c r="G300" s="34"/>
      <c r="H300" s="34"/>
      <c r="I300" s="42"/>
      <c r="J300" s="29" t="s">
        <v>180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s="24" customFormat="1" ht="14.25" customHeight="1" x14ac:dyDescent="0.3">
      <c r="A301" s="26" t="s">
        <v>268</v>
      </c>
      <c r="B301" s="27" t="s">
        <v>340</v>
      </c>
      <c r="C301" s="15">
        <v>4.74</v>
      </c>
      <c r="D301" s="65">
        <f t="shared" si="10"/>
        <v>22.571428571428573</v>
      </c>
      <c r="E301" s="66">
        <v>6132</v>
      </c>
      <c r="F301" s="62">
        <f t="shared" si="11"/>
        <v>76.650000000000006</v>
      </c>
      <c r="G301" s="34"/>
      <c r="H301" s="34"/>
      <c r="I301" s="42"/>
      <c r="J301" s="29" t="s">
        <v>180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s="24" customFormat="1" ht="17.25" customHeight="1" x14ac:dyDescent="0.3">
      <c r="A302" s="26" t="s">
        <v>270</v>
      </c>
      <c r="B302" s="27" t="s">
        <v>341</v>
      </c>
      <c r="C302" s="15">
        <v>7.4</v>
      </c>
      <c r="D302" s="65">
        <f t="shared" si="10"/>
        <v>35.238095238095241</v>
      </c>
      <c r="E302" s="66">
        <v>10044</v>
      </c>
      <c r="F302" s="62">
        <f t="shared" si="11"/>
        <v>125.55</v>
      </c>
      <c r="G302" s="34"/>
      <c r="H302" s="34"/>
      <c r="I302" s="42"/>
      <c r="J302" s="29" t="s">
        <v>180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s="24" customFormat="1" ht="18.75" customHeight="1" x14ac:dyDescent="0.3">
      <c r="A303" s="26" t="s">
        <v>272</v>
      </c>
      <c r="B303" s="27" t="s">
        <v>342</v>
      </c>
      <c r="C303" s="15">
        <v>5.22</v>
      </c>
      <c r="D303" s="65">
        <f t="shared" si="10"/>
        <v>24.857142857142858</v>
      </c>
      <c r="E303" s="66">
        <v>5788</v>
      </c>
      <c r="F303" s="62">
        <f t="shared" si="11"/>
        <v>72.349999999999994</v>
      </c>
      <c r="G303" s="34"/>
      <c r="H303" s="34"/>
      <c r="I303" s="42"/>
      <c r="J303" s="29" t="s">
        <v>180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s="24" customFormat="1" ht="15" customHeight="1" x14ac:dyDescent="0.3">
      <c r="A304" s="26" t="s">
        <v>274</v>
      </c>
      <c r="B304" s="27" t="s">
        <v>103</v>
      </c>
      <c r="C304" s="15">
        <v>9.6999999999999993</v>
      </c>
      <c r="D304" s="65">
        <f t="shared" si="10"/>
        <v>46.19047619047619</v>
      </c>
      <c r="E304" s="66">
        <v>11203</v>
      </c>
      <c r="F304" s="62">
        <f t="shared" si="11"/>
        <v>140.03749999999999</v>
      </c>
      <c r="G304" s="34"/>
      <c r="H304" s="34"/>
      <c r="I304" s="42"/>
      <c r="J304" s="29" t="s">
        <v>180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s="24" customFormat="1" ht="21.75" customHeight="1" x14ac:dyDescent="0.3">
      <c r="A305" s="5">
        <v>2</v>
      </c>
      <c r="B305" s="23" t="s">
        <v>280</v>
      </c>
      <c r="C305" s="47"/>
      <c r="D305" s="65"/>
      <c r="E305" s="63"/>
      <c r="F305" s="62"/>
      <c r="I305" s="4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s="24" customFormat="1" ht="21.75" customHeight="1" x14ac:dyDescent="0.3">
      <c r="A306" s="26" t="s">
        <v>200</v>
      </c>
      <c r="B306" s="27" t="s">
        <v>343</v>
      </c>
      <c r="C306" s="15">
        <v>1.22</v>
      </c>
      <c r="D306" s="65">
        <f>C306/0.42*2</f>
        <v>5.8095238095238093</v>
      </c>
      <c r="E306" s="61">
        <v>5677</v>
      </c>
      <c r="F306" s="62">
        <f>E306/160*2</f>
        <v>70.962500000000006</v>
      </c>
      <c r="G306" s="32"/>
      <c r="H306" s="32"/>
      <c r="I306" s="32"/>
      <c r="J306" s="29" t="s">
        <v>180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s="24" customFormat="1" ht="21.75" customHeight="1" x14ac:dyDescent="0.3">
      <c r="A307" s="26" t="s">
        <v>202</v>
      </c>
      <c r="B307" s="27" t="s">
        <v>344</v>
      </c>
      <c r="C307" s="15">
        <v>7.18</v>
      </c>
      <c r="D307" s="65">
        <f>C307/0.42*2</f>
        <v>34.19047619047619</v>
      </c>
      <c r="E307" s="61">
        <v>10066</v>
      </c>
      <c r="F307" s="62">
        <f>E307/160*2</f>
        <v>125.825</v>
      </c>
      <c r="G307" s="32"/>
      <c r="H307" s="32"/>
      <c r="I307" s="32"/>
      <c r="J307" s="29" t="s">
        <v>180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s="25" customFormat="1" ht="21.75" customHeight="1" x14ac:dyDescent="0.3">
      <c r="A308" s="6" t="s">
        <v>70</v>
      </c>
      <c r="B308" s="36" t="s">
        <v>345</v>
      </c>
      <c r="C308" s="51">
        <f>SUM(C310:C342)</f>
        <v>199.34</v>
      </c>
      <c r="D308" s="65"/>
      <c r="E308" s="67">
        <f t="shared" ref="E308" si="12">SUM(E310:E342)</f>
        <v>272714</v>
      </c>
      <c r="F308" s="62"/>
      <c r="I308" s="43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s="24" customFormat="1" ht="21.75" customHeight="1" x14ac:dyDescent="0.3">
      <c r="A309" s="5">
        <v>1</v>
      </c>
      <c r="B309" s="23" t="s">
        <v>199</v>
      </c>
      <c r="C309" s="47"/>
      <c r="D309" s="65"/>
      <c r="E309" s="63"/>
      <c r="F309" s="62"/>
      <c r="I309" s="4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s="24" customFormat="1" ht="18.75" x14ac:dyDescent="0.3">
      <c r="A310" s="26" t="s">
        <v>178</v>
      </c>
      <c r="B310" s="27" t="s">
        <v>346</v>
      </c>
      <c r="C310" s="15">
        <v>13.14</v>
      </c>
      <c r="D310" s="65">
        <f>C310/0.42*2</f>
        <v>62.571428571428577</v>
      </c>
      <c r="E310" s="66">
        <v>18512</v>
      </c>
      <c r="F310" s="62">
        <f>E310/160*2</f>
        <v>231.4</v>
      </c>
      <c r="G310" s="34"/>
      <c r="H310" s="34"/>
      <c r="I310" s="42"/>
      <c r="J310" s="29" t="s">
        <v>180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s="24" customFormat="1" ht="18.75" x14ac:dyDescent="0.3">
      <c r="A311" s="26" t="s">
        <v>181</v>
      </c>
      <c r="B311" s="27" t="s">
        <v>347</v>
      </c>
      <c r="C311" s="15">
        <v>11.99</v>
      </c>
      <c r="D311" s="65">
        <f t="shared" ref="D311:D340" si="13">C311/0.42*2</f>
        <v>57.095238095238095</v>
      </c>
      <c r="E311" s="66">
        <v>16569</v>
      </c>
      <c r="F311" s="62">
        <f t="shared" ref="F311:F340" si="14">E311/160*2</f>
        <v>207.11250000000001</v>
      </c>
      <c r="G311" s="34"/>
      <c r="H311" s="34"/>
      <c r="I311" s="42"/>
      <c r="J311" s="29" t="s">
        <v>180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s="24" customFormat="1" ht="18.75" x14ac:dyDescent="0.3">
      <c r="A312" s="26" t="s">
        <v>183</v>
      </c>
      <c r="B312" s="27" t="s">
        <v>348</v>
      </c>
      <c r="C312" s="15">
        <v>11.35</v>
      </c>
      <c r="D312" s="65">
        <f t="shared" si="13"/>
        <v>54.047619047619051</v>
      </c>
      <c r="E312" s="66">
        <v>19414</v>
      </c>
      <c r="F312" s="62">
        <f t="shared" si="14"/>
        <v>242.67500000000001</v>
      </c>
      <c r="G312" s="34"/>
      <c r="H312" s="34"/>
      <c r="I312" s="42"/>
      <c r="J312" s="29" t="s">
        <v>180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s="24" customFormat="1" ht="18.75" x14ac:dyDescent="0.3">
      <c r="A313" s="26" t="s">
        <v>185</v>
      </c>
      <c r="B313" s="27" t="s">
        <v>349</v>
      </c>
      <c r="C313" s="15">
        <v>7.31</v>
      </c>
      <c r="D313" s="65">
        <f t="shared" si="13"/>
        <v>34.80952380952381</v>
      </c>
      <c r="E313" s="66">
        <v>9617</v>
      </c>
      <c r="F313" s="62">
        <f t="shared" si="14"/>
        <v>120.21250000000001</v>
      </c>
      <c r="G313" s="34"/>
      <c r="H313" s="34"/>
      <c r="I313" s="42"/>
      <c r="J313" s="29" t="s">
        <v>180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s="24" customFormat="1" ht="18.75" x14ac:dyDescent="0.3">
      <c r="A314" s="26" t="s">
        <v>187</v>
      </c>
      <c r="B314" s="27" t="s">
        <v>350</v>
      </c>
      <c r="C314" s="15">
        <v>6.47</v>
      </c>
      <c r="D314" s="65">
        <f t="shared" si="13"/>
        <v>30.80952380952381</v>
      </c>
      <c r="E314" s="66">
        <v>10531</v>
      </c>
      <c r="F314" s="62">
        <f t="shared" si="14"/>
        <v>131.63749999999999</v>
      </c>
      <c r="G314" s="34"/>
      <c r="H314" s="34"/>
      <c r="I314" s="42"/>
      <c r="J314" s="29" t="s">
        <v>180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s="24" customFormat="1" ht="18.75" x14ac:dyDescent="0.3">
      <c r="A315" s="26" t="s">
        <v>189</v>
      </c>
      <c r="B315" s="27" t="s">
        <v>351</v>
      </c>
      <c r="C315" s="15">
        <v>6.73</v>
      </c>
      <c r="D315" s="65">
        <f t="shared" si="13"/>
        <v>32.047619047619051</v>
      </c>
      <c r="E315" s="66">
        <v>11978</v>
      </c>
      <c r="F315" s="62">
        <f t="shared" si="14"/>
        <v>149.72499999999999</v>
      </c>
      <c r="G315" s="34"/>
      <c r="H315" s="34"/>
      <c r="I315" s="42"/>
      <c r="J315" s="29" t="s">
        <v>180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s="24" customFormat="1" ht="18.75" x14ac:dyDescent="0.3">
      <c r="A316" s="26" t="s">
        <v>191</v>
      </c>
      <c r="B316" s="27" t="s">
        <v>352</v>
      </c>
      <c r="C316" s="15">
        <v>3.87</v>
      </c>
      <c r="D316" s="65">
        <f t="shared" si="13"/>
        <v>18.428571428571431</v>
      </c>
      <c r="E316" s="66">
        <v>8155</v>
      </c>
      <c r="F316" s="62">
        <f t="shared" si="14"/>
        <v>101.9375</v>
      </c>
      <c r="G316" s="34"/>
      <c r="H316" s="34"/>
      <c r="I316" s="42"/>
      <c r="J316" s="29" t="s">
        <v>180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s="24" customFormat="1" ht="18.75" x14ac:dyDescent="0.3">
      <c r="A317" s="26" t="s">
        <v>193</v>
      </c>
      <c r="B317" s="27" t="s">
        <v>353</v>
      </c>
      <c r="C317" s="15">
        <v>2.57</v>
      </c>
      <c r="D317" s="65">
        <f t="shared" si="13"/>
        <v>12.238095238095237</v>
      </c>
      <c r="E317" s="66">
        <v>5699</v>
      </c>
      <c r="F317" s="62">
        <f t="shared" si="14"/>
        <v>71.237499999999997</v>
      </c>
      <c r="G317" s="34"/>
      <c r="H317" s="34"/>
      <c r="I317" s="42"/>
      <c r="J317" s="29" t="s">
        <v>180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s="24" customFormat="1" ht="18.75" x14ac:dyDescent="0.3">
      <c r="A318" s="26" t="s">
        <v>195</v>
      </c>
      <c r="B318" s="27" t="s">
        <v>354</v>
      </c>
      <c r="C318" s="15">
        <v>4.62</v>
      </c>
      <c r="D318" s="65">
        <f t="shared" si="13"/>
        <v>22</v>
      </c>
      <c r="E318" s="66">
        <v>8022</v>
      </c>
      <c r="F318" s="62">
        <f t="shared" si="14"/>
        <v>100.27500000000001</v>
      </c>
      <c r="G318" s="34"/>
      <c r="H318" s="34"/>
      <c r="I318" s="42"/>
      <c r="J318" s="29" t="s">
        <v>180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s="24" customFormat="1" ht="18.75" x14ac:dyDescent="0.3">
      <c r="A319" s="26" t="s">
        <v>197</v>
      </c>
      <c r="B319" s="27" t="s">
        <v>355</v>
      </c>
      <c r="C319" s="15">
        <v>7.94</v>
      </c>
      <c r="D319" s="65">
        <f t="shared" si="13"/>
        <v>37.80952380952381</v>
      </c>
      <c r="E319" s="66">
        <v>7933</v>
      </c>
      <c r="F319" s="62">
        <f t="shared" si="14"/>
        <v>99.162499999999994</v>
      </c>
      <c r="G319" s="34"/>
      <c r="H319" s="34"/>
      <c r="I319" s="42"/>
      <c r="J319" s="29" t="s">
        <v>180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s="24" customFormat="1" ht="18.75" x14ac:dyDescent="0.3">
      <c r="A320" s="26" t="s">
        <v>230</v>
      </c>
      <c r="B320" s="27" t="s">
        <v>356</v>
      </c>
      <c r="C320" s="15">
        <v>4.8</v>
      </c>
      <c r="D320" s="65">
        <f t="shared" si="13"/>
        <v>22.857142857142858</v>
      </c>
      <c r="E320" s="66">
        <v>7957</v>
      </c>
      <c r="F320" s="62">
        <f t="shared" si="14"/>
        <v>99.462500000000006</v>
      </c>
      <c r="G320" s="34"/>
      <c r="H320" s="34"/>
      <c r="I320" s="42"/>
      <c r="J320" s="29" t="s">
        <v>180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s="24" customFormat="1" ht="18.75" x14ac:dyDescent="0.3">
      <c r="A321" s="26" t="s">
        <v>232</v>
      </c>
      <c r="B321" s="27" t="s">
        <v>357</v>
      </c>
      <c r="C321" s="15">
        <v>5.61</v>
      </c>
      <c r="D321" s="65">
        <f t="shared" si="13"/>
        <v>26.714285714285715</v>
      </c>
      <c r="E321" s="66">
        <v>8649</v>
      </c>
      <c r="F321" s="62">
        <f t="shared" si="14"/>
        <v>108.1125</v>
      </c>
      <c r="G321" s="34"/>
      <c r="H321" s="34"/>
      <c r="I321" s="42"/>
      <c r="J321" s="29" t="s">
        <v>180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s="24" customFormat="1" ht="18.75" x14ac:dyDescent="0.3">
      <c r="A322" s="26" t="s">
        <v>234</v>
      </c>
      <c r="B322" s="27" t="s">
        <v>358</v>
      </c>
      <c r="C322" s="15">
        <v>5.59</v>
      </c>
      <c r="D322" s="65">
        <f t="shared" si="13"/>
        <v>26.61904761904762</v>
      </c>
      <c r="E322" s="66">
        <v>6179</v>
      </c>
      <c r="F322" s="62">
        <f t="shared" si="14"/>
        <v>77.237499999999997</v>
      </c>
      <c r="G322" s="34"/>
      <c r="H322" s="34"/>
      <c r="I322" s="42"/>
      <c r="J322" s="29" t="s">
        <v>180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s="24" customFormat="1" ht="18.75" x14ac:dyDescent="0.3">
      <c r="A323" s="26" t="s">
        <v>236</v>
      </c>
      <c r="B323" s="27" t="s">
        <v>359</v>
      </c>
      <c r="C323" s="15">
        <v>6.51</v>
      </c>
      <c r="D323" s="65">
        <f t="shared" si="13"/>
        <v>31</v>
      </c>
      <c r="E323" s="66">
        <v>6971</v>
      </c>
      <c r="F323" s="62">
        <f t="shared" si="14"/>
        <v>87.137500000000003</v>
      </c>
      <c r="G323" s="34"/>
      <c r="H323" s="34"/>
      <c r="I323" s="42"/>
      <c r="J323" s="29" t="s">
        <v>180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s="24" customFormat="1" ht="18.75" x14ac:dyDescent="0.3">
      <c r="A324" s="26" t="s">
        <v>238</v>
      </c>
      <c r="B324" s="27" t="s">
        <v>41</v>
      </c>
      <c r="C324" s="15">
        <v>4.05</v>
      </c>
      <c r="D324" s="65">
        <f t="shared" si="13"/>
        <v>19.285714285714285</v>
      </c>
      <c r="E324" s="66">
        <v>5703</v>
      </c>
      <c r="F324" s="62">
        <f t="shared" si="14"/>
        <v>71.287499999999994</v>
      </c>
      <c r="G324" s="34"/>
      <c r="H324" s="34"/>
      <c r="I324" s="42"/>
      <c r="J324" s="29" t="s">
        <v>180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s="24" customFormat="1" ht="18.75" x14ac:dyDescent="0.3">
      <c r="A325" s="26" t="s">
        <v>240</v>
      </c>
      <c r="B325" s="27" t="s">
        <v>360</v>
      </c>
      <c r="C325" s="15">
        <v>4.4800000000000004</v>
      </c>
      <c r="D325" s="65">
        <f t="shared" si="13"/>
        <v>21.333333333333336</v>
      </c>
      <c r="E325" s="66">
        <v>5523</v>
      </c>
      <c r="F325" s="62">
        <f t="shared" si="14"/>
        <v>69.037499999999994</v>
      </c>
      <c r="G325" s="34"/>
      <c r="H325" s="34"/>
      <c r="I325" s="42"/>
      <c r="J325" s="29" t="s">
        <v>180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s="24" customFormat="1" ht="18.75" x14ac:dyDescent="0.3">
      <c r="A326" s="26" t="s">
        <v>242</v>
      </c>
      <c r="B326" s="27" t="s">
        <v>361</v>
      </c>
      <c r="C326" s="15">
        <v>3.38</v>
      </c>
      <c r="D326" s="65">
        <f t="shared" si="13"/>
        <v>16.095238095238095</v>
      </c>
      <c r="E326" s="66">
        <v>5127</v>
      </c>
      <c r="F326" s="62">
        <f t="shared" si="14"/>
        <v>64.087500000000006</v>
      </c>
      <c r="G326" s="34"/>
      <c r="H326" s="34"/>
      <c r="I326" s="42"/>
      <c r="J326" s="29" t="s">
        <v>180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s="24" customFormat="1" ht="18.75" x14ac:dyDescent="0.3">
      <c r="A327" s="26" t="s">
        <v>244</v>
      </c>
      <c r="B327" s="27" t="s">
        <v>362</v>
      </c>
      <c r="C327" s="15">
        <v>9.2100000000000009</v>
      </c>
      <c r="D327" s="65">
        <f t="shared" si="13"/>
        <v>43.857142857142861</v>
      </c>
      <c r="E327" s="66">
        <v>10276</v>
      </c>
      <c r="F327" s="62">
        <f t="shared" si="14"/>
        <v>128.44999999999999</v>
      </c>
      <c r="G327" s="34"/>
      <c r="H327" s="34"/>
      <c r="I327" s="42"/>
      <c r="J327" s="29" t="s">
        <v>180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s="24" customFormat="1" ht="18.75" x14ac:dyDescent="0.3">
      <c r="A328" s="26" t="s">
        <v>246</v>
      </c>
      <c r="B328" s="27" t="s">
        <v>363</v>
      </c>
      <c r="C328" s="15">
        <v>5.49</v>
      </c>
      <c r="D328" s="65">
        <f t="shared" si="13"/>
        <v>26.142857142857146</v>
      </c>
      <c r="E328" s="66">
        <v>6744</v>
      </c>
      <c r="F328" s="62">
        <f t="shared" si="14"/>
        <v>84.3</v>
      </c>
      <c r="G328" s="34"/>
      <c r="H328" s="34"/>
      <c r="I328" s="42"/>
      <c r="J328" s="29" t="s">
        <v>180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s="24" customFormat="1" ht="18.75" x14ac:dyDescent="0.3">
      <c r="A329" s="26" t="s">
        <v>248</v>
      </c>
      <c r="B329" s="27" t="s">
        <v>364</v>
      </c>
      <c r="C329" s="15">
        <v>4.33</v>
      </c>
      <c r="D329" s="65">
        <f t="shared" si="13"/>
        <v>20.61904761904762</v>
      </c>
      <c r="E329" s="66">
        <v>6926</v>
      </c>
      <c r="F329" s="62">
        <f t="shared" si="14"/>
        <v>86.575000000000003</v>
      </c>
      <c r="G329" s="34"/>
      <c r="H329" s="34"/>
      <c r="I329" s="42"/>
      <c r="J329" s="29" t="s">
        <v>180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s="24" customFormat="1" ht="18.75" x14ac:dyDescent="0.3">
      <c r="A330" s="26" t="s">
        <v>250</v>
      </c>
      <c r="B330" s="27" t="s">
        <v>365</v>
      </c>
      <c r="C330" s="15">
        <v>6.47</v>
      </c>
      <c r="D330" s="65">
        <f t="shared" si="13"/>
        <v>30.80952380952381</v>
      </c>
      <c r="E330" s="66">
        <v>7003</v>
      </c>
      <c r="F330" s="62">
        <f t="shared" si="14"/>
        <v>87.537499999999994</v>
      </c>
      <c r="G330" s="34"/>
      <c r="H330" s="34"/>
      <c r="I330" s="42"/>
      <c r="J330" s="29" t="s">
        <v>180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s="24" customFormat="1" ht="18.75" x14ac:dyDescent="0.3">
      <c r="A331" s="26" t="s">
        <v>252</v>
      </c>
      <c r="B331" s="27" t="s">
        <v>366</v>
      </c>
      <c r="C331" s="15">
        <v>6.55</v>
      </c>
      <c r="D331" s="65">
        <f t="shared" si="13"/>
        <v>31.19047619047619</v>
      </c>
      <c r="E331" s="66">
        <v>6995</v>
      </c>
      <c r="F331" s="62">
        <f t="shared" si="14"/>
        <v>87.4375</v>
      </c>
      <c r="G331" s="34"/>
      <c r="H331" s="34"/>
      <c r="I331" s="42"/>
      <c r="J331" s="29" t="s">
        <v>180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s="24" customFormat="1" ht="18.75" x14ac:dyDescent="0.3">
      <c r="A332" s="26" t="s">
        <v>254</v>
      </c>
      <c r="B332" s="27" t="s">
        <v>367</v>
      </c>
      <c r="C332" s="15">
        <v>5.97</v>
      </c>
      <c r="D332" s="65">
        <f t="shared" si="13"/>
        <v>28.428571428571427</v>
      </c>
      <c r="E332" s="66">
        <v>8243</v>
      </c>
      <c r="F332" s="62">
        <f t="shared" si="14"/>
        <v>103.03749999999999</v>
      </c>
      <c r="G332" s="34"/>
      <c r="H332" s="34"/>
      <c r="I332" s="42"/>
      <c r="J332" s="29" t="s">
        <v>180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s="24" customFormat="1" ht="18.75" x14ac:dyDescent="0.3">
      <c r="A333" s="26" t="s">
        <v>256</v>
      </c>
      <c r="B333" s="27" t="s">
        <v>368</v>
      </c>
      <c r="C333" s="15">
        <v>8.4600000000000009</v>
      </c>
      <c r="D333" s="65">
        <f t="shared" si="13"/>
        <v>40.285714285714292</v>
      </c>
      <c r="E333" s="66">
        <v>8371</v>
      </c>
      <c r="F333" s="62">
        <f t="shared" si="14"/>
        <v>104.6375</v>
      </c>
      <c r="G333" s="34"/>
      <c r="H333" s="34"/>
      <c r="I333" s="42"/>
      <c r="J333" s="29" t="s">
        <v>180</v>
      </c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s="24" customFormat="1" ht="18.75" x14ac:dyDescent="0.3">
      <c r="A334" s="26" t="s">
        <v>258</v>
      </c>
      <c r="B334" s="27" t="s">
        <v>369</v>
      </c>
      <c r="C334" s="15">
        <v>5.68</v>
      </c>
      <c r="D334" s="65">
        <f t="shared" si="13"/>
        <v>27.047619047619047</v>
      </c>
      <c r="E334" s="66">
        <v>8201</v>
      </c>
      <c r="F334" s="62">
        <f t="shared" si="14"/>
        <v>102.5125</v>
      </c>
      <c r="G334" s="34"/>
      <c r="H334" s="34"/>
      <c r="I334" s="42"/>
      <c r="J334" s="29" t="s">
        <v>180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s="24" customFormat="1" ht="18.75" x14ac:dyDescent="0.3">
      <c r="A335" s="26" t="s">
        <v>260</v>
      </c>
      <c r="B335" s="27" t="s">
        <v>370</v>
      </c>
      <c r="C335" s="15">
        <v>4.62</v>
      </c>
      <c r="D335" s="65">
        <f t="shared" si="13"/>
        <v>22</v>
      </c>
      <c r="E335" s="66">
        <v>6399</v>
      </c>
      <c r="F335" s="62">
        <f t="shared" si="14"/>
        <v>79.987499999999997</v>
      </c>
      <c r="G335" s="34"/>
      <c r="H335" s="34"/>
      <c r="I335" s="42"/>
      <c r="J335" s="29" t="s">
        <v>180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s="24" customFormat="1" ht="18.75" x14ac:dyDescent="0.3">
      <c r="A336" s="26" t="s">
        <v>262</v>
      </c>
      <c r="B336" s="27" t="s">
        <v>371</v>
      </c>
      <c r="C336" s="15">
        <v>10.61</v>
      </c>
      <c r="D336" s="65">
        <f t="shared" si="13"/>
        <v>50.523809523809526</v>
      </c>
      <c r="E336" s="66">
        <v>10900</v>
      </c>
      <c r="F336" s="62">
        <f t="shared" si="14"/>
        <v>136.25</v>
      </c>
      <c r="G336" s="34"/>
      <c r="H336" s="34"/>
      <c r="I336" s="42"/>
      <c r="J336" s="29" t="s">
        <v>180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s="24" customFormat="1" ht="18.75" x14ac:dyDescent="0.3">
      <c r="A337" s="26" t="s">
        <v>264</v>
      </c>
      <c r="B337" s="27" t="s">
        <v>372</v>
      </c>
      <c r="C337" s="15">
        <v>6.46</v>
      </c>
      <c r="D337" s="65">
        <f t="shared" si="13"/>
        <v>30.761904761904763</v>
      </c>
      <c r="E337" s="66">
        <v>7272</v>
      </c>
      <c r="F337" s="62">
        <f t="shared" si="14"/>
        <v>90.9</v>
      </c>
      <c r="G337" s="34"/>
      <c r="H337" s="34"/>
      <c r="I337" s="42"/>
      <c r="J337" s="29" t="s">
        <v>180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s="24" customFormat="1" ht="18.75" x14ac:dyDescent="0.3">
      <c r="A338" s="26" t="s">
        <v>266</v>
      </c>
      <c r="B338" s="27" t="s">
        <v>297</v>
      </c>
      <c r="C338" s="15">
        <v>4.91</v>
      </c>
      <c r="D338" s="65">
        <f t="shared" si="13"/>
        <v>23.380952380952383</v>
      </c>
      <c r="E338" s="66">
        <v>5882</v>
      </c>
      <c r="F338" s="62">
        <f t="shared" si="14"/>
        <v>73.525000000000006</v>
      </c>
      <c r="G338" s="34"/>
      <c r="H338" s="34"/>
      <c r="I338" s="42"/>
      <c r="J338" s="29" t="s">
        <v>180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s="24" customFormat="1" ht="18.75" x14ac:dyDescent="0.3">
      <c r="A339" s="26" t="s">
        <v>268</v>
      </c>
      <c r="B339" s="27" t="s">
        <v>373</v>
      </c>
      <c r="C339" s="15">
        <v>2.31</v>
      </c>
      <c r="D339" s="65">
        <f t="shared" si="13"/>
        <v>11</v>
      </c>
      <c r="E339" s="66">
        <v>3079</v>
      </c>
      <c r="F339" s="62">
        <f t="shared" si="14"/>
        <v>38.487499999999997</v>
      </c>
      <c r="G339" s="34"/>
      <c r="H339" s="34"/>
      <c r="I339" s="42"/>
      <c r="J339" s="29" t="s">
        <v>180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s="24" customFormat="1" ht="18.75" x14ac:dyDescent="0.3">
      <c r="A340" s="26" t="s">
        <v>270</v>
      </c>
      <c r="B340" s="27" t="s">
        <v>374</v>
      </c>
      <c r="C340" s="15">
        <v>7.17</v>
      </c>
      <c r="D340" s="65">
        <f t="shared" si="13"/>
        <v>34.142857142857146</v>
      </c>
      <c r="E340" s="66">
        <v>9135</v>
      </c>
      <c r="F340" s="62">
        <f t="shared" si="14"/>
        <v>114.1875</v>
      </c>
      <c r="G340" s="34"/>
      <c r="H340" s="34"/>
      <c r="I340" s="42"/>
      <c r="J340" s="29" t="s">
        <v>180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s="24" customFormat="1" ht="21" customHeight="1" x14ac:dyDescent="0.3">
      <c r="A341" s="5">
        <v>2</v>
      </c>
      <c r="B341" s="23" t="s">
        <v>375</v>
      </c>
      <c r="C341" s="47"/>
      <c r="D341" s="65"/>
      <c r="E341" s="63"/>
      <c r="F341" s="62"/>
      <c r="I341" s="4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s="24" customFormat="1" ht="21" customHeight="1" x14ac:dyDescent="0.3">
      <c r="A342" s="26" t="s">
        <v>200</v>
      </c>
      <c r="B342" s="27" t="s">
        <v>376</v>
      </c>
      <c r="C342" s="15">
        <v>0.69</v>
      </c>
      <c r="D342" s="65">
        <f>C342/0.42*2</f>
        <v>3.2857142857142856</v>
      </c>
      <c r="E342" s="61">
        <v>4749</v>
      </c>
      <c r="F342" s="62">
        <f>E342/160*2</f>
        <v>59.362499999999997</v>
      </c>
      <c r="G342" s="32"/>
      <c r="H342" s="32"/>
      <c r="I342" s="32"/>
      <c r="J342" s="29" t="s">
        <v>180</v>
      </c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s="24" customFormat="1" ht="21" customHeight="1" x14ac:dyDescent="0.3">
      <c r="A343" s="5" t="s">
        <v>91</v>
      </c>
      <c r="B343" s="23" t="s">
        <v>377</v>
      </c>
      <c r="C343" s="47">
        <f>SUM(C345:C378)</f>
        <v>210.28</v>
      </c>
      <c r="D343" s="65"/>
      <c r="E343" s="55">
        <f t="shared" ref="E343" si="15">SUM(E345:E378)</f>
        <v>285326</v>
      </c>
      <c r="F343" s="62"/>
      <c r="I343" s="4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s="24" customFormat="1" ht="21" customHeight="1" x14ac:dyDescent="0.3">
      <c r="A344" s="5">
        <v>1</v>
      </c>
      <c r="B344" s="23" t="s">
        <v>199</v>
      </c>
      <c r="C344" s="47"/>
      <c r="D344" s="65"/>
      <c r="E344" s="63"/>
      <c r="F344" s="62"/>
      <c r="I344" s="4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s="24" customFormat="1" ht="18.75" x14ac:dyDescent="0.3">
      <c r="A345" s="26" t="s">
        <v>178</v>
      </c>
      <c r="B345" s="27" t="s">
        <v>378</v>
      </c>
      <c r="C345" s="15">
        <v>3.81</v>
      </c>
      <c r="D345" s="65">
        <f>C345/0.42*2</f>
        <v>18.142857142857142</v>
      </c>
      <c r="E345" s="66">
        <v>5876</v>
      </c>
      <c r="F345" s="62">
        <f>E345/160*2</f>
        <v>73.45</v>
      </c>
      <c r="G345" s="34"/>
      <c r="H345" s="34"/>
      <c r="I345" s="42"/>
      <c r="J345" s="29" t="s">
        <v>180</v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s="24" customFormat="1" ht="18.75" x14ac:dyDescent="0.3">
      <c r="A346" s="26" t="s">
        <v>181</v>
      </c>
      <c r="B346" s="27" t="s">
        <v>379</v>
      </c>
      <c r="C346" s="15">
        <v>6.33</v>
      </c>
      <c r="D346" s="65">
        <f t="shared" ref="D346:D378" si="16">C346/0.42*2</f>
        <v>30.142857142857146</v>
      </c>
      <c r="E346" s="66">
        <v>7754</v>
      </c>
      <c r="F346" s="62">
        <f t="shared" ref="F346:F378" si="17">E346/160*2</f>
        <v>96.924999999999997</v>
      </c>
      <c r="G346" s="34"/>
      <c r="H346" s="34"/>
      <c r="I346" s="42"/>
      <c r="J346" s="29" t="s">
        <v>180</v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s="24" customFormat="1" ht="18.75" x14ac:dyDescent="0.3">
      <c r="A347" s="26" t="s">
        <v>183</v>
      </c>
      <c r="B347" s="27" t="s">
        <v>380</v>
      </c>
      <c r="C347" s="15">
        <v>4.04</v>
      </c>
      <c r="D347" s="65">
        <f t="shared" si="16"/>
        <v>19.238095238095237</v>
      </c>
      <c r="E347" s="66">
        <v>5917</v>
      </c>
      <c r="F347" s="62">
        <f t="shared" si="17"/>
        <v>73.962500000000006</v>
      </c>
      <c r="G347" s="34"/>
      <c r="H347" s="34"/>
      <c r="I347" s="42"/>
      <c r="J347" s="29" t="s">
        <v>180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s="24" customFormat="1" ht="18.75" x14ac:dyDescent="0.3">
      <c r="A348" s="26" t="s">
        <v>185</v>
      </c>
      <c r="B348" s="27" t="s">
        <v>381</v>
      </c>
      <c r="C348" s="15">
        <v>17.68</v>
      </c>
      <c r="D348" s="65">
        <f t="shared" si="16"/>
        <v>84.19047619047619</v>
      </c>
      <c r="E348" s="66">
        <v>23875</v>
      </c>
      <c r="F348" s="62">
        <f t="shared" si="17"/>
        <v>298.4375</v>
      </c>
      <c r="G348" s="34"/>
      <c r="H348" s="34"/>
      <c r="I348" s="42"/>
      <c r="J348" s="29" t="s">
        <v>180</v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s="24" customFormat="1" ht="18.75" x14ac:dyDescent="0.3">
      <c r="A349" s="26" t="s">
        <v>187</v>
      </c>
      <c r="B349" s="27" t="s">
        <v>382</v>
      </c>
      <c r="C349" s="15">
        <v>8.23</v>
      </c>
      <c r="D349" s="65">
        <f t="shared" si="16"/>
        <v>39.190476190476197</v>
      </c>
      <c r="E349" s="66">
        <v>11562</v>
      </c>
      <c r="F349" s="62">
        <f t="shared" si="17"/>
        <v>144.52500000000001</v>
      </c>
      <c r="G349" s="34"/>
      <c r="H349" s="34"/>
      <c r="I349" s="42"/>
      <c r="J349" s="29" t="s">
        <v>180</v>
      </c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s="24" customFormat="1" ht="18.75" x14ac:dyDescent="0.3">
      <c r="A350" s="26" t="s">
        <v>189</v>
      </c>
      <c r="B350" s="27" t="s">
        <v>166</v>
      </c>
      <c r="C350" s="15">
        <v>5.38</v>
      </c>
      <c r="D350" s="65">
        <f t="shared" si="16"/>
        <v>25.61904761904762</v>
      </c>
      <c r="E350" s="66">
        <v>7425</v>
      </c>
      <c r="F350" s="62">
        <f t="shared" si="17"/>
        <v>92.8125</v>
      </c>
      <c r="G350" s="34"/>
      <c r="H350" s="34"/>
      <c r="I350" s="42"/>
      <c r="J350" s="29" t="s">
        <v>180</v>
      </c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s="24" customFormat="1" ht="18.75" x14ac:dyDescent="0.3">
      <c r="A351" s="26" t="s">
        <v>191</v>
      </c>
      <c r="B351" s="27" t="s">
        <v>383</v>
      </c>
      <c r="C351" s="15">
        <v>5.9</v>
      </c>
      <c r="D351" s="65">
        <f t="shared" si="16"/>
        <v>28.095238095238098</v>
      </c>
      <c r="E351" s="66">
        <v>8667</v>
      </c>
      <c r="F351" s="62">
        <f t="shared" si="17"/>
        <v>108.33750000000001</v>
      </c>
      <c r="G351" s="34"/>
      <c r="H351" s="34"/>
      <c r="I351" s="42"/>
      <c r="J351" s="29" t="s">
        <v>180</v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s="24" customFormat="1" ht="18.75" x14ac:dyDescent="0.3">
      <c r="A352" s="26" t="s">
        <v>193</v>
      </c>
      <c r="B352" s="27" t="s">
        <v>384</v>
      </c>
      <c r="C352" s="15">
        <v>5.18</v>
      </c>
      <c r="D352" s="65">
        <f t="shared" si="16"/>
        <v>24.666666666666668</v>
      </c>
      <c r="E352" s="66">
        <v>8755</v>
      </c>
      <c r="F352" s="62">
        <f t="shared" si="17"/>
        <v>109.4375</v>
      </c>
      <c r="G352" s="34"/>
      <c r="H352" s="34"/>
      <c r="I352" s="42"/>
      <c r="J352" s="29" t="s">
        <v>180</v>
      </c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s="24" customFormat="1" ht="18.75" x14ac:dyDescent="0.3">
      <c r="A353" s="26" t="s">
        <v>195</v>
      </c>
      <c r="B353" s="27" t="s">
        <v>385</v>
      </c>
      <c r="C353" s="15">
        <v>4.4400000000000004</v>
      </c>
      <c r="D353" s="65">
        <f t="shared" si="16"/>
        <v>21.142857142857146</v>
      </c>
      <c r="E353" s="66">
        <v>7537</v>
      </c>
      <c r="F353" s="62">
        <f t="shared" si="17"/>
        <v>94.212500000000006</v>
      </c>
      <c r="G353" s="34"/>
      <c r="H353" s="34"/>
      <c r="I353" s="42"/>
      <c r="J353" s="29" t="s">
        <v>180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s="24" customFormat="1" ht="18.75" x14ac:dyDescent="0.3">
      <c r="A354" s="26" t="s">
        <v>197</v>
      </c>
      <c r="B354" s="27" t="s">
        <v>74</v>
      </c>
      <c r="C354" s="15">
        <v>4.4400000000000004</v>
      </c>
      <c r="D354" s="65">
        <f t="shared" si="16"/>
        <v>21.142857142857146</v>
      </c>
      <c r="E354" s="66">
        <v>6489</v>
      </c>
      <c r="F354" s="62">
        <f t="shared" si="17"/>
        <v>81.112499999999997</v>
      </c>
      <c r="G354" s="34"/>
      <c r="H354" s="34"/>
      <c r="I354" s="42"/>
      <c r="J354" s="29" t="s">
        <v>180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s="24" customFormat="1" ht="18.75" x14ac:dyDescent="0.3">
      <c r="A355" s="26" t="s">
        <v>230</v>
      </c>
      <c r="B355" s="27" t="s">
        <v>386</v>
      </c>
      <c r="C355" s="15">
        <v>6.11</v>
      </c>
      <c r="D355" s="65">
        <f t="shared" si="16"/>
        <v>29.095238095238098</v>
      </c>
      <c r="E355" s="66">
        <v>8690</v>
      </c>
      <c r="F355" s="62">
        <f t="shared" si="17"/>
        <v>108.625</v>
      </c>
      <c r="G355" s="34"/>
      <c r="H355" s="34"/>
      <c r="I355" s="42"/>
      <c r="J355" s="29" t="s">
        <v>180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s="24" customFormat="1" ht="18.75" x14ac:dyDescent="0.3">
      <c r="A356" s="26" t="s">
        <v>232</v>
      </c>
      <c r="B356" s="27" t="s">
        <v>387</v>
      </c>
      <c r="C356" s="15">
        <v>6.13</v>
      </c>
      <c r="D356" s="65">
        <f t="shared" si="16"/>
        <v>29.19047619047619</v>
      </c>
      <c r="E356" s="66">
        <v>7173</v>
      </c>
      <c r="F356" s="62">
        <f t="shared" si="17"/>
        <v>89.662499999999994</v>
      </c>
      <c r="G356" s="34"/>
      <c r="H356" s="34"/>
      <c r="I356" s="42"/>
      <c r="J356" s="29" t="s">
        <v>180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s="24" customFormat="1" ht="18.75" x14ac:dyDescent="0.3">
      <c r="A357" s="26" t="s">
        <v>234</v>
      </c>
      <c r="B357" s="27" t="s">
        <v>388</v>
      </c>
      <c r="C357" s="15">
        <v>7.05</v>
      </c>
      <c r="D357" s="65">
        <f t="shared" si="16"/>
        <v>33.571428571428569</v>
      </c>
      <c r="E357" s="66">
        <v>9868</v>
      </c>
      <c r="F357" s="62">
        <f t="shared" si="17"/>
        <v>123.35</v>
      </c>
      <c r="G357" s="34"/>
      <c r="H357" s="34"/>
      <c r="I357" s="42"/>
      <c r="J357" s="29" t="s">
        <v>180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s="24" customFormat="1" ht="18.75" x14ac:dyDescent="0.3">
      <c r="A358" s="26" t="s">
        <v>236</v>
      </c>
      <c r="B358" s="27" t="s">
        <v>389</v>
      </c>
      <c r="C358" s="15">
        <v>5.33</v>
      </c>
      <c r="D358" s="65">
        <f t="shared" si="16"/>
        <v>25.380952380952383</v>
      </c>
      <c r="E358" s="66">
        <v>6022</v>
      </c>
      <c r="F358" s="62">
        <f t="shared" si="17"/>
        <v>75.275000000000006</v>
      </c>
      <c r="G358" s="34"/>
      <c r="H358" s="34"/>
      <c r="I358" s="42"/>
      <c r="J358" s="29" t="s">
        <v>180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s="24" customFormat="1" ht="18.75" x14ac:dyDescent="0.3">
      <c r="A359" s="26" t="s">
        <v>238</v>
      </c>
      <c r="B359" s="27" t="s">
        <v>390</v>
      </c>
      <c r="C359" s="15">
        <v>5.48</v>
      </c>
      <c r="D359" s="65">
        <f t="shared" si="16"/>
        <v>26.095238095238098</v>
      </c>
      <c r="E359" s="66">
        <v>6418</v>
      </c>
      <c r="F359" s="62">
        <f t="shared" si="17"/>
        <v>80.224999999999994</v>
      </c>
      <c r="G359" s="34"/>
      <c r="H359" s="34"/>
      <c r="I359" s="42"/>
      <c r="J359" s="29" t="s">
        <v>180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s="24" customFormat="1" ht="18.75" x14ac:dyDescent="0.3">
      <c r="A360" s="26" t="s">
        <v>240</v>
      </c>
      <c r="B360" s="27" t="s">
        <v>391</v>
      </c>
      <c r="C360" s="15">
        <v>5.81</v>
      </c>
      <c r="D360" s="65">
        <f t="shared" si="16"/>
        <v>27.666666666666664</v>
      </c>
      <c r="E360" s="66">
        <v>9118</v>
      </c>
      <c r="F360" s="62">
        <f t="shared" si="17"/>
        <v>113.97499999999999</v>
      </c>
      <c r="G360" s="34"/>
      <c r="H360" s="34"/>
      <c r="I360" s="42"/>
      <c r="J360" s="29" t="s">
        <v>180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s="24" customFormat="1" ht="18.75" x14ac:dyDescent="0.3">
      <c r="A361" s="26" t="s">
        <v>242</v>
      </c>
      <c r="B361" s="27" t="s">
        <v>392</v>
      </c>
      <c r="C361" s="15">
        <v>8.84</v>
      </c>
      <c r="D361" s="65">
        <f t="shared" si="16"/>
        <v>42.095238095238095</v>
      </c>
      <c r="E361" s="66">
        <v>13305</v>
      </c>
      <c r="F361" s="62">
        <f t="shared" si="17"/>
        <v>166.3125</v>
      </c>
      <c r="G361" s="34"/>
      <c r="H361" s="34"/>
      <c r="I361" s="42"/>
      <c r="J361" s="29" t="s">
        <v>180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s="24" customFormat="1" ht="18.75" x14ac:dyDescent="0.3">
      <c r="A362" s="26" t="s">
        <v>244</v>
      </c>
      <c r="B362" s="27" t="s">
        <v>393</v>
      </c>
      <c r="C362" s="15">
        <v>7.58</v>
      </c>
      <c r="D362" s="65">
        <f t="shared" si="16"/>
        <v>36.095238095238095</v>
      </c>
      <c r="E362" s="66">
        <v>8742</v>
      </c>
      <c r="F362" s="62">
        <f t="shared" si="17"/>
        <v>109.27500000000001</v>
      </c>
      <c r="G362" s="34"/>
      <c r="H362" s="34"/>
      <c r="I362" s="42"/>
      <c r="J362" s="29" t="s">
        <v>180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s="24" customFormat="1" ht="18.75" x14ac:dyDescent="0.3">
      <c r="A363" s="26" t="s">
        <v>246</v>
      </c>
      <c r="B363" s="27" t="s">
        <v>394</v>
      </c>
      <c r="C363" s="15">
        <v>3.81</v>
      </c>
      <c r="D363" s="65">
        <f t="shared" si="16"/>
        <v>18.142857142857142</v>
      </c>
      <c r="E363" s="66">
        <v>5705</v>
      </c>
      <c r="F363" s="62">
        <f t="shared" si="17"/>
        <v>71.3125</v>
      </c>
      <c r="G363" s="34"/>
      <c r="H363" s="34"/>
      <c r="I363" s="42"/>
      <c r="J363" s="29" t="s">
        <v>180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s="24" customFormat="1" ht="18.75" x14ac:dyDescent="0.3">
      <c r="A364" s="26" t="s">
        <v>248</v>
      </c>
      <c r="B364" s="27" t="s">
        <v>251</v>
      </c>
      <c r="C364" s="15">
        <v>4.59</v>
      </c>
      <c r="D364" s="65">
        <f t="shared" si="16"/>
        <v>21.857142857142858</v>
      </c>
      <c r="E364" s="66">
        <v>5546</v>
      </c>
      <c r="F364" s="62">
        <f t="shared" si="17"/>
        <v>69.325000000000003</v>
      </c>
      <c r="G364" s="34"/>
      <c r="H364" s="34"/>
      <c r="I364" s="42"/>
      <c r="J364" s="29" t="s">
        <v>180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s="24" customFormat="1" ht="18.75" x14ac:dyDescent="0.3">
      <c r="A365" s="26" t="s">
        <v>250</v>
      </c>
      <c r="B365" s="27" t="s">
        <v>395</v>
      </c>
      <c r="C365" s="15">
        <v>4.58</v>
      </c>
      <c r="D365" s="65">
        <f t="shared" si="16"/>
        <v>21.80952380952381</v>
      </c>
      <c r="E365" s="66">
        <v>5855</v>
      </c>
      <c r="F365" s="62">
        <f t="shared" si="17"/>
        <v>73.1875</v>
      </c>
      <c r="G365" s="34"/>
      <c r="H365" s="34"/>
      <c r="I365" s="42"/>
      <c r="J365" s="29" t="s">
        <v>180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s="24" customFormat="1" ht="18.75" x14ac:dyDescent="0.3">
      <c r="A366" s="26" t="s">
        <v>252</v>
      </c>
      <c r="B366" s="27" t="s">
        <v>396</v>
      </c>
      <c r="C366" s="15">
        <v>6.68</v>
      </c>
      <c r="D366" s="65">
        <f t="shared" si="16"/>
        <v>31.80952380952381</v>
      </c>
      <c r="E366" s="66">
        <v>10858</v>
      </c>
      <c r="F366" s="62">
        <f t="shared" si="17"/>
        <v>135.72499999999999</v>
      </c>
      <c r="G366" s="34"/>
      <c r="H366" s="34"/>
      <c r="I366" s="42"/>
      <c r="J366" s="29" t="s">
        <v>180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s="24" customFormat="1" ht="18.75" x14ac:dyDescent="0.3">
      <c r="A367" s="26" t="s">
        <v>254</v>
      </c>
      <c r="B367" s="27" t="s">
        <v>397</v>
      </c>
      <c r="C367" s="15">
        <v>3.41</v>
      </c>
      <c r="D367" s="65">
        <f t="shared" si="16"/>
        <v>16.238095238095241</v>
      </c>
      <c r="E367" s="66">
        <v>4438</v>
      </c>
      <c r="F367" s="62">
        <f t="shared" si="17"/>
        <v>55.475000000000001</v>
      </c>
      <c r="G367" s="34"/>
      <c r="H367" s="34"/>
      <c r="I367" s="42"/>
      <c r="J367" s="29" t="s">
        <v>180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s="24" customFormat="1" ht="18.75" x14ac:dyDescent="0.3">
      <c r="A368" s="26" t="s">
        <v>256</v>
      </c>
      <c r="B368" s="27" t="s">
        <v>398</v>
      </c>
      <c r="C368" s="15">
        <v>3.71</v>
      </c>
      <c r="D368" s="65">
        <f t="shared" si="16"/>
        <v>17.666666666666668</v>
      </c>
      <c r="E368" s="66">
        <v>7296</v>
      </c>
      <c r="F368" s="62">
        <f t="shared" si="17"/>
        <v>91.2</v>
      </c>
      <c r="G368" s="34"/>
      <c r="H368" s="34"/>
      <c r="I368" s="42"/>
      <c r="J368" s="29" t="s">
        <v>180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s="24" customFormat="1" ht="18.75" x14ac:dyDescent="0.3">
      <c r="A369" s="26" t="s">
        <v>258</v>
      </c>
      <c r="B369" s="27" t="s">
        <v>399</v>
      </c>
      <c r="C369" s="15">
        <v>8.4700000000000006</v>
      </c>
      <c r="D369" s="65">
        <f t="shared" si="16"/>
        <v>40.333333333333336</v>
      </c>
      <c r="E369" s="66">
        <v>9799</v>
      </c>
      <c r="F369" s="62">
        <f t="shared" si="17"/>
        <v>122.4875</v>
      </c>
      <c r="G369" s="34"/>
      <c r="H369" s="34"/>
      <c r="I369" s="42"/>
      <c r="J369" s="29" t="s">
        <v>180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s="24" customFormat="1" ht="18.75" x14ac:dyDescent="0.3">
      <c r="A370" s="26" t="s">
        <v>260</v>
      </c>
      <c r="B370" s="27" t="s">
        <v>41</v>
      </c>
      <c r="C370" s="15">
        <v>6.48</v>
      </c>
      <c r="D370" s="65">
        <f t="shared" si="16"/>
        <v>30.857142857142861</v>
      </c>
      <c r="E370" s="66">
        <v>6601</v>
      </c>
      <c r="F370" s="62">
        <f t="shared" si="17"/>
        <v>82.512500000000003</v>
      </c>
      <c r="G370" s="34"/>
      <c r="H370" s="34"/>
      <c r="I370" s="42"/>
      <c r="J370" s="29" t="s">
        <v>180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s="24" customFormat="1" ht="18.75" x14ac:dyDescent="0.3">
      <c r="A371" s="26" t="s">
        <v>262</v>
      </c>
      <c r="B371" s="27" t="s">
        <v>400</v>
      </c>
      <c r="C371" s="15">
        <v>6.35</v>
      </c>
      <c r="D371" s="65">
        <f t="shared" si="16"/>
        <v>30.238095238095237</v>
      </c>
      <c r="E371" s="66">
        <v>8038</v>
      </c>
      <c r="F371" s="62">
        <f t="shared" si="17"/>
        <v>100.47499999999999</v>
      </c>
      <c r="G371" s="34"/>
      <c r="H371" s="34"/>
      <c r="I371" s="42"/>
      <c r="J371" s="29" t="s">
        <v>180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s="24" customFormat="1" ht="18.75" x14ac:dyDescent="0.3">
      <c r="A372" s="26" t="s">
        <v>264</v>
      </c>
      <c r="B372" s="27" t="s">
        <v>401</v>
      </c>
      <c r="C372" s="15">
        <v>6.77</v>
      </c>
      <c r="D372" s="65">
        <f t="shared" si="16"/>
        <v>32.238095238095241</v>
      </c>
      <c r="E372" s="66">
        <v>7134</v>
      </c>
      <c r="F372" s="62">
        <f t="shared" si="17"/>
        <v>89.174999999999997</v>
      </c>
      <c r="G372" s="34"/>
      <c r="H372" s="34"/>
      <c r="I372" s="42"/>
      <c r="J372" s="29" t="s">
        <v>180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s="24" customFormat="1" ht="18.75" x14ac:dyDescent="0.3">
      <c r="A373" s="26" t="s">
        <v>266</v>
      </c>
      <c r="B373" s="27" t="s">
        <v>402</v>
      </c>
      <c r="C373" s="15">
        <v>8.02</v>
      </c>
      <c r="D373" s="65">
        <f t="shared" si="16"/>
        <v>38.19047619047619</v>
      </c>
      <c r="E373" s="66">
        <v>7370</v>
      </c>
      <c r="F373" s="62">
        <f t="shared" si="17"/>
        <v>92.125</v>
      </c>
      <c r="G373" s="34"/>
      <c r="H373" s="34"/>
      <c r="I373" s="42"/>
      <c r="J373" s="29" t="s">
        <v>180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s="24" customFormat="1" ht="18.75" x14ac:dyDescent="0.3">
      <c r="A374" s="26" t="s">
        <v>268</v>
      </c>
      <c r="B374" s="27" t="s">
        <v>403</v>
      </c>
      <c r="C374" s="15">
        <v>6.32</v>
      </c>
      <c r="D374" s="65">
        <f t="shared" si="16"/>
        <v>30.095238095238098</v>
      </c>
      <c r="E374" s="66">
        <v>7202</v>
      </c>
      <c r="F374" s="62">
        <f t="shared" si="17"/>
        <v>90.025000000000006</v>
      </c>
      <c r="G374" s="34"/>
      <c r="H374" s="34"/>
      <c r="I374" s="42"/>
      <c r="J374" s="29" t="s">
        <v>180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s="24" customFormat="1" ht="18.75" x14ac:dyDescent="0.3">
      <c r="A375" s="26" t="s">
        <v>270</v>
      </c>
      <c r="B375" s="27" t="s">
        <v>404</v>
      </c>
      <c r="C375" s="15">
        <v>8.98</v>
      </c>
      <c r="D375" s="65">
        <f t="shared" si="16"/>
        <v>42.761904761904766</v>
      </c>
      <c r="E375" s="66">
        <v>10007</v>
      </c>
      <c r="F375" s="62">
        <f t="shared" si="17"/>
        <v>125.08750000000001</v>
      </c>
      <c r="G375" s="34"/>
      <c r="H375" s="34"/>
      <c r="I375" s="42"/>
      <c r="J375" s="29" t="s">
        <v>180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s="24" customFormat="1" ht="21.75" customHeight="1" x14ac:dyDescent="0.3">
      <c r="A376" s="5">
        <v>2</v>
      </c>
      <c r="B376" s="23" t="s">
        <v>375</v>
      </c>
      <c r="C376" s="15"/>
      <c r="D376" s="65"/>
      <c r="E376" s="68"/>
      <c r="F376" s="62"/>
      <c r="I376" s="4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s="24" customFormat="1" ht="21.75" customHeight="1" x14ac:dyDescent="0.3">
      <c r="A377" s="26" t="s">
        <v>200</v>
      </c>
      <c r="B377" s="27" t="s">
        <v>456</v>
      </c>
      <c r="C377" s="15">
        <v>8.85</v>
      </c>
      <c r="D377" s="65">
        <f>C377/0.42*2</f>
        <v>42.142857142857146</v>
      </c>
      <c r="E377" s="66">
        <v>15295</v>
      </c>
      <c r="F377" s="62">
        <f t="shared" si="17"/>
        <v>191.1875</v>
      </c>
      <c r="G377" s="32"/>
      <c r="H377" s="32"/>
      <c r="I377" s="32"/>
      <c r="J377" s="29" t="s">
        <v>180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s="24" customFormat="1" ht="21.75" customHeight="1" x14ac:dyDescent="0.3">
      <c r="A378" s="26" t="s">
        <v>202</v>
      </c>
      <c r="B378" s="27" t="s">
        <v>457</v>
      </c>
      <c r="C378" s="15">
        <v>5.5</v>
      </c>
      <c r="D378" s="65">
        <f t="shared" si="16"/>
        <v>26.19047619047619</v>
      </c>
      <c r="E378" s="66">
        <v>10989</v>
      </c>
      <c r="F378" s="62">
        <f t="shared" si="17"/>
        <v>137.36250000000001</v>
      </c>
      <c r="G378" s="32"/>
      <c r="H378" s="32"/>
      <c r="I378" s="32"/>
      <c r="J378" s="29" t="s">
        <v>180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s="24" customFormat="1" ht="21.75" customHeight="1" x14ac:dyDescent="0.3">
      <c r="A379" s="5" t="s">
        <v>114</v>
      </c>
      <c r="B379" s="23" t="s">
        <v>405</v>
      </c>
      <c r="C379" s="18">
        <f>SUM(C381:C410)</f>
        <v>201.99999999999997</v>
      </c>
      <c r="D379" s="65"/>
      <c r="E379" s="69">
        <f t="shared" ref="E379" si="18">SUM(E381:E410)</f>
        <v>240487</v>
      </c>
      <c r="F379" s="62"/>
      <c r="I379" s="4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s="24" customFormat="1" ht="21.75" customHeight="1" x14ac:dyDescent="0.3">
      <c r="A380" s="5">
        <v>1</v>
      </c>
      <c r="B380" s="23" t="s">
        <v>199</v>
      </c>
      <c r="C380" s="15"/>
      <c r="D380" s="65"/>
      <c r="E380" s="68"/>
      <c r="F380" s="62"/>
      <c r="I380" s="4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s="24" customFormat="1" ht="18.75" x14ac:dyDescent="0.3">
      <c r="A381" s="26" t="s">
        <v>178</v>
      </c>
      <c r="B381" s="27" t="s">
        <v>406</v>
      </c>
      <c r="C381" s="15">
        <v>8.1199999999999992</v>
      </c>
      <c r="D381" s="65">
        <f>C381/0.42*2</f>
        <v>38.666666666666664</v>
      </c>
      <c r="E381" s="66">
        <v>6864</v>
      </c>
      <c r="F381" s="62">
        <f>E381/160*2</f>
        <v>85.8</v>
      </c>
      <c r="G381" s="34"/>
      <c r="H381" s="34"/>
      <c r="I381" s="42"/>
      <c r="J381" s="29" t="s">
        <v>180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s="24" customFormat="1" ht="18.75" x14ac:dyDescent="0.3">
      <c r="A382" s="26" t="s">
        <v>181</v>
      </c>
      <c r="B382" s="27" t="s">
        <v>407</v>
      </c>
      <c r="C382" s="15">
        <v>6.77</v>
      </c>
      <c r="D382" s="65">
        <f t="shared" ref="D382:D408" si="19">C382/0.42*2</f>
        <v>32.238095238095241</v>
      </c>
      <c r="E382" s="66">
        <v>6855</v>
      </c>
      <c r="F382" s="62">
        <f t="shared" ref="F382:F408" si="20">E382/160*2</f>
        <v>85.6875</v>
      </c>
      <c r="G382" s="34"/>
      <c r="H382" s="34"/>
      <c r="I382" s="42"/>
      <c r="J382" s="29" t="s">
        <v>180</v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s="24" customFormat="1" ht="18.75" x14ac:dyDescent="0.3">
      <c r="A383" s="26" t="s">
        <v>183</v>
      </c>
      <c r="B383" s="27" t="s">
        <v>408</v>
      </c>
      <c r="C383" s="15">
        <v>5.09</v>
      </c>
      <c r="D383" s="65">
        <f t="shared" si="19"/>
        <v>24.238095238095237</v>
      </c>
      <c r="E383" s="66">
        <v>4193</v>
      </c>
      <c r="F383" s="62">
        <f t="shared" si="20"/>
        <v>52.412500000000001</v>
      </c>
      <c r="G383" s="34"/>
      <c r="H383" s="34"/>
      <c r="I383" s="42"/>
      <c r="J383" s="29" t="s">
        <v>180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s="24" customFormat="1" ht="18.75" x14ac:dyDescent="0.3">
      <c r="A384" s="26" t="s">
        <v>185</v>
      </c>
      <c r="B384" s="27" t="s">
        <v>409</v>
      </c>
      <c r="C384" s="15">
        <v>6.42</v>
      </c>
      <c r="D384" s="65">
        <f t="shared" si="19"/>
        <v>30.571428571428573</v>
      </c>
      <c r="E384" s="66">
        <v>5425</v>
      </c>
      <c r="F384" s="62">
        <f t="shared" si="20"/>
        <v>67.8125</v>
      </c>
      <c r="G384" s="34"/>
      <c r="H384" s="34"/>
      <c r="I384" s="42"/>
      <c r="J384" s="29" t="s">
        <v>180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s="24" customFormat="1" ht="18.75" x14ac:dyDescent="0.3">
      <c r="A385" s="26" t="s">
        <v>187</v>
      </c>
      <c r="B385" s="27" t="s">
        <v>410</v>
      </c>
      <c r="C385" s="15">
        <v>6.69</v>
      </c>
      <c r="D385" s="65">
        <f t="shared" si="19"/>
        <v>31.857142857142861</v>
      </c>
      <c r="E385" s="66">
        <v>8317</v>
      </c>
      <c r="F385" s="62">
        <f t="shared" si="20"/>
        <v>103.96250000000001</v>
      </c>
      <c r="G385" s="34"/>
      <c r="H385" s="34"/>
      <c r="I385" s="42"/>
      <c r="J385" s="29" t="s">
        <v>180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s="24" customFormat="1" ht="18.75" x14ac:dyDescent="0.3">
      <c r="A386" s="26" t="s">
        <v>189</v>
      </c>
      <c r="B386" s="27" t="s">
        <v>411</v>
      </c>
      <c r="C386" s="15">
        <v>9.74</v>
      </c>
      <c r="D386" s="65">
        <f t="shared" si="19"/>
        <v>46.380952380952387</v>
      </c>
      <c r="E386" s="66">
        <v>12839</v>
      </c>
      <c r="F386" s="62">
        <f t="shared" si="20"/>
        <v>160.48750000000001</v>
      </c>
      <c r="G386" s="34"/>
      <c r="H386" s="34"/>
      <c r="I386" s="42"/>
      <c r="J386" s="29" t="s">
        <v>180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s="24" customFormat="1" ht="18.75" x14ac:dyDescent="0.3">
      <c r="A387" s="26" t="s">
        <v>191</v>
      </c>
      <c r="B387" s="27" t="s">
        <v>412</v>
      </c>
      <c r="C387" s="15">
        <v>8.65</v>
      </c>
      <c r="D387" s="65">
        <f t="shared" si="19"/>
        <v>41.190476190476197</v>
      </c>
      <c r="E387" s="66">
        <v>9601</v>
      </c>
      <c r="F387" s="62">
        <f t="shared" si="20"/>
        <v>120.0125</v>
      </c>
      <c r="G387" s="34"/>
      <c r="H387" s="34"/>
      <c r="I387" s="42"/>
      <c r="J387" s="29" t="s">
        <v>180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s="24" customFormat="1" ht="18.75" x14ac:dyDescent="0.3">
      <c r="A388" s="26" t="s">
        <v>193</v>
      </c>
      <c r="B388" s="27" t="s">
        <v>413</v>
      </c>
      <c r="C388" s="15">
        <v>5.17</v>
      </c>
      <c r="D388" s="65">
        <f t="shared" si="19"/>
        <v>24.61904761904762</v>
      </c>
      <c r="E388" s="66">
        <v>7235</v>
      </c>
      <c r="F388" s="62">
        <f t="shared" si="20"/>
        <v>90.4375</v>
      </c>
      <c r="G388" s="34"/>
      <c r="H388" s="34"/>
      <c r="I388" s="42"/>
      <c r="J388" s="29" t="s">
        <v>180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s="24" customFormat="1" ht="18.75" x14ac:dyDescent="0.3">
      <c r="A389" s="26" t="s">
        <v>195</v>
      </c>
      <c r="B389" s="27" t="s">
        <v>414</v>
      </c>
      <c r="C389" s="15">
        <v>5.43</v>
      </c>
      <c r="D389" s="65">
        <f t="shared" si="19"/>
        <v>25.857142857142858</v>
      </c>
      <c r="E389" s="66">
        <v>6758</v>
      </c>
      <c r="F389" s="62">
        <f t="shared" si="20"/>
        <v>84.474999999999994</v>
      </c>
      <c r="G389" s="34"/>
      <c r="H389" s="34"/>
      <c r="I389" s="42"/>
      <c r="J389" s="29" t="s">
        <v>180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s="24" customFormat="1" ht="18.75" x14ac:dyDescent="0.3">
      <c r="A390" s="26" t="s">
        <v>197</v>
      </c>
      <c r="B390" s="27" t="s">
        <v>388</v>
      </c>
      <c r="C390" s="15">
        <v>12.740000000000002</v>
      </c>
      <c r="D390" s="65">
        <f t="shared" si="19"/>
        <v>60.666666666666679</v>
      </c>
      <c r="E390" s="66">
        <v>15904</v>
      </c>
      <c r="F390" s="62">
        <f t="shared" si="20"/>
        <v>198.8</v>
      </c>
      <c r="G390" s="34"/>
      <c r="H390" s="34"/>
      <c r="I390" s="42"/>
      <c r="J390" s="29" t="s">
        <v>180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s="24" customFormat="1" ht="18.75" x14ac:dyDescent="0.3">
      <c r="A391" s="26" t="s">
        <v>230</v>
      </c>
      <c r="B391" s="27" t="s">
        <v>415</v>
      </c>
      <c r="C391" s="15">
        <v>13.8</v>
      </c>
      <c r="D391" s="65">
        <f t="shared" si="19"/>
        <v>65.714285714285722</v>
      </c>
      <c r="E391" s="66">
        <v>17245</v>
      </c>
      <c r="F391" s="62">
        <f t="shared" si="20"/>
        <v>215.5625</v>
      </c>
      <c r="G391" s="34"/>
      <c r="H391" s="34"/>
      <c r="I391" s="42"/>
      <c r="J391" s="29" t="s">
        <v>180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s="24" customFormat="1" ht="18.75" x14ac:dyDescent="0.3">
      <c r="A392" s="26" t="s">
        <v>232</v>
      </c>
      <c r="B392" s="27" t="s">
        <v>416</v>
      </c>
      <c r="C392" s="15">
        <v>2.82</v>
      </c>
      <c r="D392" s="65">
        <f t="shared" si="19"/>
        <v>13.428571428571429</v>
      </c>
      <c r="E392" s="66">
        <v>5592</v>
      </c>
      <c r="F392" s="62">
        <f t="shared" si="20"/>
        <v>69.900000000000006</v>
      </c>
      <c r="G392" s="34"/>
      <c r="H392" s="34"/>
      <c r="I392" s="42"/>
      <c r="J392" s="29" t="s">
        <v>180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s="24" customFormat="1" ht="18.75" x14ac:dyDescent="0.3">
      <c r="A393" s="26" t="s">
        <v>234</v>
      </c>
      <c r="B393" s="27" t="s">
        <v>417</v>
      </c>
      <c r="C393" s="15">
        <v>5.48</v>
      </c>
      <c r="D393" s="65">
        <f t="shared" si="19"/>
        <v>26.095238095238098</v>
      </c>
      <c r="E393" s="66">
        <v>10272</v>
      </c>
      <c r="F393" s="62">
        <f t="shared" si="20"/>
        <v>128.4</v>
      </c>
      <c r="G393" s="34"/>
      <c r="H393" s="34"/>
      <c r="I393" s="42"/>
      <c r="J393" s="29" t="s">
        <v>180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s="24" customFormat="1" ht="18.75" x14ac:dyDescent="0.3">
      <c r="A394" s="26" t="s">
        <v>236</v>
      </c>
      <c r="B394" s="27" t="s">
        <v>418</v>
      </c>
      <c r="C394" s="15">
        <v>3.21</v>
      </c>
      <c r="D394" s="65">
        <f t="shared" si="19"/>
        <v>15.285714285714286</v>
      </c>
      <c r="E394" s="66">
        <v>4787</v>
      </c>
      <c r="F394" s="62">
        <f t="shared" si="20"/>
        <v>59.837499999999999</v>
      </c>
      <c r="G394" s="34"/>
      <c r="H394" s="34"/>
      <c r="I394" s="42"/>
      <c r="J394" s="29" t="s">
        <v>180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s="24" customFormat="1" ht="18.75" x14ac:dyDescent="0.3">
      <c r="A395" s="26" t="s">
        <v>238</v>
      </c>
      <c r="B395" s="27" t="s">
        <v>419</v>
      </c>
      <c r="C395" s="15">
        <v>3.58</v>
      </c>
      <c r="D395" s="65">
        <f t="shared" si="19"/>
        <v>17.047619047619047</v>
      </c>
      <c r="E395" s="66">
        <v>6476</v>
      </c>
      <c r="F395" s="62">
        <f t="shared" si="20"/>
        <v>80.95</v>
      </c>
      <c r="G395" s="34"/>
      <c r="H395" s="34"/>
      <c r="I395" s="42"/>
      <c r="J395" s="29" t="s">
        <v>180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s="24" customFormat="1" ht="18.75" x14ac:dyDescent="0.3">
      <c r="A396" s="26" t="s">
        <v>240</v>
      </c>
      <c r="B396" s="27" t="s">
        <v>420</v>
      </c>
      <c r="C396" s="15">
        <v>4.47</v>
      </c>
      <c r="D396" s="65">
        <f t="shared" si="19"/>
        <v>21.285714285714285</v>
      </c>
      <c r="E396" s="66">
        <v>5659</v>
      </c>
      <c r="F396" s="62">
        <f t="shared" si="20"/>
        <v>70.737499999999997</v>
      </c>
      <c r="G396" s="34"/>
      <c r="H396" s="34"/>
      <c r="I396" s="42"/>
      <c r="J396" s="29" t="s">
        <v>180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s="24" customFormat="1" ht="18.75" x14ac:dyDescent="0.3">
      <c r="A397" s="26" t="s">
        <v>242</v>
      </c>
      <c r="B397" s="27" t="s">
        <v>397</v>
      </c>
      <c r="C397" s="15">
        <v>5.28</v>
      </c>
      <c r="D397" s="65">
        <f t="shared" si="19"/>
        <v>25.142857142857146</v>
      </c>
      <c r="E397" s="66">
        <v>5938</v>
      </c>
      <c r="F397" s="62">
        <f t="shared" si="20"/>
        <v>74.224999999999994</v>
      </c>
      <c r="G397" s="34"/>
      <c r="H397" s="34"/>
      <c r="I397" s="42"/>
      <c r="J397" s="29" t="s">
        <v>180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s="24" customFormat="1" ht="18.75" x14ac:dyDescent="0.3">
      <c r="A398" s="26" t="s">
        <v>244</v>
      </c>
      <c r="B398" s="27" t="s">
        <v>95</v>
      </c>
      <c r="C398" s="15">
        <v>5.65</v>
      </c>
      <c r="D398" s="65">
        <f t="shared" si="19"/>
        <v>26.904761904761909</v>
      </c>
      <c r="E398" s="66">
        <v>6871</v>
      </c>
      <c r="F398" s="62">
        <f t="shared" si="20"/>
        <v>85.887500000000003</v>
      </c>
      <c r="G398" s="34"/>
      <c r="H398" s="34"/>
      <c r="I398" s="42"/>
      <c r="J398" s="29" t="s">
        <v>180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s="24" customFormat="1" ht="18.75" x14ac:dyDescent="0.3">
      <c r="A399" s="26" t="s">
        <v>246</v>
      </c>
      <c r="B399" s="27" t="s">
        <v>381</v>
      </c>
      <c r="C399" s="15">
        <v>7.91</v>
      </c>
      <c r="D399" s="65">
        <f t="shared" si="19"/>
        <v>37.666666666666671</v>
      </c>
      <c r="E399" s="66">
        <v>9119</v>
      </c>
      <c r="F399" s="62">
        <f t="shared" si="20"/>
        <v>113.9875</v>
      </c>
      <c r="G399" s="34"/>
      <c r="H399" s="34"/>
      <c r="I399" s="42"/>
      <c r="J399" s="29" t="s">
        <v>180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s="24" customFormat="1" ht="18.75" x14ac:dyDescent="0.3">
      <c r="A400" s="26" t="s">
        <v>248</v>
      </c>
      <c r="B400" s="27" t="s">
        <v>421</v>
      </c>
      <c r="C400" s="15">
        <v>7.1</v>
      </c>
      <c r="D400" s="65">
        <f t="shared" si="19"/>
        <v>33.80952380952381</v>
      </c>
      <c r="E400" s="66">
        <v>10870</v>
      </c>
      <c r="F400" s="62">
        <f t="shared" si="20"/>
        <v>135.875</v>
      </c>
      <c r="G400" s="34"/>
      <c r="H400" s="34"/>
      <c r="I400" s="42"/>
      <c r="J400" s="29" t="s">
        <v>180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s="24" customFormat="1" ht="18.75" x14ac:dyDescent="0.3">
      <c r="A401" s="26" t="s">
        <v>250</v>
      </c>
      <c r="B401" s="27" t="s">
        <v>422</v>
      </c>
      <c r="C401" s="15">
        <v>4.97</v>
      </c>
      <c r="D401" s="65">
        <f t="shared" si="19"/>
        <v>23.666666666666668</v>
      </c>
      <c r="E401" s="66">
        <v>5927</v>
      </c>
      <c r="F401" s="62">
        <f t="shared" si="20"/>
        <v>74.087500000000006</v>
      </c>
      <c r="G401" s="34"/>
      <c r="H401" s="34"/>
      <c r="I401" s="42"/>
      <c r="J401" s="29" t="s">
        <v>180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s="24" customFormat="1" ht="18.75" x14ac:dyDescent="0.3">
      <c r="A402" s="26" t="s">
        <v>252</v>
      </c>
      <c r="B402" s="27" t="s">
        <v>423</v>
      </c>
      <c r="C402" s="15">
        <v>4.8099999999999996</v>
      </c>
      <c r="D402" s="65">
        <f t="shared" si="19"/>
        <v>22.904761904761905</v>
      </c>
      <c r="E402" s="66">
        <v>6027</v>
      </c>
      <c r="F402" s="62">
        <f t="shared" si="20"/>
        <v>75.337500000000006</v>
      </c>
      <c r="G402" s="34"/>
      <c r="H402" s="34"/>
      <c r="I402" s="42"/>
      <c r="J402" s="29" t="s">
        <v>180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s="24" customFormat="1" ht="18.75" x14ac:dyDescent="0.3">
      <c r="A403" s="26" t="s">
        <v>254</v>
      </c>
      <c r="B403" s="27" t="s">
        <v>424</v>
      </c>
      <c r="C403" s="15">
        <v>8.2200000000000006</v>
      </c>
      <c r="D403" s="65">
        <f t="shared" si="19"/>
        <v>39.142857142857146</v>
      </c>
      <c r="E403" s="66">
        <v>10869</v>
      </c>
      <c r="F403" s="62">
        <f t="shared" si="20"/>
        <v>135.86250000000001</v>
      </c>
      <c r="G403" s="34"/>
      <c r="H403" s="34"/>
      <c r="I403" s="42"/>
      <c r="J403" s="29" t="s">
        <v>180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s="24" customFormat="1" ht="18.75" x14ac:dyDescent="0.3">
      <c r="A404" s="26" t="s">
        <v>256</v>
      </c>
      <c r="B404" s="27" t="s">
        <v>41</v>
      </c>
      <c r="C404" s="15">
        <v>7.62</v>
      </c>
      <c r="D404" s="65">
        <f t="shared" si="19"/>
        <v>36.285714285714285</v>
      </c>
      <c r="E404" s="66">
        <v>7449</v>
      </c>
      <c r="F404" s="62">
        <f t="shared" si="20"/>
        <v>93.112499999999997</v>
      </c>
      <c r="G404" s="34"/>
      <c r="H404" s="34"/>
      <c r="I404" s="42"/>
      <c r="J404" s="29" t="s">
        <v>180</v>
      </c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s="24" customFormat="1" ht="18.75" x14ac:dyDescent="0.3">
      <c r="A405" s="26" t="s">
        <v>258</v>
      </c>
      <c r="B405" s="27" t="s">
        <v>425</v>
      </c>
      <c r="C405" s="15">
        <v>6.85</v>
      </c>
      <c r="D405" s="65">
        <f t="shared" si="19"/>
        <v>32.61904761904762</v>
      </c>
      <c r="E405" s="66">
        <v>6291</v>
      </c>
      <c r="F405" s="62">
        <f t="shared" si="20"/>
        <v>78.637500000000003</v>
      </c>
      <c r="G405" s="34"/>
      <c r="H405" s="34"/>
      <c r="I405" s="42"/>
      <c r="J405" s="29" t="s">
        <v>180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s="24" customFormat="1" ht="18.75" x14ac:dyDescent="0.3">
      <c r="A406" s="26" t="s">
        <v>260</v>
      </c>
      <c r="B406" s="27" t="s">
        <v>426</v>
      </c>
      <c r="C406" s="15">
        <v>6.53</v>
      </c>
      <c r="D406" s="65">
        <f t="shared" si="19"/>
        <v>31.095238095238098</v>
      </c>
      <c r="E406" s="66">
        <v>6199</v>
      </c>
      <c r="F406" s="62">
        <f t="shared" si="20"/>
        <v>77.487499999999997</v>
      </c>
      <c r="G406" s="34"/>
      <c r="H406" s="34"/>
      <c r="I406" s="42"/>
      <c r="J406" s="29" t="s">
        <v>180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s="24" customFormat="1" ht="18.75" x14ac:dyDescent="0.3">
      <c r="A407" s="26" t="s">
        <v>262</v>
      </c>
      <c r="B407" s="27" t="s">
        <v>427</v>
      </c>
      <c r="C407" s="15">
        <v>9.43</v>
      </c>
      <c r="D407" s="65">
        <f t="shared" si="19"/>
        <v>44.904761904761905</v>
      </c>
      <c r="E407" s="66">
        <v>9632</v>
      </c>
      <c r="F407" s="62">
        <f t="shared" si="20"/>
        <v>120.4</v>
      </c>
      <c r="G407" s="34"/>
      <c r="H407" s="34"/>
      <c r="I407" s="42"/>
      <c r="J407" s="29" t="s">
        <v>180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s="24" customFormat="1" ht="18.75" x14ac:dyDescent="0.3">
      <c r="A408" s="26" t="s">
        <v>264</v>
      </c>
      <c r="B408" s="27" t="s">
        <v>428</v>
      </c>
      <c r="C408" s="15">
        <v>8.19</v>
      </c>
      <c r="D408" s="65">
        <f t="shared" si="19"/>
        <v>39</v>
      </c>
      <c r="E408" s="66">
        <v>6210</v>
      </c>
      <c r="F408" s="62">
        <f t="shared" si="20"/>
        <v>77.625</v>
      </c>
      <c r="G408" s="34"/>
      <c r="H408" s="34"/>
      <c r="I408" s="42"/>
      <c r="J408" s="29" t="s">
        <v>180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s="24" customFormat="1" ht="21.75" customHeight="1" x14ac:dyDescent="0.3">
      <c r="A409" s="5">
        <v>2</v>
      </c>
      <c r="B409" s="23" t="s">
        <v>375</v>
      </c>
      <c r="C409" s="15"/>
      <c r="D409" s="65"/>
      <c r="E409" s="68"/>
      <c r="F409" s="62"/>
      <c r="I409" s="4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s="24" customFormat="1" ht="21.75" customHeight="1" x14ac:dyDescent="0.3">
      <c r="A410" s="26" t="s">
        <v>200</v>
      </c>
      <c r="B410" s="27" t="s">
        <v>458</v>
      </c>
      <c r="C410" s="15">
        <v>11.26</v>
      </c>
      <c r="D410" s="65">
        <f>C410/0.42*2</f>
        <v>53.61904761904762</v>
      </c>
      <c r="E410" s="66">
        <v>15063</v>
      </c>
      <c r="F410" s="62">
        <f>E410/160*2</f>
        <v>188.28749999999999</v>
      </c>
      <c r="G410" s="32"/>
      <c r="H410" s="32"/>
      <c r="I410" s="32"/>
      <c r="J410" s="29" t="s">
        <v>180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s="24" customFormat="1" ht="21.75" customHeight="1" x14ac:dyDescent="0.3">
      <c r="A411" s="5" t="s">
        <v>128</v>
      </c>
      <c r="B411" s="23" t="s">
        <v>429</v>
      </c>
      <c r="C411" s="18">
        <f>SUM(C413:C443)</f>
        <v>196.93999999999997</v>
      </c>
      <c r="D411" s="65"/>
      <c r="E411" s="69">
        <f t="shared" ref="E411" si="21">SUM(E413:E443)</f>
        <v>261165</v>
      </c>
      <c r="F411" s="62"/>
      <c r="I411" s="4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s="24" customFormat="1" ht="21.75" customHeight="1" x14ac:dyDescent="0.3">
      <c r="A412" s="5">
        <v>1</v>
      </c>
      <c r="B412" s="23" t="s">
        <v>199</v>
      </c>
      <c r="C412" s="15"/>
      <c r="D412" s="65"/>
      <c r="E412" s="68"/>
      <c r="F412" s="62"/>
      <c r="I412" s="4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s="24" customFormat="1" ht="18.75" x14ac:dyDescent="0.3">
      <c r="A413" s="26" t="s">
        <v>178</v>
      </c>
      <c r="B413" s="27" t="s">
        <v>430</v>
      </c>
      <c r="C413" s="15">
        <v>7.77</v>
      </c>
      <c r="D413" s="65">
        <f>C413/0.42*2</f>
        <v>37</v>
      </c>
      <c r="E413" s="66">
        <v>7362</v>
      </c>
      <c r="F413" s="62">
        <f>E413/160*2</f>
        <v>92.025000000000006</v>
      </c>
      <c r="G413" s="34"/>
      <c r="H413" s="34"/>
      <c r="I413" s="42"/>
      <c r="J413" s="29" t="s">
        <v>180</v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s="24" customFormat="1" ht="18.75" x14ac:dyDescent="0.3">
      <c r="A414" s="26" t="s">
        <v>181</v>
      </c>
      <c r="B414" s="27" t="s">
        <v>61</v>
      </c>
      <c r="C414" s="15">
        <v>4.51</v>
      </c>
      <c r="D414" s="65">
        <f t="shared" ref="D414:D441" si="22">C414/0.42*2</f>
        <v>21.476190476190474</v>
      </c>
      <c r="E414" s="66">
        <v>6394</v>
      </c>
      <c r="F414" s="62">
        <f t="shared" ref="F414:F441" si="23">E414/160*2</f>
        <v>79.924999999999997</v>
      </c>
      <c r="G414" s="34"/>
      <c r="H414" s="34"/>
      <c r="I414" s="42"/>
      <c r="J414" s="29" t="s">
        <v>180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s="24" customFormat="1" ht="18.75" x14ac:dyDescent="0.3">
      <c r="A415" s="26" t="s">
        <v>183</v>
      </c>
      <c r="B415" s="27" t="s">
        <v>431</v>
      </c>
      <c r="C415" s="15">
        <v>7.99</v>
      </c>
      <c r="D415" s="65">
        <f t="shared" si="22"/>
        <v>38.047619047619051</v>
      </c>
      <c r="E415" s="66">
        <v>9312</v>
      </c>
      <c r="F415" s="62">
        <f t="shared" si="23"/>
        <v>116.4</v>
      </c>
      <c r="G415" s="34"/>
      <c r="H415" s="34"/>
      <c r="I415" s="42"/>
      <c r="J415" s="29" t="s">
        <v>180</v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s="24" customFormat="1" ht="18.75" x14ac:dyDescent="0.3">
      <c r="A416" s="26" t="s">
        <v>185</v>
      </c>
      <c r="B416" s="27" t="s">
        <v>432</v>
      </c>
      <c r="C416" s="15">
        <v>7.01</v>
      </c>
      <c r="D416" s="65">
        <f t="shared" si="22"/>
        <v>33.38095238095238</v>
      </c>
      <c r="E416" s="66">
        <v>6085</v>
      </c>
      <c r="F416" s="62">
        <f t="shared" si="23"/>
        <v>76.0625</v>
      </c>
      <c r="G416" s="34"/>
      <c r="H416" s="34"/>
      <c r="I416" s="42"/>
      <c r="J416" s="29" t="s">
        <v>180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s="24" customFormat="1" ht="18.75" x14ac:dyDescent="0.3">
      <c r="A417" s="26" t="s">
        <v>187</v>
      </c>
      <c r="B417" s="27" t="s">
        <v>433</v>
      </c>
      <c r="C417" s="15">
        <v>6.76</v>
      </c>
      <c r="D417" s="65">
        <f t="shared" si="22"/>
        <v>32.19047619047619</v>
      </c>
      <c r="E417" s="66">
        <v>7412</v>
      </c>
      <c r="F417" s="62">
        <f t="shared" si="23"/>
        <v>92.65</v>
      </c>
      <c r="G417" s="34"/>
      <c r="H417" s="34"/>
      <c r="I417" s="42"/>
      <c r="J417" s="29" t="s">
        <v>180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s="24" customFormat="1" ht="18.75" x14ac:dyDescent="0.3">
      <c r="A418" s="26" t="s">
        <v>189</v>
      </c>
      <c r="B418" s="27" t="s">
        <v>434</v>
      </c>
      <c r="C418" s="15">
        <v>7.09</v>
      </c>
      <c r="D418" s="65">
        <f t="shared" si="22"/>
        <v>33.761904761904759</v>
      </c>
      <c r="E418" s="66">
        <v>10164</v>
      </c>
      <c r="F418" s="62">
        <f t="shared" si="23"/>
        <v>127.05</v>
      </c>
      <c r="G418" s="34"/>
      <c r="H418" s="34"/>
      <c r="I418" s="42"/>
      <c r="J418" s="29" t="s">
        <v>180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s="24" customFormat="1" ht="18.75" x14ac:dyDescent="0.3">
      <c r="A419" s="26" t="s">
        <v>191</v>
      </c>
      <c r="B419" s="27" t="s">
        <v>435</v>
      </c>
      <c r="C419" s="15">
        <v>6.83</v>
      </c>
      <c r="D419" s="65">
        <f t="shared" si="22"/>
        <v>32.523809523809526</v>
      </c>
      <c r="E419" s="66">
        <v>8201</v>
      </c>
      <c r="F419" s="62">
        <f t="shared" si="23"/>
        <v>102.5125</v>
      </c>
      <c r="G419" s="34"/>
      <c r="H419" s="34"/>
      <c r="I419" s="42"/>
      <c r="J419" s="29" t="s">
        <v>180</v>
      </c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s="24" customFormat="1" ht="18.75" x14ac:dyDescent="0.3">
      <c r="A420" s="26" t="s">
        <v>193</v>
      </c>
      <c r="B420" s="27" t="s">
        <v>380</v>
      </c>
      <c r="C420" s="15">
        <v>6.39</v>
      </c>
      <c r="D420" s="65">
        <f t="shared" si="22"/>
        <v>30.428571428571427</v>
      </c>
      <c r="E420" s="66">
        <v>8932</v>
      </c>
      <c r="F420" s="62">
        <f t="shared" si="23"/>
        <v>111.65</v>
      </c>
      <c r="G420" s="34"/>
      <c r="H420" s="34"/>
      <c r="I420" s="42"/>
      <c r="J420" s="29" t="s">
        <v>180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s="24" customFormat="1" ht="18.75" x14ac:dyDescent="0.3">
      <c r="A421" s="26" t="s">
        <v>195</v>
      </c>
      <c r="B421" s="27" t="s">
        <v>436</v>
      </c>
      <c r="C421" s="15">
        <v>10.09</v>
      </c>
      <c r="D421" s="65">
        <f t="shared" si="22"/>
        <v>48.047619047619051</v>
      </c>
      <c r="E421" s="66">
        <v>13483</v>
      </c>
      <c r="F421" s="62">
        <f t="shared" si="23"/>
        <v>168.53749999999999</v>
      </c>
      <c r="G421" s="34"/>
      <c r="H421" s="34"/>
      <c r="I421" s="42"/>
      <c r="J421" s="29" t="s">
        <v>180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s="24" customFormat="1" ht="18.75" x14ac:dyDescent="0.3">
      <c r="A422" s="26" t="s">
        <v>197</v>
      </c>
      <c r="B422" s="27" t="s">
        <v>437</v>
      </c>
      <c r="C422" s="15">
        <v>7.13</v>
      </c>
      <c r="D422" s="65">
        <f t="shared" si="22"/>
        <v>33.952380952380956</v>
      </c>
      <c r="E422" s="66">
        <v>12892</v>
      </c>
      <c r="F422" s="62">
        <f t="shared" si="23"/>
        <v>161.15</v>
      </c>
      <c r="G422" s="34"/>
      <c r="H422" s="34"/>
      <c r="I422" s="42"/>
      <c r="J422" s="29" t="s">
        <v>180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s="24" customFormat="1" ht="18.75" x14ac:dyDescent="0.3">
      <c r="A423" s="26" t="s">
        <v>230</v>
      </c>
      <c r="B423" s="27" t="s">
        <v>390</v>
      </c>
      <c r="C423" s="15">
        <v>6.71</v>
      </c>
      <c r="D423" s="65">
        <f t="shared" si="22"/>
        <v>31.952380952380953</v>
      </c>
      <c r="E423" s="66">
        <v>9073</v>
      </c>
      <c r="F423" s="62">
        <f t="shared" si="23"/>
        <v>113.41249999999999</v>
      </c>
      <c r="G423" s="34"/>
      <c r="H423" s="34"/>
      <c r="I423" s="42"/>
      <c r="J423" s="29" t="s">
        <v>180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s="24" customFormat="1" ht="18.75" x14ac:dyDescent="0.3">
      <c r="A424" s="26" t="s">
        <v>232</v>
      </c>
      <c r="B424" s="27" t="s">
        <v>438</v>
      </c>
      <c r="C424" s="15">
        <v>4.3600000000000003</v>
      </c>
      <c r="D424" s="65">
        <f t="shared" si="22"/>
        <v>20.761904761904763</v>
      </c>
      <c r="E424" s="66">
        <v>5511</v>
      </c>
      <c r="F424" s="62">
        <f t="shared" si="23"/>
        <v>68.887500000000003</v>
      </c>
      <c r="G424" s="34"/>
      <c r="H424" s="34"/>
      <c r="I424" s="42"/>
      <c r="J424" s="29" t="s">
        <v>180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s="24" customFormat="1" ht="18.75" x14ac:dyDescent="0.3">
      <c r="A425" s="26" t="s">
        <v>234</v>
      </c>
      <c r="B425" s="27" t="s">
        <v>424</v>
      </c>
      <c r="C425" s="15">
        <v>6.03</v>
      </c>
      <c r="D425" s="65">
        <f t="shared" si="22"/>
        <v>28.714285714285715</v>
      </c>
      <c r="E425" s="66">
        <v>9366</v>
      </c>
      <c r="F425" s="62">
        <f t="shared" si="23"/>
        <v>117.075</v>
      </c>
      <c r="G425" s="34"/>
      <c r="H425" s="34"/>
      <c r="I425" s="42"/>
      <c r="J425" s="29" t="s">
        <v>180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s="24" customFormat="1" ht="18.75" x14ac:dyDescent="0.3">
      <c r="A426" s="26" t="s">
        <v>236</v>
      </c>
      <c r="B426" s="27" t="s">
        <v>439</v>
      </c>
      <c r="C426" s="15">
        <v>5.32</v>
      </c>
      <c r="D426" s="65">
        <f t="shared" si="22"/>
        <v>25.333333333333336</v>
      </c>
      <c r="E426" s="66">
        <v>6737</v>
      </c>
      <c r="F426" s="62">
        <f t="shared" si="23"/>
        <v>84.212500000000006</v>
      </c>
      <c r="G426" s="34"/>
      <c r="H426" s="34"/>
      <c r="I426" s="42"/>
      <c r="J426" s="29" t="s">
        <v>180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s="24" customFormat="1" ht="18.75" x14ac:dyDescent="0.3">
      <c r="A427" s="26" t="s">
        <v>238</v>
      </c>
      <c r="B427" s="27" t="s">
        <v>122</v>
      </c>
      <c r="C427" s="15">
        <v>5.68</v>
      </c>
      <c r="D427" s="65">
        <f t="shared" si="22"/>
        <v>27.047619047619047</v>
      </c>
      <c r="E427" s="66">
        <v>10662</v>
      </c>
      <c r="F427" s="62">
        <f t="shared" si="23"/>
        <v>133.27500000000001</v>
      </c>
      <c r="G427" s="34"/>
      <c r="H427" s="34"/>
      <c r="I427" s="42"/>
      <c r="J427" s="29" t="s">
        <v>180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s="24" customFormat="1" ht="18.75" x14ac:dyDescent="0.3">
      <c r="A428" s="26" t="s">
        <v>240</v>
      </c>
      <c r="B428" s="27" t="s">
        <v>440</v>
      </c>
      <c r="C428" s="15">
        <v>7.16</v>
      </c>
      <c r="D428" s="65">
        <f t="shared" si="22"/>
        <v>34.095238095238095</v>
      </c>
      <c r="E428" s="66">
        <v>7504</v>
      </c>
      <c r="F428" s="62">
        <f t="shared" si="23"/>
        <v>93.8</v>
      </c>
      <c r="G428" s="34"/>
      <c r="H428" s="34"/>
      <c r="I428" s="42"/>
      <c r="J428" s="29" t="s">
        <v>180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s="24" customFormat="1" ht="18.75" x14ac:dyDescent="0.3">
      <c r="A429" s="26" t="s">
        <v>242</v>
      </c>
      <c r="B429" s="27" t="s">
        <v>441</v>
      </c>
      <c r="C429" s="15">
        <v>5.61</v>
      </c>
      <c r="D429" s="65">
        <f t="shared" si="22"/>
        <v>26.714285714285715</v>
      </c>
      <c r="E429" s="66">
        <v>7961</v>
      </c>
      <c r="F429" s="62">
        <f t="shared" si="23"/>
        <v>99.512500000000003</v>
      </c>
      <c r="G429" s="34"/>
      <c r="H429" s="34"/>
      <c r="I429" s="42"/>
      <c r="J429" s="29" t="s">
        <v>180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s="24" customFormat="1" ht="18.75" x14ac:dyDescent="0.3">
      <c r="A430" s="26" t="s">
        <v>244</v>
      </c>
      <c r="B430" s="27" t="s">
        <v>397</v>
      </c>
      <c r="C430" s="15">
        <v>5.47</v>
      </c>
      <c r="D430" s="65">
        <f t="shared" si="22"/>
        <v>26.047619047619047</v>
      </c>
      <c r="E430" s="66">
        <v>7324</v>
      </c>
      <c r="F430" s="62">
        <f t="shared" si="23"/>
        <v>91.55</v>
      </c>
      <c r="G430" s="34"/>
      <c r="H430" s="34"/>
      <c r="I430" s="42"/>
      <c r="J430" s="29" t="s">
        <v>180</v>
      </c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s="24" customFormat="1" ht="18.75" x14ac:dyDescent="0.3">
      <c r="A431" s="26" t="s">
        <v>246</v>
      </c>
      <c r="B431" s="27" t="s">
        <v>442</v>
      </c>
      <c r="C431" s="15">
        <v>9.27</v>
      </c>
      <c r="D431" s="65">
        <f t="shared" si="22"/>
        <v>44.142857142857146</v>
      </c>
      <c r="E431" s="66">
        <v>11296</v>
      </c>
      <c r="F431" s="62">
        <f t="shared" si="23"/>
        <v>141.19999999999999</v>
      </c>
      <c r="G431" s="34"/>
      <c r="H431" s="34"/>
      <c r="I431" s="42"/>
      <c r="J431" s="29" t="s">
        <v>180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s="24" customFormat="1" ht="18.75" x14ac:dyDescent="0.3">
      <c r="A432" s="26" t="s">
        <v>248</v>
      </c>
      <c r="B432" s="27" t="s">
        <v>443</v>
      </c>
      <c r="C432" s="15">
        <v>4.88</v>
      </c>
      <c r="D432" s="65">
        <f t="shared" si="22"/>
        <v>23.238095238095237</v>
      </c>
      <c r="E432" s="66">
        <v>7908</v>
      </c>
      <c r="F432" s="62">
        <f t="shared" si="23"/>
        <v>98.85</v>
      </c>
      <c r="G432" s="34"/>
      <c r="H432" s="34"/>
      <c r="I432" s="42"/>
      <c r="J432" s="29" t="s">
        <v>180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s="24" customFormat="1" ht="18.75" x14ac:dyDescent="0.3">
      <c r="A433" s="26" t="s">
        <v>250</v>
      </c>
      <c r="B433" s="27" t="s">
        <v>444</v>
      </c>
      <c r="C433" s="15">
        <v>5.71</v>
      </c>
      <c r="D433" s="65">
        <f t="shared" si="22"/>
        <v>27.19047619047619</v>
      </c>
      <c r="E433" s="66">
        <v>12331</v>
      </c>
      <c r="F433" s="62">
        <f t="shared" si="23"/>
        <v>154.13749999999999</v>
      </c>
      <c r="G433" s="34"/>
      <c r="H433" s="34"/>
      <c r="I433" s="42"/>
      <c r="J433" s="29" t="s">
        <v>180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s="24" customFormat="1" ht="18.75" x14ac:dyDescent="0.3">
      <c r="A434" s="26" t="s">
        <v>252</v>
      </c>
      <c r="B434" s="27" t="s">
        <v>445</v>
      </c>
      <c r="C434" s="15">
        <v>3.84</v>
      </c>
      <c r="D434" s="65">
        <f t="shared" si="22"/>
        <v>18.285714285714285</v>
      </c>
      <c r="E434" s="66">
        <v>5082</v>
      </c>
      <c r="F434" s="62">
        <f t="shared" si="23"/>
        <v>63.524999999999999</v>
      </c>
      <c r="G434" s="34"/>
      <c r="H434" s="34"/>
      <c r="I434" s="42"/>
      <c r="J434" s="29" t="s">
        <v>180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s="24" customFormat="1" ht="18.75" x14ac:dyDescent="0.3">
      <c r="A435" s="26" t="s">
        <v>254</v>
      </c>
      <c r="B435" s="27" t="s">
        <v>446</v>
      </c>
      <c r="C435" s="15">
        <v>8.42</v>
      </c>
      <c r="D435" s="65">
        <f t="shared" si="22"/>
        <v>40.095238095238095</v>
      </c>
      <c r="E435" s="66">
        <v>11418</v>
      </c>
      <c r="F435" s="62">
        <f t="shared" si="23"/>
        <v>142.72499999999999</v>
      </c>
      <c r="G435" s="34"/>
      <c r="H435" s="34"/>
      <c r="I435" s="42"/>
      <c r="J435" s="29" t="s">
        <v>180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s="24" customFormat="1" ht="18.75" x14ac:dyDescent="0.3">
      <c r="A436" s="26" t="s">
        <v>256</v>
      </c>
      <c r="B436" s="27" t="s">
        <v>354</v>
      </c>
      <c r="C436" s="15">
        <v>6.03</v>
      </c>
      <c r="D436" s="65">
        <f t="shared" si="22"/>
        <v>28.714285714285715</v>
      </c>
      <c r="E436" s="66">
        <v>8668</v>
      </c>
      <c r="F436" s="62">
        <f t="shared" si="23"/>
        <v>108.35</v>
      </c>
      <c r="G436" s="34"/>
      <c r="H436" s="34"/>
      <c r="I436" s="42"/>
      <c r="J436" s="29" t="s">
        <v>180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s="24" customFormat="1" ht="18.75" x14ac:dyDescent="0.3">
      <c r="A437" s="26" t="s">
        <v>258</v>
      </c>
      <c r="B437" s="27" t="s">
        <v>447</v>
      </c>
      <c r="C437" s="15">
        <v>7.13</v>
      </c>
      <c r="D437" s="65">
        <f t="shared" si="22"/>
        <v>33.952380952380956</v>
      </c>
      <c r="E437" s="66">
        <v>6995</v>
      </c>
      <c r="F437" s="62">
        <f t="shared" si="23"/>
        <v>87.4375</v>
      </c>
      <c r="G437" s="34"/>
      <c r="H437" s="34"/>
      <c r="I437" s="42"/>
      <c r="J437" s="29" t="s">
        <v>180</v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s="24" customFormat="1" ht="18.75" x14ac:dyDescent="0.3">
      <c r="A438" s="26" t="s">
        <v>260</v>
      </c>
      <c r="B438" s="27" t="s">
        <v>448</v>
      </c>
      <c r="C438" s="15">
        <v>7.82</v>
      </c>
      <c r="D438" s="65">
        <f t="shared" si="22"/>
        <v>37.238095238095241</v>
      </c>
      <c r="E438" s="66">
        <v>11296</v>
      </c>
      <c r="F438" s="62">
        <f t="shared" si="23"/>
        <v>141.19999999999999</v>
      </c>
      <c r="G438" s="34"/>
      <c r="H438" s="34"/>
      <c r="I438" s="42"/>
      <c r="J438" s="29" t="s">
        <v>180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s="24" customFormat="1" ht="18.75" x14ac:dyDescent="0.3">
      <c r="A439" s="26" t="s">
        <v>262</v>
      </c>
      <c r="B439" s="27" t="s">
        <v>449</v>
      </c>
      <c r="C439" s="15">
        <v>7.02</v>
      </c>
      <c r="D439" s="65">
        <f t="shared" si="22"/>
        <v>33.428571428571431</v>
      </c>
      <c r="E439" s="66">
        <v>6709</v>
      </c>
      <c r="F439" s="62">
        <f t="shared" si="23"/>
        <v>83.862499999999997</v>
      </c>
      <c r="G439" s="34"/>
      <c r="H439" s="34"/>
      <c r="I439" s="42"/>
      <c r="J439" s="29" t="s">
        <v>180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s="24" customFormat="1" ht="18.75" x14ac:dyDescent="0.3">
      <c r="A440" s="26" t="s">
        <v>264</v>
      </c>
      <c r="B440" s="27" t="s">
        <v>450</v>
      </c>
      <c r="C440" s="15">
        <v>10.039999999999999</v>
      </c>
      <c r="D440" s="65">
        <f t="shared" si="22"/>
        <v>47.80952380952381</v>
      </c>
      <c r="E440" s="66">
        <v>10239</v>
      </c>
      <c r="F440" s="62">
        <f t="shared" si="23"/>
        <v>127.9875</v>
      </c>
      <c r="G440" s="34"/>
      <c r="H440" s="34"/>
      <c r="I440" s="42"/>
      <c r="J440" s="29" t="s">
        <v>180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s="24" customFormat="1" ht="18.75" x14ac:dyDescent="0.3">
      <c r="A441" s="26" t="s">
        <v>266</v>
      </c>
      <c r="B441" s="27" t="s">
        <v>451</v>
      </c>
      <c r="C441" s="15">
        <v>7.69</v>
      </c>
      <c r="D441" s="65">
        <f t="shared" si="22"/>
        <v>36.61904761904762</v>
      </c>
      <c r="E441" s="66">
        <v>8939</v>
      </c>
      <c r="F441" s="62">
        <f t="shared" si="23"/>
        <v>111.7375</v>
      </c>
      <c r="G441" s="34"/>
      <c r="H441" s="34"/>
      <c r="I441" s="42"/>
      <c r="J441" s="29" t="s">
        <v>180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s="24" customFormat="1" ht="21.75" customHeight="1" x14ac:dyDescent="0.3">
      <c r="A442" s="5">
        <v>2</v>
      </c>
      <c r="B442" s="23" t="s">
        <v>375</v>
      </c>
      <c r="C442" s="15"/>
      <c r="D442" s="65"/>
      <c r="E442" s="68"/>
      <c r="F442" s="62"/>
      <c r="I442" s="4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s="24" customFormat="1" ht="21.75" customHeight="1" x14ac:dyDescent="0.3">
      <c r="A443" s="26" t="s">
        <v>200</v>
      </c>
      <c r="B443" s="27" t="s">
        <v>452</v>
      </c>
      <c r="C443" s="15">
        <v>1.18</v>
      </c>
      <c r="D443" s="65">
        <f>C443/0.42*2</f>
        <v>5.6190476190476186</v>
      </c>
      <c r="E443" s="61">
        <v>5909</v>
      </c>
      <c r="F443" s="62">
        <f>E443/160*2</f>
        <v>73.862499999999997</v>
      </c>
      <c r="G443" s="32"/>
      <c r="H443" s="32"/>
      <c r="I443" s="32"/>
      <c r="J443" s="29" t="s">
        <v>180</v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</sheetData>
  <mergeCells count="11">
    <mergeCell ref="A5:A6"/>
    <mergeCell ref="B5:B6"/>
    <mergeCell ref="A1:J1"/>
    <mergeCell ref="A2:J2"/>
    <mergeCell ref="A3:J3"/>
    <mergeCell ref="C5:D5"/>
    <mergeCell ref="G5:G6"/>
    <mergeCell ref="H5:H6"/>
    <mergeCell ref="I5:I6"/>
    <mergeCell ref="J5:J6"/>
    <mergeCell ref="E5:F5"/>
  </mergeCells>
  <printOptions horizontalCentered="1"/>
  <pageMargins left="0.7" right="0.45" top="0.75" bottom="0.5" header="0.3" footer="0.3"/>
  <pageSetup paperSize="9" scale="82" fitToHeight="0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John Scott</cp:lastModifiedBy>
  <cp:lastPrinted>2025-05-04T09:53:46Z</cp:lastPrinted>
  <dcterms:created xsi:type="dcterms:W3CDTF">2025-05-01T07:07:52Z</dcterms:created>
  <dcterms:modified xsi:type="dcterms:W3CDTF">2025-05-04T09:54:53Z</dcterms:modified>
</cp:coreProperties>
</file>