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 liệu\DỮ LIỆU MOHA\TRIỂN KHAI SẮP XẾP ĐVHC 2025\Bắc Giang\Trình UBTVQH\"/>
    </mc:Choice>
  </mc:AlternateContent>
  <xr:revisionPtr revIDLastSave="0" documentId="13_ncr:1_{5DE20295-207B-4DF8-A364-9C9D68CE31D3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pl1" sheetId="2" r:id="rId1"/>
    <sheet name="Sheet2" sheetId="4" r:id="rId2"/>
    <sheet name="Sheet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0">'pl1'!$A$1:$R$127</definedName>
    <definedName name="_xlnm.Print_Area">#REF!</definedName>
    <definedName name="Print_Area_MI">[25]ESTI.!$A$1:$U$52</definedName>
    <definedName name="_xlnm.Print_Titles" localSheetId="0">'pl1'!$5:$6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4" l="1"/>
  <c r="F96" i="4"/>
  <c r="H95" i="4"/>
  <c r="F95" i="4"/>
  <c r="H94" i="4"/>
  <c r="F94" i="4"/>
  <c r="H93" i="4"/>
  <c r="F93" i="4"/>
  <c r="H92" i="4"/>
  <c r="F92" i="4"/>
  <c r="H91" i="4"/>
  <c r="F91" i="4"/>
  <c r="H90" i="4"/>
  <c r="F90" i="4"/>
  <c r="H88" i="4"/>
  <c r="F88" i="4"/>
  <c r="H85" i="4"/>
  <c r="F85" i="4"/>
  <c r="H84" i="4"/>
  <c r="F84" i="4"/>
  <c r="H83" i="4"/>
  <c r="F83" i="4"/>
  <c r="H82" i="4"/>
  <c r="F82" i="4"/>
  <c r="D79" i="4"/>
  <c r="H77" i="4"/>
  <c r="F77" i="4"/>
  <c r="H76" i="4"/>
  <c r="F76" i="4"/>
  <c r="H75" i="4"/>
  <c r="F75" i="4"/>
  <c r="H74" i="4"/>
  <c r="F74" i="4"/>
  <c r="D72" i="4"/>
  <c r="H70" i="4"/>
  <c r="F70" i="4"/>
  <c r="H69" i="4"/>
  <c r="F69" i="4"/>
  <c r="H68" i="4"/>
  <c r="F68" i="4"/>
  <c r="H67" i="4"/>
  <c r="F67" i="4"/>
  <c r="H66" i="4"/>
  <c r="F66" i="4"/>
  <c r="H62" i="4"/>
  <c r="F62" i="4"/>
  <c r="H61" i="4"/>
  <c r="F61" i="4"/>
  <c r="H60" i="4"/>
  <c r="F60" i="4"/>
  <c r="H59" i="4"/>
  <c r="F59" i="4"/>
  <c r="H58" i="4"/>
  <c r="F58" i="4"/>
  <c r="D56" i="4"/>
  <c r="H54" i="4"/>
  <c r="F54" i="4"/>
  <c r="H53" i="4"/>
  <c r="F53" i="4"/>
  <c r="H52" i="4"/>
  <c r="F52" i="4"/>
  <c r="H51" i="4"/>
  <c r="F51" i="4"/>
  <c r="H50" i="4"/>
  <c r="F50" i="4"/>
  <c r="D48" i="4"/>
  <c r="H46" i="4"/>
  <c r="F46" i="4"/>
  <c r="H45" i="4"/>
  <c r="H44" i="4"/>
  <c r="H43" i="4"/>
  <c r="F43" i="4"/>
  <c r="H42" i="4"/>
  <c r="F42" i="4"/>
  <c r="H41" i="4"/>
  <c r="F41" i="4"/>
  <c r="F40" i="4"/>
  <c r="F39" i="4"/>
  <c r="D37" i="4"/>
  <c r="H36" i="4"/>
  <c r="F36" i="4"/>
  <c r="H35" i="4"/>
  <c r="F35" i="4"/>
  <c r="H33" i="4"/>
  <c r="F33" i="4"/>
  <c r="H32" i="4"/>
  <c r="F32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D10" i="4"/>
  <c r="H96" i="2" l="1"/>
  <c r="F96" i="2"/>
  <c r="H95" i="2"/>
  <c r="F95" i="2"/>
  <c r="H94" i="2"/>
  <c r="F94" i="2"/>
  <c r="H93" i="2"/>
  <c r="F93" i="2"/>
  <c r="H92" i="2"/>
  <c r="F92" i="2"/>
  <c r="H91" i="2"/>
  <c r="F91" i="2"/>
  <c r="H90" i="2"/>
  <c r="F90" i="2"/>
  <c r="H88" i="2"/>
  <c r="F88" i="2"/>
  <c r="H85" i="2"/>
  <c r="F85" i="2"/>
  <c r="H84" i="2"/>
  <c r="F84" i="2"/>
  <c r="H83" i="2"/>
  <c r="F83" i="2"/>
  <c r="H82" i="2"/>
  <c r="F82" i="2"/>
  <c r="D79" i="2"/>
  <c r="H77" i="2"/>
  <c r="F77" i="2"/>
  <c r="H76" i="2"/>
  <c r="F76" i="2"/>
  <c r="H75" i="2"/>
  <c r="F75" i="2"/>
  <c r="H74" i="2"/>
  <c r="F74" i="2"/>
  <c r="D72" i="2"/>
  <c r="H70" i="2"/>
  <c r="F70" i="2"/>
  <c r="H69" i="2"/>
  <c r="F69" i="2"/>
  <c r="H68" i="2"/>
  <c r="F68" i="2"/>
  <c r="H67" i="2"/>
  <c r="F67" i="2"/>
  <c r="H66" i="2"/>
  <c r="F66" i="2"/>
  <c r="H62" i="2"/>
  <c r="F62" i="2"/>
  <c r="H61" i="2"/>
  <c r="F61" i="2"/>
  <c r="H60" i="2"/>
  <c r="F60" i="2"/>
  <c r="H59" i="2"/>
  <c r="F59" i="2"/>
  <c r="H58" i="2"/>
  <c r="F58" i="2"/>
  <c r="D56" i="2"/>
  <c r="H54" i="2"/>
  <c r="F54" i="2"/>
  <c r="H53" i="2"/>
  <c r="F53" i="2"/>
  <c r="H52" i="2"/>
  <c r="F52" i="2"/>
  <c r="H51" i="2"/>
  <c r="F51" i="2"/>
  <c r="H50" i="2"/>
  <c r="F50" i="2"/>
  <c r="D48" i="2"/>
  <c r="H46" i="2"/>
  <c r="F46" i="2"/>
  <c r="H45" i="2"/>
  <c r="H44" i="2"/>
  <c r="H43" i="2"/>
  <c r="F43" i="2"/>
  <c r="H42" i="2"/>
  <c r="F42" i="2"/>
  <c r="H41" i="2"/>
  <c r="F41" i="2"/>
  <c r="F40" i="2"/>
  <c r="F39" i="2"/>
  <c r="D37" i="2"/>
  <c r="H36" i="2"/>
  <c r="F36" i="2"/>
  <c r="H35" i="2"/>
  <c r="F35" i="2"/>
  <c r="H33" i="2"/>
  <c r="F33" i="2"/>
  <c r="H32" i="2"/>
  <c r="F32" i="2"/>
  <c r="H28" i="2"/>
  <c r="F28" i="2"/>
  <c r="H27" i="2"/>
  <c r="F27" i="2"/>
  <c r="H26" i="2"/>
  <c r="F26" i="2"/>
  <c r="H25" i="2"/>
  <c r="F25" i="2"/>
  <c r="H24" i="2"/>
  <c r="F24" i="2"/>
  <c r="H23" i="2"/>
  <c r="F23" i="2"/>
  <c r="H22" i="2"/>
  <c r="F22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D10" i="2"/>
</calcChain>
</file>

<file path=xl/sharedStrings.xml><?xml version="1.0" encoding="utf-8"?>
<sst xmlns="http://schemas.openxmlformats.org/spreadsheetml/2006/main" count="1440" uniqueCount="727">
  <si>
    <t>Phường Suối Hoa</t>
  </si>
  <si>
    <t>Phường Tiền Ninh Vệ</t>
  </si>
  <si>
    <t xml:space="preserve">Phường Kinh Bắc </t>
  </si>
  <si>
    <t>Phường Vạn An</t>
  </si>
  <si>
    <t>Phường Hòa Long</t>
  </si>
  <si>
    <t>Phường Khúc Xuyên</t>
  </si>
  <si>
    <t>Phường Võ Cường</t>
  </si>
  <si>
    <t>Phường Phong Khê</t>
  </si>
  <si>
    <t>Phường Đại Phúc</t>
  </si>
  <si>
    <t>Phường Vũ Ninh</t>
  </si>
  <si>
    <t>Phường Thị Cầu</t>
  </si>
  <si>
    <t>Phường Đáp cầu</t>
  </si>
  <si>
    <t>Phường Kim Chân</t>
  </si>
  <si>
    <t>Phường Khắc Niệm</t>
  </si>
  <si>
    <t>Phường Hạp Lĩnh</t>
  </si>
  <si>
    <t>Phường Vân Dương</t>
  </si>
  <si>
    <t>Phường Nam Sơn</t>
  </si>
  <si>
    <t>Phường Đông Ngàn</t>
  </si>
  <si>
    <t>Phường Tân Hồng</t>
  </si>
  <si>
    <t>Phường Đình Bảng</t>
  </si>
  <si>
    <t>Phường Phù Chẩn</t>
  </si>
  <si>
    <t>Phường Tương Giang</t>
  </si>
  <si>
    <t>Phường Tam Sơn</t>
  </si>
  <si>
    <t>Phường Đồng Nguyên</t>
  </si>
  <si>
    <t>Phường Đồng Kỵ</t>
  </si>
  <si>
    <t>Phường Trang Hạ</t>
  </si>
  <si>
    <t>Phường Phù Khê</t>
  </si>
  <si>
    <t>Phường Hương Mạc</t>
  </si>
  <si>
    <t>Phường Châu Khê</t>
  </si>
  <si>
    <t>Phường Hồ</t>
  </si>
  <si>
    <t>Phường Song Hồ</t>
  </si>
  <si>
    <t>Phường Gia Đông</t>
  </si>
  <si>
    <t>Xã Đại Đồng Thành</t>
  </si>
  <si>
    <t>Phường An Bình</t>
  </si>
  <si>
    <t>Xã Mão Điền</t>
  </si>
  <si>
    <t>Xã Hoài Thượng</t>
  </si>
  <si>
    <t>Xã Nghĩa Đạo</t>
  </si>
  <si>
    <t>Phường Trạm Lộ</t>
  </si>
  <si>
    <t>Phường Thanh Khương</t>
  </si>
  <si>
    <t>Phường Trí Quả</t>
  </si>
  <si>
    <t>Phường Xuân Lâm</t>
  </si>
  <si>
    <t>Xã Ngũ Thái</t>
  </si>
  <si>
    <t>Xã Song Liễu</t>
  </si>
  <si>
    <t>Phường Ninh Xá</t>
  </si>
  <si>
    <t>Xã Nguyệt Đức</t>
  </si>
  <si>
    <t>Phường Phố Mới</t>
  </si>
  <si>
    <t>Phường Việt Hùng</t>
  </si>
  <si>
    <t>Phường Quế Tân</t>
  </si>
  <si>
    <t>Phường Bằng An</t>
  </si>
  <si>
    <t>Phường Phương Liễu</t>
  </si>
  <si>
    <t>Phường Phượng Mao</t>
  </si>
  <si>
    <t>Xã Việt Thống</t>
  </si>
  <si>
    <t>Phường Đại Xuân</t>
  </si>
  <si>
    <t>Phường Phù Lương</t>
  </si>
  <si>
    <t>Xã Ngọc Xá</t>
  </si>
  <si>
    <t>Xã Đào Viên</t>
  </si>
  <si>
    <t>Phường Cách Bi</t>
  </si>
  <si>
    <t>Xã Mộ Đạo</t>
  </si>
  <si>
    <t>Phường Bồng Lai</t>
  </si>
  <si>
    <t>Xã Yên Giả</t>
  </si>
  <si>
    <t>Xã Chi Lăng</t>
  </si>
  <si>
    <t>Xã Phù Lãng</t>
  </si>
  <si>
    <t>Xã Châu Phong</t>
  </si>
  <si>
    <t>Xã Đức Long</t>
  </si>
  <si>
    <t>Thị trấn Chờ</t>
  </si>
  <si>
    <t>Xã Trung Nghĩa</t>
  </si>
  <si>
    <t>Xã Long Châu</t>
  </si>
  <si>
    <t>Xã Đông Tiến</t>
  </si>
  <si>
    <t>Xã Đông Thọ</t>
  </si>
  <si>
    <t>Xã Văn Môn</t>
  </si>
  <si>
    <t>Xã Yên Phụ</t>
  </si>
  <si>
    <t>Xã Tam Giang</t>
  </si>
  <si>
    <t>Xã Hòa Tiến</t>
  </si>
  <si>
    <t>Xã Yên Trung</t>
  </si>
  <si>
    <t>Xã Thụy Hòa</t>
  </si>
  <si>
    <t>Xã Tam Đa</t>
  </si>
  <si>
    <t>Xã Đông Phong</t>
  </si>
  <si>
    <t>Thị trấn Lim</t>
  </si>
  <si>
    <t>Xã Liên Bão</t>
  </si>
  <si>
    <t>Xã Tân Chi</t>
  </si>
  <si>
    <t>Xã Đại Đồng</t>
  </si>
  <si>
    <t>Xã Phật Tích</t>
  </si>
  <si>
    <t>Xã Xuân Lai</t>
  </si>
  <si>
    <t>Thị trấn Gia Bình</t>
  </si>
  <si>
    <t>Xã Quỳnh Phú</t>
  </si>
  <si>
    <t>Xã Đại Bái</t>
  </si>
  <si>
    <t>Thị trấn Nhân Thắng</t>
  </si>
  <si>
    <t>Xã Bình Dương</t>
  </si>
  <si>
    <t>Xã Thái Bảo</t>
  </si>
  <si>
    <t>Xã Đại Lai</t>
  </si>
  <si>
    <t>Xã Song Giang</t>
  </si>
  <si>
    <t>Xã Cao Đức</t>
  </si>
  <si>
    <t>Xã Vạn Ninh</t>
  </si>
  <si>
    <t>Xã Lãng Ngâm</t>
  </si>
  <si>
    <t>Xã Giang Sơn</t>
  </si>
  <si>
    <t>Xã Đông Cứu</t>
  </si>
  <si>
    <t>Thị trấn Thứa</t>
  </si>
  <si>
    <t>Xã Tân Lãng</t>
  </si>
  <si>
    <t>Xã Phú Hoà</t>
  </si>
  <si>
    <t>Xã Quảng Phú</t>
  </si>
  <si>
    <t>Xã Bình Định</t>
  </si>
  <si>
    <t>Xã Lâm Thao</t>
  </si>
  <si>
    <t>Xã Phú Lương</t>
  </si>
  <si>
    <t>Xã Trung Chính</t>
  </si>
  <si>
    <t>Xã Quang Minh</t>
  </si>
  <si>
    <t>Xã An Thịnh</t>
  </si>
  <si>
    <t>Xã Trung Kênh</t>
  </si>
  <si>
    <t>Xã An Tập</t>
  </si>
  <si>
    <t>Yếu tố đặc thù 
(nếu có)</t>
  </si>
  <si>
    <t>Thành phố Từ Sơn</t>
  </si>
  <si>
    <t>Thị xã Thuận Thành</t>
  </si>
  <si>
    <t>Thị xã Quế Võ</t>
  </si>
  <si>
    <t>Huyện Yên Phong</t>
  </si>
  <si>
    <t>Huyện Tiên Du</t>
  </si>
  <si>
    <t>Huyện Gia Bình</t>
  </si>
  <si>
    <t>Huyện Lương Tài</t>
  </si>
  <si>
    <t>32.00</t>
  </si>
  <si>
    <t>75.90</t>
  </si>
  <si>
    <t>112.91</t>
  </si>
  <si>
    <t>67.42</t>
  </si>
  <si>
    <t>31.45</t>
  </si>
  <si>
    <t>151.15</t>
  </si>
  <si>
    <t>37.64</t>
  </si>
  <si>
    <t>63.19</t>
  </si>
  <si>
    <t>85.09</t>
  </si>
  <si>
    <t>92.09</t>
  </si>
  <si>
    <t>143.82</t>
  </si>
  <si>
    <t>169.92</t>
  </si>
  <si>
    <t>120.18</t>
  </si>
  <si>
    <t>127.77</t>
  </si>
  <si>
    <t>216.73</t>
  </si>
  <si>
    <t>79.42</t>
  </si>
  <si>
    <t>94.73</t>
  </si>
  <si>
    <t>42.94</t>
  </si>
  <si>
    <t>135.27</t>
  </si>
  <si>
    <t>64.82</t>
  </si>
  <si>
    <t>68.55</t>
  </si>
  <si>
    <t>48.38</t>
  </si>
  <si>
    <t>162.18</t>
  </si>
  <si>
    <t>66.42</t>
  </si>
  <si>
    <t>99.82</t>
  </si>
  <si>
    <t>58.26</t>
  </si>
  <si>
    <t>16.73</t>
  </si>
  <si>
    <t>43.09</t>
  </si>
  <si>
    <t>20.36</t>
  </si>
  <si>
    <t>49.31</t>
  </si>
  <si>
    <t>82.55</t>
  </si>
  <si>
    <t>30.16</t>
  </si>
  <si>
    <t>42.55</t>
  </si>
  <si>
    <t>22.86</t>
  </si>
  <si>
    <t>Các phường</t>
  </si>
  <si>
    <t>26.73</t>
  </si>
  <si>
    <t>51.83</t>
  </si>
  <si>
    <t>153.64</t>
  </si>
  <si>
    <t>69.49</t>
  </si>
  <si>
    <t>101.64</t>
  </si>
  <si>
    <t>94.70</t>
  </si>
  <si>
    <t>102.91</t>
  </si>
  <si>
    <t>66.52</t>
  </si>
  <si>
    <t>63.27</t>
  </si>
  <si>
    <t>61.10</t>
  </si>
  <si>
    <t>64.36</t>
  </si>
  <si>
    <t>89.85</t>
  </si>
  <si>
    <t>34.07</t>
  </si>
  <si>
    <t>122.36</t>
  </si>
  <si>
    <t>95.24</t>
  </si>
  <si>
    <t>90.18</t>
  </si>
  <si>
    <t>85.03</t>
  </si>
  <si>
    <t>83.45</t>
  </si>
  <si>
    <t>77.80</t>
  </si>
  <si>
    <t>150.36</t>
  </si>
  <si>
    <t>106.80</t>
  </si>
  <si>
    <t>108.73</t>
  </si>
  <si>
    <t>76.41</t>
  </si>
  <si>
    <t>Các xã</t>
  </si>
  <si>
    <t>28.71</t>
  </si>
  <si>
    <t>100.29</t>
  </si>
  <si>
    <t xml:space="preserve">Xã Đình Tổ </t>
  </si>
  <si>
    <t>45.81</t>
  </si>
  <si>
    <t>90.68</t>
  </si>
  <si>
    <t>41.38</t>
  </si>
  <si>
    <t>87.96</t>
  </si>
  <si>
    <t>40.71</t>
  </si>
  <si>
    <t>65.04</t>
  </si>
  <si>
    <t>36.00</t>
  </si>
  <si>
    <t>68.59</t>
  </si>
  <si>
    <t>29.67</t>
  </si>
  <si>
    <t>59.08</t>
  </si>
  <si>
    <t>26.24</t>
  </si>
  <si>
    <t>77.91</t>
  </si>
  <si>
    <t>15.05</t>
  </si>
  <si>
    <t>31.09</t>
  </si>
  <si>
    <t>92.91</t>
  </si>
  <si>
    <t>80.20</t>
  </si>
  <si>
    <t>144.73</t>
  </si>
  <si>
    <t>67.96</t>
  </si>
  <si>
    <t>67.45</t>
  </si>
  <si>
    <t>35.47</t>
  </si>
  <si>
    <t>86.91</t>
  </si>
  <si>
    <t>48.82</t>
  </si>
  <si>
    <t>Phường  Hà Mãn</t>
  </si>
  <si>
    <t>65.09</t>
  </si>
  <si>
    <t>33.71</t>
  </si>
  <si>
    <t>100.91</t>
  </si>
  <si>
    <t>52.52</t>
  </si>
  <si>
    <t>43.03</t>
  </si>
  <si>
    <t>164.91</t>
  </si>
  <si>
    <t>66.45</t>
  </si>
  <si>
    <t>176.18</t>
  </si>
  <si>
    <t>51.07</t>
  </si>
  <si>
    <t>150.00</t>
  </si>
  <si>
    <t>54.26</t>
  </si>
  <si>
    <t>40.86</t>
  </si>
  <si>
    <t>51.35</t>
  </si>
  <si>
    <t>74.76</t>
  </si>
  <si>
    <t>104.06</t>
  </si>
  <si>
    <t>45.38</t>
  </si>
  <si>
    <t>89.98</t>
  </si>
  <si>
    <t>44.57</t>
  </si>
  <si>
    <t>56.22</t>
  </si>
  <si>
    <t>23.95</t>
  </si>
  <si>
    <t>44.09</t>
  </si>
  <si>
    <t>44.48</t>
  </si>
  <si>
    <t>81.21</t>
  </si>
  <si>
    <t>48.62</t>
  </si>
  <si>
    <t>60.96</t>
  </si>
  <si>
    <t>26.29</t>
  </si>
  <si>
    <t>46.33</t>
  </si>
  <si>
    <t>36.62</t>
  </si>
  <si>
    <t>41.67</t>
  </si>
  <si>
    <t>86.73</t>
  </si>
  <si>
    <t>27.73</t>
  </si>
  <si>
    <t>120.36</t>
  </si>
  <si>
    <t>50.77</t>
  </si>
  <si>
    <t>147.45</t>
  </si>
  <si>
    <t>36.47</t>
  </si>
  <si>
    <t>141.82</t>
  </si>
  <si>
    <t>61.36</t>
  </si>
  <si>
    <t>Phường Nhân Hòa</t>
  </si>
  <si>
    <t>126.91</t>
  </si>
  <si>
    <t>50.53</t>
  </si>
  <si>
    <t>141.09</t>
  </si>
  <si>
    <t>34.92</t>
  </si>
  <si>
    <t>50.18</t>
  </si>
  <si>
    <t>45.99</t>
  </si>
  <si>
    <t>151.82</t>
  </si>
  <si>
    <t>121.50</t>
  </si>
  <si>
    <t>91.27</t>
  </si>
  <si>
    <t>79.71</t>
  </si>
  <si>
    <t>146.55</t>
  </si>
  <si>
    <t>41.11</t>
  </si>
  <si>
    <t>144.00</t>
  </si>
  <si>
    <t>76.56</t>
  </si>
  <si>
    <t xml:space="preserve">Xã Dũng Liệt </t>
  </si>
  <si>
    <t>39.76</t>
  </si>
  <si>
    <t>69.43</t>
  </si>
  <si>
    <t>39.14</t>
  </si>
  <si>
    <t>90.90</t>
  </si>
  <si>
    <t>41.33</t>
  </si>
  <si>
    <t>89.84</t>
  </si>
  <si>
    <t>47.57</t>
  </si>
  <si>
    <t>157.63</t>
  </si>
  <si>
    <t>28.43</t>
  </si>
  <si>
    <t>63.29</t>
  </si>
  <si>
    <t>29.76</t>
  </si>
  <si>
    <t>70.09</t>
  </si>
  <si>
    <t>25.90</t>
  </si>
  <si>
    <t>96.38</t>
  </si>
  <si>
    <t>26.38</t>
  </si>
  <si>
    <t>37.00</t>
  </si>
  <si>
    <t>78.72</t>
  </si>
  <si>
    <t>30.14</t>
  </si>
  <si>
    <t>75.38</t>
  </si>
  <si>
    <t>29.95</t>
  </si>
  <si>
    <t>82.73</t>
  </si>
  <si>
    <t>20.24</t>
  </si>
  <si>
    <t>83.24</t>
  </si>
  <si>
    <t>26.05</t>
  </si>
  <si>
    <t>65.73</t>
  </si>
  <si>
    <t>Thị trấn</t>
  </si>
  <si>
    <t>39.90</t>
  </si>
  <si>
    <t>138.98</t>
  </si>
  <si>
    <t xml:space="preserve">Xã Phú Lâm </t>
  </si>
  <si>
    <t>57.71</t>
  </si>
  <si>
    <t>122.44</t>
  </si>
  <si>
    <t xml:space="preserve">Xã Nội Duệ </t>
  </si>
  <si>
    <t>17.86</t>
  </si>
  <si>
    <t>66.31</t>
  </si>
  <si>
    <t xml:space="preserve">Xã Liên Bão </t>
  </si>
  <si>
    <t>32.86</t>
  </si>
  <si>
    <t>79.52</t>
  </si>
  <si>
    <t xml:space="preserve">Xã Hiên Vân </t>
  </si>
  <si>
    <t>21.29</t>
  </si>
  <si>
    <t>50.01</t>
  </si>
  <si>
    <t xml:space="preserve">Xã Hoàn Sơn </t>
  </si>
  <si>
    <t>32.71</t>
  </si>
  <si>
    <t>201.47</t>
  </si>
  <si>
    <t xml:space="preserve">Xã Lạc Vệ </t>
  </si>
  <si>
    <t>50.33</t>
  </si>
  <si>
    <t>102.14</t>
  </si>
  <si>
    <t xml:space="preserve">Xã Việt Đoàn </t>
  </si>
  <si>
    <t>40.24</t>
  </si>
  <si>
    <t>84.68</t>
  </si>
  <si>
    <t xml:space="preserve">Xã Phật Tích </t>
  </si>
  <si>
    <t>25.86</t>
  </si>
  <si>
    <t>54.69</t>
  </si>
  <si>
    <t xml:space="preserve">Xã Tân Chi </t>
  </si>
  <si>
    <t>35.90</t>
  </si>
  <si>
    <t>71.69</t>
  </si>
  <si>
    <t xml:space="preserve">Xã Đại Đồng </t>
  </si>
  <si>
    <t>34.90</t>
  </si>
  <si>
    <t>243.13</t>
  </si>
  <si>
    <t xml:space="preserve">Xã Tri Phương </t>
  </si>
  <si>
    <t>27.05</t>
  </si>
  <si>
    <t>82.02</t>
  </si>
  <si>
    <t xml:space="preserve">Xã Minh Đạo </t>
  </si>
  <si>
    <t>28.19</t>
  </si>
  <si>
    <t>51.27</t>
  </si>
  <si>
    <t xml:space="preserve">Xã Cảnh Hưng </t>
  </si>
  <si>
    <t>26.10</t>
  </si>
  <si>
    <t>43.79</t>
  </si>
  <si>
    <t>24.29</t>
  </si>
  <si>
    <t>91.33</t>
  </si>
  <si>
    <t>39.33</t>
  </si>
  <si>
    <t>59.79</t>
  </si>
  <si>
    <t>49.23</t>
  </si>
  <si>
    <t>36.57</t>
  </si>
  <si>
    <t>51.76</t>
  </si>
  <si>
    <t>54.76</t>
  </si>
  <si>
    <t>46.25</t>
  </si>
  <si>
    <t>39.00</t>
  </si>
  <si>
    <t>63.69</t>
  </si>
  <si>
    <t>33.95</t>
  </si>
  <si>
    <t>56.99</t>
  </si>
  <si>
    <t>32.76</t>
  </si>
  <si>
    <t>51.18</t>
  </si>
  <si>
    <t>30.19</t>
  </si>
  <si>
    <t>65.03</t>
  </si>
  <si>
    <t>53.33</t>
  </si>
  <si>
    <t>74.81</t>
  </si>
  <si>
    <t>30.33</t>
  </si>
  <si>
    <t>61.51</t>
  </si>
  <si>
    <t>29.48</t>
  </si>
  <si>
    <t>37.76</t>
  </si>
  <si>
    <t>49.18</t>
  </si>
  <si>
    <t>22.19</t>
  </si>
  <si>
    <t>65.37</t>
  </si>
  <si>
    <t>38.95</t>
  </si>
  <si>
    <t>66.71</t>
  </si>
  <si>
    <t>48.14</t>
  </si>
  <si>
    <t>85.24</t>
  </si>
  <si>
    <t>63.00</t>
  </si>
  <si>
    <t>79.73</t>
  </si>
  <si>
    <t>33.57</t>
  </si>
  <si>
    <t>76.13</t>
  </si>
  <si>
    <t>51.95</t>
  </si>
  <si>
    <t>89.06</t>
  </si>
  <si>
    <t>43.14</t>
  </si>
  <si>
    <t>66.19</t>
  </si>
  <si>
    <t>52.48</t>
  </si>
  <si>
    <t>69.20</t>
  </si>
  <si>
    <t>54.38</t>
  </si>
  <si>
    <t>69.96</t>
  </si>
  <si>
    <t>24.76</t>
  </si>
  <si>
    <t>29.34</t>
  </si>
  <si>
    <t>20.76</t>
  </si>
  <si>
    <t>42.07</t>
  </si>
  <si>
    <t>79.92</t>
  </si>
  <si>
    <t>47.45</t>
  </si>
  <si>
    <t>33.81</t>
  </si>
  <si>
    <t>77.14</t>
  </si>
  <si>
    <t xml:space="preserve">Tổng: </t>
  </si>
  <si>
    <t>THỐNG KÊ PHƯƠNG ÁN SẮP XẾP ĐVHC CẤP XÃ NĂM 2025</t>
  </si>
  <si>
    <t>STT</t>
  </si>
  <si>
    <t>Tên ĐVHC cấp xã mới</t>
  </si>
  <si>
    <t>Phương án</t>
  </si>
  <si>
    <t>Số ĐVHC cấp xã giảm</t>
  </si>
  <si>
    <t xml:space="preserve">Diện tích tự nhiên </t>
  </si>
  <si>
    <t xml:space="preserve">
Quy mô dân số
</t>
  </si>
  <si>
    <t>Khu vực miền núi, vùng cao</t>
  </si>
  <si>
    <t>Khu vực hải đảo</t>
  </si>
  <si>
    <r>
      <t>Diện tích 
km</t>
    </r>
    <r>
      <rPr>
        <b/>
        <vertAlign val="superscript"/>
        <sz val="11"/>
        <rFont val="Times New Roman"/>
        <family val="1"/>
      </rPr>
      <t xml:space="preserve">2 </t>
    </r>
  </si>
  <si>
    <t>Tỷ lệ (%)</t>
  </si>
  <si>
    <t xml:space="preserve">
Số người
</t>
  </si>
  <si>
    <t>1</t>
  </si>
  <si>
    <t>7</t>
  </si>
  <si>
    <t>TỈNH BẮC GIANG</t>
  </si>
  <si>
    <t>I</t>
  </si>
  <si>
    <t xml:space="preserve"> Huyện Sơn Động</t>
  </si>
  <si>
    <t>1.1</t>
  </si>
  <si>
    <t>Xã Đại Sơn</t>
  </si>
  <si>
    <t>Nhập xã Đại Sơn và xã Giáo Liêm, xã Phúc Sơn</t>
  </si>
  <si>
    <t>Miền núi</t>
  </si>
  <si>
    <t>Người DTTS chiếm trên 30%</t>
  </si>
  <si>
    <t>1.2</t>
  </si>
  <si>
    <t>Xã Sơn Động</t>
  </si>
  <si>
    <t>Nhập thị trấn An Châu và xã An Bá, xã Vĩnh An</t>
  </si>
  <si>
    <t>1.3</t>
  </si>
  <si>
    <t>Xã Tây Yên Tử</t>
  </si>
  <si>
    <t>Nhập thị trấn Tây Yên Tử và xã Thanh Luận</t>
  </si>
  <si>
    <t>1.4</t>
  </si>
  <si>
    <t>Xã Dương Hưu</t>
  </si>
  <si>
    <t>Nhập xã Dương Hưu và xã Long Sơn</t>
  </si>
  <si>
    <t>1.5</t>
  </si>
  <si>
    <t>Xã Yên Định</t>
  </si>
  <si>
    <t>Nhập xã Yên Định và xã Cẩm Đàn</t>
  </si>
  <si>
    <t>1.6</t>
  </si>
  <si>
    <t>Xã An Lạc</t>
  </si>
  <si>
    <t>Nhập xã An Lạc và xã Lệ Viễn</t>
  </si>
  <si>
    <t>1.7</t>
  </si>
  <si>
    <t>Xã Vân Sơn</t>
  </si>
  <si>
    <t>Nhập xã Vân Sơn và xã Hữu Sản</t>
  </si>
  <si>
    <t>2</t>
  </si>
  <si>
    <t>Các phường: Không</t>
  </si>
  <si>
    <t>II</t>
  </si>
  <si>
    <t>Huyện Lục Ngạn</t>
  </si>
  <si>
    <t>xã Tân Mộc (thuộc huyện Lục Ngạn) nhập với xã Nam Dương (thuộc thị xã Chũ)</t>
  </si>
  <si>
    <t>Xã Biển Động</t>
  </si>
  <si>
    <t>Nhập thị trấn Biển Động và xã Kim Sơn, xã Phú Nhuận</t>
  </si>
  <si>
    <t>Xã Lục Ngạn</t>
  </si>
  <si>
    <t>Nhập thị trấn Phì Điền và xã Tân Hoa, xã Giáp Sơn, xã Đồng Cốc, xã Tân Quang</t>
  </si>
  <si>
    <t>Xã Đèo Gia</t>
  </si>
  <si>
    <t>Nhập xã Đèo Gia và xã Tân Lập</t>
  </si>
  <si>
    <t>Xã Sơn Hải</t>
  </si>
  <si>
    <t>Nhập xã Sơn Hải và xã Hộ Đáp</t>
  </si>
  <si>
    <t>Xã Tân Sơn</t>
  </si>
  <si>
    <t>Nhập xã Tân Sơn và xã Cấm Sơn</t>
  </si>
  <si>
    <t>Xã Biên Sơn</t>
  </si>
  <si>
    <r>
      <t xml:space="preserve">Nhập xã Biên Sơn và xã Phong Vân </t>
    </r>
    <r>
      <rPr>
        <i/>
        <sz val="11"/>
        <rFont val="Times New Roman"/>
        <family val="1"/>
      </rPr>
      <t>(và diện tích Trường bắn TB1)</t>
    </r>
  </si>
  <si>
    <t>Xã Sa Lý</t>
  </si>
  <si>
    <t>Nhập xã Sa Lý và xã Phong Minh</t>
  </si>
  <si>
    <t>III</t>
  </si>
  <si>
    <t>Thị xã Chũ</t>
  </si>
  <si>
    <t>Xã Nam Dương</t>
  </si>
  <si>
    <r>
      <t xml:space="preserve">Nhập xã Nam Dương </t>
    </r>
    <r>
      <rPr>
        <i/>
        <sz val="11"/>
        <rFont val="Times New Roman"/>
        <family val="1"/>
      </rPr>
      <t>(thuộc thị xã Chũ)</t>
    </r>
    <r>
      <rPr>
        <sz val="11"/>
        <rFont val="Times New Roman"/>
        <family val="1"/>
      </rPr>
      <t xml:space="preserve"> và xã Tân Mộc </t>
    </r>
    <r>
      <rPr>
        <i/>
        <sz val="11"/>
        <rFont val="Times New Roman"/>
        <family val="1"/>
      </rPr>
      <t>(thuộc huyện Lục Ngạn)</t>
    </r>
  </si>
  <si>
    <t>Xã Kiên Lao</t>
  </si>
  <si>
    <t>Nhập xã Kiên Lao và xã Kiên Thành</t>
  </si>
  <si>
    <t>2.1</t>
  </si>
  <si>
    <t>Phường Chũ</t>
  </si>
  <si>
    <t>Sáp nhập phường Chũ và phường Hồng Giang, phường Thanh Hải,  phường Trù Hựu</t>
  </si>
  <si>
    <t>2.2</t>
  </si>
  <si>
    <t>Phường Phượng Sơn</t>
  </si>
  <si>
    <t>Sáp nhập xã Quý Sơn, xã Mỹ An và phường Phượng Sơn</t>
  </si>
  <si>
    <r>
      <t xml:space="preserve">Người DTTS chiếm trên 30%
</t>
    </r>
    <r>
      <rPr>
        <i/>
        <sz val="10"/>
        <rFont val="Times New Roman"/>
        <family val="1"/>
      </rPr>
      <t>(trong 03 ĐVHC sáp nhập chỉ có xã Quý Sơn là xã miền núi, tuy nhiên lại có số người DTTS lớn)</t>
    </r>
  </si>
  <si>
    <t>IV</t>
  </si>
  <si>
    <t>Huyện Lục Nam</t>
  </si>
  <si>
    <t>Xã Lục Sơn</t>
  </si>
  <si>
    <t>Nhập xã Lục Sơn và xã Bình Sơn</t>
  </si>
  <si>
    <t>659,96</t>
  </si>
  <si>
    <t>Xã Trường Sơn</t>
  </si>
  <si>
    <t>Nhập xã Trường Sơn và xã Vô Tranh</t>
  </si>
  <si>
    <t>745,36</t>
  </si>
  <si>
    <t>Xã Cẩm Lý</t>
  </si>
  <si>
    <t>Nhập xã Cẩm Lý và xã Đan Hội</t>
  </si>
  <si>
    <t>Xã Đông Phú</t>
  </si>
  <si>
    <t>Nhập xã Đông Phú và xã Đông Hưng</t>
  </si>
  <si>
    <t>Xã Nghĩa Phương</t>
  </si>
  <si>
    <t>Nhập xã Nghĩa Phương và xã Trường Giang, xã Huyền Sơn</t>
  </si>
  <si>
    <t>Xã Lục Nam</t>
  </si>
  <si>
    <t>Nhập xã Cương Sơn, xã Tiên Nha, xã Chu Điện, thị trấn Đồi Ngô và thị trấn Phương Sơn</t>
  </si>
  <si>
    <t>Xã Bắc Lũng</t>
  </si>
  <si>
    <t>Nhậpp xã Lan Mẫu và xã Bắc Lũng, xã Yên Sơn, xã Khám Lạng</t>
  </si>
  <si>
    <t>1.8</t>
  </si>
  <si>
    <t>Xã Bảo Đài</t>
  </si>
  <si>
    <t>Nhập xã Tam Dị và xã Bảo Đài, xã Bảo Sơn, xã Thanh Lâm</t>
  </si>
  <si>
    <t>V</t>
  </si>
  <si>
    <t xml:space="preserve"> Huyện Lạng Giang</t>
  </si>
  <si>
    <t>Xã Lạng Giang</t>
  </si>
  <si>
    <t>Nhập xã Xương Lâm, xã Hương Lạc, xã Tân Hưng và thị trấn Vôi</t>
  </si>
  <si>
    <t>Xã Mỹ Thái</t>
  </si>
  <si>
    <t>Nhập xã Mỹ Thái, xã Xuân Hương, xã Dương Đức và xã Tân Thanh</t>
  </si>
  <si>
    <t>Xã Kép</t>
  </si>
  <si>
    <t>Nhập xã Quang Thịnh, xã Hương Sơn và thị trấn Kép</t>
  </si>
  <si>
    <t xml:space="preserve"> Xã Tân Dĩnh</t>
  </si>
  <si>
    <t>Nhập xã Tân Dĩnh, xã Thái Đào và xã Đại Lâm</t>
  </si>
  <si>
    <t>Xã Tiên Lục</t>
  </si>
  <si>
    <t>Nhập xã Tiên Lục, xã Đào Mỹ, xã Nghĩa Hòa, xã An Hà và xã Nghĩa Hưng</t>
  </si>
  <si>
    <t>VI</t>
  </si>
  <si>
    <t xml:space="preserve"> Huyện Yên Thế</t>
  </si>
  <si>
    <t>Xã Yên Thế</t>
  </si>
  <si>
    <t xml:space="preserve">Nhập xã Đồng Lạc, xã Đồng Tâm, xã Tân Sỏi, xã Tân Hiệp và thị trấn Phồn Xương </t>
  </si>
  <si>
    <t>Xã Bố Hạ</t>
  </si>
  <si>
    <t>Nhập xã Đông Sơn, xã Hương Vĩ và thị trấn Bố Hạ</t>
  </si>
  <si>
    <t>Xã Đồng Kỳ</t>
  </si>
  <si>
    <t>Nhập xã Đồng Kỳ, xã Đồng Hưu và xã Đồng Vương</t>
  </si>
  <si>
    <t>Xã Xuân Lương</t>
  </si>
  <si>
    <t xml:space="preserve">Nhập xã Canh Nậu, xã Đồng Tiến và xã Xuân Lương </t>
  </si>
  <si>
    <t>Xã Tam Tiến</t>
  </si>
  <si>
    <t>Nhập xã Tam Tiến, An Thượng và xã Tiến Thắng</t>
  </si>
  <si>
    <t>VII</t>
  </si>
  <si>
    <t xml:space="preserve"> Huyện Tân Yên</t>
  </si>
  <si>
    <t>xã Quế Nham (thuộc huyện Tân Yên) nhập với 04 ĐVHC cấp xã của thành phố Bắc Giang</t>
  </si>
  <si>
    <t>Xã Tân Yên</t>
  </si>
  <si>
    <t>Nhập xã Cao Xá, xã Ngọc Lý, xã Việt Lập và thị trấn Cao Thượng</t>
  </si>
  <si>
    <t>Xã Ngọc Thiện</t>
  </si>
  <si>
    <t xml:space="preserve">Nhập xã Ngọc Châu, xã Ngọc Thiện, xã Song Vân, xã Ngọc Vân và xã Việt Ngọc </t>
  </si>
  <si>
    <t>Xã Nhã Nam</t>
  </si>
  <si>
    <t xml:space="preserve">Nhập xã Tân Trung, xã Liên Sơn, xã An Dương và thị trấn Nhã Nam </t>
  </si>
  <si>
    <t>Xã Phúc Hòa</t>
  </si>
  <si>
    <t xml:space="preserve">Nhập xã Phúc Hòa, xã Hợp Đức và xã Liên Chung </t>
  </si>
  <si>
    <t xml:space="preserve"> Xã Quang Trung</t>
  </si>
  <si>
    <t>Nhập xã Quang Trung và xã Lam Sơn</t>
  </si>
  <si>
    <t>VIII</t>
  </si>
  <si>
    <t xml:space="preserve"> Huyện Hiệp Hoà</t>
  </si>
  <si>
    <t>Xã Hợp Thịnh</t>
  </si>
  <si>
    <t>Nhập xã Thường Thắng, xã Mai Trung, xã Hùng Thái, xã Hợp Thịnh và xã Sơn Thịnh</t>
  </si>
  <si>
    <t>Xã Hiệp Hoà</t>
  </si>
  <si>
    <t>Nhập xã Đông Lỗ, xã Đoan Bái, xã Danh Thắng, xã Lương Phong và thị trấn Thắng</t>
  </si>
  <si>
    <t>Xã Hoàng Vân</t>
  </si>
  <si>
    <t>Nhập xã Đồng Tiến, xã Toàn Thắng, xã Hoàng Vân và xã Ngọc Sơn</t>
  </si>
  <si>
    <t>Xã Xuân Cẩm</t>
  </si>
  <si>
    <t>Nhập xã Hương Lâm, xã Mai Đình, xã Châu Minh, xã Xuân Cẩm và thị trấn Bắc Lý</t>
  </si>
  <si>
    <t>IX</t>
  </si>
  <si>
    <t>Thị xã Việt Yên</t>
  </si>
  <si>
    <t>Các xã: Không</t>
  </si>
  <si>
    <t xml:space="preserve">Các phường </t>
  </si>
  <si>
    <t>Phường Tự Lạn</t>
  </si>
  <si>
    <t>Sáp nhập xã Việt Tiến, xã Thượng Lan, xã Hương Mai và phường 
Tự Lạn</t>
  </si>
  <si>
    <t>Phường Việt Yên</t>
  </si>
  <si>
    <t>Sáp nhập xã Minh Đức, xã Nghĩa Trung và phường Bích Động, phường Hồng Thái</t>
  </si>
  <si>
    <t>2.3</t>
  </si>
  <si>
    <t>Phường Nếnh</t>
  </si>
  <si>
    <t>Sáp nhập phường Quang Châu, phường Nếnh, phường Vân Trung và phường Tăng Tiến</t>
  </si>
  <si>
    <t>2.4</t>
  </si>
  <si>
    <t>Phường Vân Hà</t>
  </si>
  <si>
    <t>Sáp nhập xã Vân Hà, xã Tiên Sơn, xã Trung Sơn, xã Trung Sơn và phường Ninh Sơn, phường Quảng Minh</t>
  </si>
  <si>
    <t>X</t>
  </si>
  <si>
    <t>Thành phố Bắc Giang</t>
  </si>
  <si>
    <t>xã Quế Nham (thuộc huyện Tân Yên) nhập với 04 ĐVHC cấp xã của thành phố Bắc Giang để thành lập phường Đa Mai</t>
  </si>
  <si>
    <t>Xã Đồng Việt</t>
  </si>
  <si>
    <t>Nhập xã Đồng Việt, xã Đức Giang và xã Đồng Phúc</t>
  </si>
  <si>
    <t>Phường Bắc Giang</t>
  </si>
  <si>
    <t>Sáp nhập phường Thọ Xương, phường Ngô Quyền, phường Xương Giang, phường Hoàng Văn Thụ, phường Trần Phú, phường Dĩnh Kế và phường Dĩnh Trì</t>
  </si>
  <si>
    <t>Phường Đa Mai</t>
  </si>
  <si>
    <r>
      <t xml:space="preserve">Sáp nhập phường Tân Mỹ, phường Mỹ Độ, phường Song Mai, phường Đa Mai và xã Quế Nham </t>
    </r>
    <r>
      <rPr>
        <i/>
        <sz val="11"/>
        <rFont val="Times New Roman"/>
        <family val="1"/>
      </rPr>
      <t>(thuộc huyện Tân Yên)</t>
    </r>
  </si>
  <si>
    <t>Phường Tiền Phong</t>
  </si>
  <si>
    <t>Sáp nhập phường Nội Hoàng, phường Tiền Phong, phường Song Khê và phường Đồng Sơn</t>
  </si>
  <si>
    <t>Phường Tân An</t>
  </si>
  <si>
    <t>Sáp nhập xã Quỳnh Sơn, xã Trí Yên, xã Lãng Sơn và phường Tân An</t>
  </si>
  <si>
    <t>2.5</t>
  </si>
  <si>
    <t>Phường Yên Dũng</t>
  </si>
  <si>
    <t>Sáp nhập xã Yên Lư, phường Tân Liễu và phường Nham Biền</t>
  </si>
  <si>
    <t>2.6</t>
  </si>
  <si>
    <t>Phường Tân Tiến</t>
  </si>
  <si>
    <t>Sáp nhập xã Xuân Phú, phường Hương Gián và phường Tân Tiến</t>
  </si>
  <si>
    <t>2.7</t>
  </si>
  <si>
    <t>Phường Cảnh Thụy</t>
  </si>
  <si>
    <t>Sáp nhập xã Tiến Dũng, xã Tư Mại và phường Cảnh Thụy</t>
  </si>
  <si>
    <t>TỈNH BẮC NINH</t>
  </si>
  <si>
    <t>Thành phố Bắc Ninh</t>
  </si>
  <si>
    <t>Phường Kinh Bắc</t>
  </si>
  <si>
    <t xml:space="preserve">Nhập phường Suối Hoa; phường Tiền Ninh Vệ; phường Vạn An; phường Hòa Long; phường Khúc Xuyên hường Kinh Bắc </t>
  </si>
  <si>
    <t>19,95</t>
  </si>
  <si>
    <t>362,7</t>
  </si>
  <si>
    <t>401,3</t>
  </si>
  <si>
    <t xml:space="preserve">Nhập phường Đại Phúc, phường Phong Khê, phường Võ Cường </t>
  </si>
  <si>
    <t>18,08</t>
  </si>
  <si>
    <t>328,7</t>
  </si>
  <si>
    <t>320,2</t>
  </si>
  <si>
    <t xml:space="preserve">Nhập phường Kim Chân, phường Đáp Cầu, phường Thị Cầu và phường Vũ Ninh </t>
  </si>
  <si>
    <t>13,43</t>
  </si>
  <si>
    <t>244,2</t>
  </si>
  <si>
    <t>216,6</t>
  </si>
  <si>
    <t>12,65</t>
  </si>
  <si>
    <t>107,7</t>
  </si>
  <si>
    <t>18,53</t>
  </si>
  <si>
    <t>336,9</t>
  </si>
  <si>
    <t>207,2</t>
  </si>
  <si>
    <t>Phường Từ Sơn</t>
  </si>
  <si>
    <t>20,31</t>
  </si>
  <si>
    <t>369,3</t>
  </si>
  <si>
    <t>312,8</t>
  </si>
  <si>
    <t>14,11</t>
  </si>
  <si>
    <t>256,5</t>
  </si>
  <si>
    <t>136,0</t>
  </si>
  <si>
    <t>12,64</t>
  </si>
  <si>
    <t>229,8</t>
  </si>
  <si>
    <t>219,2</t>
  </si>
  <si>
    <t xml:space="preserve">Nhập phường Châu Khê, phường Hương Mạc và phường Phù Khê </t>
  </si>
  <si>
    <t>14,03</t>
  </si>
  <si>
    <t>255,1</t>
  </si>
  <si>
    <t>240,8</t>
  </si>
  <si>
    <t>Phường Thuận Thành</t>
  </si>
  <si>
    <t>26,58</t>
  </si>
  <si>
    <t>483,3</t>
  </si>
  <si>
    <t>249,1</t>
  </si>
  <si>
    <t>Phường Mão Điền</t>
  </si>
  <si>
    <t>19,5</t>
  </si>
  <si>
    <t>354,5</t>
  </si>
  <si>
    <t>203,7</t>
  </si>
  <si>
    <t>18,24</t>
  </si>
  <si>
    <t>331,6</t>
  </si>
  <si>
    <t>100,6</t>
  </si>
  <si>
    <t>164,6</t>
  </si>
  <si>
    <t>Phường Song Liễu</t>
  </si>
  <si>
    <t>17,75</t>
  </si>
  <si>
    <t>322,7</t>
  </si>
  <si>
    <t>151,2</t>
  </si>
  <si>
    <t>15,81</t>
  </si>
  <si>
    <t>287,5</t>
  </si>
  <si>
    <t>106,5</t>
  </si>
  <si>
    <t>Các phường:</t>
  </si>
  <si>
    <t>Phường Quế Võ</t>
  </si>
  <si>
    <t>23,51</t>
  </si>
  <si>
    <t>427,5</t>
  </si>
  <si>
    <t>191,4</t>
  </si>
  <si>
    <t>13,37</t>
  </si>
  <si>
    <t>243,1</t>
  </si>
  <si>
    <t>201,2</t>
  </si>
  <si>
    <t>20,3</t>
  </si>
  <si>
    <t>369,1</t>
  </si>
  <si>
    <t>147,2</t>
  </si>
  <si>
    <t>Phường Đào Viên</t>
  </si>
  <si>
    <t>26,63</t>
  </si>
  <si>
    <t>484,2</t>
  </si>
  <si>
    <t>165,4</t>
  </si>
  <si>
    <t>19,76</t>
  </si>
  <si>
    <t>359,3</t>
  </si>
  <si>
    <t>120,8</t>
  </si>
  <si>
    <t>Các xã:</t>
  </si>
  <si>
    <t>23,39</t>
  </si>
  <si>
    <t>111,3</t>
  </si>
  <si>
    <t>145,7</t>
  </si>
  <si>
    <t>28,15</t>
  </si>
  <si>
    <t>134,0</t>
  </si>
  <si>
    <t>168,5</t>
  </si>
  <si>
    <t>Xã Yên Phong</t>
  </si>
  <si>
    <t>27,89</t>
  </si>
  <si>
    <t>132,8</t>
  </si>
  <si>
    <t>396,8</t>
  </si>
  <si>
    <t>15,26</t>
  </si>
  <si>
    <t>72,7</t>
  </si>
  <si>
    <t>234,1</t>
  </si>
  <si>
    <t xml:space="preserve">Nhập xã Hòa Tiến và xã Tam Giang </t>
  </si>
  <si>
    <t>14,93</t>
  </si>
  <si>
    <t>71,1</t>
  </si>
  <si>
    <t>160,0</t>
  </si>
  <si>
    <t>Nhập xã Dũng Liệt và xã Yên Trung</t>
  </si>
  <si>
    <t>18,34</t>
  </si>
  <si>
    <t>87,3</t>
  </si>
  <si>
    <t>227,1</t>
  </si>
  <si>
    <t>20,52</t>
  </si>
  <si>
    <t>97,7</t>
  </si>
  <si>
    <t>229,6</t>
  </si>
  <si>
    <t>Xã Tiên Du</t>
  </si>
  <si>
    <t>20,97</t>
  </si>
  <si>
    <t>99,8</t>
  </si>
  <si>
    <t>280,1</t>
  </si>
  <si>
    <t>Nhập xã Hiên Vân, xã Việt Đoàn và xã Liên Bão</t>
  </si>
  <si>
    <t>19,82</t>
  </si>
  <si>
    <t>94,4</t>
  </si>
  <si>
    <t>214,2</t>
  </si>
  <si>
    <t>18,11</t>
  </si>
  <si>
    <t>86,2</t>
  </si>
  <si>
    <t>173,8</t>
  </si>
  <si>
    <t>19,88</t>
  </si>
  <si>
    <t>94,7</t>
  </si>
  <si>
    <t>526,6</t>
  </si>
  <si>
    <t>16,83</t>
  </si>
  <si>
    <t>80,1</t>
  </si>
  <si>
    <t>149,8</t>
  </si>
  <si>
    <t>Xã Gia Bình</t>
  </si>
  <si>
    <t>Nhập thị trấn Gia Bình, xã Xuân Lai, xã Quỳnh Phú và xã Đại Bái</t>
  </si>
  <si>
    <t>29,98</t>
  </si>
  <si>
    <t>142,8</t>
  </si>
  <si>
    <t>267,3</t>
  </si>
  <si>
    <t>Xã Nhân Thắng</t>
  </si>
  <si>
    <t>22,14</t>
  </si>
  <si>
    <t>105,4</t>
  </si>
  <si>
    <t>167,1</t>
  </si>
  <si>
    <t>15,32</t>
  </si>
  <si>
    <t>72,9</t>
  </si>
  <si>
    <t>120,7</t>
  </si>
  <si>
    <t>94,1</t>
  </si>
  <si>
    <t>106,0</t>
  </si>
  <si>
    <t>20,39</t>
  </si>
  <si>
    <t>97,1</t>
  </si>
  <si>
    <t>178,3</t>
  </si>
  <si>
    <t>Xã Lương Tài</t>
  </si>
  <si>
    <t>24,69</t>
  </si>
  <si>
    <t>117,6</t>
  </si>
  <si>
    <t>198,9</t>
  </si>
  <si>
    <t>26,26</t>
  </si>
  <si>
    <t>125,0</t>
  </si>
  <si>
    <t>202,7</t>
  </si>
  <si>
    <t>27,64</t>
  </si>
  <si>
    <t>131,6</t>
  </si>
  <si>
    <t>27,32</t>
  </si>
  <si>
    <t>130,1</t>
  </si>
  <si>
    <t>241,3</t>
  </si>
  <si>
    <t xml:space="preserve">Nhập phường Khắc Niệm và phường Hạp Lĩnh </t>
  </si>
  <si>
    <t xml:space="preserve">Nhập phường Vân Dương và phường Nam Sơn </t>
  </si>
  <si>
    <t>Nhập phường Đông Ngàn, phường Tân Hồng, phường Phù Chẩn và phường Đình Bảng</t>
  </si>
  <si>
    <t xml:space="preserve">Nhập phường Tương Giang và phường Tam Sơn </t>
  </si>
  <si>
    <t>Nhập phường Trạng Hạ, phường Đồng Kỵ và phường Đồng Nguyên</t>
  </si>
  <si>
    <t>Nhập phường Hồ, phường Song Hồ, phường Gia Đông và xã Đại Đồng Thành</t>
  </si>
  <si>
    <t>Nhập phường An Bình, xã Hoài Thượng và xã Mão Điền</t>
  </si>
  <si>
    <t xml:space="preserve">Nhập xã Nghĩa Đạo và phường Trạm Lộ </t>
  </si>
  <si>
    <t xml:space="preserve">Nhập phường Thanh Khương, xã Đình Tổ và phường Trí Quả </t>
  </si>
  <si>
    <t xml:space="preserve">Nhập phường Xuân Lâm, phường Hà Mãn, xã Ngũ Thái và xã Song Liễu </t>
  </si>
  <si>
    <t xml:space="preserve">Nhập xã Nguyệt Đức và phường Ninh Xá </t>
  </si>
  <si>
    <t>Nhập phường Phố Mới, phường Bằng An, phường Việt Hùng và phường Quế Tân</t>
  </si>
  <si>
    <t xml:space="preserve">Nhập phường Phượng Mao và phường Phương Liễu </t>
  </si>
  <si>
    <t xml:space="preserve">Nhập xã Việt Thống, phường Đại Xuân và phường Nhân Hòa </t>
  </si>
  <si>
    <t xml:space="preserve">Nhập xã Ngọc Xá, phường Phù Lương và xã Đào Viên </t>
  </si>
  <si>
    <t xml:space="preserve">Nhập xã Mộ Đạo, phường Cách Bi và phường Bồng Lai </t>
  </si>
  <si>
    <t xml:space="preserve">Nhập xã Yên Giả và xã Chi Lăng </t>
  </si>
  <si>
    <t xml:space="preserve">Nhập xã Châu Phong, xã Đức Long và xã Phù Lãng </t>
  </si>
  <si>
    <t>Nhập thị trấn Chờ, xã Trung Nghĩ, xã Long Châu và xã Đông Tiến.</t>
  </si>
  <si>
    <t xml:space="preserve">Nhập xã Yên Phụ, xã Đông Thọ và  xã Văn Môn </t>
  </si>
  <si>
    <t xml:space="preserve">Nhập xã Thụy Hòa, xã Đông Phong và xã Tam Đa </t>
  </si>
  <si>
    <t>Nhập thị trấn Lim, xã Nội Duệ và xã Phú Lâm</t>
  </si>
  <si>
    <t>Nhập xã Lạc Vệ và xã Tân Chi</t>
  </si>
  <si>
    <t xml:space="preserve">Nhập xã Tri Phương, xã Hoàn Sơn và  xã Đại Đồng </t>
  </si>
  <si>
    <t xml:space="preserve">Nhập xã Minh Đạo, xã Cảnh Hưng và xã Phật Tích </t>
  </si>
  <si>
    <t xml:space="preserve">Nhập xã Thái Bảo, xã Bình Dương và  thị trấn Nhân Thắng </t>
  </si>
  <si>
    <t xml:space="preserve">Nhập xã Song Giang và xã Đại Lai </t>
  </si>
  <si>
    <t xml:space="preserve">Nhập xã Vạn Ninh và xã Cao Đức </t>
  </si>
  <si>
    <t xml:space="preserve">Nhập xã Giang Sơn, xã Lãng Ngâm và xã Đông Cứu </t>
  </si>
  <si>
    <t>Nhập thị trấn Thứa, xã Phú Hòa và  xã Tân Lãng</t>
  </si>
  <si>
    <t xml:space="preserve">Nhập xã Bình Định, xã Quảng Phú và  xã Lâm Thao </t>
  </si>
  <si>
    <t xml:space="preserve">Nhập xã Phú Lương, xã Quang Minh và xã Trung Chính </t>
  </si>
  <si>
    <t xml:space="preserve">Nhập xã An Thịnh, xã An Tập và xã Trung Kênh </t>
  </si>
  <si>
    <t>CHÍNH PHỦ</t>
  </si>
  <si>
    <t>(Kèm theo Tờ trình số       /TTr-CP ngày      /5/2025 về Đề án sắp xếp đơn vị hành chính cấp xã của tỉnh Bắc Ninh (mới) năm 2025)</t>
  </si>
  <si>
    <t>(Kèm theo Tờ trình số       /TTr-CP ngày      /5/2025 của Chính phủ)</t>
  </si>
  <si>
    <t>THỐNG KÊ PHƯƠNG ÁN SẮP XẾP ĐVHC CẤP XÃ CỦA TỈNH BẮC NINH (MỚI)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</si>
</sst>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i/>
      <sz val="8"/>
      <name val="Times New Roman"/>
      <family val="1"/>
    </font>
    <font>
      <b/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top" wrapText="1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3" fontId="11" fillId="0" borderId="5" xfId="0" applyNumberFormat="1" applyFont="1" applyBorder="1" applyAlignment="1">
      <alignment horizontal="right" vertical="center"/>
    </xf>
    <xf numFmtId="43" fontId="12" fillId="0" borderId="3" xfId="4" applyFont="1" applyFill="1" applyBorder="1" applyAlignment="1">
      <alignment horizontal="center" vertical="center" wrapText="1"/>
    </xf>
    <xf numFmtId="41" fontId="12" fillId="0" borderId="3" xfId="4" applyNumberFormat="1" applyFont="1" applyFill="1" applyBorder="1" applyAlignment="1">
      <alignment horizontal="center" vertical="center" wrapText="1"/>
    </xf>
    <xf numFmtId="0" fontId="17" fillId="0" borderId="3" xfId="4" applyNumberFormat="1" applyFont="1" applyFill="1" applyBorder="1" applyAlignment="1">
      <alignment horizontal="center" vertical="center" wrapText="1"/>
    </xf>
    <xf numFmtId="43" fontId="12" fillId="0" borderId="3" xfId="4" applyFont="1" applyFill="1" applyBorder="1" applyAlignment="1">
      <alignment vertical="center"/>
    </xf>
    <xf numFmtId="43" fontId="12" fillId="0" borderId="3" xfId="4" applyFont="1" applyFill="1" applyBorder="1" applyAlignment="1">
      <alignment horizontal="center" vertical="center"/>
    </xf>
    <xf numFmtId="41" fontId="12" fillId="0" borderId="3" xfId="4" applyNumberFormat="1" applyFont="1" applyFill="1" applyBorder="1" applyAlignment="1">
      <alignment vertical="center"/>
    </xf>
    <xf numFmtId="43" fontId="12" fillId="0" borderId="3" xfId="4" applyFont="1" applyFill="1" applyBorder="1" applyAlignment="1">
      <alignment horizontal="right" vertical="center"/>
    </xf>
    <xf numFmtId="0" fontId="12" fillId="0" borderId="3" xfId="4" applyNumberFormat="1" applyFont="1" applyFill="1" applyBorder="1" applyAlignment="1">
      <alignment horizontal="center" vertical="center"/>
    </xf>
    <xf numFmtId="0" fontId="12" fillId="0" borderId="3" xfId="4" quotePrefix="1" applyNumberFormat="1" applyFont="1" applyFill="1" applyBorder="1" applyAlignment="1">
      <alignment horizontal="center" vertical="center"/>
    </xf>
    <xf numFmtId="41" fontId="18" fillId="0" borderId="3" xfId="4" applyNumberFormat="1" applyFont="1" applyFill="1" applyBorder="1" applyAlignment="1">
      <alignment horizontal="center" vertical="center"/>
    </xf>
    <xf numFmtId="41" fontId="18" fillId="0" borderId="3" xfId="4" applyNumberFormat="1" applyFont="1" applyFill="1" applyBorder="1" applyAlignment="1">
      <alignment horizontal="left" vertical="center" wrapText="1"/>
    </xf>
    <xf numFmtId="43" fontId="12" fillId="0" borderId="3" xfId="4" applyFont="1" applyFill="1" applyBorder="1" applyAlignment="1">
      <alignment vertical="center" wrapText="1"/>
    </xf>
    <xf numFmtId="43" fontId="9" fillId="0" borderId="3" xfId="4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43" fontId="2" fillId="0" borderId="0" xfId="0" applyNumberFormat="1" applyFont="1"/>
    <xf numFmtId="43" fontId="2" fillId="0" borderId="0" xfId="0" applyNumberFormat="1" applyFont="1" applyAlignment="1">
      <alignment horizontal="center"/>
    </xf>
    <xf numFmtId="41" fontId="2" fillId="0" borderId="0" xfId="0" applyNumberFormat="1" applyFont="1"/>
    <xf numFmtId="0" fontId="12" fillId="0" borderId="0" xfId="0" applyFont="1" applyAlignment="1">
      <alignment vertical="center"/>
    </xf>
    <xf numFmtId="44" fontId="20" fillId="0" borderId="0" xfId="0" applyNumberFormat="1" applyFont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43" fontId="9" fillId="0" borderId="3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49" fontId="9" fillId="0" borderId="3" xfId="3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41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43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2" fillId="0" borderId="3" xfId="3" applyNumberFormat="1" applyFont="1" applyBorder="1" applyAlignment="1">
      <alignment horizontal="left" vertical="center" wrapText="1"/>
    </xf>
    <xf numFmtId="43" fontId="9" fillId="0" borderId="3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horizontal="left" vertical="center"/>
    </xf>
    <xf numFmtId="43" fontId="12" fillId="0" borderId="3" xfId="0" applyNumberFormat="1" applyFont="1" applyBorder="1" applyAlignment="1">
      <alignment horizontal="center" vertical="center"/>
    </xf>
    <xf numFmtId="41" fontId="12" fillId="0" borderId="3" xfId="0" applyNumberFormat="1" applyFont="1" applyBorder="1" applyAlignment="1">
      <alignment vertical="center"/>
    </xf>
    <xf numFmtId="43" fontId="9" fillId="0" borderId="3" xfId="0" applyNumberFormat="1" applyFont="1" applyBorder="1" applyAlignment="1">
      <alignment horizontal="right" vertical="center"/>
    </xf>
    <xf numFmtId="41" fontId="9" fillId="0" borderId="3" xfId="0" applyNumberFormat="1" applyFont="1" applyBorder="1" applyAlignment="1">
      <alignment horizontal="right" vertical="center"/>
    </xf>
    <xf numFmtId="41" fontId="9" fillId="0" borderId="3" xfId="0" applyNumberFormat="1" applyFont="1" applyBorder="1" applyAlignment="1">
      <alignment horizontal="left" vertical="center"/>
    </xf>
    <xf numFmtId="43" fontId="9" fillId="0" borderId="3" xfId="0" applyNumberFormat="1" applyFont="1" applyBorder="1" applyAlignment="1">
      <alignment vertical="center"/>
    </xf>
    <xf numFmtId="43" fontId="9" fillId="0" borderId="3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43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1" fontId="9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15" fillId="0" borderId="3" xfId="0" applyNumberFormat="1" applyFont="1" applyBorder="1" applyAlignment="1">
      <alignment horizontal="left" vertical="center" wrapText="1"/>
    </xf>
    <xf numFmtId="43" fontId="15" fillId="0" borderId="3" xfId="4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3" fontId="12" fillId="0" borderId="3" xfId="4" applyFont="1" applyFill="1" applyBorder="1" applyAlignment="1">
      <alignment horizontal="center" vertical="center" wrapText="1"/>
    </xf>
    <xf numFmtId="41" fontId="12" fillId="0" borderId="3" xfId="4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3" xr:uid="{00000000-0005-0000-0000-000001000000}"/>
    <cellStyle name="Normal 3" xfId="1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208430</xdr:colOff>
      <xdr:row>1</xdr:row>
      <xdr:rowOff>54348</xdr:rowOff>
    </xdr:from>
    <xdr:to>
      <xdr:col>1</xdr:col>
      <xdr:colOff>703730</xdr:colOff>
      <xdr:row>1</xdr:row>
      <xdr:rowOff>54348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D6B34AC2-1546-4E8F-973D-2794C5E70A92}"/>
            </a:ext>
          </a:extLst>
        </xdr:cNvPr>
        <xdr:cNvCxnSpPr/>
      </xdr:nvCxnSpPr>
      <xdr:spPr>
        <a:xfrm>
          <a:off x="847165" y="267260"/>
          <a:ext cx="495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28575</xdr:rowOff>
    </xdr:from>
    <xdr:to>
      <xdr:col>1</xdr:col>
      <xdr:colOff>704850</xdr:colOff>
      <xdr:row>1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8ACA3F0-6DBE-4634-8DB5-49D15A3A3DD3}"/>
            </a:ext>
          </a:extLst>
        </xdr:cNvPr>
        <xdr:cNvCxnSpPr/>
      </xdr:nvCxnSpPr>
      <xdr:spPr>
        <a:xfrm>
          <a:off x="838200" y="238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148"/>
  <sheetViews>
    <sheetView zoomScale="85" zoomScaleNormal="85" workbookViewId="0">
      <selection sqref="A1:XFD1048576"/>
    </sheetView>
  </sheetViews>
  <sheetFormatPr defaultColWidth="8.7109375" defaultRowHeight="15" x14ac:dyDescent="0.25"/>
  <cols>
    <col min="1" max="1" width="9.5703125" style="98" customWidth="1"/>
    <col min="2" max="2" width="19.7109375" style="47" customWidth="1"/>
    <col min="3" max="3" width="31.7109375" style="47" customWidth="1"/>
    <col min="4" max="4" width="9.85546875" style="47" customWidth="1"/>
    <col min="5" max="5" width="10.5703125" style="99" customWidth="1"/>
    <col min="6" max="6" width="13.85546875" style="100" customWidth="1"/>
    <col min="7" max="7" width="10.28515625" style="101" customWidth="1"/>
    <col min="8" max="8" width="9" style="102" customWidth="1"/>
    <col min="9" max="9" width="10.28515625" style="103" customWidth="1"/>
    <col min="10" max="10" width="9.140625" style="104" customWidth="1"/>
    <col min="11" max="11" width="23.28515625" style="105" customWidth="1"/>
    <col min="12" max="114" width="0" style="59" hidden="1" customWidth="1"/>
    <col min="115" max="16384" width="8.7109375" style="59"/>
  </cols>
  <sheetData>
    <row r="1" spans="1:235" s="39" customFormat="1" ht="16.5" x14ac:dyDescent="0.25">
      <c r="A1" s="38"/>
      <c r="B1" s="111" t="s">
        <v>723</v>
      </c>
      <c r="C1" s="111"/>
      <c r="E1" s="40"/>
      <c r="F1" s="41"/>
      <c r="G1" s="42"/>
      <c r="H1" s="40"/>
      <c r="I1" s="43"/>
      <c r="J1" s="43"/>
      <c r="K1" s="44"/>
    </row>
    <row r="2" spans="1:235" s="39" customFormat="1" ht="16.5" x14ac:dyDescent="0.25">
      <c r="A2" s="45"/>
      <c r="B2" s="45"/>
      <c r="C2" s="45"/>
      <c r="E2" s="40"/>
      <c r="F2" s="41"/>
      <c r="G2" s="42"/>
      <c r="H2" s="40"/>
      <c r="I2" s="43"/>
      <c r="J2" s="43"/>
      <c r="K2" s="44"/>
    </row>
    <row r="3" spans="1:235" s="49" customFormat="1" ht="15.75" x14ac:dyDescent="0.25">
      <c r="A3" s="112" t="s">
        <v>372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8"/>
    </row>
    <row r="4" spans="1:235" s="53" customFormat="1" ht="15.75" x14ac:dyDescent="0.25">
      <c r="A4" s="50"/>
      <c r="B4" s="113" t="s">
        <v>724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51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52"/>
    </row>
    <row r="5" spans="1:235" s="46" customFormat="1" ht="15.75" x14ac:dyDescent="0.25">
      <c r="A5" s="54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1"/>
    </row>
    <row r="6" spans="1:235" ht="31.5" customHeight="1" x14ac:dyDescent="0.25">
      <c r="A6" s="114" t="s">
        <v>373</v>
      </c>
      <c r="B6" s="114" t="s">
        <v>374</v>
      </c>
      <c r="C6" s="115" t="s">
        <v>375</v>
      </c>
      <c r="D6" s="114" t="s">
        <v>376</v>
      </c>
      <c r="E6" s="116" t="s">
        <v>377</v>
      </c>
      <c r="F6" s="116"/>
      <c r="G6" s="117" t="s">
        <v>378</v>
      </c>
      <c r="H6" s="117"/>
      <c r="I6" s="114" t="s">
        <v>379</v>
      </c>
      <c r="J6" s="118" t="s">
        <v>380</v>
      </c>
      <c r="K6" s="117" t="s">
        <v>108</v>
      </c>
    </row>
    <row r="7" spans="1:235" s="49" customFormat="1" ht="68.25" customHeight="1" x14ac:dyDescent="0.25">
      <c r="A7" s="114"/>
      <c r="B7" s="114"/>
      <c r="C7" s="115"/>
      <c r="D7" s="114"/>
      <c r="E7" s="25" t="s">
        <v>381</v>
      </c>
      <c r="F7" s="25" t="s">
        <v>382</v>
      </c>
      <c r="G7" s="26" t="s">
        <v>383</v>
      </c>
      <c r="H7" s="25" t="s">
        <v>382</v>
      </c>
      <c r="I7" s="114"/>
      <c r="J7" s="118"/>
      <c r="K7" s="11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8"/>
    </row>
    <row r="8" spans="1:235" s="61" customFormat="1" x14ac:dyDescent="0.25">
      <c r="A8" s="60"/>
      <c r="B8" s="61" t="s">
        <v>384</v>
      </c>
      <c r="C8" s="61">
        <v>2</v>
      </c>
      <c r="E8" s="27">
        <v>3</v>
      </c>
      <c r="F8" s="27">
        <v>4</v>
      </c>
      <c r="G8" s="27">
        <v>5</v>
      </c>
      <c r="H8" s="27">
        <v>6</v>
      </c>
      <c r="I8" s="60" t="s">
        <v>385</v>
      </c>
      <c r="J8" s="60">
        <v>8</v>
      </c>
      <c r="K8" s="27">
        <v>9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3"/>
    </row>
    <row r="9" spans="1:235" s="61" customFormat="1" ht="15.75" x14ac:dyDescent="0.25">
      <c r="A9" s="60"/>
      <c r="B9" s="106" t="s">
        <v>386</v>
      </c>
      <c r="C9" s="107"/>
      <c r="D9" s="107"/>
      <c r="E9" s="107"/>
      <c r="F9" s="107"/>
      <c r="G9" s="107"/>
      <c r="H9" s="107"/>
      <c r="I9" s="107"/>
      <c r="J9" s="108"/>
      <c r="K9" s="27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3"/>
    </row>
    <row r="10" spans="1:235" s="69" customFormat="1" x14ac:dyDescent="0.25">
      <c r="A10" s="57" t="s">
        <v>387</v>
      </c>
      <c r="B10" s="64"/>
      <c r="C10" s="64" t="s">
        <v>388</v>
      </c>
      <c r="D10" s="65">
        <f>SUM(D12:D18)</f>
        <v>9</v>
      </c>
      <c r="E10" s="28"/>
      <c r="F10" s="29"/>
      <c r="G10" s="30"/>
      <c r="H10" s="31"/>
      <c r="I10" s="32"/>
      <c r="J10" s="66"/>
      <c r="K10" s="67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68"/>
    </row>
    <row r="11" spans="1:235" s="69" customFormat="1" x14ac:dyDescent="0.25">
      <c r="A11" s="57" t="s">
        <v>384</v>
      </c>
      <c r="B11" s="64" t="s">
        <v>174</v>
      </c>
      <c r="C11" s="70"/>
      <c r="D11" s="70"/>
      <c r="E11" s="28"/>
      <c r="F11" s="29"/>
      <c r="G11" s="30"/>
      <c r="H11" s="31"/>
      <c r="I11" s="33"/>
      <c r="J11" s="66"/>
      <c r="K11" s="67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68"/>
    </row>
    <row r="12" spans="1:235" s="49" customFormat="1" ht="30" x14ac:dyDescent="0.25">
      <c r="A12" s="70" t="s">
        <v>389</v>
      </c>
      <c r="B12" s="71" t="s">
        <v>390</v>
      </c>
      <c r="C12" s="72" t="s">
        <v>391</v>
      </c>
      <c r="D12" s="73">
        <v>2</v>
      </c>
      <c r="E12" s="74">
        <v>76.38</v>
      </c>
      <c r="F12" s="74">
        <f>E12/100*100</f>
        <v>76.38</v>
      </c>
      <c r="G12" s="75">
        <v>12153</v>
      </c>
      <c r="H12" s="74">
        <f>G12/2500*100</f>
        <v>486.12</v>
      </c>
      <c r="I12" s="73" t="s">
        <v>392</v>
      </c>
      <c r="J12" s="76">
        <v>0</v>
      </c>
      <c r="K12" s="34" t="s">
        <v>393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8"/>
    </row>
    <row r="13" spans="1:235" s="49" customFormat="1" ht="30" x14ac:dyDescent="0.25">
      <c r="A13" s="70" t="s">
        <v>394</v>
      </c>
      <c r="B13" s="71" t="s">
        <v>395</v>
      </c>
      <c r="C13" s="72" t="s">
        <v>396</v>
      </c>
      <c r="D13" s="73">
        <v>2</v>
      </c>
      <c r="E13" s="77">
        <v>78.72</v>
      </c>
      <c r="F13" s="74">
        <f t="shared" ref="F13:F28" si="0">E13/100*100</f>
        <v>78.72</v>
      </c>
      <c r="G13" s="75">
        <v>24394</v>
      </c>
      <c r="H13" s="74">
        <f t="shared" ref="H13:H18" si="1">G13/2500*100</f>
        <v>975.76</v>
      </c>
      <c r="I13" s="73" t="s">
        <v>392</v>
      </c>
      <c r="J13" s="76">
        <v>0</v>
      </c>
      <c r="K13" s="34" t="s">
        <v>393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8"/>
    </row>
    <row r="14" spans="1:235" s="49" customFormat="1" ht="30" x14ac:dyDescent="0.25">
      <c r="A14" s="70" t="s">
        <v>397</v>
      </c>
      <c r="B14" s="78" t="s">
        <v>398</v>
      </c>
      <c r="C14" s="72" t="s">
        <v>399</v>
      </c>
      <c r="D14" s="73">
        <v>1</v>
      </c>
      <c r="E14" s="77">
        <v>132.76</v>
      </c>
      <c r="F14" s="74">
        <f t="shared" si="0"/>
        <v>132.76</v>
      </c>
      <c r="G14" s="75">
        <v>10612</v>
      </c>
      <c r="H14" s="74">
        <f>G14/5000*100</f>
        <v>212.23999999999998</v>
      </c>
      <c r="I14" s="73" t="s">
        <v>392</v>
      </c>
      <c r="J14" s="76">
        <v>0</v>
      </c>
      <c r="K14" s="6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8"/>
    </row>
    <row r="15" spans="1:235" s="49" customFormat="1" ht="30" x14ac:dyDescent="0.25">
      <c r="A15" s="70" t="s">
        <v>400</v>
      </c>
      <c r="B15" s="71" t="s">
        <v>401</v>
      </c>
      <c r="C15" s="72" t="s">
        <v>402</v>
      </c>
      <c r="D15" s="73">
        <v>1</v>
      </c>
      <c r="E15" s="77">
        <v>142.59</v>
      </c>
      <c r="F15" s="74">
        <f t="shared" si="0"/>
        <v>142.59</v>
      </c>
      <c r="G15" s="75">
        <v>12499</v>
      </c>
      <c r="H15" s="74">
        <f t="shared" si="1"/>
        <v>499.96</v>
      </c>
      <c r="I15" s="73" t="s">
        <v>392</v>
      </c>
      <c r="J15" s="76">
        <v>0</v>
      </c>
      <c r="K15" s="34" t="s">
        <v>393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8"/>
    </row>
    <row r="16" spans="1:235" s="49" customFormat="1" x14ac:dyDescent="0.25">
      <c r="A16" s="70" t="s">
        <v>403</v>
      </c>
      <c r="B16" s="78" t="s">
        <v>404</v>
      </c>
      <c r="C16" s="72" t="s">
        <v>405</v>
      </c>
      <c r="D16" s="73">
        <v>1</v>
      </c>
      <c r="E16" s="77">
        <v>48.17</v>
      </c>
      <c r="F16" s="74">
        <f t="shared" si="0"/>
        <v>48.17</v>
      </c>
      <c r="G16" s="75">
        <v>9342</v>
      </c>
      <c r="H16" s="74">
        <f t="shared" si="1"/>
        <v>373.68</v>
      </c>
      <c r="I16" s="73" t="s">
        <v>392</v>
      </c>
      <c r="J16" s="76">
        <v>0</v>
      </c>
      <c r="K16" s="34" t="s">
        <v>393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8"/>
    </row>
    <row r="17" spans="1:114" s="49" customFormat="1" x14ac:dyDescent="0.25">
      <c r="A17" s="70" t="s">
        <v>406</v>
      </c>
      <c r="B17" s="78" t="s">
        <v>407</v>
      </c>
      <c r="C17" s="72" t="s">
        <v>408</v>
      </c>
      <c r="D17" s="73">
        <v>1</v>
      </c>
      <c r="E17" s="77">
        <v>134.15</v>
      </c>
      <c r="F17" s="74">
        <f t="shared" si="0"/>
        <v>134.15</v>
      </c>
      <c r="G17" s="75">
        <v>8331</v>
      </c>
      <c r="H17" s="74">
        <f t="shared" si="1"/>
        <v>333.24</v>
      </c>
      <c r="I17" s="73" t="s">
        <v>392</v>
      </c>
      <c r="J17" s="76">
        <v>0</v>
      </c>
      <c r="K17" s="34" t="s">
        <v>393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8"/>
    </row>
    <row r="18" spans="1:114" s="49" customFormat="1" x14ac:dyDescent="0.25">
      <c r="A18" s="70" t="s">
        <v>409</v>
      </c>
      <c r="B18" s="78" t="s">
        <v>410</v>
      </c>
      <c r="C18" s="72" t="s">
        <v>411</v>
      </c>
      <c r="D18" s="73">
        <v>1</v>
      </c>
      <c r="E18" s="77">
        <v>73.989999999999995</v>
      </c>
      <c r="F18" s="74">
        <f t="shared" si="0"/>
        <v>73.989999999999995</v>
      </c>
      <c r="G18" s="75">
        <v>6049</v>
      </c>
      <c r="H18" s="74">
        <f t="shared" si="1"/>
        <v>241.96</v>
      </c>
      <c r="I18" s="73" t="s">
        <v>392</v>
      </c>
      <c r="J18" s="76">
        <v>0</v>
      </c>
      <c r="K18" s="34" t="s">
        <v>393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</row>
    <row r="19" spans="1:114" s="49" customFormat="1" x14ac:dyDescent="0.25">
      <c r="A19" s="57" t="s">
        <v>412</v>
      </c>
      <c r="B19" s="79" t="s">
        <v>413</v>
      </c>
      <c r="C19" s="72"/>
      <c r="D19" s="73"/>
      <c r="E19" s="77"/>
      <c r="F19" s="74"/>
      <c r="G19" s="75"/>
      <c r="H19" s="74"/>
      <c r="I19" s="73"/>
      <c r="J19" s="66"/>
      <c r="K19" s="6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8"/>
    </row>
    <row r="20" spans="1:114" s="49" customFormat="1" x14ac:dyDescent="0.25">
      <c r="A20" s="57" t="s">
        <v>414</v>
      </c>
      <c r="B20" s="78"/>
      <c r="C20" s="80" t="s">
        <v>415</v>
      </c>
      <c r="D20" s="58">
        <v>12</v>
      </c>
      <c r="E20" s="109" t="s">
        <v>416</v>
      </c>
      <c r="F20" s="109"/>
      <c r="G20" s="109"/>
      <c r="H20" s="109"/>
      <c r="I20" s="109"/>
      <c r="J20" s="109"/>
      <c r="K20" s="109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8"/>
    </row>
    <row r="21" spans="1:114" s="69" customFormat="1" x14ac:dyDescent="0.25">
      <c r="A21" s="57" t="s">
        <v>384</v>
      </c>
      <c r="B21" s="64" t="s">
        <v>174</v>
      </c>
      <c r="C21" s="70"/>
      <c r="D21" s="70"/>
      <c r="E21" s="28"/>
      <c r="F21" s="74"/>
      <c r="G21" s="30"/>
      <c r="H21" s="31"/>
      <c r="I21" s="33"/>
      <c r="J21" s="66"/>
      <c r="K21" s="67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68"/>
    </row>
    <row r="22" spans="1:114" s="49" customFormat="1" ht="30" x14ac:dyDescent="0.25">
      <c r="A22" s="70" t="s">
        <v>389</v>
      </c>
      <c r="B22" s="78" t="s">
        <v>417</v>
      </c>
      <c r="C22" s="72" t="s">
        <v>418</v>
      </c>
      <c r="D22" s="73">
        <v>2</v>
      </c>
      <c r="E22" s="77">
        <v>57.7</v>
      </c>
      <c r="F22" s="74">
        <f t="shared" si="0"/>
        <v>57.70000000000001</v>
      </c>
      <c r="G22" s="75">
        <v>17198</v>
      </c>
      <c r="H22" s="74">
        <f>G22/2500*100</f>
        <v>687.92</v>
      </c>
      <c r="I22" s="73" t="s">
        <v>392</v>
      </c>
      <c r="J22" s="76">
        <v>0</v>
      </c>
      <c r="K22" s="34" t="s">
        <v>393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8"/>
    </row>
    <row r="23" spans="1:114" s="49" customFormat="1" ht="45" x14ac:dyDescent="0.25">
      <c r="A23" s="70" t="s">
        <v>394</v>
      </c>
      <c r="B23" s="78" t="s">
        <v>419</v>
      </c>
      <c r="C23" s="72" t="s">
        <v>420</v>
      </c>
      <c r="D23" s="73">
        <v>4</v>
      </c>
      <c r="E23" s="77">
        <v>82.71</v>
      </c>
      <c r="F23" s="74">
        <f t="shared" si="0"/>
        <v>82.71</v>
      </c>
      <c r="G23" s="75">
        <v>42367</v>
      </c>
      <c r="H23" s="74">
        <f t="shared" ref="H23:H28" si="2">G23/2500*100</f>
        <v>1694.68</v>
      </c>
      <c r="I23" s="73" t="s">
        <v>392</v>
      </c>
      <c r="J23" s="76">
        <v>0</v>
      </c>
      <c r="K23" s="34" t="s">
        <v>393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8"/>
    </row>
    <row r="24" spans="1:114" s="49" customFormat="1" x14ac:dyDescent="0.25">
      <c r="A24" s="70" t="s">
        <v>397</v>
      </c>
      <c r="B24" s="78" t="s">
        <v>421</v>
      </c>
      <c r="C24" s="72" t="s">
        <v>422</v>
      </c>
      <c r="D24" s="73">
        <v>1</v>
      </c>
      <c r="E24" s="77">
        <v>102.93</v>
      </c>
      <c r="F24" s="74">
        <f t="shared" si="0"/>
        <v>102.93</v>
      </c>
      <c r="G24" s="75">
        <v>14680</v>
      </c>
      <c r="H24" s="74">
        <f t="shared" si="2"/>
        <v>587.20000000000005</v>
      </c>
      <c r="I24" s="73" t="s">
        <v>392</v>
      </c>
      <c r="J24" s="76">
        <v>0</v>
      </c>
      <c r="K24" s="34" t="s">
        <v>393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8"/>
    </row>
    <row r="25" spans="1:114" s="49" customFormat="1" x14ac:dyDescent="0.25">
      <c r="A25" s="70" t="s">
        <v>400</v>
      </c>
      <c r="B25" s="78" t="s">
        <v>423</v>
      </c>
      <c r="C25" s="72" t="s">
        <v>424</v>
      </c>
      <c r="D25" s="73">
        <v>1</v>
      </c>
      <c r="E25" s="77">
        <v>102.89</v>
      </c>
      <c r="F25" s="74">
        <f t="shared" si="0"/>
        <v>102.88999999999999</v>
      </c>
      <c r="G25" s="75">
        <v>9591</v>
      </c>
      <c r="H25" s="74">
        <f t="shared" si="2"/>
        <v>383.64</v>
      </c>
      <c r="I25" s="73" t="s">
        <v>392</v>
      </c>
      <c r="J25" s="76">
        <v>0</v>
      </c>
      <c r="K25" s="34" t="s">
        <v>393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8"/>
    </row>
    <row r="26" spans="1:114" s="49" customFormat="1" x14ac:dyDescent="0.25">
      <c r="A26" s="70" t="s">
        <v>403</v>
      </c>
      <c r="B26" s="78" t="s">
        <v>425</v>
      </c>
      <c r="C26" s="72" t="s">
        <v>426</v>
      </c>
      <c r="D26" s="73">
        <v>1</v>
      </c>
      <c r="E26" s="77">
        <v>95.37</v>
      </c>
      <c r="F26" s="74">
        <f t="shared" si="0"/>
        <v>95.37</v>
      </c>
      <c r="G26" s="75">
        <v>14823</v>
      </c>
      <c r="H26" s="74">
        <f t="shared" si="2"/>
        <v>592.91999999999996</v>
      </c>
      <c r="I26" s="73" t="s">
        <v>392</v>
      </c>
      <c r="J26" s="76">
        <v>0</v>
      </c>
      <c r="K26" s="34" t="s">
        <v>393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8"/>
    </row>
    <row r="27" spans="1:114" s="49" customFormat="1" ht="45" x14ac:dyDescent="0.25">
      <c r="A27" s="70" t="s">
        <v>406</v>
      </c>
      <c r="B27" s="78" t="s">
        <v>427</v>
      </c>
      <c r="C27" s="72" t="s">
        <v>428</v>
      </c>
      <c r="D27" s="73">
        <v>1</v>
      </c>
      <c r="E27" s="77">
        <v>294.22000000000003</v>
      </c>
      <c r="F27" s="74">
        <f t="shared" si="0"/>
        <v>294.22000000000003</v>
      </c>
      <c r="G27" s="75">
        <v>16112</v>
      </c>
      <c r="H27" s="74">
        <f t="shared" si="2"/>
        <v>644.48</v>
      </c>
      <c r="I27" s="73" t="s">
        <v>392</v>
      </c>
      <c r="J27" s="76">
        <v>0</v>
      </c>
      <c r="K27" s="34" t="s">
        <v>393</v>
      </c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8"/>
    </row>
    <row r="28" spans="1:114" s="49" customFormat="1" x14ac:dyDescent="0.25">
      <c r="A28" s="70" t="s">
        <v>409</v>
      </c>
      <c r="B28" s="78" t="s">
        <v>429</v>
      </c>
      <c r="C28" s="72" t="s">
        <v>430</v>
      </c>
      <c r="D28" s="73">
        <v>1</v>
      </c>
      <c r="E28" s="77">
        <v>83.95</v>
      </c>
      <c r="F28" s="74">
        <f t="shared" si="0"/>
        <v>83.95</v>
      </c>
      <c r="G28" s="75">
        <v>6352</v>
      </c>
      <c r="H28" s="74">
        <f t="shared" si="2"/>
        <v>254.07999999999998</v>
      </c>
      <c r="I28" s="73" t="s">
        <v>392</v>
      </c>
      <c r="J28" s="76">
        <v>0</v>
      </c>
      <c r="K28" s="34" t="s">
        <v>393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8"/>
    </row>
    <row r="29" spans="1:114" s="49" customFormat="1" x14ac:dyDescent="0.25">
      <c r="A29" s="57" t="s">
        <v>412</v>
      </c>
      <c r="B29" s="79" t="s">
        <v>413</v>
      </c>
      <c r="C29" s="72"/>
      <c r="D29" s="73"/>
      <c r="E29" s="77"/>
      <c r="F29" s="74"/>
      <c r="G29" s="75"/>
      <c r="H29" s="74"/>
      <c r="I29" s="73"/>
      <c r="J29" s="66"/>
      <c r="K29" s="6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8"/>
    </row>
    <row r="30" spans="1:114" s="69" customFormat="1" x14ac:dyDescent="0.25">
      <c r="A30" s="57" t="s">
        <v>431</v>
      </c>
      <c r="B30" s="64"/>
      <c r="C30" s="64" t="s">
        <v>432</v>
      </c>
      <c r="D30" s="65">
        <v>6</v>
      </c>
      <c r="E30" s="28"/>
      <c r="F30" s="29"/>
      <c r="G30" s="30"/>
      <c r="H30" s="31"/>
      <c r="I30" s="32"/>
      <c r="J30" s="66"/>
      <c r="K30" s="67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68"/>
    </row>
    <row r="31" spans="1:114" s="69" customFormat="1" x14ac:dyDescent="0.25">
      <c r="A31" s="57" t="s">
        <v>384</v>
      </c>
      <c r="B31" s="64" t="s">
        <v>174</v>
      </c>
      <c r="C31" s="70"/>
      <c r="D31" s="57" t="s">
        <v>384</v>
      </c>
      <c r="E31" s="28"/>
      <c r="F31" s="29"/>
      <c r="G31" s="30"/>
      <c r="H31" s="31"/>
      <c r="I31" s="33"/>
      <c r="J31" s="66"/>
      <c r="K31" s="67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68"/>
    </row>
    <row r="32" spans="1:114" s="49" customFormat="1" ht="45" x14ac:dyDescent="0.25">
      <c r="A32" s="70" t="s">
        <v>389</v>
      </c>
      <c r="B32" s="78" t="s">
        <v>433</v>
      </c>
      <c r="C32" s="72" t="s">
        <v>434</v>
      </c>
      <c r="D32" s="73">
        <v>1</v>
      </c>
      <c r="E32" s="77">
        <v>67.19</v>
      </c>
      <c r="F32" s="73">
        <f>E32/100*100</f>
        <v>67.19</v>
      </c>
      <c r="G32" s="75">
        <v>16989</v>
      </c>
      <c r="H32" s="74">
        <f>G32/2500*100</f>
        <v>679.56000000000006</v>
      </c>
      <c r="I32" s="73" t="s">
        <v>392</v>
      </c>
      <c r="J32" s="76">
        <v>0</v>
      </c>
      <c r="K32" s="34" t="s">
        <v>393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8"/>
    </row>
    <row r="33" spans="1:113" s="49" customFormat="1" ht="30" x14ac:dyDescent="0.25">
      <c r="A33" s="70" t="s">
        <v>394</v>
      </c>
      <c r="B33" s="71" t="s">
        <v>435</v>
      </c>
      <c r="C33" s="72" t="s">
        <v>436</v>
      </c>
      <c r="D33" s="73">
        <v>1</v>
      </c>
      <c r="E33" s="77">
        <v>85.57</v>
      </c>
      <c r="F33" s="81">
        <f>E33/100*100</f>
        <v>85.57</v>
      </c>
      <c r="G33" s="75">
        <v>18987</v>
      </c>
      <c r="H33" s="74">
        <f>G33/2500*100</f>
        <v>759.48</v>
      </c>
      <c r="I33" s="73" t="s">
        <v>392</v>
      </c>
      <c r="J33" s="76">
        <v>0</v>
      </c>
      <c r="K33" s="34" t="s">
        <v>393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8"/>
    </row>
    <row r="34" spans="1:113" s="49" customFormat="1" x14ac:dyDescent="0.25">
      <c r="A34" s="57" t="s">
        <v>412</v>
      </c>
      <c r="B34" s="79" t="s">
        <v>150</v>
      </c>
      <c r="C34" s="72"/>
      <c r="D34" s="58">
        <v>5</v>
      </c>
      <c r="E34" s="77"/>
      <c r="F34" s="74"/>
      <c r="G34" s="75"/>
      <c r="H34" s="74"/>
      <c r="I34" s="73"/>
      <c r="J34" s="66"/>
      <c r="K34" s="6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8"/>
    </row>
    <row r="35" spans="1:113" s="49" customFormat="1" ht="45" x14ac:dyDescent="0.25">
      <c r="A35" s="70" t="s">
        <v>437</v>
      </c>
      <c r="B35" s="71" t="s">
        <v>438</v>
      </c>
      <c r="C35" s="72" t="s">
        <v>439</v>
      </c>
      <c r="D35" s="73">
        <v>3</v>
      </c>
      <c r="E35" s="74">
        <v>57.18</v>
      </c>
      <c r="F35" s="74">
        <f>E35/5.5*100</f>
        <v>1039.6363636363637</v>
      </c>
      <c r="G35" s="75">
        <v>58409</v>
      </c>
      <c r="H35" s="74">
        <f>G35/15000*100</f>
        <v>389.39333333333337</v>
      </c>
      <c r="I35" s="73" t="s">
        <v>392</v>
      </c>
      <c r="J35" s="76">
        <v>0</v>
      </c>
      <c r="K35" s="34" t="s">
        <v>393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8"/>
    </row>
    <row r="36" spans="1:113" s="49" customFormat="1" ht="76.5" x14ac:dyDescent="0.25">
      <c r="A36" s="70" t="s">
        <v>440</v>
      </c>
      <c r="B36" s="71" t="s">
        <v>441</v>
      </c>
      <c r="C36" s="72" t="s">
        <v>442</v>
      </c>
      <c r="D36" s="73">
        <v>2</v>
      </c>
      <c r="E36" s="77">
        <v>78.739999999999995</v>
      </c>
      <c r="F36" s="74">
        <f>E36/5.5*100</f>
        <v>1431.6363636363635</v>
      </c>
      <c r="G36" s="75">
        <v>41342</v>
      </c>
      <c r="H36" s="74">
        <f>G36/21000*100</f>
        <v>196.86666666666665</v>
      </c>
      <c r="I36" s="73">
        <v>0</v>
      </c>
      <c r="J36" s="76">
        <v>0</v>
      </c>
      <c r="K36" s="35" t="s">
        <v>443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8"/>
    </row>
    <row r="37" spans="1:113" s="69" customFormat="1" x14ac:dyDescent="0.25">
      <c r="A37" s="57" t="s">
        <v>444</v>
      </c>
      <c r="B37" s="64"/>
      <c r="C37" s="64" t="s">
        <v>445</v>
      </c>
      <c r="D37" s="65">
        <f>SUM(D39:D46)</f>
        <v>16</v>
      </c>
      <c r="E37" s="28"/>
      <c r="F37" s="29"/>
      <c r="G37" s="30"/>
      <c r="H37" s="31"/>
      <c r="I37" s="32"/>
      <c r="J37" s="66"/>
      <c r="K37" s="67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68"/>
    </row>
    <row r="38" spans="1:113" s="69" customFormat="1" x14ac:dyDescent="0.25">
      <c r="A38" s="57" t="s">
        <v>384</v>
      </c>
      <c r="B38" s="64" t="s">
        <v>174</v>
      </c>
      <c r="C38" s="70"/>
      <c r="D38" s="70"/>
      <c r="E38" s="28"/>
      <c r="F38" s="29"/>
      <c r="G38" s="30"/>
      <c r="H38" s="31"/>
      <c r="I38" s="33"/>
      <c r="J38" s="66"/>
      <c r="K38" s="67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68"/>
    </row>
    <row r="39" spans="1:113" s="49" customFormat="1" x14ac:dyDescent="0.25">
      <c r="A39" s="70" t="s">
        <v>389</v>
      </c>
      <c r="B39" s="71" t="s">
        <v>446</v>
      </c>
      <c r="C39" s="72" t="s">
        <v>447</v>
      </c>
      <c r="D39" s="73">
        <v>1</v>
      </c>
      <c r="E39" s="74">
        <v>125.98</v>
      </c>
      <c r="F39" s="74">
        <f>E39/100*100</f>
        <v>125.98</v>
      </c>
      <c r="G39" s="75">
        <v>16499</v>
      </c>
      <c r="H39" s="74" t="s">
        <v>448</v>
      </c>
      <c r="I39" s="73" t="s">
        <v>392</v>
      </c>
      <c r="J39" s="76">
        <v>0</v>
      </c>
      <c r="K39" s="34" t="s">
        <v>393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8"/>
    </row>
    <row r="40" spans="1:113" s="49" customFormat="1" ht="30" x14ac:dyDescent="0.25">
      <c r="A40" s="70" t="s">
        <v>394</v>
      </c>
      <c r="B40" s="71" t="s">
        <v>449</v>
      </c>
      <c r="C40" s="72" t="s">
        <v>450</v>
      </c>
      <c r="D40" s="73">
        <v>1</v>
      </c>
      <c r="E40" s="77">
        <v>72.55</v>
      </c>
      <c r="F40" s="74">
        <f>E40/100*100</f>
        <v>72.55</v>
      </c>
      <c r="G40" s="75">
        <v>18634</v>
      </c>
      <c r="H40" s="74" t="s">
        <v>451</v>
      </c>
      <c r="I40" s="73" t="s">
        <v>392</v>
      </c>
      <c r="J40" s="76">
        <v>0</v>
      </c>
      <c r="K40" s="34" t="s">
        <v>393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8"/>
    </row>
    <row r="41" spans="1:113" s="49" customFormat="1" x14ac:dyDescent="0.25">
      <c r="A41" s="70" t="s">
        <v>397</v>
      </c>
      <c r="B41" s="78" t="s">
        <v>452</v>
      </c>
      <c r="C41" s="72" t="s">
        <v>453</v>
      </c>
      <c r="D41" s="73">
        <v>1</v>
      </c>
      <c r="E41" s="77">
        <v>49.08</v>
      </c>
      <c r="F41" s="74">
        <f>E41/30*100</f>
        <v>163.6</v>
      </c>
      <c r="G41" s="75">
        <v>20084</v>
      </c>
      <c r="H41" s="74">
        <f>G41/16000*100</f>
        <v>125.52499999999999</v>
      </c>
      <c r="I41" s="73">
        <v>0</v>
      </c>
      <c r="J41" s="76">
        <v>0</v>
      </c>
      <c r="K41" s="6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8"/>
    </row>
    <row r="42" spans="1:113" s="49" customFormat="1" ht="30" x14ac:dyDescent="0.25">
      <c r="A42" s="70" t="s">
        <v>400</v>
      </c>
      <c r="B42" s="78" t="s">
        <v>454</v>
      </c>
      <c r="C42" s="72" t="s">
        <v>455</v>
      </c>
      <c r="D42" s="73">
        <v>1</v>
      </c>
      <c r="E42" s="77">
        <v>77.05</v>
      </c>
      <c r="F42" s="74">
        <f t="shared" ref="F42:F43" si="3">E42/100*100</f>
        <v>77.05</v>
      </c>
      <c r="G42" s="75">
        <v>23733</v>
      </c>
      <c r="H42" s="74">
        <f>G42/2500*100</f>
        <v>949.31999999999994</v>
      </c>
      <c r="I42" s="73" t="s">
        <v>392</v>
      </c>
      <c r="J42" s="76">
        <v>0</v>
      </c>
      <c r="K42" s="34" t="s">
        <v>393</v>
      </c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8"/>
    </row>
    <row r="43" spans="1:113" s="49" customFormat="1" ht="30" x14ac:dyDescent="0.25">
      <c r="A43" s="70" t="s">
        <v>403</v>
      </c>
      <c r="B43" s="78" t="s">
        <v>456</v>
      </c>
      <c r="C43" s="72" t="s">
        <v>457</v>
      </c>
      <c r="D43" s="73">
        <v>2</v>
      </c>
      <c r="E43" s="77">
        <v>88.32</v>
      </c>
      <c r="F43" s="74">
        <f t="shared" si="3"/>
        <v>88.32</v>
      </c>
      <c r="G43" s="75">
        <v>27830</v>
      </c>
      <c r="H43" s="74">
        <f>G43/5000*100</f>
        <v>556.6</v>
      </c>
      <c r="I43" s="73" t="s">
        <v>392</v>
      </c>
      <c r="J43" s="76">
        <v>0</v>
      </c>
      <c r="K43" s="6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8"/>
    </row>
    <row r="44" spans="1:113" s="49" customFormat="1" ht="45" x14ac:dyDescent="0.25">
      <c r="A44" s="70" t="s">
        <v>406</v>
      </c>
      <c r="B44" s="78" t="s">
        <v>458</v>
      </c>
      <c r="C44" s="72" t="s">
        <v>459</v>
      </c>
      <c r="D44" s="73">
        <v>4</v>
      </c>
      <c r="E44" s="77">
        <v>58.91</v>
      </c>
      <c r="F44" s="74">
        <v>196.37</v>
      </c>
      <c r="G44" s="75">
        <v>58050</v>
      </c>
      <c r="H44" s="74">
        <f t="shared" ref="H44:H45" si="4">G44/16000*100</f>
        <v>362.8125</v>
      </c>
      <c r="I44" s="73">
        <v>0</v>
      </c>
      <c r="J44" s="76">
        <v>0</v>
      </c>
      <c r="K44" s="6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8"/>
    </row>
    <row r="45" spans="1:113" s="49" customFormat="1" ht="30" x14ac:dyDescent="0.25">
      <c r="A45" s="70" t="s">
        <v>409</v>
      </c>
      <c r="B45" s="78" t="s">
        <v>460</v>
      </c>
      <c r="C45" s="72" t="s">
        <v>461</v>
      </c>
      <c r="D45" s="73">
        <v>3</v>
      </c>
      <c r="E45" s="77">
        <v>53.72</v>
      </c>
      <c r="F45" s="74">
        <v>179.07</v>
      </c>
      <c r="G45" s="75">
        <v>38118</v>
      </c>
      <c r="H45" s="74">
        <f t="shared" si="4"/>
        <v>238.23750000000001</v>
      </c>
      <c r="I45" s="73">
        <v>0</v>
      </c>
      <c r="J45" s="76">
        <v>0</v>
      </c>
      <c r="K45" s="6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8"/>
    </row>
    <row r="46" spans="1:113" s="49" customFormat="1" ht="30" x14ac:dyDescent="0.25">
      <c r="A46" s="70" t="s">
        <v>462</v>
      </c>
      <c r="B46" s="78" t="s">
        <v>463</v>
      </c>
      <c r="C46" s="72" t="s">
        <v>464</v>
      </c>
      <c r="D46" s="73">
        <v>3</v>
      </c>
      <c r="E46" s="77">
        <v>83.02</v>
      </c>
      <c r="F46" s="74">
        <f>E46/100*100</f>
        <v>83.02</v>
      </c>
      <c r="G46" s="75">
        <v>59169</v>
      </c>
      <c r="H46" s="74">
        <f>G46/5000*100</f>
        <v>1183.3800000000001</v>
      </c>
      <c r="I46" s="73" t="s">
        <v>392</v>
      </c>
      <c r="J46" s="76">
        <v>0</v>
      </c>
      <c r="K46" s="6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8"/>
    </row>
    <row r="47" spans="1:113" s="49" customFormat="1" x14ac:dyDescent="0.25">
      <c r="A47" s="57" t="s">
        <v>412</v>
      </c>
      <c r="B47" s="79" t="s">
        <v>413</v>
      </c>
      <c r="C47" s="72"/>
      <c r="D47" s="73"/>
      <c r="E47" s="77"/>
      <c r="F47" s="74"/>
      <c r="G47" s="75"/>
      <c r="H47" s="74"/>
      <c r="I47" s="73"/>
      <c r="J47" s="66"/>
      <c r="K47" s="6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8"/>
    </row>
    <row r="48" spans="1:113" s="69" customFormat="1" x14ac:dyDescent="0.25">
      <c r="A48" s="57" t="s">
        <v>465</v>
      </c>
      <c r="B48" s="64"/>
      <c r="C48" s="64" t="s">
        <v>466</v>
      </c>
      <c r="D48" s="65">
        <f>SUM(D50:D54)</f>
        <v>14</v>
      </c>
      <c r="E48" s="36"/>
      <c r="F48" s="25"/>
      <c r="G48" s="36"/>
      <c r="H48" s="36"/>
      <c r="I48" s="36"/>
      <c r="J48" s="36"/>
      <c r="K48" s="37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68"/>
    </row>
    <row r="49" spans="1:112" s="69" customFormat="1" x14ac:dyDescent="0.25">
      <c r="A49" s="57" t="s">
        <v>387</v>
      </c>
      <c r="B49" s="64" t="s">
        <v>174</v>
      </c>
      <c r="C49" s="70"/>
      <c r="D49" s="76"/>
      <c r="E49" s="28"/>
      <c r="F49" s="29"/>
      <c r="G49" s="30"/>
      <c r="H49" s="31"/>
      <c r="I49" s="33"/>
      <c r="J49" s="66"/>
      <c r="K49" s="67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68"/>
    </row>
    <row r="50" spans="1:112" s="49" customFormat="1" ht="30" x14ac:dyDescent="0.25">
      <c r="A50" s="70" t="s">
        <v>389</v>
      </c>
      <c r="B50" s="71" t="s">
        <v>467</v>
      </c>
      <c r="C50" s="72" t="s">
        <v>468</v>
      </c>
      <c r="D50" s="73">
        <v>3</v>
      </c>
      <c r="E50" s="74">
        <v>55.41</v>
      </c>
      <c r="F50" s="74">
        <f>E50/30*100</f>
        <v>184.7</v>
      </c>
      <c r="G50" s="75">
        <v>63413</v>
      </c>
      <c r="H50" s="74">
        <f>G50/16000*100</f>
        <v>396.33124999999995</v>
      </c>
      <c r="I50" s="73">
        <v>0</v>
      </c>
      <c r="J50" s="73">
        <v>0</v>
      </c>
      <c r="K50" s="6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8"/>
    </row>
    <row r="51" spans="1:112" s="49" customFormat="1" ht="45" x14ac:dyDescent="0.25">
      <c r="A51" s="70" t="s">
        <v>394</v>
      </c>
      <c r="B51" s="82" t="s">
        <v>469</v>
      </c>
      <c r="C51" s="72" t="s">
        <v>470</v>
      </c>
      <c r="D51" s="73">
        <v>3</v>
      </c>
      <c r="E51" s="77">
        <v>46.63</v>
      </c>
      <c r="F51" s="74">
        <f>E51/30*100</f>
        <v>155.43333333333334</v>
      </c>
      <c r="G51" s="75">
        <v>46469</v>
      </c>
      <c r="H51" s="74">
        <f t="shared" ref="H51:H54" si="5">G51/16000*100</f>
        <v>290.43125000000003</v>
      </c>
      <c r="I51" s="73">
        <v>0</v>
      </c>
      <c r="J51" s="73">
        <v>0</v>
      </c>
      <c r="K51" s="6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8"/>
    </row>
    <row r="52" spans="1:112" s="49" customFormat="1" ht="30" x14ac:dyDescent="0.25">
      <c r="A52" s="70" t="s">
        <v>397</v>
      </c>
      <c r="B52" s="78" t="s">
        <v>471</v>
      </c>
      <c r="C52" s="72" t="s">
        <v>472</v>
      </c>
      <c r="D52" s="73">
        <v>2</v>
      </c>
      <c r="E52" s="77">
        <v>58.65</v>
      </c>
      <c r="F52" s="74">
        <f>E52/30*100</f>
        <v>195.49999999999997</v>
      </c>
      <c r="G52" s="75">
        <v>42576</v>
      </c>
      <c r="H52" s="74">
        <f t="shared" si="5"/>
        <v>266.10000000000002</v>
      </c>
      <c r="I52" s="73">
        <v>0</v>
      </c>
      <c r="J52" s="73">
        <v>0</v>
      </c>
      <c r="K52" s="6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8"/>
    </row>
    <row r="53" spans="1:112" s="49" customFormat="1" ht="30" x14ac:dyDescent="0.25">
      <c r="A53" s="70" t="s">
        <v>400</v>
      </c>
      <c r="B53" s="82" t="s">
        <v>473</v>
      </c>
      <c r="C53" s="72" t="s">
        <v>474</v>
      </c>
      <c r="D53" s="73">
        <v>2</v>
      </c>
      <c r="E53" s="77">
        <v>31.96</v>
      </c>
      <c r="F53" s="74">
        <f>E53/30*100</f>
        <v>106.53333333333335</v>
      </c>
      <c r="G53" s="75">
        <v>35334</v>
      </c>
      <c r="H53" s="74">
        <f t="shared" si="5"/>
        <v>220.83750000000003</v>
      </c>
      <c r="I53" s="73">
        <v>0</v>
      </c>
      <c r="J53" s="73">
        <v>0</v>
      </c>
      <c r="K53" s="6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8"/>
    </row>
    <row r="54" spans="1:112" s="49" customFormat="1" ht="45" x14ac:dyDescent="0.25">
      <c r="A54" s="70" t="s">
        <v>403</v>
      </c>
      <c r="B54" s="82" t="s">
        <v>475</v>
      </c>
      <c r="C54" s="72" t="s">
        <v>476</v>
      </c>
      <c r="D54" s="73">
        <v>4</v>
      </c>
      <c r="E54" s="77">
        <v>51.49</v>
      </c>
      <c r="F54" s="74">
        <f>E54/30*100</f>
        <v>171.63333333333335</v>
      </c>
      <c r="G54" s="75">
        <v>59220</v>
      </c>
      <c r="H54" s="74">
        <f t="shared" si="5"/>
        <v>370.125</v>
      </c>
      <c r="I54" s="73">
        <v>0</v>
      </c>
      <c r="J54" s="73">
        <v>0</v>
      </c>
      <c r="K54" s="6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8"/>
    </row>
    <row r="55" spans="1:112" s="49" customFormat="1" x14ac:dyDescent="0.25">
      <c r="A55" s="57" t="s">
        <v>412</v>
      </c>
      <c r="B55" s="79" t="s">
        <v>413</v>
      </c>
      <c r="C55" s="72"/>
      <c r="D55" s="73"/>
      <c r="E55" s="77"/>
      <c r="F55" s="74"/>
      <c r="G55" s="75"/>
      <c r="H55" s="74"/>
      <c r="I55" s="73"/>
      <c r="J55" s="66"/>
      <c r="K55" s="6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8"/>
    </row>
    <row r="56" spans="1:112" s="69" customFormat="1" x14ac:dyDescent="0.25">
      <c r="A56" s="57" t="s">
        <v>477</v>
      </c>
      <c r="B56" s="64"/>
      <c r="C56" s="64" t="s">
        <v>478</v>
      </c>
      <c r="D56" s="65">
        <f>SUM(D58:D62)</f>
        <v>12</v>
      </c>
      <c r="E56" s="28"/>
      <c r="F56" s="29"/>
      <c r="G56" s="30"/>
      <c r="H56" s="31"/>
      <c r="I56" s="32"/>
      <c r="J56" s="66"/>
      <c r="K56" s="67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68"/>
    </row>
    <row r="57" spans="1:112" s="69" customFormat="1" x14ac:dyDescent="0.25">
      <c r="A57" s="57" t="s">
        <v>384</v>
      </c>
      <c r="B57" s="64" t="s">
        <v>174</v>
      </c>
      <c r="C57" s="70"/>
      <c r="D57" s="76"/>
      <c r="E57" s="28"/>
      <c r="F57" s="29"/>
      <c r="G57" s="30"/>
      <c r="H57" s="31"/>
      <c r="I57" s="33"/>
      <c r="J57" s="66"/>
      <c r="K57" s="67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68"/>
    </row>
    <row r="58" spans="1:112" s="49" customFormat="1" ht="45" x14ac:dyDescent="0.25">
      <c r="A58" s="70" t="s">
        <v>389</v>
      </c>
      <c r="B58" s="71" t="s">
        <v>479</v>
      </c>
      <c r="C58" s="72" t="s">
        <v>480</v>
      </c>
      <c r="D58" s="73">
        <v>4</v>
      </c>
      <c r="E58" s="74">
        <v>43.67</v>
      </c>
      <c r="F58" s="74">
        <f>E58/100*100</f>
        <v>43.67</v>
      </c>
      <c r="G58" s="75">
        <v>30651</v>
      </c>
      <c r="H58" s="74">
        <f>G58/5000*100</f>
        <v>613.02</v>
      </c>
      <c r="I58" s="73" t="s">
        <v>392</v>
      </c>
      <c r="J58" s="76">
        <v>0</v>
      </c>
      <c r="K58" s="6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8"/>
    </row>
    <row r="59" spans="1:112" s="49" customFormat="1" ht="30" x14ac:dyDescent="0.25">
      <c r="A59" s="70" t="s">
        <v>394</v>
      </c>
      <c r="B59" s="71" t="s">
        <v>481</v>
      </c>
      <c r="C59" s="72" t="s">
        <v>482</v>
      </c>
      <c r="D59" s="73">
        <v>2</v>
      </c>
      <c r="E59" s="77">
        <v>41.32</v>
      </c>
      <c r="F59" s="74">
        <f>E59/30*100</f>
        <v>137.73333333333332</v>
      </c>
      <c r="G59" s="75">
        <v>27517</v>
      </c>
      <c r="H59" s="74">
        <f>G59/16000*100</f>
        <v>171.98124999999999</v>
      </c>
      <c r="I59" s="73">
        <v>0</v>
      </c>
      <c r="J59" s="76">
        <v>0</v>
      </c>
      <c r="K59" s="6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8"/>
    </row>
    <row r="60" spans="1:112" s="49" customFormat="1" ht="30" x14ac:dyDescent="0.25">
      <c r="A60" s="70" t="s">
        <v>397</v>
      </c>
      <c r="B60" s="78" t="s">
        <v>483</v>
      </c>
      <c r="C60" s="72" t="s">
        <v>484</v>
      </c>
      <c r="D60" s="73">
        <v>2</v>
      </c>
      <c r="E60" s="77">
        <v>61.44</v>
      </c>
      <c r="F60" s="74">
        <f t="shared" ref="F60:F62" si="6">E60/100*100</f>
        <v>61.44</v>
      </c>
      <c r="G60" s="75">
        <v>22833</v>
      </c>
      <c r="H60" s="74">
        <f>G60/2500*100</f>
        <v>913.32</v>
      </c>
      <c r="I60" s="73" t="s">
        <v>392</v>
      </c>
      <c r="J60" s="76">
        <v>0</v>
      </c>
      <c r="K60" s="34" t="s">
        <v>393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8"/>
    </row>
    <row r="61" spans="1:112" s="49" customFormat="1" ht="30" x14ac:dyDescent="0.25">
      <c r="A61" s="70" t="s">
        <v>400</v>
      </c>
      <c r="B61" s="71" t="s">
        <v>485</v>
      </c>
      <c r="C61" s="72" t="s">
        <v>486</v>
      </c>
      <c r="D61" s="73">
        <v>2</v>
      </c>
      <c r="E61" s="77">
        <v>99.67</v>
      </c>
      <c r="F61" s="74">
        <f t="shared" si="6"/>
        <v>99.67</v>
      </c>
      <c r="G61" s="75">
        <v>19226</v>
      </c>
      <c r="H61" s="74">
        <f t="shared" ref="H61:H62" si="7">G61/2500*100</f>
        <v>769.04000000000008</v>
      </c>
      <c r="I61" s="73" t="s">
        <v>392</v>
      </c>
      <c r="J61" s="76">
        <v>0</v>
      </c>
      <c r="K61" s="34" t="s">
        <v>393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8"/>
    </row>
    <row r="62" spans="1:112" s="49" customFormat="1" ht="30" x14ac:dyDescent="0.25">
      <c r="A62" s="70" t="s">
        <v>403</v>
      </c>
      <c r="B62" s="78" t="s">
        <v>487</v>
      </c>
      <c r="C62" s="72" t="s">
        <v>488</v>
      </c>
      <c r="D62" s="73">
        <v>2</v>
      </c>
      <c r="E62" s="77">
        <v>60.34</v>
      </c>
      <c r="F62" s="74">
        <f t="shared" si="6"/>
        <v>60.34</v>
      </c>
      <c r="G62" s="75">
        <v>17639</v>
      </c>
      <c r="H62" s="74">
        <f t="shared" si="7"/>
        <v>705.56000000000006</v>
      </c>
      <c r="I62" s="73" t="s">
        <v>392</v>
      </c>
      <c r="J62" s="76">
        <v>0</v>
      </c>
      <c r="K62" s="34" t="s">
        <v>393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8"/>
    </row>
    <row r="63" spans="1:112" s="49" customFormat="1" x14ac:dyDescent="0.25">
      <c r="A63" s="57" t="s">
        <v>412</v>
      </c>
      <c r="B63" s="79" t="s">
        <v>413</v>
      </c>
      <c r="C63" s="72"/>
      <c r="D63" s="73"/>
      <c r="E63" s="77"/>
      <c r="F63" s="74"/>
      <c r="G63" s="75"/>
      <c r="H63" s="74"/>
      <c r="I63" s="73"/>
      <c r="J63" s="66"/>
      <c r="K63" s="6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8"/>
    </row>
    <row r="64" spans="1:112" s="69" customFormat="1" x14ac:dyDescent="0.25">
      <c r="A64" s="57" t="s">
        <v>489</v>
      </c>
      <c r="B64" s="64"/>
      <c r="C64" s="64" t="s">
        <v>490</v>
      </c>
      <c r="D64" s="65">
        <v>14</v>
      </c>
      <c r="E64" s="110" t="s">
        <v>491</v>
      </c>
      <c r="F64" s="110"/>
      <c r="G64" s="110"/>
      <c r="H64" s="110"/>
      <c r="I64" s="110"/>
      <c r="J64" s="110"/>
      <c r="K64" s="110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68"/>
    </row>
    <row r="65" spans="1:112" s="69" customFormat="1" x14ac:dyDescent="0.25">
      <c r="A65" s="57" t="s">
        <v>387</v>
      </c>
      <c r="B65" s="64" t="s">
        <v>174</v>
      </c>
      <c r="C65" s="70"/>
      <c r="D65" s="76"/>
      <c r="E65" s="28"/>
      <c r="F65" s="29"/>
      <c r="G65" s="30"/>
      <c r="H65" s="31"/>
      <c r="I65" s="33"/>
      <c r="J65" s="66"/>
      <c r="K65" s="67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68"/>
    </row>
    <row r="66" spans="1:112" s="49" customFormat="1" ht="30" x14ac:dyDescent="0.25">
      <c r="A66" s="70" t="s">
        <v>389</v>
      </c>
      <c r="B66" s="71" t="s">
        <v>492</v>
      </c>
      <c r="C66" s="72" t="s">
        <v>493</v>
      </c>
      <c r="D66" s="73">
        <v>3</v>
      </c>
      <c r="E66" s="74">
        <v>48.13</v>
      </c>
      <c r="F66" s="74">
        <f>E66/30*100</f>
        <v>160.43333333333334</v>
      </c>
      <c r="G66" s="75">
        <v>50732</v>
      </c>
      <c r="H66" s="74">
        <f>G66/16000*100</f>
        <v>317.07499999999999</v>
      </c>
      <c r="I66" s="73">
        <v>0</v>
      </c>
      <c r="J66" s="76">
        <v>0</v>
      </c>
      <c r="K66" s="6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8"/>
    </row>
    <row r="67" spans="1:112" s="49" customFormat="1" ht="45" x14ac:dyDescent="0.25">
      <c r="A67" s="70" t="s">
        <v>394</v>
      </c>
      <c r="B67" s="71" t="s">
        <v>494</v>
      </c>
      <c r="C67" s="72" t="s">
        <v>495</v>
      </c>
      <c r="D67" s="73">
        <v>4</v>
      </c>
      <c r="E67" s="77">
        <v>51.26</v>
      </c>
      <c r="F67" s="74">
        <f t="shared" ref="F67:F70" si="8">E67/30*100</f>
        <v>170.86666666666665</v>
      </c>
      <c r="G67" s="75">
        <v>56702</v>
      </c>
      <c r="H67" s="74">
        <f t="shared" ref="H67:H70" si="9">G67/16000*100</f>
        <v>354.38749999999999</v>
      </c>
      <c r="I67" s="73">
        <v>0</v>
      </c>
      <c r="J67" s="76">
        <v>0</v>
      </c>
      <c r="K67" s="6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8"/>
    </row>
    <row r="68" spans="1:112" s="49" customFormat="1" ht="30" x14ac:dyDescent="0.25">
      <c r="A68" s="70" t="s">
        <v>397</v>
      </c>
      <c r="B68" s="78" t="s">
        <v>496</v>
      </c>
      <c r="C68" s="72" t="s">
        <v>497</v>
      </c>
      <c r="D68" s="73">
        <v>3</v>
      </c>
      <c r="E68" s="77">
        <v>34.43</v>
      </c>
      <c r="F68" s="74">
        <f t="shared" si="8"/>
        <v>114.76666666666667</v>
      </c>
      <c r="G68" s="75">
        <v>33127</v>
      </c>
      <c r="H68" s="74">
        <f t="shared" si="9"/>
        <v>207.04375000000002</v>
      </c>
      <c r="I68" s="73">
        <v>0</v>
      </c>
      <c r="J68" s="76">
        <v>0</v>
      </c>
      <c r="K68" s="6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8"/>
    </row>
    <row r="69" spans="1:112" s="49" customFormat="1" ht="30" x14ac:dyDescent="0.25">
      <c r="A69" s="70" t="s">
        <v>400</v>
      </c>
      <c r="B69" s="71" t="s">
        <v>498</v>
      </c>
      <c r="C69" s="72" t="s">
        <v>499</v>
      </c>
      <c r="D69" s="73">
        <v>2</v>
      </c>
      <c r="E69" s="77">
        <v>32.69</v>
      </c>
      <c r="F69" s="74">
        <f t="shared" si="8"/>
        <v>108.96666666666665</v>
      </c>
      <c r="G69" s="75">
        <v>24998</v>
      </c>
      <c r="H69" s="74">
        <f t="shared" si="9"/>
        <v>156.23750000000001</v>
      </c>
      <c r="I69" s="73">
        <v>0</v>
      </c>
      <c r="J69" s="76">
        <v>0</v>
      </c>
      <c r="K69" s="6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8"/>
    </row>
    <row r="70" spans="1:112" s="49" customFormat="1" ht="30" x14ac:dyDescent="0.25">
      <c r="A70" s="70" t="s">
        <v>403</v>
      </c>
      <c r="B70" s="78" t="s">
        <v>500</v>
      </c>
      <c r="C70" s="72" t="s">
        <v>501</v>
      </c>
      <c r="D70" s="73">
        <v>1</v>
      </c>
      <c r="E70" s="77">
        <v>31.36</v>
      </c>
      <c r="F70" s="74">
        <f t="shared" si="8"/>
        <v>104.53333333333332</v>
      </c>
      <c r="G70" s="75">
        <v>30398</v>
      </c>
      <c r="H70" s="74">
        <f t="shared" si="9"/>
        <v>189.98750000000001</v>
      </c>
      <c r="I70" s="73">
        <v>0</v>
      </c>
      <c r="J70" s="76">
        <v>0</v>
      </c>
      <c r="K70" s="6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8"/>
    </row>
    <row r="71" spans="1:112" s="49" customFormat="1" x14ac:dyDescent="0.25">
      <c r="A71" s="57" t="s">
        <v>412</v>
      </c>
      <c r="B71" s="79" t="s">
        <v>413</v>
      </c>
      <c r="C71" s="72"/>
      <c r="D71" s="73"/>
      <c r="E71" s="77"/>
      <c r="F71" s="74"/>
      <c r="G71" s="75"/>
      <c r="H71" s="74"/>
      <c r="I71" s="73"/>
      <c r="J71" s="66"/>
      <c r="K71" s="6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8"/>
    </row>
    <row r="72" spans="1:112" x14ac:dyDescent="0.25">
      <c r="A72" s="57" t="s">
        <v>502</v>
      </c>
      <c r="B72" s="64"/>
      <c r="C72" s="64" t="s">
        <v>503</v>
      </c>
      <c r="D72" s="65">
        <f>SUM(D74:D77)</f>
        <v>15</v>
      </c>
      <c r="E72" s="83"/>
      <c r="F72" s="83"/>
      <c r="G72" s="84"/>
      <c r="H72" s="85"/>
      <c r="I72" s="86"/>
      <c r="J72" s="66"/>
      <c r="K72" s="87"/>
    </row>
    <row r="73" spans="1:112" x14ac:dyDescent="0.25">
      <c r="A73" s="57" t="s">
        <v>384</v>
      </c>
      <c r="B73" s="64" t="s">
        <v>174</v>
      </c>
      <c r="C73" s="70"/>
      <c r="D73" s="70"/>
      <c r="E73" s="88"/>
      <c r="F73" s="89"/>
      <c r="G73" s="90"/>
      <c r="H73" s="85"/>
      <c r="I73" s="86"/>
      <c r="J73" s="66"/>
      <c r="K73" s="87"/>
    </row>
    <row r="74" spans="1:112" ht="45" x14ac:dyDescent="0.25">
      <c r="A74" s="70" t="s">
        <v>389</v>
      </c>
      <c r="B74" s="78" t="s">
        <v>504</v>
      </c>
      <c r="C74" s="72" t="s">
        <v>505</v>
      </c>
      <c r="D74" s="73">
        <v>4</v>
      </c>
      <c r="E74" s="89">
        <v>49.269999999999996</v>
      </c>
      <c r="F74" s="89">
        <f>E74/30*100</f>
        <v>164.23333333333332</v>
      </c>
      <c r="G74" s="90">
        <v>71714</v>
      </c>
      <c r="H74" s="85">
        <f>G74/16000*100</f>
        <v>448.21249999999998</v>
      </c>
      <c r="I74" s="73">
        <v>0</v>
      </c>
      <c r="J74" s="76">
        <v>0</v>
      </c>
      <c r="K74" s="87"/>
    </row>
    <row r="75" spans="1:112" ht="45" x14ac:dyDescent="0.25">
      <c r="A75" s="70" t="s">
        <v>394</v>
      </c>
      <c r="B75" s="71" t="s">
        <v>506</v>
      </c>
      <c r="C75" s="72" t="s">
        <v>507</v>
      </c>
      <c r="D75" s="73">
        <v>4</v>
      </c>
      <c r="E75" s="89">
        <v>62.179999999999993</v>
      </c>
      <c r="F75" s="89">
        <f t="shared" ref="F75:F76" si="10">E75/30*100</f>
        <v>207.26666666666662</v>
      </c>
      <c r="G75" s="90">
        <v>90443</v>
      </c>
      <c r="H75" s="85">
        <f t="shared" ref="H75:H76" si="11">G75/16000*100</f>
        <v>565.26874999999995</v>
      </c>
      <c r="I75" s="73">
        <v>0</v>
      </c>
      <c r="J75" s="76">
        <v>0</v>
      </c>
      <c r="K75" s="87"/>
    </row>
    <row r="76" spans="1:112" ht="45" x14ac:dyDescent="0.25">
      <c r="A76" s="70" t="s">
        <v>397</v>
      </c>
      <c r="B76" s="71" t="s">
        <v>508</v>
      </c>
      <c r="C76" s="72" t="s">
        <v>509</v>
      </c>
      <c r="D76" s="73">
        <v>3</v>
      </c>
      <c r="E76" s="89">
        <v>40.230000000000004</v>
      </c>
      <c r="F76" s="89">
        <f t="shared" si="10"/>
        <v>134.10000000000002</v>
      </c>
      <c r="G76" s="90">
        <v>52899</v>
      </c>
      <c r="H76" s="85">
        <f t="shared" si="11"/>
        <v>330.61874999999998</v>
      </c>
      <c r="I76" s="73">
        <v>0</v>
      </c>
      <c r="J76" s="76">
        <v>0</v>
      </c>
      <c r="K76" s="87"/>
    </row>
    <row r="77" spans="1:112" ht="45" x14ac:dyDescent="0.25">
      <c r="A77" s="70" t="s">
        <v>400</v>
      </c>
      <c r="B77" s="71" t="s">
        <v>510</v>
      </c>
      <c r="C77" s="72" t="s">
        <v>511</v>
      </c>
      <c r="D77" s="73">
        <v>4</v>
      </c>
      <c r="E77" s="74">
        <v>54.32</v>
      </c>
      <c r="F77" s="89">
        <f>E77/30*100</f>
        <v>181.06666666666666</v>
      </c>
      <c r="G77" s="90">
        <v>73763</v>
      </c>
      <c r="H77" s="85">
        <f>G77/16000*100</f>
        <v>461.01875000000001</v>
      </c>
      <c r="I77" s="73">
        <v>0</v>
      </c>
      <c r="J77" s="76">
        <v>0</v>
      </c>
      <c r="K77" s="87"/>
    </row>
    <row r="78" spans="1:112" s="49" customFormat="1" x14ac:dyDescent="0.25">
      <c r="A78" s="57" t="s">
        <v>412</v>
      </c>
      <c r="B78" s="79" t="s">
        <v>413</v>
      </c>
      <c r="C78" s="72"/>
      <c r="D78" s="73"/>
      <c r="E78" s="77"/>
      <c r="F78" s="74"/>
      <c r="G78" s="75"/>
      <c r="H78" s="74"/>
      <c r="I78" s="73"/>
      <c r="J78" s="66"/>
      <c r="K78" s="6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8"/>
    </row>
    <row r="79" spans="1:112" x14ac:dyDescent="0.25">
      <c r="A79" s="57" t="s">
        <v>512</v>
      </c>
      <c r="B79" s="64"/>
      <c r="C79" s="64" t="s">
        <v>513</v>
      </c>
      <c r="D79" s="65">
        <f>SUM(D82:D85)</f>
        <v>13</v>
      </c>
      <c r="E79" s="83"/>
      <c r="F79" s="83"/>
      <c r="G79" s="84"/>
      <c r="H79" s="85"/>
      <c r="I79" s="86"/>
      <c r="J79" s="66"/>
      <c r="K79" s="87"/>
    </row>
    <row r="80" spans="1:112" x14ac:dyDescent="0.25">
      <c r="A80" s="57" t="s">
        <v>384</v>
      </c>
      <c r="B80" s="64" t="s">
        <v>514</v>
      </c>
      <c r="C80" s="64"/>
      <c r="D80" s="65"/>
      <c r="E80" s="83"/>
      <c r="F80" s="83"/>
      <c r="G80" s="84"/>
      <c r="H80" s="85"/>
      <c r="I80" s="86"/>
      <c r="J80" s="66"/>
      <c r="K80" s="87"/>
    </row>
    <row r="81" spans="1:11" x14ac:dyDescent="0.25">
      <c r="A81" s="57" t="s">
        <v>412</v>
      </c>
      <c r="B81" s="64" t="s">
        <v>515</v>
      </c>
      <c r="C81" s="70"/>
      <c r="D81" s="70"/>
      <c r="E81" s="88"/>
      <c r="F81" s="89"/>
      <c r="G81" s="90"/>
      <c r="H81" s="85"/>
      <c r="I81" s="86"/>
      <c r="J81" s="66"/>
      <c r="K81" s="87"/>
    </row>
    <row r="82" spans="1:11" ht="45" x14ac:dyDescent="0.25">
      <c r="A82" s="70" t="s">
        <v>437</v>
      </c>
      <c r="B82" s="71" t="s">
        <v>516</v>
      </c>
      <c r="C82" s="72" t="s">
        <v>517</v>
      </c>
      <c r="D82" s="73">
        <v>3</v>
      </c>
      <c r="E82" s="74">
        <v>39.89</v>
      </c>
      <c r="F82" s="89">
        <f>E82/5.5*100</f>
        <v>725.27272727272725</v>
      </c>
      <c r="G82" s="90">
        <v>45470</v>
      </c>
      <c r="H82" s="85">
        <f>G82/21000*100</f>
        <v>216.52380952380952</v>
      </c>
      <c r="I82" s="73">
        <v>0</v>
      </c>
      <c r="J82" s="76">
        <v>0</v>
      </c>
      <c r="K82" s="87"/>
    </row>
    <row r="83" spans="1:11" ht="45" x14ac:dyDescent="0.25">
      <c r="A83" s="70" t="s">
        <v>440</v>
      </c>
      <c r="B83" s="71" t="s">
        <v>518</v>
      </c>
      <c r="C83" s="72" t="s">
        <v>519</v>
      </c>
      <c r="D83" s="73">
        <v>3</v>
      </c>
      <c r="E83" s="88">
        <v>51.97</v>
      </c>
      <c r="F83" s="89">
        <f t="shared" ref="F83:F85" si="12">E83/5.5*100</f>
        <v>944.90909090909088</v>
      </c>
      <c r="G83" s="90">
        <v>59470</v>
      </c>
      <c r="H83" s="85">
        <f t="shared" ref="H83:H85" si="13">G83/21000*100</f>
        <v>283.19047619047615</v>
      </c>
      <c r="I83" s="73">
        <v>0</v>
      </c>
      <c r="J83" s="76">
        <v>0</v>
      </c>
      <c r="K83" s="87"/>
    </row>
    <row r="84" spans="1:11" ht="45" x14ac:dyDescent="0.25">
      <c r="A84" s="70" t="s">
        <v>520</v>
      </c>
      <c r="B84" s="78" t="s">
        <v>521</v>
      </c>
      <c r="C84" s="72" t="s">
        <v>522</v>
      </c>
      <c r="D84" s="73">
        <v>3</v>
      </c>
      <c r="E84" s="88">
        <v>35.979999999999997</v>
      </c>
      <c r="F84" s="89">
        <f t="shared" si="12"/>
        <v>654.18181818181813</v>
      </c>
      <c r="G84" s="90">
        <v>55559</v>
      </c>
      <c r="H84" s="85">
        <f t="shared" si="13"/>
        <v>264.56666666666666</v>
      </c>
      <c r="I84" s="73">
        <v>0</v>
      </c>
      <c r="J84" s="76">
        <v>0</v>
      </c>
      <c r="K84" s="87"/>
    </row>
    <row r="85" spans="1:11" ht="60" x14ac:dyDescent="0.25">
      <c r="A85" s="70" t="s">
        <v>523</v>
      </c>
      <c r="B85" s="78" t="s">
        <v>524</v>
      </c>
      <c r="C85" s="72" t="s">
        <v>525</v>
      </c>
      <c r="D85" s="73">
        <v>4</v>
      </c>
      <c r="E85" s="88">
        <v>43.17</v>
      </c>
      <c r="F85" s="89">
        <f t="shared" si="12"/>
        <v>784.90909090909099</v>
      </c>
      <c r="G85" s="90">
        <v>58177</v>
      </c>
      <c r="H85" s="85">
        <f t="shared" si="13"/>
        <v>277.0333333333333</v>
      </c>
      <c r="I85" s="76">
        <v>0</v>
      </c>
      <c r="J85" s="76">
        <v>0</v>
      </c>
      <c r="K85" s="87"/>
    </row>
    <row r="86" spans="1:11" x14ac:dyDescent="0.25">
      <c r="A86" s="57" t="s">
        <v>526</v>
      </c>
      <c r="B86" s="64"/>
      <c r="C86" s="64" t="s">
        <v>527</v>
      </c>
      <c r="D86" s="65">
        <v>23</v>
      </c>
      <c r="E86" s="110" t="s">
        <v>528</v>
      </c>
      <c r="F86" s="110"/>
      <c r="G86" s="110"/>
      <c r="H86" s="110"/>
      <c r="I86" s="110"/>
      <c r="J86" s="110"/>
      <c r="K86" s="110"/>
    </row>
    <row r="87" spans="1:11" x14ac:dyDescent="0.25">
      <c r="A87" s="57" t="s">
        <v>384</v>
      </c>
      <c r="B87" s="64" t="s">
        <v>174</v>
      </c>
      <c r="C87" s="64"/>
      <c r="D87" s="65"/>
      <c r="E87" s="83"/>
      <c r="F87" s="83"/>
      <c r="G87" s="84"/>
      <c r="H87" s="85"/>
      <c r="I87" s="86"/>
      <c r="J87" s="66"/>
      <c r="K87" s="87"/>
    </row>
    <row r="88" spans="1:11" ht="30" x14ac:dyDescent="0.25">
      <c r="A88" s="70" t="s">
        <v>389</v>
      </c>
      <c r="B88" s="82" t="s">
        <v>529</v>
      </c>
      <c r="C88" s="91" t="s">
        <v>530</v>
      </c>
      <c r="D88" s="76">
        <v>2</v>
      </c>
      <c r="E88" s="89">
        <v>33.21</v>
      </c>
      <c r="F88" s="89">
        <f>E88/30*100</f>
        <v>110.7</v>
      </c>
      <c r="G88" s="90">
        <v>26714</v>
      </c>
      <c r="H88" s="85">
        <f>G88/16000*100</f>
        <v>166.96249999999998</v>
      </c>
      <c r="I88" s="73">
        <v>0</v>
      </c>
      <c r="J88" s="76">
        <v>0</v>
      </c>
      <c r="K88" s="87"/>
    </row>
    <row r="89" spans="1:11" x14ac:dyDescent="0.25">
      <c r="A89" s="57" t="s">
        <v>412</v>
      </c>
      <c r="B89" s="64" t="s">
        <v>515</v>
      </c>
      <c r="C89" s="92"/>
      <c r="D89" s="70"/>
      <c r="E89" s="88"/>
      <c r="F89" s="89"/>
      <c r="G89" s="90"/>
      <c r="H89" s="85"/>
      <c r="I89" s="86"/>
      <c r="J89" s="66"/>
      <c r="K89" s="87"/>
    </row>
    <row r="90" spans="1:11" ht="75" x14ac:dyDescent="0.25">
      <c r="A90" s="70" t="s">
        <v>437</v>
      </c>
      <c r="B90" s="71" t="s">
        <v>531</v>
      </c>
      <c r="C90" s="72" t="s">
        <v>532</v>
      </c>
      <c r="D90" s="73">
        <v>6</v>
      </c>
      <c r="E90" s="74">
        <v>23.23</v>
      </c>
      <c r="F90" s="89">
        <f>E90/5.5*100</f>
        <v>422.36363636363637</v>
      </c>
      <c r="G90" s="90">
        <v>122838</v>
      </c>
      <c r="H90" s="85">
        <f>G90/21000*100</f>
        <v>584.94285714285718</v>
      </c>
      <c r="I90" s="73">
        <v>0</v>
      </c>
      <c r="J90" s="76">
        <v>0</v>
      </c>
      <c r="K90" s="87"/>
    </row>
    <row r="91" spans="1:11" ht="60" x14ac:dyDescent="0.25">
      <c r="A91" s="70" t="s">
        <v>440</v>
      </c>
      <c r="B91" s="71" t="s">
        <v>533</v>
      </c>
      <c r="C91" s="72" t="s">
        <v>534</v>
      </c>
      <c r="D91" s="73">
        <v>4</v>
      </c>
      <c r="E91" s="88">
        <v>33.1</v>
      </c>
      <c r="F91" s="89">
        <f t="shared" ref="F91:F96" si="14">E91/5.5*100</f>
        <v>601.81818181818187</v>
      </c>
      <c r="G91" s="90">
        <v>51733</v>
      </c>
      <c r="H91" s="85">
        <f t="shared" ref="H91:H96" si="15">G91/21000*100</f>
        <v>246.34761904761905</v>
      </c>
      <c r="I91" s="73">
        <v>0</v>
      </c>
      <c r="J91" s="76">
        <v>0</v>
      </c>
      <c r="K91" s="87"/>
    </row>
    <row r="92" spans="1:11" ht="45" x14ac:dyDescent="0.25">
      <c r="A92" s="70" t="s">
        <v>520</v>
      </c>
      <c r="B92" s="93" t="s">
        <v>535</v>
      </c>
      <c r="C92" s="72" t="s">
        <v>536</v>
      </c>
      <c r="D92" s="73">
        <v>3</v>
      </c>
      <c r="E92" s="88">
        <v>30.7</v>
      </c>
      <c r="F92" s="89">
        <f t="shared" si="14"/>
        <v>558.18181818181824</v>
      </c>
      <c r="G92" s="90">
        <v>36335</v>
      </c>
      <c r="H92" s="85">
        <f t="shared" si="15"/>
        <v>173.02380952380952</v>
      </c>
      <c r="I92" s="73">
        <v>0</v>
      </c>
      <c r="J92" s="76">
        <v>0</v>
      </c>
      <c r="K92" s="87"/>
    </row>
    <row r="93" spans="1:11" ht="45" x14ac:dyDescent="0.25">
      <c r="A93" s="70" t="s">
        <v>523</v>
      </c>
      <c r="B93" s="93" t="s">
        <v>537</v>
      </c>
      <c r="C93" s="72" t="s">
        <v>538</v>
      </c>
      <c r="D93" s="73">
        <v>3</v>
      </c>
      <c r="E93" s="88">
        <v>42.87</v>
      </c>
      <c r="F93" s="89">
        <f t="shared" si="14"/>
        <v>779.45454545454538</v>
      </c>
      <c r="G93" s="90">
        <v>37816</v>
      </c>
      <c r="H93" s="85">
        <f t="shared" si="15"/>
        <v>180.07619047619048</v>
      </c>
      <c r="I93" s="76">
        <v>0</v>
      </c>
      <c r="J93" s="76">
        <v>0</v>
      </c>
      <c r="K93" s="87"/>
    </row>
    <row r="94" spans="1:11" ht="30" x14ac:dyDescent="0.25">
      <c r="A94" s="70" t="s">
        <v>539</v>
      </c>
      <c r="B94" s="78" t="s">
        <v>540</v>
      </c>
      <c r="C94" s="72" t="s">
        <v>541</v>
      </c>
      <c r="D94" s="73">
        <v>2</v>
      </c>
      <c r="E94" s="88">
        <v>52.42</v>
      </c>
      <c r="F94" s="89">
        <f t="shared" si="14"/>
        <v>953.09090909090912</v>
      </c>
      <c r="G94" s="90">
        <v>44149</v>
      </c>
      <c r="H94" s="85">
        <f t="shared" si="15"/>
        <v>210.23333333333332</v>
      </c>
      <c r="I94" s="76">
        <v>0</v>
      </c>
      <c r="J94" s="76">
        <v>0</v>
      </c>
      <c r="K94" s="87"/>
    </row>
    <row r="95" spans="1:11" ht="30" x14ac:dyDescent="0.25">
      <c r="A95" s="70" t="s">
        <v>542</v>
      </c>
      <c r="B95" s="78" t="s">
        <v>543</v>
      </c>
      <c r="C95" s="72" t="s">
        <v>544</v>
      </c>
      <c r="D95" s="73">
        <v>2</v>
      </c>
      <c r="E95" s="88">
        <v>25.46</v>
      </c>
      <c r="F95" s="89">
        <f t="shared" si="14"/>
        <v>462.90909090909088</v>
      </c>
      <c r="G95" s="90">
        <v>34321</v>
      </c>
      <c r="H95" s="85">
        <f t="shared" si="15"/>
        <v>163.43333333333334</v>
      </c>
      <c r="I95" s="76">
        <v>0</v>
      </c>
      <c r="J95" s="76">
        <v>0</v>
      </c>
      <c r="K95" s="87"/>
    </row>
    <row r="96" spans="1:11" ht="30" x14ac:dyDescent="0.25">
      <c r="A96" s="70" t="s">
        <v>545</v>
      </c>
      <c r="B96" s="78" t="s">
        <v>546</v>
      </c>
      <c r="C96" s="72" t="s">
        <v>547</v>
      </c>
      <c r="D96" s="73">
        <v>2</v>
      </c>
      <c r="E96" s="88">
        <v>27.73</v>
      </c>
      <c r="F96" s="89">
        <f t="shared" si="14"/>
        <v>504.18181818181819</v>
      </c>
      <c r="G96" s="90">
        <v>26928</v>
      </c>
      <c r="H96" s="85">
        <f t="shared" si="15"/>
        <v>128.22857142857143</v>
      </c>
      <c r="I96" s="76">
        <v>0</v>
      </c>
      <c r="J96" s="76">
        <v>0</v>
      </c>
      <c r="K96" s="87"/>
    </row>
    <row r="97" spans="1:11" ht="15.75" x14ac:dyDescent="0.25">
      <c r="A97" s="70"/>
      <c r="B97" s="106" t="s">
        <v>548</v>
      </c>
      <c r="C97" s="107"/>
      <c r="D97" s="107"/>
      <c r="E97" s="107"/>
      <c r="F97" s="107"/>
      <c r="G97" s="107"/>
      <c r="H97" s="107"/>
      <c r="I97" s="107"/>
      <c r="J97" s="108"/>
      <c r="K97" s="87"/>
    </row>
    <row r="98" spans="1:11" x14ac:dyDescent="0.25">
      <c r="A98" s="57" t="s">
        <v>387</v>
      </c>
      <c r="B98" s="94"/>
      <c r="C98" s="94" t="s">
        <v>549</v>
      </c>
      <c r="D98" s="73">
        <v>12</v>
      </c>
      <c r="E98" s="88"/>
      <c r="F98" s="89"/>
      <c r="G98" s="90"/>
      <c r="H98" s="85"/>
      <c r="I98" s="76"/>
      <c r="J98" s="76"/>
      <c r="K98" s="87"/>
    </row>
    <row r="99" spans="1:11" ht="60" x14ac:dyDescent="0.25">
      <c r="A99" s="76">
        <v>1</v>
      </c>
      <c r="B99" s="95" t="s">
        <v>550</v>
      </c>
      <c r="C99" s="96" t="s">
        <v>551</v>
      </c>
      <c r="D99" s="76">
        <v>5</v>
      </c>
      <c r="E99" s="73" t="s">
        <v>552</v>
      </c>
      <c r="F99" s="73" t="s">
        <v>553</v>
      </c>
      <c r="G99" s="73">
        <v>84.275000000000006</v>
      </c>
      <c r="H99" s="73" t="s">
        <v>554</v>
      </c>
      <c r="I99" s="86"/>
      <c r="J99" s="66"/>
      <c r="K99" s="87"/>
    </row>
    <row r="100" spans="1:11" ht="30" x14ac:dyDescent="0.25">
      <c r="A100" s="76">
        <v>2</v>
      </c>
      <c r="B100" s="95" t="s">
        <v>6</v>
      </c>
      <c r="C100" s="96" t="s">
        <v>555</v>
      </c>
      <c r="D100" s="73">
        <v>2</v>
      </c>
      <c r="E100" s="73" t="s">
        <v>556</v>
      </c>
      <c r="F100" s="73" t="s">
        <v>557</v>
      </c>
      <c r="G100" s="73">
        <v>67.254999999999995</v>
      </c>
      <c r="H100" s="73" t="s">
        <v>558</v>
      </c>
      <c r="I100" s="86"/>
      <c r="J100" s="66"/>
      <c r="K100" s="87"/>
    </row>
    <row r="101" spans="1:11" ht="45" x14ac:dyDescent="0.25">
      <c r="A101" s="76">
        <v>3</v>
      </c>
      <c r="B101" s="95" t="s">
        <v>9</v>
      </c>
      <c r="C101" s="96" t="s">
        <v>559</v>
      </c>
      <c r="D101" s="73">
        <v>3</v>
      </c>
      <c r="E101" s="73" t="s">
        <v>560</v>
      </c>
      <c r="F101" s="73" t="s">
        <v>561</v>
      </c>
      <c r="G101" s="73">
        <v>45.48</v>
      </c>
      <c r="H101" s="73" t="s">
        <v>562</v>
      </c>
      <c r="I101" s="86"/>
      <c r="J101" s="66"/>
      <c r="K101" s="87"/>
    </row>
    <row r="102" spans="1:11" ht="30" x14ac:dyDescent="0.25">
      <c r="A102" s="76">
        <v>4</v>
      </c>
      <c r="B102" s="95" t="s">
        <v>14</v>
      </c>
      <c r="C102" s="96" t="s">
        <v>690</v>
      </c>
      <c r="D102" s="73">
        <v>1</v>
      </c>
      <c r="E102" s="73" t="s">
        <v>563</v>
      </c>
      <c r="F102" s="73">
        <v>230</v>
      </c>
      <c r="G102" s="73">
        <v>22.63</v>
      </c>
      <c r="H102" s="73" t="s">
        <v>564</v>
      </c>
      <c r="I102" s="86"/>
      <c r="J102" s="66"/>
      <c r="K102" s="87"/>
    </row>
    <row r="103" spans="1:11" ht="30" x14ac:dyDescent="0.25">
      <c r="A103" s="76">
        <v>5</v>
      </c>
      <c r="B103" s="95" t="s">
        <v>16</v>
      </c>
      <c r="C103" s="96" t="s">
        <v>691</v>
      </c>
      <c r="D103" s="73">
        <v>1</v>
      </c>
      <c r="E103" s="73" t="s">
        <v>565</v>
      </c>
      <c r="F103" s="73" t="s">
        <v>566</v>
      </c>
      <c r="G103" s="73">
        <v>43.511000000000003</v>
      </c>
      <c r="H103" s="73" t="s">
        <v>567</v>
      </c>
      <c r="I103" s="86"/>
      <c r="J103" s="66"/>
      <c r="K103" s="87"/>
    </row>
    <row r="104" spans="1:11" x14ac:dyDescent="0.25">
      <c r="A104" s="65" t="s">
        <v>414</v>
      </c>
      <c r="B104" s="94"/>
      <c r="C104" s="97" t="s">
        <v>109</v>
      </c>
      <c r="D104" s="73">
        <v>8</v>
      </c>
      <c r="E104" s="73"/>
      <c r="F104" s="73"/>
      <c r="G104" s="73"/>
      <c r="H104" s="73"/>
      <c r="I104" s="86"/>
      <c r="J104" s="66"/>
      <c r="K104" s="87"/>
    </row>
    <row r="105" spans="1:11" ht="45" x14ac:dyDescent="0.25">
      <c r="A105" s="76">
        <v>1</v>
      </c>
      <c r="B105" s="95" t="s">
        <v>568</v>
      </c>
      <c r="C105" s="96" t="s">
        <v>692</v>
      </c>
      <c r="D105" s="73">
        <v>3</v>
      </c>
      <c r="E105" s="73" t="s">
        <v>569</v>
      </c>
      <c r="F105" s="73" t="s">
        <v>570</v>
      </c>
      <c r="G105" s="73">
        <v>65.697000000000003</v>
      </c>
      <c r="H105" s="73" t="s">
        <v>571</v>
      </c>
      <c r="I105" s="86"/>
      <c r="J105" s="66"/>
      <c r="K105" s="87"/>
    </row>
    <row r="106" spans="1:11" ht="30" x14ac:dyDescent="0.25">
      <c r="A106" s="76">
        <v>2</v>
      </c>
      <c r="B106" s="95" t="s">
        <v>22</v>
      </c>
      <c r="C106" s="96" t="s">
        <v>693</v>
      </c>
      <c r="D106" s="73">
        <v>1</v>
      </c>
      <c r="E106" s="73" t="s">
        <v>572</v>
      </c>
      <c r="F106" s="73" t="s">
        <v>573</v>
      </c>
      <c r="G106" s="73">
        <v>28.562000000000001</v>
      </c>
      <c r="H106" s="73" t="s">
        <v>574</v>
      </c>
      <c r="I106" s="86"/>
      <c r="J106" s="66"/>
      <c r="K106" s="87"/>
    </row>
    <row r="107" spans="1:11" ht="30" x14ac:dyDescent="0.25">
      <c r="A107" s="76">
        <v>3</v>
      </c>
      <c r="B107" s="95" t="s">
        <v>23</v>
      </c>
      <c r="C107" s="96" t="s">
        <v>694</v>
      </c>
      <c r="D107" s="73">
        <v>2</v>
      </c>
      <c r="E107" s="73" t="s">
        <v>575</v>
      </c>
      <c r="F107" s="73" t="s">
        <v>576</v>
      </c>
      <c r="G107" s="73">
        <v>46.023000000000003</v>
      </c>
      <c r="H107" s="73" t="s">
        <v>577</v>
      </c>
      <c r="I107" s="86"/>
      <c r="J107" s="66"/>
      <c r="K107" s="87"/>
    </row>
    <row r="108" spans="1:11" ht="30" x14ac:dyDescent="0.25">
      <c r="A108" s="76">
        <v>4</v>
      </c>
      <c r="B108" s="95" t="s">
        <v>26</v>
      </c>
      <c r="C108" s="96" t="s">
        <v>578</v>
      </c>
      <c r="D108" s="73">
        <v>2</v>
      </c>
      <c r="E108" s="73" t="s">
        <v>579</v>
      </c>
      <c r="F108" s="73" t="s">
        <v>580</v>
      </c>
      <c r="G108" s="73">
        <v>50.573999999999998</v>
      </c>
      <c r="H108" s="73" t="s">
        <v>581</v>
      </c>
      <c r="I108" s="86"/>
      <c r="J108" s="66"/>
      <c r="K108" s="87"/>
    </row>
    <row r="109" spans="1:11" x14ac:dyDescent="0.25">
      <c r="A109" s="65" t="s">
        <v>431</v>
      </c>
      <c r="B109" s="94"/>
      <c r="C109" s="97" t="s">
        <v>110</v>
      </c>
      <c r="D109" s="73">
        <v>12</v>
      </c>
      <c r="E109" s="73"/>
      <c r="F109" s="73"/>
      <c r="G109" s="73"/>
      <c r="H109" s="73"/>
      <c r="I109" s="86"/>
      <c r="J109" s="66"/>
      <c r="K109" s="87"/>
    </row>
    <row r="110" spans="1:11" ht="45" x14ac:dyDescent="0.25">
      <c r="A110" s="76">
        <v>1</v>
      </c>
      <c r="B110" s="95" t="s">
        <v>582</v>
      </c>
      <c r="C110" s="96" t="s">
        <v>695</v>
      </c>
      <c r="D110" s="73">
        <v>3</v>
      </c>
      <c r="E110" s="73" t="s">
        <v>583</v>
      </c>
      <c r="F110" s="73" t="s">
        <v>584</v>
      </c>
      <c r="G110" s="73">
        <v>52.317999999999998</v>
      </c>
      <c r="H110" s="73" t="s">
        <v>585</v>
      </c>
      <c r="I110" s="86"/>
      <c r="J110" s="66"/>
      <c r="K110" s="87"/>
    </row>
    <row r="111" spans="1:11" ht="30" x14ac:dyDescent="0.25">
      <c r="A111" s="76">
        <v>2</v>
      </c>
      <c r="B111" s="95" t="s">
        <v>586</v>
      </c>
      <c r="C111" s="96" t="s">
        <v>696</v>
      </c>
      <c r="D111" s="73">
        <v>2</v>
      </c>
      <c r="E111" s="73" t="s">
        <v>587</v>
      </c>
      <c r="F111" s="73" t="s">
        <v>588</v>
      </c>
      <c r="G111" s="73">
        <v>42.784999999999997</v>
      </c>
      <c r="H111" s="73" t="s">
        <v>589</v>
      </c>
      <c r="I111" s="86"/>
      <c r="J111" s="66"/>
      <c r="K111" s="87"/>
    </row>
    <row r="112" spans="1:11" ht="30" x14ac:dyDescent="0.25">
      <c r="A112" s="76">
        <v>3</v>
      </c>
      <c r="B112" s="95" t="s">
        <v>37</v>
      </c>
      <c r="C112" s="96" t="s">
        <v>697</v>
      </c>
      <c r="D112" s="73">
        <v>1</v>
      </c>
      <c r="E112" s="73" t="s">
        <v>590</v>
      </c>
      <c r="F112" s="73" t="s">
        <v>591</v>
      </c>
      <c r="G112" s="73">
        <v>21.132000000000001</v>
      </c>
      <c r="H112" s="73" t="s">
        <v>592</v>
      </c>
      <c r="I112" s="86"/>
      <c r="J112" s="66"/>
      <c r="K112" s="87"/>
    </row>
    <row r="113" spans="1:11" ht="30" x14ac:dyDescent="0.25">
      <c r="A113" s="76">
        <v>4</v>
      </c>
      <c r="B113" s="95" t="s">
        <v>39</v>
      </c>
      <c r="C113" s="96" t="s">
        <v>698</v>
      </c>
      <c r="D113" s="73">
        <v>2</v>
      </c>
      <c r="E113" s="73" t="s">
        <v>552</v>
      </c>
      <c r="F113" s="73" t="s">
        <v>553</v>
      </c>
      <c r="G113" s="73">
        <v>34.573999999999998</v>
      </c>
      <c r="H113" s="73" t="s">
        <v>593</v>
      </c>
      <c r="I113" s="86"/>
      <c r="J113" s="66"/>
      <c r="K113" s="87"/>
    </row>
    <row r="114" spans="1:11" ht="45" x14ac:dyDescent="0.25">
      <c r="A114" s="76">
        <v>5</v>
      </c>
      <c r="B114" s="95" t="s">
        <v>594</v>
      </c>
      <c r="C114" s="96" t="s">
        <v>699</v>
      </c>
      <c r="D114" s="73">
        <v>3</v>
      </c>
      <c r="E114" s="73" t="s">
        <v>595</v>
      </c>
      <c r="F114" s="73" t="s">
        <v>596</v>
      </c>
      <c r="G114" s="73">
        <v>31.757999999999999</v>
      </c>
      <c r="H114" s="73" t="s">
        <v>597</v>
      </c>
      <c r="I114" s="86"/>
      <c r="J114" s="66"/>
      <c r="K114" s="87"/>
    </row>
    <row r="115" spans="1:11" ht="30" x14ac:dyDescent="0.25">
      <c r="A115" s="76">
        <v>6</v>
      </c>
      <c r="B115" s="95" t="s">
        <v>43</v>
      </c>
      <c r="C115" s="96" t="s">
        <v>700</v>
      </c>
      <c r="D115" s="73">
        <v>1</v>
      </c>
      <c r="E115" s="73" t="s">
        <v>598</v>
      </c>
      <c r="F115" s="73" t="s">
        <v>599</v>
      </c>
      <c r="G115" s="73">
        <v>22.369</v>
      </c>
      <c r="H115" s="73" t="s">
        <v>600</v>
      </c>
      <c r="I115" s="86"/>
      <c r="J115" s="66"/>
      <c r="K115" s="87"/>
    </row>
    <row r="116" spans="1:11" x14ac:dyDescent="0.25">
      <c r="A116" s="65" t="s">
        <v>444</v>
      </c>
      <c r="B116" s="94"/>
      <c r="C116" s="94" t="s">
        <v>111</v>
      </c>
      <c r="D116" s="73">
        <v>13</v>
      </c>
      <c r="E116" s="73"/>
      <c r="F116" s="73"/>
      <c r="G116" s="73"/>
      <c r="H116" s="73"/>
      <c r="I116" s="86"/>
      <c r="J116" s="66"/>
      <c r="K116" s="87"/>
    </row>
    <row r="117" spans="1:11" x14ac:dyDescent="0.25">
      <c r="A117" s="76">
        <v>1</v>
      </c>
      <c r="B117" s="94" t="s">
        <v>601</v>
      </c>
      <c r="C117" s="97"/>
      <c r="D117" s="73"/>
      <c r="E117" s="73"/>
      <c r="F117" s="73"/>
      <c r="G117" s="73"/>
      <c r="H117" s="73"/>
      <c r="I117" s="86"/>
      <c r="J117" s="66"/>
      <c r="K117" s="87"/>
    </row>
    <row r="118" spans="1:11" ht="45" x14ac:dyDescent="0.25">
      <c r="A118" s="76">
        <v>1.1000000000000001</v>
      </c>
      <c r="B118" s="95" t="s">
        <v>602</v>
      </c>
      <c r="C118" s="96" t="s">
        <v>701</v>
      </c>
      <c r="D118" s="73">
        <v>3</v>
      </c>
      <c r="E118" s="73" t="s">
        <v>603</v>
      </c>
      <c r="F118" s="73" t="s">
        <v>604</v>
      </c>
      <c r="G118" s="73">
        <v>40.194000000000003</v>
      </c>
      <c r="H118" s="73" t="s">
        <v>605</v>
      </c>
      <c r="I118" s="86"/>
      <c r="J118" s="66"/>
      <c r="K118" s="87"/>
    </row>
    <row r="119" spans="1:11" ht="30" x14ac:dyDescent="0.25">
      <c r="A119" s="76">
        <v>1.2</v>
      </c>
      <c r="B119" s="95" t="s">
        <v>49</v>
      </c>
      <c r="C119" s="96" t="s">
        <v>702</v>
      </c>
      <c r="D119" s="73">
        <v>1</v>
      </c>
      <c r="E119" s="73" t="s">
        <v>606</v>
      </c>
      <c r="F119" s="73" t="s">
        <v>607</v>
      </c>
      <c r="G119" s="73">
        <v>42.255000000000003</v>
      </c>
      <c r="H119" s="73" t="s">
        <v>608</v>
      </c>
      <c r="I119" s="86"/>
      <c r="J119" s="66"/>
      <c r="K119" s="87"/>
    </row>
    <row r="120" spans="1:11" ht="30" x14ac:dyDescent="0.25">
      <c r="A120" s="76">
        <v>1.3</v>
      </c>
      <c r="B120" s="95" t="s">
        <v>238</v>
      </c>
      <c r="C120" s="96" t="s">
        <v>703</v>
      </c>
      <c r="D120" s="73">
        <v>2</v>
      </c>
      <c r="E120" s="73" t="s">
        <v>609</v>
      </c>
      <c r="F120" s="73" t="s">
        <v>610</v>
      </c>
      <c r="G120" s="73">
        <v>30.908999999999999</v>
      </c>
      <c r="H120" s="73" t="s">
        <v>611</v>
      </c>
      <c r="I120" s="86"/>
      <c r="J120" s="66"/>
      <c r="K120" s="87"/>
    </row>
    <row r="121" spans="1:11" ht="30" x14ac:dyDescent="0.25">
      <c r="A121" s="76">
        <v>1.4</v>
      </c>
      <c r="B121" s="95" t="s">
        <v>612</v>
      </c>
      <c r="C121" s="96" t="s">
        <v>704</v>
      </c>
      <c r="D121" s="73">
        <v>2</v>
      </c>
      <c r="E121" s="73" t="s">
        <v>613</v>
      </c>
      <c r="F121" s="73" t="s">
        <v>614</v>
      </c>
      <c r="G121" s="73">
        <v>34.723999999999997</v>
      </c>
      <c r="H121" s="73" t="s">
        <v>615</v>
      </c>
      <c r="I121" s="86"/>
      <c r="J121" s="66"/>
      <c r="K121" s="87"/>
    </row>
    <row r="122" spans="1:11" ht="30" x14ac:dyDescent="0.25">
      <c r="A122" s="76">
        <v>1.5</v>
      </c>
      <c r="B122" s="95" t="s">
        <v>58</v>
      </c>
      <c r="C122" s="96" t="s">
        <v>705</v>
      </c>
      <c r="D122" s="73">
        <v>2</v>
      </c>
      <c r="E122" s="73" t="s">
        <v>616</v>
      </c>
      <c r="F122" s="73" t="s">
        <v>617</v>
      </c>
      <c r="G122" s="73">
        <v>25.375</v>
      </c>
      <c r="H122" s="73" t="s">
        <v>618</v>
      </c>
      <c r="I122" s="86"/>
      <c r="J122" s="66"/>
      <c r="K122" s="87"/>
    </row>
    <row r="123" spans="1:11" x14ac:dyDescent="0.25">
      <c r="A123" s="76">
        <v>2</v>
      </c>
      <c r="B123" s="94" t="s">
        <v>619</v>
      </c>
      <c r="C123" s="96"/>
      <c r="D123" s="73"/>
      <c r="E123" s="73"/>
      <c r="F123" s="73"/>
      <c r="G123" s="73"/>
      <c r="H123" s="73"/>
      <c r="I123" s="86"/>
      <c r="J123" s="66"/>
      <c r="K123" s="87"/>
    </row>
    <row r="124" spans="1:11" x14ac:dyDescent="0.25">
      <c r="A124" s="76">
        <v>2.1</v>
      </c>
      <c r="B124" s="95" t="s">
        <v>60</v>
      </c>
      <c r="C124" s="96" t="s">
        <v>706</v>
      </c>
      <c r="D124" s="73">
        <v>1</v>
      </c>
      <c r="E124" s="73" t="s">
        <v>620</v>
      </c>
      <c r="F124" s="73" t="s">
        <v>621</v>
      </c>
      <c r="G124" s="73">
        <v>23.317</v>
      </c>
      <c r="H124" s="73" t="s">
        <v>622</v>
      </c>
      <c r="I124" s="86"/>
      <c r="J124" s="66"/>
      <c r="K124" s="87"/>
    </row>
    <row r="125" spans="1:11" ht="30" x14ac:dyDescent="0.25">
      <c r="A125" s="76">
        <v>2.2000000000000002</v>
      </c>
      <c r="B125" s="95" t="s">
        <v>61</v>
      </c>
      <c r="C125" s="96" t="s">
        <v>707</v>
      </c>
      <c r="D125" s="73">
        <v>2</v>
      </c>
      <c r="E125" s="73" t="s">
        <v>623</v>
      </c>
      <c r="F125" s="73" t="s">
        <v>624</v>
      </c>
      <c r="G125" s="73">
        <v>26.963999999999999</v>
      </c>
      <c r="H125" s="73" t="s">
        <v>625</v>
      </c>
      <c r="I125" s="86"/>
      <c r="J125" s="66"/>
      <c r="K125" s="87"/>
    </row>
    <row r="126" spans="1:11" x14ac:dyDescent="0.25">
      <c r="A126" s="65" t="s">
        <v>465</v>
      </c>
      <c r="B126" s="94"/>
      <c r="C126" s="97" t="s">
        <v>112</v>
      </c>
      <c r="D126" s="73">
        <v>9</v>
      </c>
      <c r="E126" s="73"/>
      <c r="F126" s="73"/>
      <c r="G126" s="73"/>
      <c r="H126" s="73"/>
      <c r="I126" s="86"/>
      <c r="J126" s="66"/>
      <c r="K126" s="87"/>
    </row>
    <row r="127" spans="1:11" ht="30" x14ac:dyDescent="0.25">
      <c r="A127" s="76">
        <v>1</v>
      </c>
      <c r="B127" s="95" t="s">
        <v>626</v>
      </c>
      <c r="C127" s="96" t="s">
        <v>708</v>
      </c>
      <c r="D127" s="73">
        <v>3</v>
      </c>
      <c r="E127" s="73" t="s">
        <v>627</v>
      </c>
      <c r="F127" s="73" t="s">
        <v>628</v>
      </c>
      <c r="G127" s="73">
        <v>63.488999999999997</v>
      </c>
      <c r="H127" s="73" t="s">
        <v>629</v>
      </c>
      <c r="I127" s="86"/>
      <c r="J127" s="66"/>
      <c r="K127" s="87"/>
    </row>
    <row r="128" spans="1:11" ht="30" x14ac:dyDescent="0.25">
      <c r="A128" s="76">
        <v>2</v>
      </c>
      <c r="B128" s="95" t="s">
        <v>69</v>
      </c>
      <c r="C128" s="96" t="s">
        <v>709</v>
      </c>
      <c r="D128" s="73">
        <v>2</v>
      </c>
      <c r="E128" s="73" t="s">
        <v>630</v>
      </c>
      <c r="F128" s="73" t="s">
        <v>631</v>
      </c>
      <c r="G128" s="73">
        <v>37.448999999999998</v>
      </c>
      <c r="H128" s="73" t="s">
        <v>632</v>
      </c>
      <c r="I128" s="86"/>
      <c r="J128" s="66"/>
      <c r="K128" s="87"/>
    </row>
    <row r="129" spans="1:11" ht="30" x14ac:dyDescent="0.25">
      <c r="A129" s="76">
        <v>3</v>
      </c>
      <c r="B129" s="95" t="s">
        <v>71</v>
      </c>
      <c r="C129" s="96" t="s">
        <v>633</v>
      </c>
      <c r="D129" s="73">
        <v>1</v>
      </c>
      <c r="E129" s="73" t="s">
        <v>634</v>
      </c>
      <c r="F129" s="73" t="s">
        <v>635</v>
      </c>
      <c r="G129" s="73">
        <v>25.59</v>
      </c>
      <c r="H129" s="73" t="s">
        <v>636</v>
      </c>
      <c r="I129" s="86"/>
      <c r="J129" s="66"/>
      <c r="K129" s="87"/>
    </row>
    <row r="130" spans="1:11" ht="30" x14ac:dyDescent="0.25">
      <c r="A130" s="76">
        <v>4</v>
      </c>
      <c r="B130" s="95" t="s">
        <v>73</v>
      </c>
      <c r="C130" s="96" t="s">
        <v>637</v>
      </c>
      <c r="D130" s="73">
        <v>1</v>
      </c>
      <c r="E130" s="73" t="s">
        <v>638</v>
      </c>
      <c r="F130" s="73" t="s">
        <v>639</v>
      </c>
      <c r="G130" s="73">
        <v>36.329000000000001</v>
      </c>
      <c r="H130" s="73" t="s">
        <v>640</v>
      </c>
      <c r="I130" s="86"/>
      <c r="J130" s="66"/>
      <c r="K130" s="87"/>
    </row>
    <row r="131" spans="1:11" ht="30" x14ac:dyDescent="0.25">
      <c r="A131" s="76">
        <v>5</v>
      </c>
      <c r="B131" s="95" t="s">
        <v>75</v>
      </c>
      <c r="C131" s="96" t="s">
        <v>710</v>
      </c>
      <c r="D131" s="73">
        <v>2</v>
      </c>
      <c r="E131" s="73" t="s">
        <v>641</v>
      </c>
      <c r="F131" s="73" t="s">
        <v>642</v>
      </c>
      <c r="G131" s="73">
        <v>36.729999999999997</v>
      </c>
      <c r="H131" s="73" t="s">
        <v>643</v>
      </c>
      <c r="I131" s="86"/>
      <c r="J131" s="66"/>
      <c r="K131" s="87"/>
    </row>
    <row r="132" spans="1:11" x14ac:dyDescent="0.25">
      <c r="A132" s="65" t="s">
        <v>477</v>
      </c>
      <c r="B132" s="94"/>
      <c r="C132" s="94" t="s">
        <v>113</v>
      </c>
      <c r="D132" s="73">
        <v>9</v>
      </c>
      <c r="E132" s="73"/>
      <c r="F132" s="73"/>
      <c r="G132" s="73"/>
      <c r="H132" s="73"/>
      <c r="I132" s="86"/>
      <c r="J132" s="66"/>
      <c r="K132" s="87"/>
    </row>
    <row r="133" spans="1:11" ht="30" x14ac:dyDescent="0.25">
      <c r="A133" s="76">
        <v>1</v>
      </c>
      <c r="B133" s="95" t="s">
        <v>644</v>
      </c>
      <c r="C133" s="96" t="s">
        <v>711</v>
      </c>
      <c r="D133" s="73">
        <v>2</v>
      </c>
      <c r="E133" s="73" t="s">
        <v>645</v>
      </c>
      <c r="F133" s="73" t="s">
        <v>646</v>
      </c>
      <c r="G133" s="73">
        <v>44.811999999999998</v>
      </c>
      <c r="H133" s="73" t="s">
        <v>647</v>
      </c>
      <c r="I133" s="86"/>
      <c r="J133" s="66"/>
      <c r="K133" s="87"/>
    </row>
    <row r="134" spans="1:11" ht="30" x14ac:dyDescent="0.25">
      <c r="A134" s="76">
        <v>2</v>
      </c>
      <c r="B134" s="95" t="s">
        <v>78</v>
      </c>
      <c r="C134" s="96" t="s">
        <v>648</v>
      </c>
      <c r="D134" s="73">
        <v>2</v>
      </c>
      <c r="E134" s="73" t="s">
        <v>649</v>
      </c>
      <c r="F134" s="73" t="s">
        <v>650</v>
      </c>
      <c r="G134" s="73">
        <v>34.273000000000003</v>
      </c>
      <c r="H134" s="73" t="s">
        <v>651</v>
      </c>
      <c r="I134" s="86"/>
      <c r="J134" s="66"/>
      <c r="K134" s="87"/>
    </row>
    <row r="135" spans="1:11" x14ac:dyDescent="0.25">
      <c r="A135" s="76">
        <v>3</v>
      </c>
      <c r="B135" s="95" t="s">
        <v>79</v>
      </c>
      <c r="C135" s="96" t="s">
        <v>712</v>
      </c>
      <c r="D135" s="73">
        <v>1</v>
      </c>
      <c r="E135" s="73" t="s">
        <v>652</v>
      </c>
      <c r="F135" s="73" t="s">
        <v>653</v>
      </c>
      <c r="G135" s="73">
        <v>27.812000000000001</v>
      </c>
      <c r="H135" s="73" t="s">
        <v>654</v>
      </c>
      <c r="I135" s="86"/>
      <c r="J135" s="66"/>
      <c r="K135" s="87"/>
    </row>
    <row r="136" spans="1:11" ht="30" x14ac:dyDescent="0.25">
      <c r="A136" s="76">
        <v>4</v>
      </c>
      <c r="B136" s="95" t="s">
        <v>80</v>
      </c>
      <c r="C136" s="96" t="s">
        <v>713</v>
      </c>
      <c r="D136" s="73">
        <v>2</v>
      </c>
      <c r="E136" s="73" t="s">
        <v>655</v>
      </c>
      <c r="F136" s="73" t="s">
        <v>656</v>
      </c>
      <c r="G136" s="73">
        <v>84.257999999999996</v>
      </c>
      <c r="H136" s="73" t="s">
        <v>657</v>
      </c>
      <c r="I136" s="86"/>
      <c r="J136" s="66"/>
      <c r="K136" s="87"/>
    </row>
    <row r="137" spans="1:11" ht="30" x14ac:dyDescent="0.25">
      <c r="A137" s="76">
        <v>5</v>
      </c>
      <c r="B137" s="95" t="s">
        <v>81</v>
      </c>
      <c r="C137" s="96" t="s">
        <v>714</v>
      </c>
      <c r="D137" s="73">
        <v>2</v>
      </c>
      <c r="E137" s="73" t="s">
        <v>658</v>
      </c>
      <c r="F137" s="73" t="s">
        <v>659</v>
      </c>
      <c r="G137" s="73">
        <v>23.96</v>
      </c>
      <c r="H137" s="73" t="s">
        <v>660</v>
      </c>
      <c r="I137" s="86"/>
      <c r="J137" s="66"/>
      <c r="K137" s="87"/>
    </row>
    <row r="138" spans="1:11" x14ac:dyDescent="0.25">
      <c r="A138" s="65" t="s">
        <v>489</v>
      </c>
      <c r="B138" s="94"/>
      <c r="C138" s="97" t="s">
        <v>114</v>
      </c>
      <c r="D138" s="73">
        <v>9</v>
      </c>
      <c r="E138" s="73"/>
      <c r="F138" s="73"/>
      <c r="G138" s="73"/>
      <c r="H138" s="73"/>
      <c r="I138" s="86"/>
      <c r="J138" s="66"/>
      <c r="K138" s="87"/>
    </row>
    <row r="139" spans="1:11" ht="30" x14ac:dyDescent="0.25">
      <c r="A139" s="76">
        <v>1</v>
      </c>
      <c r="B139" s="95" t="s">
        <v>661</v>
      </c>
      <c r="C139" s="96" t="s">
        <v>662</v>
      </c>
      <c r="D139" s="73">
        <v>3</v>
      </c>
      <c r="E139" s="73" t="s">
        <v>663</v>
      </c>
      <c r="F139" s="73" t="s">
        <v>664</v>
      </c>
      <c r="G139" s="73">
        <v>42.764000000000003</v>
      </c>
      <c r="H139" s="73" t="s">
        <v>665</v>
      </c>
      <c r="I139" s="86"/>
      <c r="J139" s="66"/>
      <c r="K139" s="87"/>
    </row>
    <row r="140" spans="1:11" ht="30" x14ac:dyDescent="0.25">
      <c r="A140" s="76">
        <v>2</v>
      </c>
      <c r="B140" s="95" t="s">
        <v>666</v>
      </c>
      <c r="C140" s="96" t="s">
        <v>715</v>
      </c>
      <c r="D140" s="73">
        <v>2</v>
      </c>
      <c r="E140" s="73" t="s">
        <v>667</v>
      </c>
      <c r="F140" s="73" t="s">
        <v>668</v>
      </c>
      <c r="G140" s="73">
        <v>26.738</v>
      </c>
      <c r="H140" s="73" t="s">
        <v>669</v>
      </c>
      <c r="I140" s="86"/>
      <c r="J140" s="66"/>
      <c r="K140" s="87"/>
    </row>
    <row r="141" spans="1:11" x14ac:dyDescent="0.25">
      <c r="A141" s="76">
        <v>3</v>
      </c>
      <c r="B141" s="95" t="s">
        <v>89</v>
      </c>
      <c r="C141" s="96" t="s">
        <v>716</v>
      </c>
      <c r="D141" s="73">
        <v>1</v>
      </c>
      <c r="E141" s="73" t="s">
        <v>670</v>
      </c>
      <c r="F141" s="73" t="s">
        <v>671</v>
      </c>
      <c r="G141" s="73">
        <v>19.308</v>
      </c>
      <c r="H141" s="73" t="s">
        <v>672</v>
      </c>
      <c r="I141" s="86"/>
      <c r="J141" s="66"/>
      <c r="K141" s="87"/>
    </row>
    <row r="142" spans="1:11" x14ac:dyDescent="0.25">
      <c r="A142" s="76">
        <v>4</v>
      </c>
      <c r="B142" s="95" t="s">
        <v>91</v>
      </c>
      <c r="C142" s="96" t="s">
        <v>717</v>
      </c>
      <c r="D142" s="73">
        <v>1</v>
      </c>
      <c r="E142" s="73" t="s">
        <v>616</v>
      </c>
      <c r="F142" s="73" t="s">
        <v>673</v>
      </c>
      <c r="G142" s="73">
        <v>16.966000000000001</v>
      </c>
      <c r="H142" s="73" t="s">
        <v>674</v>
      </c>
      <c r="I142" s="86"/>
      <c r="J142" s="66"/>
      <c r="K142" s="87"/>
    </row>
    <row r="143" spans="1:11" ht="30" x14ac:dyDescent="0.25">
      <c r="A143" s="76">
        <v>5</v>
      </c>
      <c r="B143" s="95" t="s">
        <v>95</v>
      </c>
      <c r="C143" s="96" t="s">
        <v>718</v>
      </c>
      <c r="D143" s="73">
        <v>2</v>
      </c>
      <c r="E143" s="73" t="s">
        <v>675</v>
      </c>
      <c r="F143" s="73" t="s">
        <v>676</v>
      </c>
      <c r="G143" s="73">
        <v>28.527999999999999</v>
      </c>
      <c r="H143" s="73" t="s">
        <v>677</v>
      </c>
      <c r="I143" s="86"/>
      <c r="J143" s="66"/>
      <c r="K143" s="87"/>
    </row>
    <row r="144" spans="1:11" x14ac:dyDescent="0.25">
      <c r="A144" s="65" t="s">
        <v>502</v>
      </c>
      <c r="B144" s="94"/>
      <c r="C144" s="94" t="s">
        <v>115</v>
      </c>
      <c r="D144" s="73">
        <v>8</v>
      </c>
      <c r="E144" s="73"/>
      <c r="F144" s="73"/>
      <c r="G144" s="73"/>
      <c r="H144" s="73"/>
      <c r="I144" s="86"/>
      <c r="J144" s="66"/>
      <c r="K144" s="87"/>
    </row>
    <row r="145" spans="1:11" ht="30" x14ac:dyDescent="0.25">
      <c r="A145" s="76">
        <v>1</v>
      </c>
      <c r="B145" s="95" t="s">
        <v>678</v>
      </c>
      <c r="C145" s="96" t="s">
        <v>719</v>
      </c>
      <c r="D145" s="73">
        <v>2</v>
      </c>
      <c r="E145" s="73" t="s">
        <v>679</v>
      </c>
      <c r="F145" s="73" t="s">
        <v>680</v>
      </c>
      <c r="G145" s="73">
        <v>31.83</v>
      </c>
      <c r="H145" s="73" t="s">
        <v>681</v>
      </c>
      <c r="I145" s="86"/>
      <c r="J145" s="66"/>
      <c r="K145" s="87"/>
    </row>
    <row r="146" spans="1:11" ht="30" x14ac:dyDescent="0.25">
      <c r="A146" s="76">
        <v>2</v>
      </c>
      <c r="B146" s="95" t="s">
        <v>101</v>
      </c>
      <c r="C146" s="96" t="s">
        <v>720</v>
      </c>
      <c r="D146" s="73">
        <v>2</v>
      </c>
      <c r="E146" s="73" t="s">
        <v>682</v>
      </c>
      <c r="F146" s="73" t="s">
        <v>683</v>
      </c>
      <c r="G146" s="73">
        <v>32.432000000000002</v>
      </c>
      <c r="H146" s="73" t="s">
        <v>684</v>
      </c>
      <c r="I146" s="86"/>
      <c r="J146" s="66"/>
      <c r="K146" s="87"/>
    </row>
    <row r="147" spans="1:11" ht="30" x14ac:dyDescent="0.25">
      <c r="A147" s="76">
        <v>3</v>
      </c>
      <c r="B147" s="95" t="s">
        <v>103</v>
      </c>
      <c r="C147" s="96" t="s">
        <v>721</v>
      </c>
      <c r="D147" s="73">
        <v>2</v>
      </c>
      <c r="E147" s="73" t="s">
        <v>685</v>
      </c>
      <c r="F147" s="73" t="s">
        <v>686</v>
      </c>
      <c r="G147" s="73">
        <v>26.96</v>
      </c>
      <c r="H147" s="73" t="s">
        <v>625</v>
      </c>
      <c r="I147" s="86"/>
      <c r="J147" s="66"/>
      <c r="K147" s="87"/>
    </row>
    <row r="148" spans="1:11" ht="30" x14ac:dyDescent="0.25">
      <c r="A148" s="76">
        <v>4</v>
      </c>
      <c r="B148" s="95" t="s">
        <v>106</v>
      </c>
      <c r="C148" s="96" t="s">
        <v>722</v>
      </c>
      <c r="D148" s="73">
        <v>2</v>
      </c>
      <c r="E148" s="73" t="s">
        <v>687</v>
      </c>
      <c r="F148" s="73" t="s">
        <v>688</v>
      </c>
      <c r="G148" s="73">
        <v>38.606000000000002</v>
      </c>
      <c r="H148" s="73" t="s">
        <v>689</v>
      </c>
      <c r="I148" s="86"/>
      <c r="J148" s="66"/>
      <c r="K148" s="87"/>
    </row>
  </sheetData>
  <mergeCells count="17">
    <mergeCell ref="B1:C1"/>
    <mergeCell ref="A3:K3"/>
    <mergeCell ref="B4:L4"/>
    <mergeCell ref="A6:A7"/>
    <mergeCell ref="B6:B7"/>
    <mergeCell ref="C6:C7"/>
    <mergeCell ref="D6:D7"/>
    <mergeCell ref="E6:F6"/>
    <mergeCell ref="G6:H6"/>
    <mergeCell ref="I6:I7"/>
    <mergeCell ref="J6:J7"/>
    <mergeCell ref="K6:K7"/>
    <mergeCell ref="B9:J9"/>
    <mergeCell ref="E20:K20"/>
    <mergeCell ref="E64:K64"/>
    <mergeCell ref="E86:K86"/>
    <mergeCell ref="B97:J97"/>
  </mergeCells>
  <printOptions horizontalCentered="1"/>
  <pageMargins left="0.25" right="0.25" top="0.5" bottom="0.5" header="0.31496062992126" footer="0.31496062992126"/>
  <pageSetup paperSize="9" scale="90" orientation="landscape" r:id="rId1"/>
  <headerFooter differentFirst="1">
    <oddHeader>&amp;C&amp;P</oddHeader>
  </headerFooter>
  <rowBreaks count="3" manualBreakCount="3">
    <brk id="32" max="17" man="1"/>
    <brk id="57" max="17" man="1"/>
    <brk id="1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8114-DB33-4277-B41F-056F4EEC7B07}">
  <dimension ref="A1:IA148"/>
  <sheetViews>
    <sheetView tabSelected="1" topLeftCell="A34" workbookViewId="0">
      <selection activeCell="DL7" sqref="DL7"/>
    </sheetView>
  </sheetViews>
  <sheetFormatPr defaultColWidth="8.7109375" defaultRowHeight="15" x14ac:dyDescent="0.25"/>
  <cols>
    <col min="1" max="1" width="9.5703125" style="98" customWidth="1"/>
    <col min="2" max="2" width="18.5703125" style="47" customWidth="1"/>
    <col min="3" max="3" width="30.140625" style="47" customWidth="1"/>
    <col min="4" max="4" width="9" style="47" customWidth="1"/>
    <col min="5" max="5" width="10.5703125" style="99" customWidth="1"/>
    <col min="6" max="6" width="13.85546875" style="100" customWidth="1"/>
    <col min="7" max="7" width="10.28515625" style="101" customWidth="1"/>
    <col min="8" max="8" width="9" style="102" customWidth="1"/>
    <col min="9" max="9" width="10.28515625" style="103" customWidth="1"/>
    <col min="10" max="10" width="9.140625" style="104" customWidth="1"/>
    <col min="11" max="11" width="22" style="105" customWidth="1"/>
    <col min="12" max="114" width="0" style="59" hidden="1" customWidth="1"/>
    <col min="115" max="16384" width="8.7109375" style="59"/>
  </cols>
  <sheetData>
    <row r="1" spans="1:235" s="39" customFormat="1" ht="16.5" x14ac:dyDescent="0.25">
      <c r="A1" s="38"/>
      <c r="B1" s="111" t="s">
        <v>723</v>
      </c>
      <c r="C1" s="111"/>
      <c r="E1" s="40"/>
      <c r="F1" s="41"/>
      <c r="G1" s="42"/>
      <c r="H1" s="40"/>
      <c r="I1" s="43"/>
      <c r="J1" s="43"/>
      <c r="K1" s="44"/>
    </row>
    <row r="2" spans="1:235" s="39" customFormat="1" ht="16.5" x14ac:dyDescent="0.25">
      <c r="A2" s="45"/>
      <c r="B2" s="45"/>
      <c r="C2" s="45"/>
      <c r="E2" s="40"/>
      <c r="F2" s="41"/>
      <c r="G2" s="42"/>
      <c r="H2" s="40"/>
      <c r="I2" s="43"/>
      <c r="J2" s="43"/>
      <c r="K2" s="44"/>
    </row>
    <row r="3" spans="1:235" s="49" customFormat="1" ht="15.75" x14ac:dyDescent="0.25">
      <c r="A3" s="112" t="s">
        <v>726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8"/>
    </row>
    <row r="4" spans="1:235" s="53" customFormat="1" ht="15.75" x14ac:dyDescent="0.25">
      <c r="A4" s="50"/>
      <c r="B4" s="113" t="s">
        <v>725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51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52"/>
    </row>
    <row r="5" spans="1:235" s="46" customFormat="1" ht="15.75" x14ac:dyDescent="0.25">
      <c r="A5" s="54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1"/>
    </row>
    <row r="6" spans="1:235" ht="31.5" customHeight="1" x14ac:dyDescent="0.25">
      <c r="A6" s="114" t="s">
        <v>373</v>
      </c>
      <c r="B6" s="114" t="s">
        <v>374</v>
      </c>
      <c r="C6" s="115" t="s">
        <v>375</v>
      </c>
      <c r="D6" s="114" t="s">
        <v>376</v>
      </c>
      <c r="E6" s="116" t="s">
        <v>377</v>
      </c>
      <c r="F6" s="116"/>
      <c r="G6" s="117" t="s">
        <v>378</v>
      </c>
      <c r="H6" s="117"/>
      <c r="I6" s="114" t="s">
        <v>379</v>
      </c>
      <c r="J6" s="118" t="s">
        <v>380</v>
      </c>
      <c r="K6" s="117" t="s">
        <v>108</v>
      </c>
    </row>
    <row r="7" spans="1:235" s="49" customFormat="1" ht="68.25" customHeight="1" x14ac:dyDescent="0.25">
      <c r="A7" s="114"/>
      <c r="B7" s="114"/>
      <c r="C7" s="115"/>
      <c r="D7" s="114"/>
      <c r="E7" s="25" t="s">
        <v>381</v>
      </c>
      <c r="F7" s="25" t="s">
        <v>382</v>
      </c>
      <c r="G7" s="26" t="s">
        <v>383</v>
      </c>
      <c r="H7" s="25" t="s">
        <v>382</v>
      </c>
      <c r="I7" s="114"/>
      <c r="J7" s="118"/>
      <c r="K7" s="11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8"/>
    </row>
    <row r="8" spans="1:235" s="61" customFormat="1" x14ac:dyDescent="0.25">
      <c r="A8" s="60"/>
      <c r="B8" s="61" t="s">
        <v>384</v>
      </c>
      <c r="C8" s="61">
        <v>2</v>
      </c>
      <c r="E8" s="27">
        <v>3</v>
      </c>
      <c r="F8" s="27">
        <v>4</v>
      </c>
      <c r="G8" s="27">
        <v>5</v>
      </c>
      <c r="H8" s="27">
        <v>6</v>
      </c>
      <c r="I8" s="60" t="s">
        <v>385</v>
      </c>
      <c r="J8" s="60">
        <v>8</v>
      </c>
      <c r="K8" s="27">
        <v>9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3"/>
    </row>
    <row r="9" spans="1:235" s="61" customFormat="1" ht="15.75" x14ac:dyDescent="0.25">
      <c r="A9" s="60"/>
      <c r="B9" s="106" t="s">
        <v>386</v>
      </c>
      <c r="C9" s="107"/>
      <c r="D9" s="107"/>
      <c r="E9" s="107"/>
      <c r="F9" s="107"/>
      <c r="G9" s="107"/>
      <c r="H9" s="107"/>
      <c r="I9" s="107"/>
      <c r="J9" s="108"/>
      <c r="K9" s="27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3"/>
    </row>
    <row r="10" spans="1:235" s="69" customFormat="1" x14ac:dyDescent="0.25">
      <c r="A10" s="57" t="s">
        <v>387</v>
      </c>
      <c r="B10" s="64"/>
      <c r="C10" s="64" t="s">
        <v>388</v>
      </c>
      <c r="D10" s="65">
        <f>SUM(D12:D18)</f>
        <v>9</v>
      </c>
      <c r="E10" s="28"/>
      <c r="F10" s="29"/>
      <c r="G10" s="30"/>
      <c r="H10" s="31"/>
      <c r="I10" s="32"/>
      <c r="J10" s="66"/>
      <c r="K10" s="67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68"/>
    </row>
    <row r="11" spans="1:235" s="69" customFormat="1" x14ac:dyDescent="0.25">
      <c r="A11" s="57" t="s">
        <v>384</v>
      </c>
      <c r="B11" s="64" t="s">
        <v>174</v>
      </c>
      <c r="C11" s="70"/>
      <c r="D11" s="70"/>
      <c r="E11" s="28"/>
      <c r="F11" s="29"/>
      <c r="G11" s="30"/>
      <c r="H11" s="31"/>
      <c r="I11" s="33"/>
      <c r="J11" s="66"/>
      <c r="K11" s="67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68"/>
    </row>
    <row r="12" spans="1:235" s="49" customFormat="1" ht="30" x14ac:dyDescent="0.25">
      <c r="A12" s="70" t="s">
        <v>389</v>
      </c>
      <c r="B12" s="71" t="s">
        <v>390</v>
      </c>
      <c r="C12" s="72" t="s">
        <v>391</v>
      </c>
      <c r="D12" s="73">
        <v>2</v>
      </c>
      <c r="E12" s="74">
        <v>76.38</v>
      </c>
      <c r="F12" s="74">
        <f>E12/100*100</f>
        <v>76.38</v>
      </c>
      <c r="G12" s="75">
        <v>12153</v>
      </c>
      <c r="H12" s="74">
        <f>G12/2500*100</f>
        <v>486.12</v>
      </c>
      <c r="I12" s="73" t="s">
        <v>392</v>
      </c>
      <c r="J12" s="76">
        <v>0</v>
      </c>
      <c r="K12" s="34" t="s">
        <v>393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8"/>
    </row>
    <row r="13" spans="1:235" s="49" customFormat="1" ht="30" x14ac:dyDescent="0.25">
      <c r="A13" s="70" t="s">
        <v>394</v>
      </c>
      <c r="B13" s="71" t="s">
        <v>395</v>
      </c>
      <c r="C13" s="72" t="s">
        <v>396</v>
      </c>
      <c r="D13" s="73">
        <v>2</v>
      </c>
      <c r="E13" s="77">
        <v>78.72</v>
      </c>
      <c r="F13" s="74">
        <f t="shared" ref="F13:F28" si="0">E13/100*100</f>
        <v>78.72</v>
      </c>
      <c r="G13" s="75">
        <v>24394</v>
      </c>
      <c r="H13" s="74">
        <f t="shared" ref="H13:H18" si="1">G13/2500*100</f>
        <v>975.76</v>
      </c>
      <c r="I13" s="73" t="s">
        <v>392</v>
      </c>
      <c r="J13" s="76">
        <v>0</v>
      </c>
      <c r="K13" s="34" t="s">
        <v>393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8"/>
    </row>
    <row r="14" spans="1:235" s="49" customFormat="1" ht="30" x14ac:dyDescent="0.25">
      <c r="A14" s="70" t="s">
        <v>397</v>
      </c>
      <c r="B14" s="78" t="s">
        <v>398</v>
      </c>
      <c r="C14" s="72" t="s">
        <v>399</v>
      </c>
      <c r="D14" s="73">
        <v>1</v>
      </c>
      <c r="E14" s="77">
        <v>132.76</v>
      </c>
      <c r="F14" s="74">
        <f t="shared" si="0"/>
        <v>132.76</v>
      </c>
      <c r="G14" s="75">
        <v>10612</v>
      </c>
      <c r="H14" s="74">
        <f>G14/5000*100</f>
        <v>212.23999999999998</v>
      </c>
      <c r="I14" s="73" t="s">
        <v>392</v>
      </c>
      <c r="J14" s="76">
        <v>0</v>
      </c>
      <c r="K14" s="6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8"/>
    </row>
    <row r="15" spans="1:235" s="49" customFormat="1" ht="30" x14ac:dyDescent="0.25">
      <c r="A15" s="70" t="s">
        <v>400</v>
      </c>
      <c r="B15" s="71" t="s">
        <v>401</v>
      </c>
      <c r="C15" s="72" t="s">
        <v>402</v>
      </c>
      <c r="D15" s="73">
        <v>1</v>
      </c>
      <c r="E15" s="77">
        <v>142.59</v>
      </c>
      <c r="F15" s="74">
        <f t="shared" si="0"/>
        <v>142.59</v>
      </c>
      <c r="G15" s="75">
        <v>12499</v>
      </c>
      <c r="H15" s="74">
        <f t="shared" si="1"/>
        <v>499.96</v>
      </c>
      <c r="I15" s="73" t="s">
        <v>392</v>
      </c>
      <c r="J15" s="76">
        <v>0</v>
      </c>
      <c r="K15" s="34" t="s">
        <v>393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8"/>
    </row>
    <row r="16" spans="1:235" s="49" customFormat="1" ht="30" x14ac:dyDescent="0.25">
      <c r="A16" s="70" t="s">
        <v>403</v>
      </c>
      <c r="B16" s="78" t="s">
        <v>404</v>
      </c>
      <c r="C16" s="72" t="s">
        <v>405</v>
      </c>
      <c r="D16" s="73">
        <v>1</v>
      </c>
      <c r="E16" s="77">
        <v>48.17</v>
      </c>
      <c r="F16" s="74">
        <f t="shared" si="0"/>
        <v>48.17</v>
      </c>
      <c r="G16" s="75">
        <v>9342</v>
      </c>
      <c r="H16" s="74">
        <f t="shared" si="1"/>
        <v>373.68</v>
      </c>
      <c r="I16" s="73" t="s">
        <v>392</v>
      </c>
      <c r="J16" s="76">
        <v>0</v>
      </c>
      <c r="K16" s="34" t="s">
        <v>393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8"/>
    </row>
    <row r="17" spans="1:114" s="49" customFormat="1" x14ac:dyDescent="0.25">
      <c r="A17" s="70" t="s">
        <v>406</v>
      </c>
      <c r="B17" s="78" t="s">
        <v>407</v>
      </c>
      <c r="C17" s="72" t="s">
        <v>408</v>
      </c>
      <c r="D17" s="73">
        <v>1</v>
      </c>
      <c r="E17" s="77">
        <v>134.15</v>
      </c>
      <c r="F17" s="74">
        <f t="shared" si="0"/>
        <v>134.15</v>
      </c>
      <c r="G17" s="75">
        <v>8331</v>
      </c>
      <c r="H17" s="74">
        <f t="shared" si="1"/>
        <v>333.24</v>
      </c>
      <c r="I17" s="73" t="s">
        <v>392</v>
      </c>
      <c r="J17" s="76">
        <v>0</v>
      </c>
      <c r="K17" s="34" t="s">
        <v>393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8"/>
    </row>
    <row r="18" spans="1:114" s="49" customFormat="1" x14ac:dyDescent="0.25">
      <c r="A18" s="70" t="s">
        <v>409</v>
      </c>
      <c r="B18" s="78" t="s">
        <v>410</v>
      </c>
      <c r="C18" s="72" t="s">
        <v>411</v>
      </c>
      <c r="D18" s="73">
        <v>1</v>
      </c>
      <c r="E18" s="77">
        <v>73.989999999999995</v>
      </c>
      <c r="F18" s="74">
        <f t="shared" si="0"/>
        <v>73.989999999999995</v>
      </c>
      <c r="G18" s="75">
        <v>6049</v>
      </c>
      <c r="H18" s="74">
        <f t="shared" si="1"/>
        <v>241.96</v>
      </c>
      <c r="I18" s="73" t="s">
        <v>392</v>
      </c>
      <c r="J18" s="76">
        <v>0</v>
      </c>
      <c r="K18" s="34" t="s">
        <v>393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</row>
    <row r="19" spans="1:114" s="49" customFormat="1" x14ac:dyDescent="0.25">
      <c r="A19" s="57" t="s">
        <v>412</v>
      </c>
      <c r="B19" s="79" t="s">
        <v>413</v>
      </c>
      <c r="C19" s="72"/>
      <c r="D19" s="73"/>
      <c r="E19" s="77"/>
      <c r="F19" s="74"/>
      <c r="G19" s="75"/>
      <c r="H19" s="74"/>
      <c r="I19" s="73"/>
      <c r="J19" s="66"/>
      <c r="K19" s="6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8"/>
    </row>
    <row r="20" spans="1:114" s="49" customFormat="1" x14ac:dyDescent="0.25">
      <c r="A20" s="57" t="s">
        <v>414</v>
      </c>
      <c r="B20" s="78"/>
      <c r="C20" s="80" t="s">
        <v>415</v>
      </c>
      <c r="D20" s="58">
        <v>12</v>
      </c>
      <c r="E20" s="109" t="s">
        <v>416</v>
      </c>
      <c r="F20" s="109"/>
      <c r="G20" s="109"/>
      <c r="H20" s="109"/>
      <c r="I20" s="109"/>
      <c r="J20" s="109"/>
      <c r="K20" s="109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8"/>
    </row>
    <row r="21" spans="1:114" s="69" customFormat="1" x14ac:dyDescent="0.25">
      <c r="A21" s="57" t="s">
        <v>384</v>
      </c>
      <c r="B21" s="64" t="s">
        <v>174</v>
      </c>
      <c r="C21" s="70"/>
      <c r="D21" s="70"/>
      <c r="E21" s="28"/>
      <c r="F21" s="74"/>
      <c r="G21" s="30"/>
      <c r="H21" s="31"/>
      <c r="I21" s="33"/>
      <c r="J21" s="66"/>
      <c r="K21" s="67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68"/>
    </row>
    <row r="22" spans="1:114" s="49" customFormat="1" ht="30" x14ac:dyDescent="0.25">
      <c r="A22" s="70" t="s">
        <v>389</v>
      </c>
      <c r="B22" s="78" t="s">
        <v>417</v>
      </c>
      <c r="C22" s="72" t="s">
        <v>418</v>
      </c>
      <c r="D22" s="73">
        <v>2</v>
      </c>
      <c r="E22" s="77">
        <v>57.7</v>
      </c>
      <c r="F22" s="74">
        <f t="shared" si="0"/>
        <v>57.70000000000001</v>
      </c>
      <c r="G22" s="75">
        <v>17198</v>
      </c>
      <c r="H22" s="74">
        <f>G22/2500*100</f>
        <v>687.92</v>
      </c>
      <c r="I22" s="73" t="s">
        <v>392</v>
      </c>
      <c r="J22" s="76">
        <v>0</v>
      </c>
      <c r="K22" s="34" t="s">
        <v>393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8"/>
    </row>
    <row r="23" spans="1:114" s="49" customFormat="1" ht="45" x14ac:dyDescent="0.25">
      <c r="A23" s="70" t="s">
        <v>394</v>
      </c>
      <c r="B23" s="78" t="s">
        <v>419</v>
      </c>
      <c r="C23" s="72" t="s">
        <v>420</v>
      </c>
      <c r="D23" s="73">
        <v>4</v>
      </c>
      <c r="E23" s="77">
        <v>82.71</v>
      </c>
      <c r="F23" s="74">
        <f t="shared" si="0"/>
        <v>82.71</v>
      </c>
      <c r="G23" s="75">
        <v>42367</v>
      </c>
      <c r="H23" s="74">
        <f t="shared" ref="H23:H28" si="2">G23/2500*100</f>
        <v>1694.68</v>
      </c>
      <c r="I23" s="73" t="s">
        <v>392</v>
      </c>
      <c r="J23" s="76">
        <v>0</v>
      </c>
      <c r="K23" s="34" t="s">
        <v>393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8"/>
    </row>
    <row r="24" spans="1:114" s="49" customFormat="1" x14ac:dyDescent="0.25">
      <c r="A24" s="70" t="s">
        <v>397</v>
      </c>
      <c r="B24" s="78" t="s">
        <v>421</v>
      </c>
      <c r="C24" s="72" t="s">
        <v>422</v>
      </c>
      <c r="D24" s="73">
        <v>1</v>
      </c>
      <c r="E24" s="77">
        <v>102.93</v>
      </c>
      <c r="F24" s="74">
        <f t="shared" si="0"/>
        <v>102.93</v>
      </c>
      <c r="G24" s="75">
        <v>14680</v>
      </c>
      <c r="H24" s="74">
        <f t="shared" si="2"/>
        <v>587.20000000000005</v>
      </c>
      <c r="I24" s="73" t="s">
        <v>392</v>
      </c>
      <c r="J24" s="76">
        <v>0</v>
      </c>
      <c r="K24" s="34" t="s">
        <v>393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8"/>
    </row>
    <row r="25" spans="1:114" s="49" customFormat="1" x14ac:dyDescent="0.25">
      <c r="A25" s="70" t="s">
        <v>400</v>
      </c>
      <c r="B25" s="78" t="s">
        <v>423</v>
      </c>
      <c r="C25" s="72" t="s">
        <v>424</v>
      </c>
      <c r="D25" s="73">
        <v>1</v>
      </c>
      <c r="E25" s="77">
        <v>102.89</v>
      </c>
      <c r="F25" s="74">
        <f t="shared" si="0"/>
        <v>102.88999999999999</v>
      </c>
      <c r="G25" s="75">
        <v>9591</v>
      </c>
      <c r="H25" s="74">
        <f t="shared" si="2"/>
        <v>383.64</v>
      </c>
      <c r="I25" s="73" t="s">
        <v>392</v>
      </c>
      <c r="J25" s="76">
        <v>0</v>
      </c>
      <c r="K25" s="34" t="s">
        <v>393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8"/>
    </row>
    <row r="26" spans="1:114" s="49" customFormat="1" x14ac:dyDescent="0.25">
      <c r="A26" s="70" t="s">
        <v>403</v>
      </c>
      <c r="B26" s="78" t="s">
        <v>425</v>
      </c>
      <c r="C26" s="72" t="s">
        <v>426</v>
      </c>
      <c r="D26" s="73">
        <v>1</v>
      </c>
      <c r="E26" s="77">
        <v>95.37</v>
      </c>
      <c r="F26" s="74">
        <f t="shared" si="0"/>
        <v>95.37</v>
      </c>
      <c r="G26" s="75">
        <v>14823</v>
      </c>
      <c r="H26" s="74">
        <f t="shared" si="2"/>
        <v>592.91999999999996</v>
      </c>
      <c r="I26" s="73" t="s">
        <v>392</v>
      </c>
      <c r="J26" s="76">
        <v>0</v>
      </c>
      <c r="K26" s="34" t="s">
        <v>393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8"/>
    </row>
    <row r="27" spans="1:114" s="49" customFormat="1" ht="45" x14ac:dyDescent="0.25">
      <c r="A27" s="70" t="s">
        <v>406</v>
      </c>
      <c r="B27" s="78" t="s">
        <v>427</v>
      </c>
      <c r="C27" s="72" t="s">
        <v>428</v>
      </c>
      <c r="D27" s="73">
        <v>1</v>
      </c>
      <c r="E27" s="77">
        <v>294.22000000000003</v>
      </c>
      <c r="F27" s="74">
        <f t="shared" si="0"/>
        <v>294.22000000000003</v>
      </c>
      <c r="G27" s="75">
        <v>16112</v>
      </c>
      <c r="H27" s="74">
        <f t="shared" si="2"/>
        <v>644.48</v>
      </c>
      <c r="I27" s="73" t="s">
        <v>392</v>
      </c>
      <c r="J27" s="76">
        <v>0</v>
      </c>
      <c r="K27" s="34" t="s">
        <v>393</v>
      </c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8"/>
    </row>
    <row r="28" spans="1:114" s="49" customFormat="1" ht="30" x14ac:dyDescent="0.25">
      <c r="A28" s="70" t="s">
        <v>409</v>
      </c>
      <c r="B28" s="78" t="s">
        <v>429</v>
      </c>
      <c r="C28" s="72" t="s">
        <v>430</v>
      </c>
      <c r="D28" s="73">
        <v>1</v>
      </c>
      <c r="E28" s="77">
        <v>83.95</v>
      </c>
      <c r="F28" s="74">
        <f t="shared" si="0"/>
        <v>83.95</v>
      </c>
      <c r="G28" s="75">
        <v>6352</v>
      </c>
      <c r="H28" s="74">
        <f t="shared" si="2"/>
        <v>254.07999999999998</v>
      </c>
      <c r="I28" s="73" t="s">
        <v>392</v>
      </c>
      <c r="J28" s="76">
        <v>0</v>
      </c>
      <c r="K28" s="34" t="s">
        <v>393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8"/>
    </row>
    <row r="29" spans="1:114" s="49" customFormat="1" x14ac:dyDescent="0.25">
      <c r="A29" s="57" t="s">
        <v>412</v>
      </c>
      <c r="B29" s="79" t="s">
        <v>413</v>
      </c>
      <c r="C29" s="72"/>
      <c r="D29" s="73"/>
      <c r="E29" s="77"/>
      <c r="F29" s="74"/>
      <c r="G29" s="75"/>
      <c r="H29" s="74"/>
      <c r="I29" s="73"/>
      <c r="J29" s="66"/>
      <c r="K29" s="6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8"/>
    </row>
    <row r="30" spans="1:114" s="69" customFormat="1" x14ac:dyDescent="0.25">
      <c r="A30" s="57" t="s">
        <v>431</v>
      </c>
      <c r="B30" s="64"/>
      <c r="C30" s="64" t="s">
        <v>432</v>
      </c>
      <c r="D30" s="65">
        <v>6</v>
      </c>
      <c r="E30" s="28"/>
      <c r="F30" s="29"/>
      <c r="G30" s="30"/>
      <c r="H30" s="31"/>
      <c r="I30" s="32"/>
      <c r="J30" s="66"/>
      <c r="K30" s="67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68"/>
    </row>
    <row r="31" spans="1:114" s="69" customFormat="1" x14ac:dyDescent="0.25">
      <c r="A31" s="57" t="s">
        <v>384</v>
      </c>
      <c r="B31" s="64" t="s">
        <v>174</v>
      </c>
      <c r="C31" s="70"/>
      <c r="D31" s="57" t="s">
        <v>384</v>
      </c>
      <c r="E31" s="28"/>
      <c r="F31" s="29"/>
      <c r="G31" s="30"/>
      <c r="H31" s="31"/>
      <c r="I31" s="33"/>
      <c r="J31" s="66"/>
      <c r="K31" s="67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68"/>
    </row>
    <row r="32" spans="1:114" s="49" customFormat="1" ht="45" x14ac:dyDescent="0.25">
      <c r="A32" s="70" t="s">
        <v>389</v>
      </c>
      <c r="B32" s="78" t="s">
        <v>433</v>
      </c>
      <c r="C32" s="72" t="s">
        <v>434</v>
      </c>
      <c r="D32" s="73">
        <v>1</v>
      </c>
      <c r="E32" s="77">
        <v>67.19</v>
      </c>
      <c r="F32" s="73">
        <f>E32/100*100</f>
        <v>67.19</v>
      </c>
      <c r="G32" s="75">
        <v>16989</v>
      </c>
      <c r="H32" s="74">
        <f>G32/2500*100</f>
        <v>679.56000000000006</v>
      </c>
      <c r="I32" s="73" t="s">
        <v>392</v>
      </c>
      <c r="J32" s="76">
        <v>0</v>
      </c>
      <c r="K32" s="34" t="s">
        <v>393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8"/>
    </row>
    <row r="33" spans="1:113" s="49" customFormat="1" ht="30" x14ac:dyDescent="0.25">
      <c r="A33" s="70" t="s">
        <v>394</v>
      </c>
      <c r="B33" s="71" t="s">
        <v>435</v>
      </c>
      <c r="C33" s="72" t="s">
        <v>436</v>
      </c>
      <c r="D33" s="73">
        <v>1</v>
      </c>
      <c r="E33" s="77">
        <v>85.57</v>
      </c>
      <c r="F33" s="81">
        <f>E33/100*100</f>
        <v>85.57</v>
      </c>
      <c r="G33" s="75">
        <v>18987</v>
      </c>
      <c r="H33" s="74">
        <f>G33/2500*100</f>
        <v>759.48</v>
      </c>
      <c r="I33" s="73" t="s">
        <v>392</v>
      </c>
      <c r="J33" s="76">
        <v>0</v>
      </c>
      <c r="K33" s="34" t="s">
        <v>393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8"/>
    </row>
    <row r="34" spans="1:113" s="49" customFormat="1" x14ac:dyDescent="0.25">
      <c r="A34" s="57" t="s">
        <v>412</v>
      </c>
      <c r="B34" s="79" t="s">
        <v>150</v>
      </c>
      <c r="C34" s="72"/>
      <c r="D34" s="58">
        <v>5</v>
      </c>
      <c r="E34" s="77"/>
      <c r="F34" s="74"/>
      <c r="G34" s="75"/>
      <c r="H34" s="74"/>
      <c r="I34" s="73"/>
      <c r="J34" s="66"/>
      <c r="K34" s="6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8"/>
    </row>
    <row r="35" spans="1:113" s="49" customFormat="1" ht="45" x14ac:dyDescent="0.25">
      <c r="A35" s="70" t="s">
        <v>437</v>
      </c>
      <c r="B35" s="71" t="s">
        <v>438</v>
      </c>
      <c r="C35" s="72" t="s">
        <v>439</v>
      </c>
      <c r="D35" s="73">
        <v>3</v>
      </c>
      <c r="E35" s="74">
        <v>57.18</v>
      </c>
      <c r="F35" s="74">
        <f>E35/5.5*100</f>
        <v>1039.6363636363637</v>
      </c>
      <c r="G35" s="75">
        <v>58409</v>
      </c>
      <c r="H35" s="74">
        <f>G35/15000*100</f>
        <v>389.39333333333337</v>
      </c>
      <c r="I35" s="73" t="s">
        <v>392</v>
      </c>
      <c r="J35" s="76">
        <v>0</v>
      </c>
      <c r="K35" s="34" t="s">
        <v>393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8"/>
    </row>
    <row r="36" spans="1:113" s="49" customFormat="1" ht="76.5" x14ac:dyDescent="0.25">
      <c r="A36" s="70" t="s">
        <v>440</v>
      </c>
      <c r="B36" s="71" t="s">
        <v>441</v>
      </c>
      <c r="C36" s="72" t="s">
        <v>442</v>
      </c>
      <c r="D36" s="73">
        <v>2</v>
      </c>
      <c r="E36" s="77">
        <v>78.739999999999995</v>
      </c>
      <c r="F36" s="74">
        <f>E36/5.5*100</f>
        <v>1431.6363636363635</v>
      </c>
      <c r="G36" s="75">
        <v>41342</v>
      </c>
      <c r="H36" s="74">
        <f>G36/21000*100</f>
        <v>196.86666666666665</v>
      </c>
      <c r="I36" s="73">
        <v>0</v>
      </c>
      <c r="J36" s="76">
        <v>0</v>
      </c>
      <c r="K36" s="35" t="s">
        <v>443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8"/>
    </row>
    <row r="37" spans="1:113" s="69" customFormat="1" x14ac:dyDescent="0.25">
      <c r="A37" s="57" t="s">
        <v>444</v>
      </c>
      <c r="B37" s="64"/>
      <c r="C37" s="64" t="s">
        <v>445</v>
      </c>
      <c r="D37" s="65">
        <f>SUM(D39:D46)</f>
        <v>16</v>
      </c>
      <c r="E37" s="28"/>
      <c r="F37" s="29"/>
      <c r="G37" s="30"/>
      <c r="H37" s="31"/>
      <c r="I37" s="32"/>
      <c r="J37" s="66"/>
      <c r="K37" s="67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68"/>
    </row>
    <row r="38" spans="1:113" s="69" customFormat="1" x14ac:dyDescent="0.25">
      <c r="A38" s="57" t="s">
        <v>384</v>
      </c>
      <c r="B38" s="64" t="s">
        <v>174</v>
      </c>
      <c r="C38" s="70"/>
      <c r="D38" s="70"/>
      <c r="E38" s="28"/>
      <c r="F38" s="29"/>
      <c r="G38" s="30"/>
      <c r="H38" s="31"/>
      <c r="I38" s="33"/>
      <c r="J38" s="66"/>
      <c r="K38" s="67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68"/>
    </row>
    <row r="39" spans="1:113" s="49" customFormat="1" x14ac:dyDescent="0.25">
      <c r="A39" s="70" t="s">
        <v>389</v>
      </c>
      <c r="B39" s="71" t="s">
        <v>446</v>
      </c>
      <c r="C39" s="72" t="s">
        <v>447</v>
      </c>
      <c r="D39" s="73">
        <v>1</v>
      </c>
      <c r="E39" s="74">
        <v>125.98</v>
      </c>
      <c r="F39" s="74">
        <f>E39/100*100</f>
        <v>125.98</v>
      </c>
      <c r="G39" s="75">
        <v>16499</v>
      </c>
      <c r="H39" s="74" t="s">
        <v>448</v>
      </c>
      <c r="I39" s="73" t="s">
        <v>392</v>
      </c>
      <c r="J39" s="76">
        <v>0</v>
      </c>
      <c r="K39" s="34" t="s">
        <v>393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8"/>
    </row>
    <row r="40" spans="1:113" s="49" customFormat="1" ht="30" x14ac:dyDescent="0.25">
      <c r="A40" s="70" t="s">
        <v>394</v>
      </c>
      <c r="B40" s="71" t="s">
        <v>449</v>
      </c>
      <c r="C40" s="72" t="s">
        <v>450</v>
      </c>
      <c r="D40" s="73">
        <v>1</v>
      </c>
      <c r="E40" s="77">
        <v>72.55</v>
      </c>
      <c r="F40" s="74">
        <f>E40/100*100</f>
        <v>72.55</v>
      </c>
      <c r="G40" s="75">
        <v>18634</v>
      </c>
      <c r="H40" s="74" t="s">
        <v>451</v>
      </c>
      <c r="I40" s="73" t="s">
        <v>392</v>
      </c>
      <c r="J40" s="76">
        <v>0</v>
      </c>
      <c r="K40" s="34" t="s">
        <v>393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8"/>
    </row>
    <row r="41" spans="1:113" s="49" customFormat="1" x14ac:dyDescent="0.25">
      <c r="A41" s="70" t="s">
        <v>397</v>
      </c>
      <c r="B41" s="78" t="s">
        <v>452</v>
      </c>
      <c r="C41" s="72" t="s">
        <v>453</v>
      </c>
      <c r="D41" s="73">
        <v>1</v>
      </c>
      <c r="E41" s="77">
        <v>49.08</v>
      </c>
      <c r="F41" s="74">
        <f>E41/30*100</f>
        <v>163.6</v>
      </c>
      <c r="G41" s="75">
        <v>20084</v>
      </c>
      <c r="H41" s="74">
        <f>G41/16000*100</f>
        <v>125.52499999999999</v>
      </c>
      <c r="I41" s="73">
        <v>0</v>
      </c>
      <c r="J41" s="76">
        <v>0</v>
      </c>
      <c r="K41" s="6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8"/>
    </row>
    <row r="42" spans="1:113" s="49" customFormat="1" ht="30" x14ac:dyDescent="0.25">
      <c r="A42" s="70" t="s">
        <v>400</v>
      </c>
      <c r="B42" s="78" t="s">
        <v>454</v>
      </c>
      <c r="C42" s="72" t="s">
        <v>455</v>
      </c>
      <c r="D42" s="73">
        <v>1</v>
      </c>
      <c r="E42" s="77">
        <v>77.05</v>
      </c>
      <c r="F42" s="74">
        <f t="shared" ref="F42:F43" si="3">E42/100*100</f>
        <v>77.05</v>
      </c>
      <c r="G42" s="75">
        <v>23733</v>
      </c>
      <c r="H42" s="74">
        <f>G42/2500*100</f>
        <v>949.31999999999994</v>
      </c>
      <c r="I42" s="73" t="s">
        <v>392</v>
      </c>
      <c r="J42" s="76">
        <v>0</v>
      </c>
      <c r="K42" s="34" t="s">
        <v>393</v>
      </c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8"/>
    </row>
    <row r="43" spans="1:113" s="49" customFormat="1" ht="30" x14ac:dyDescent="0.25">
      <c r="A43" s="70" t="s">
        <v>403</v>
      </c>
      <c r="B43" s="78" t="s">
        <v>456</v>
      </c>
      <c r="C43" s="72" t="s">
        <v>457</v>
      </c>
      <c r="D43" s="73">
        <v>2</v>
      </c>
      <c r="E43" s="77">
        <v>88.32</v>
      </c>
      <c r="F43" s="74">
        <f t="shared" si="3"/>
        <v>88.32</v>
      </c>
      <c r="G43" s="75">
        <v>27830</v>
      </c>
      <c r="H43" s="74">
        <f>G43/5000*100</f>
        <v>556.6</v>
      </c>
      <c r="I43" s="73" t="s">
        <v>392</v>
      </c>
      <c r="J43" s="76">
        <v>0</v>
      </c>
      <c r="K43" s="6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8"/>
    </row>
    <row r="44" spans="1:113" s="49" customFormat="1" ht="45" x14ac:dyDescent="0.25">
      <c r="A44" s="70" t="s">
        <v>406</v>
      </c>
      <c r="B44" s="78" t="s">
        <v>458</v>
      </c>
      <c r="C44" s="72" t="s">
        <v>459</v>
      </c>
      <c r="D44" s="73">
        <v>4</v>
      </c>
      <c r="E44" s="77">
        <v>58.91</v>
      </c>
      <c r="F44" s="74">
        <v>196.37</v>
      </c>
      <c r="G44" s="75">
        <v>58050</v>
      </c>
      <c r="H44" s="74">
        <f t="shared" ref="H44:H45" si="4">G44/16000*100</f>
        <v>362.8125</v>
      </c>
      <c r="I44" s="73">
        <v>0</v>
      </c>
      <c r="J44" s="76">
        <v>0</v>
      </c>
      <c r="K44" s="6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8"/>
    </row>
    <row r="45" spans="1:113" s="49" customFormat="1" ht="45" x14ac:dyDescent="0.25">
      <c r="A45" s="70" t="s">
        <v>409</v>
      </c>
      <c r="B45" s="78" t="s">
        <v>460</v>
      </c>
      <c r="C45" s="72" t="s">
        <v>461</v>
      </c>
      <c r="D45" s="73">
        <v>3</v>
      </c>
      <c r="E45" s="77">
        <v>53.72</v>
      </c>
      <c r="F45" s="74">
        <v>179.07</v>
      </c>
      <c r="G45" s="75">
        <v>38118</v>
      </c>
      <c r="H45" s="74">
        <f t="shared" si="4"/>
        <v>238.23750000000001</v>
      </c>
      <c r="I45" s="73">
        <v>0</v>
      </c>
      <c r="J45" s="76">
        <v>0</v>
      </c>
      <c r="K45" s="6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8"/>
    </row>
    <row r="46" spans="1:113" s="49" customFormat="1" ht="30" x14ac:dyDescent="0.25">
      <c r="A46" s="70" t="s">
        <v>462</v>
      </c>
      <c r="B46" s="78" t="s">
        <v>463</v>
      </c>
      <c r="C46" s="72" t="s">
        <v>464</v>
      </c>
      <c r="D46" s="73">
        <v>3</v>
      </c>
      <c r="E46" s="77">
        <v>83.02</v>
      </c>
      <c r="F46" s="74">
        <f>E46/100*100</f>
        <v>83.02</v>
      </c>
      <c r="G46" s="75">
        <v>59169</v>
      </c>
      <c r="H46" s="74">
        <f>G46/5000*100</f>
        <v>1183.3800000000001</v>
      </c>
      <c r="I46" s="73" t="s">
        <v>392</v>
      </c>
      <c r="J46" s="76">
        <v>0</v>
      </c>
      <c r="K46" s="6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8"/>
    </row>
    <row r="47" spans="1:113" s="49" customFormat="1" x14ac:dyDescent="0.25">
      <c r="A47" s="57" t="s">
        <v>412</v>
      </c>
      <c r="B47" s="79" t="s">
        <v>413</v>
      </c>
      <c r="C47" s="72"/>
      <c r="D47" s="73"/>
      <c r="E47" s="77"/>
      <c r="F47" s="74"/>
      <c r="G47" s="75"/>
      <c r="H47" s="74"/>
      <c r="I47" s="73"/>
      <c r="J47" s="66"/>
      <c r="K47" s="6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8"/>
    </row>
    <row r="48" spans="1:113" s="69" customFormat="1" x14ac:dyDescent="0.25">
      <c r="A48" s="57" t="s">
        <v>465</v>
      </c>
      <c r="B48" s="64"/>
      <c r="C48" s="64" t="s">
        <v>466</v>
      </c>
      <c r="D48" s="65">
        <f>SUM(D50:D54)</f>
        <v>14</v>
      </c>
      <c r="E48" s="36"/>
      <c r="F48" s="25"/>
      <c r="G48" s="36"/>
      <c r="H48" s="36"/>
      <c r="I48" s="36"/>
      <c r="J48" s="36"/>
      <c r="K48" s="37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68"/>
    </row>
    <row r="49" spans="1:112" s="69" customFormat="1" x14ac:dyDescent="0.25">
      <c r="A49" s="57" t="s">
        <v>387</v>
      </c>
      <c r="B49" s="64" t="s">
        <v>174</v>
      </c>
      <c r="C49" s="70"/>
      <c r="D49" s="76"/>
      <c r="E49" s="28"/>
      <c r="F49" s="29"/>
      <c r="G49" s="30"/>
      <c r="H49" s="31"/>
      <c r="I49" s="33"/>
      <c r="J49" s="66"/>
      <c r="K49" s="67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68"/>
    </row>
    <row r="50" spans="1:112" s="49" customFormat="1" ht="30" x14ac:dyDescent="0.25">
      <c r="A50" s="70" t="s">
        <v>389</v>
      </c>
      <c r="B50" s="71" t="s">
        <v>467</v>
      </c>
      <c r="C50" s="72" t="s">
        <v>468</v>
      </c>
      <c r="D50" s="73">
        <v>3</v>
      </c>
      <c r="E50" s="74">
        <v>55.41</v>
      </c>
      <c r="F50" s="74">
        <f>E50/30*100</f>
        <v>184.7</v>
      </c>
      <c r="G50" s="75">
        <v>63413</v>
      </c>
      <c r="H50" s="74">
        <f>G50/16000*100</f>
        <v>396.33124999999995</v>
      </c>
      <c r="I50" s="73">
        <v>0</v>
      </c>
      <c r="J50" s="73">
        <v>0</v>
      </c>
      <c r="K50" s="6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8"/>
    </row>
    <row r="51" spans="1:112" s="49" customFormat="1" ht="45" x14ac:dyDescent="0.25">
      <c r="A51" s="70" t="s">
        <v>394</v>
      </c>
      <c r="B51" s="82" t="s">
        <v>469</v>
      </c>
      <c r="C51" s="72" t="s">
        <v>470</v>
      </c>
      <c r="D51" s="73">
        <v>3</v>
      </c>
      <c r="E51" s="77">
        <v>46.63</v>
      </c>
      <c r="F51" s="74">
        <f>E51/30*100</f>
        <v>155.43333333333334</v>
      </c>
      <c r="G51" s="75">
        <v>46469</v>
      </c>
      <c r="H51" s="74">
        <f t="shared" ref="H51:H54" si="5">G51/16000*100</f>
        <v>290.43125000000003</v>
      </c>
      <c r="I51" s="73">
        <v>0</v>
      </c>
      <c r="J51" s="73">
        <v>0</v>
      </c>
      <c r="K51" s="6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8"/>
    </row>
    <row r="52" spans="1:112" s="49" customFormat="1" ht="30" x14ac:dyDescent="0.25">
      <c r="A52" s="70" t="s">
        <v>397</v>
      </c>
      <c r="B52" s="78" t="s">
        <v>471</v>
      </c>
      <c r="C52" s="72" t="s">
        <v>472</v>
      </c>
      <c r="D52" s="73">
        <v>2</v>
      </c>
      <c r="E52" s="77">
        <v>58.65</v>
      </c>
      <c r="F52" s="74">
        <f>E52/30*100</f>
        <v>195.49999999999997</v>
      </c>
      <c r="G52" s="75">
        <v>42576</v>
      </c>
      <c r="H52" s="74">
        <f t="shared" si="5"/>
        <v>266.10000000000002</v>
      </c>
      <c r="I52" s="73">
        <v>0</v>
      </c>
      <c r="J52" s="73">
        <v>0</v>
      </c>
      <c r="K52" s="6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8"/>
    </row>
    <row r="53" spans="1:112" s="49" customFormat="1" ht="30" x14ac:dyDescent="0.25">
      <c r="A53" s="70" t="s">
        <v>400</v>
      </c>
      <c r="B53" s="82" t="s">
        <v>473</v>
      </c>
      <c r="C53" s="72" t="s">
        <v>474</v>
      </c>
      <c r="D53" s="73">
        <v>2</v>
      </c>
      <c r="E53" s="77">
        <v>31.96</v>
      </c>
      <c r="F53" s="74">
        <f>E53/30*100</f>
        <v>106.53333333333335</v>
      </c>
      <c r="G53" s="75">
        <v>35334</v>
      </c>
      <c r="H53" s="74">
        <f t="shared" si="5"/>
        <v>220.83750000000003</v>
      </c>
      <c r="I53" s="73">
        <v>0</v>
      </c>
      <c r="J53" s="73">
        <v>0</v>
      </c>
      <c r="K53" s="6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8"/>
    </row>
    <row r="54" spans="1:112" s="49" customFormat="1" ht="45" x14ac:dyDescent="0.25">
      <c r="A54" s="70" t="s">
        <v>403</v>
      </c>
      <c r="B54" s="82" t="s">
        <v>475</v>
      </c>
      <c r="C54" s="72" t="s">
        <v>476</v>
      </c>
      <c r="D54" s="73">
        <v>4</v>
      </c>
      <c r="E54" s="77">
        <v>51.49</v>
      </c>
      <c r="F54" s="74">
        <f>E54/30*100</f>
        <v>171.63333333333335</v>
      </c>
      <c r="G54" s="75">
        <v>59220</v>
      </c>
      <c r="H54" s="74">
        <f t="shared" si="5"/>
        <v>370.125</v>
      </c>
      <c r="I54" s="73">
        <v>0</v>
      </c>
      <c r="J54" s="73">
        <v>0</v>
      </c>
      <c r="K54" s="6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8"/>
    </row>
    <row r="55" spans="1:112" s="49" customFormat="1" x14ac:dyDescent="0.25">
      <c r="A55" s="57" t="s">
        <v>412</v>
      </c>
      <c r="B55" s="79" t="s">
        <v>413</v>
      </c>
      <c r="C55" s="72"/>
      <c r="D55" s="73"/>
      <c r="E55" s="77"/>
      <c r="F55" s="74"/>
      <c r="G55" s="75"/>
      <c r="H55" s="74"/>
      <c r="I55" s="73"/>
      <c r="J55" s="66"/>
      <c r="K55" s="6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8"/>
    </row>
    <row r="56" spans="1:112" s="69" customFormat="1" x14ac:dyDescent="0.25">
      <c r="A56" s="57" t="s">
        <v>477</v>
      </c>
      <c r="B56" s="64"/>
      <c r="C56" s="64" t="s">
        <v>478</v>
      </c>
      <c r="D56" s="65">
        <f>SUM(D58:D62)</f>
        <v>12</v>
      </c>
      <c r="E56" s="28"/>
      <c r="F56" s="29"/>
      <c r="G56" s="30"/>
      <c r="H56" s="31"/>
      <c r="I56" s="32"/>
      <c r="J56" s="66"/>
      <c r="K56" s="67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68"/>
    </row>
    <row r="57" spans="1:112" s="69" customFormat="1" x14ac:dyDescent="0.25">
      <c r="A57" s="57" t="s">
        <v>384</v>
      </c>
      <c r="B57" s="64" t="s">
        <v>174</v>
      </c>
      <c r="C57" s="70"/>
      <c r="D57" s="76"/>
      <c r="E57" s="28"/>
      <c r="F57" s="29"/>
      <c r="G57" s="30"/>
      <c r="H57" s="31"/>
      <c r="I57" s="33"/>
      <c r="J57" s="66"/>
      <c r="K57" s="67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68"/>
    </row>
    <row r="58" spans="1:112" s="49" customFormat="1" ht="45" x14ac:dyDescent="0.25">
      <c r="A58" s="70" t="s">
        <v>389</v>
      </c>
      <c r="B58" s="71" t="s">
        <v>479</v>
      </c>
      <c r="C58" s="72" t="s">
        <v>480</v>
      </c>
      <c r="D58" s="73">
        <v>4</v>
      </c>
      <c r="E58" s="74">
        <v>43.67</v>
      </c>
      <c r="F58" s="74">
        <f>E58/100*100</f>
        <v>43.67</v>
      </c>
      <c r="G58" s="75">
        <v>30651</v>
      </c>
      <c r="H58" s="74">
        <f>G58/5000*100</f>
        <v>613.02</v>
      </c>
      <c r="I58" s="73" t="s">
        <v>392</v>
      </c>
      <c r="J58" s="76">
        <v>0</v>
      </c>
      <c r="K58" s="6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8"/>
    </row>
    <row r="59" spans="1:112" s="49" customFormat="1" ht="30" x14ac:dyDescent="0.25">
      <c r="A59" s="70" t="s">
        <v>394</v>
      </c>
      <c r="B59" s="71" t="s">
        <v>481</v>
      </c>
      <c r="C59" s="72" t="s">
        <v>482</v>
      </c>
      <c r="D59" s="73">
        <v>2</v>
      </c>
      <c r="E59" s="77">
        <v>41.32</v>
      </c>
      <c r="F59" s="74">
        <f>E59/30*100</f>
        <v>137.73333333333332</v>
      </c>
      <c r="G59" s="75">
        <v>27517</v>
      </c>
      <c r="H59" s="74">
        <f>G59/16000*100</f>
        <v>171.98124999999999</v>
      </c>
      <c r="I59" s="73">
        <v>0</v>
      </c>
      <c r="J59" s="76">
        <v>0</v>
      </c>
      <c r="K59" s="6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8"/>
    </row>
    <row r="60" spans="1:112" s="49" customFormat="1" ht="30" x14ac:dyDescent="0.25">
      <c r="A60" s="70" t="s">
        <v>397</v>
      </c>
      <c r="B60" s="78" t="s">
        <v>483</v>
      </c>
      <c r="C60" s="72" t="s">
        <v>484</v>
      </c>
      <c r="D60" s="73">
        <v>2</v>
      </c>
      <c r="E60" s="77">
        <v>61.44</v>
      </c>
      <c r="F60" s="74">
        <f t="shared" ref="F60:F62" si="6">E60/100*100</f>
        <v>61.44</v>
      </c>
      <c r="G60" s="75">
        <v>22833</v>
      </c>
      <c r="H60" s="74">
        <f>G60/2500*100</f>
        <v>913.32</v>
      </c>
      <c r="I60" s="73" t="s">
        <v>392</v>
      </c>
      <c r="J60" s="76">
        <v>0</v>
      </c>
      <c r="K60" s="34" t="s">
        <v>393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8"/>
    </row>
    <row r="61" spans="1:112" s="49" customFormat="1" ht="30" x14ac:dyDescent="0.25">
      <c r="A61" s="70" t="s">
        <v>400</v>
      </c>
      <c r="B61" s="71" t="s">
        <v>485</v>
      </c>
      <c r="C61" s="72" t="s">
        <v>486</v>
      </c>
      <c r="D61" s="73">
        <v>2</v>
      </c>
      <c r="E61" s="77">
        <v>99.67</v>
      </c>
      <c r="F61" s="74">
        <f t="shared" si="6"/>
        <v>99.67</v>
      </c>
      <c r="G61" s="75">
        <v>19226</v>
      </c>
      <c r="H61" s="74">
        <f t="shared" ref="H61:H62" si="7">G61/2500*100</f>
        <v>769.04000000000008</v>
      </c>
      <c r="I61" s="73" t="s">
        <v>392</v>
      </c>
      <c r="J61" s="76">
        <v>0</v>
      </c>
      <c r="K61" s="34" t="s">
        <v>393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8"/>
    </row>
    <row r="62" spans="1:112" s="49" customFormat="1" ht="30" x14ac:dyDescent="0.25">
      <c r="A62" s="70" t="s">
        <v>403</v>
      </c>
      <c r="B62" s="78" t="s">
        <v>487</v>
      </c>
      <c r="C62" s="72" t="s">
        <v>488</v>
      </c>
      <c r="D62" s="73">
        <v>2</v>
      </c>
      <c r="E62" s="77">
        <v>60.34</v>
      </c>
      <c r="F62" s="74">
        <f t="shared" si="6"/>
        <v>60.34</v>
      </c>
      <c r="G62" s="75">
        <v>17639</v>
      </c>
      <c r="H62" s="74">
        <f t="shared" si="7"/>
        <v>705.56000000000006</v>
      </c>
      <c r="I62" s="73" t="s">
        <v>392</v>
      </c>
      <c r="J62" s="76">
        <v>0</v>
      </c>
      <c r="K62" s="34" t="s">
        <v>393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8"/>
    </row>
    <row r="63" spans="1:112" s="49" customFormat="1" x14ac:dyDescent="0.25">
      <c r="A63" s="57" t="s">
        <v>412</v>
      </c>
      <c r="B63" s="79" t="s">
        <v>413</v>
      </c>
      <c r="C63" s="72"/>
      <c r="D63" s="73"/>
      <c r="E63" s="77"/>
      <c r="F63" s="74"/>
      <c r="G63" s="75"/>
      <c r="H63" s="74"/>
      <c r="I63" s="73"/>
      <c r="J63" s="66"/>
      <c r="K63" s="6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8"/>
    </row>
    <row r="64" spans="1:112" s="69" customFormat="1" x14ac:dyDescent="0.25">
      <c r="A64" s="57" t="s">
        <v>489</v>
      </c>
      <c r="B64" s="64"/>
      <c r="C64" s="64" t="s">
        <v>490</v>
      </c>
      <c r="D64" s="65">
        <v>14</v>
      </c>
      <c r="E64" s="110" t="s">
        <v>491</v>
      </c>
      <c r="F64" s="110"/>
      <c r="G64" s="110"/>
      <c r="H64" s="110"/>
      <c r="I64" s="110"/>
      <c r="J64" s="110"/>
      <c r="K64" s="110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68"/>
    </row>
    <row r="65" spans="1:112" s="69" customFormat="1" x14ac:dyDescent="0.25">
      <c r="A65" s="57" t="s">
        <v>387</v>
      </c>
      <c r="B65" s="64" t="s">
        <v>174</v>
      </c>
      <c r="C65" s="70"/>
      <c r="D65" s="76"/>
      <c r="E65" s="28"/>
      <c r="F65" s="29"/>
      <c r="G65" s="30"/>
      <c r="H65" s="31"/>
      <c r="I65" s="33"/>
      <c r="J65" s="66"/>
      <c r="K65" s="67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68"/>
    </row>
    <row r="66" spans="1:112" s="49" customFormat="1" ht="45" x14ac:dyDescent="0.25">
      <c r="A66" s="70" t="s">
        <v>389</v>
      </c>
      <c r="B66" s="71" t="s">
        <v>492</v>
      </c>
      <c r="C66" s="72" t="s">
        <v>493</v>
      </c>
      <c r="D66" s="73">
        <v>3</v>
      </c>
      <c r="E66" s="74">
        <v>48.13</v>
      </c>
      <c r="F66" s="74">
        <f>E66/30*100</f>
        <v>160.43333333333334</v>
      </c>
      <c r="G66" s="75">
        <v>50732</v>
      </c>
      <c r="H66" s="74">
        <f>G66/16000*100</f>
        <v>317.07499999999999</v>
      </c>
      <c r="I66" s="73">
        <v>0</v>
      </c>
      <c r="J66" s="76">
        <v>0</v>
      </c>
      <c r="K66" s="6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8"/>
    </row>
    <row r="67" spans="1:112" s="49" customFormat="1" ht="45" x14ac:dyDescent="0.25">
      <c r="A67" s="70" t="s">
        <v>394</v>
      </c>
      <c r="B67" s="71" t="s">
        <v>494</v>
      </c>
      <c r="C67" s="72" t="s">
        <v>495</v>
      </c>
      <c r="D67" s="73">
        <v>4</v>
      </c>
      <c r="E67" s="77">
        <v>51.26</v>
      </c>
      <c r="F67" s="74">
        <f t="shared" ref="F67:F70" si="8">E67/30*100</f>
        <v>170.86666666666665</v>
      </c>
      <c r="G67" s="75">
        <v>56702</v>
      </c>
      <c r="H67" s="74">
        <f t="shared" ref="H67:H70" si="9">G67/16000*100</f>
        <v>354.38749999999999</v>
      </c>
      <c r="I67" s="73">
        <v>0</v>
      </c>
      <c r="J67" s="76">
        <v>0</v>
      </c>
      <c r="K67" s="6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8"/>
    </row>
    <row r="68" spans="1:112" s="49" customFormat="1" ht="45" x14ac:dyDescent="0.25">
      <c r="A68" s="70" t="s">
        <v>397</v>
      </c>
      <c r="B68" s="78" t="s">
        <v>496</v>
      </c>
      <c r="C68" s="72" t="s">
        <v>497</v>
      </c>
      <c r="D68" s="73">
        <v>3</v>
      </c>
      <c r="E68" s="77">
        <v>34.43</v>
      </c>
      <c r="F68" s="74">
        <f t="shared" si="8"/>
        <v>114.76666666666667</v>
      </c>
      <c r="G68" s="75">
        <v>33127</v>
      </c>
      <c r="H68" s="74">
        <f t="shared" si="9"/>
        <v>207.04375000000002</v>
      </c>
      <c r="I68" s="73">
        <v>0</v>
      </c>
      <c r="J68" s="76">
        <v>0</v>
      </c>
      <c r="K68" s="6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8"/>
    </row>
    <row r="69" spans="1:112" s="49" customFormat="1" ht="30" x14ac:dyDescent="0.25">
      <c r="A69" s="70" t="s">
        <v>400</v>
      </c>
      <c r="B69" s="71" t="s">
        <v>498</v>
      </c>
      <c r="C69" s="72" t="s">
        <v>499</v>
      </c>
      <c r="D69" s="73">
        <v>2</v>
      </c>
      <c r="E69" s="77">
        <v>32.69</v>
      </c>
      <c r="F69" s="74">
        <f t="shared" si="8"/>
        <v>108.96666666666665</v>
      </c>
      <c r="G69" s="75">
        <v>24998</v>
      </c>
      <c r="H69" s="74">
        <f t="shared" si="9"/>
        <v>156.23750000000001</v>
      </c>
      <c r="I69" s="73">
        <v>0</v>
      </c>
      <c r="J69" s="76">
        <v>0</v>
      </c>
      <c r="K69" s="6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8"/>
    </row>
    <row r="70" spans="1:112" s="49" customFormat="1" ht="30" x14ac:dyDescent="0.25">
      <c r="A70" s="70" t="s">
        <v>403</v>
      </c>
      <c r="B70" s="78" t="s">
        <v>500</v>
      </c>
      <c r="C70" s="72" t="s">
        <v>501</v>
      </c>
      <c r="D70" s="73">
        <v>1</v>
      </c>
      <c r="E70" s="77">
        <v>31.36</v>
      </c>
      <c r="F70" s="74">
        <f t="shared" si="8"/>
        <v>104.53333333333332</v>
      </c>
      <c r="G70" s="75">
        <v>30398</v>
      </c>
      <c r="H70" s="74">
        <f t="shared" si="9"/>
        <v>189.98750000000001</v>
      </c>
      <c r="I70" s="73">
        <v>0</v>
      </c>
      <c r="J70" s="76">
        <v>0</v>
      </c>
      <c r="K70" s="6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8"/>
    </row>
    <row r="71" spans="1:112" s="49" customFormat="1" x14ac:dyDescent="0.25">
      <c r="A71" s="57" t="s">
        <v>412</v>
      </c>
      <c r="B71" s="79" t="s">
        <v>413</v>
      </c>
      <c r="C71" s="72"/>
      <c r="D71" s="73"/>
      <c r="E71" s="77"/>
      <c r="F71" s="74"/>
      <c r="G71" s="75"/>
      <c r="H71" s="74"/>
      <c r="I71" s="73"/>
      <c r="J71" s="66"/>
      <c r="K71" s="6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8"/>
    </row>
    <row r="72" spans="1:112" x14ac:dyDescent="0.25">
      <c r="A72" s="57" t="s">
        <v>502</v>
      </c>
      <c r="B72" s="64"/>
      <c r="C72" s="64" t="s">
        <v>503</v>
      </c>
      <c r="D72" s="65">
        <f>SUM(D74:D77)</f>
        <v>15</v>
      </c>
      <c r="E72" s="83"/>
      <c r="F72" s="83"/>
      <c r="G72" s="84"/>
      <c r="H72" s="85"/>
      <c r="I72" s="86"/>
      <c r="J72" s="66"/>
      <c r="K72" s="87"/>
    </row>
    <row r="73" spans="1:112" x14ac:dyDescent="0.25">
      <c r="A73" s="57" t="s">
        <v>384</v>
      </c>
      <c r="B73" s="64" t="s">
        <v>174</v>
      </c>
      <c r="C73" s="70"/>
      <c r="D73" s="70"/>
      <c r="E73" s="88"/>
      <c r="F73" s="89"/>
      <c r="G73" s="90"/>
      <c r="H73" s="85"/>
      <c r="I73" s="86"/>
      <c r="J73" s="66"/>
      <c r="K73" s="87"/>
    </row>
    <row r="74" spans="1:112" ht="45" x14ac:dyDescent="0.25">
      <c r="A74" s="70" t="s">
        <v>389</v>
      </c>
      <c r="B74" s="78" t="s">
        <v>504</v>
      </c>
      <c r="C74" s="72" t="s">
        <v>505</v>
      </c>
      <c r="D74" s="73">
        <v>4</v>
      </c>
      <c r="E74" s="89">
        <v>49.269999999999996</v>
      </c>
      <c r="F74" s="89">
        <f>E74/30*100</f>
        <v>164.23333333333332</v>
      </c>
      <c r="G74" s="90">
        <v>71714</v>
      </c>
      <c r="H74" s="85">
        <f>G74/16000*100</f>
        <v>448.21249999999998</v>
      </c>
      <c r="I74" s="73">
        <v>0</v>
      </c>
      <c r="J74" s="76">
        <v>0</v>
      </c>
      <c r="K74" s="87"/>
    </row>
    <row r="75" spans="1:112" ht="45" x14ac:dyDescent="0.25">
      <c r="A75" s="70" t="s">
        <v>394</v>
      </c>
      <c r="B75" s="71" t="s">
        <v>506</v>
      </c>
      <c r="C75" s="72" t="s">
        <v>507</v>
      </c>
      <c r="D75" s="73">
        <v>4</v>
      </c>
      <c r="E75" s="89">
        <v>62.179999999999993</v>
      </c>
      <c r="F75" s="89">
        <f t="shared" ref="F75:F76" si="10">E75/30*100</f>
        <v>207.26666666666662</v>
      </c>
      <c r="G75" s="90">
        <v>90443</v>
      </c>
      <c r="H75" s="85">
        <f t="shared" ref="H75:H76" si="11">G75/16000*100</f>
        <v>565.26874999999995</v>
      </c>
      <c r="I75" s="73">
        <v>0</v>
      </c>
      <c r="J75" s="76">
        <v>0</v>
      </c>
      <c r="K75" s="87"/>
    </row>
    <row r="76" spans="1:112" ht="45" x14ac:dyDescent="0.25">
      <c r="A76" s="70" t="s">
        <v>397</v>
      </c>
      <c r="B76" s="71" t="s">
        <v>508</v>
      </c>
      <c r="C76" s="72" t="s">
        <v>509</v>
      </c>
      <c r="D76" s="73">
        <v>3</v>
      </c>
      <c r="E76" s="89">
        <v>40.230000000000004</v>
      </c>
      <c r="F76" s="89">
        <f t="shared" si="10"/>
        <v>134.10000000000002</v>
      </c>
      <c r="G76" s="90">
        <v>52899</v>
      </c>
      <c r="H76" s="85">
        <f t="shared" si="11"/>
        <v>330.61874999999998</v>
      </c>
      <c r="I76" s="73">
        <v>0</v>
      </c>
      <c r="J76" s="76">
        <v>0</v>
      </c>
      <c r="K76" s="87"/>
    </row>
    <row r="77" spans="1:112" ht="45" x14ac:dyDescent="0.25">
      <c r="A77" s="70" t="s">
        <v>400</v>
      </c>
      <c r="B77" s="71" t="s">
        <v>510</v>
      </c>
      <c r="C77" s="72" t="s">
        <v>511</v>
      </c>
      <c r="D77" s="73">
        <v>4</v>
      </c>
      <c r="E77" s="74">
        <v>54.32</v>
      </c>
      <c r="F77" s="89">
        <f>E77/30*100</f>
        <v>181.06666666666666</v>
      </c>
      <c r="G77" s="90">
        <v>73763</v>
      </c>
      <c r="H77" s="85">
        <f>G77/16000*100</f>
        <v>461.01875000000001</v>
      </c>
      <c r="I77" s="73">
        <v>0</v>
      </c>
      <c r="J77" s="76">
        <v>0</v>
      </c>
      <c r="K77" s="87"/>
    </row>
    <row r="78" spans="1:112" s="49" customFormat="1" x14ac:dyDescent="0.25">
      <c r="A78" s="57" t="s">
        <v>412</v>
      </c>
      <c r="B78" s="79" t="s">
        <v>413</v>
      </c>
      <c r="C78" s="72"/>
      <c r="D78" s="73"/>
      <c r="E78" s="77"/>
      <c r="F78" s="74"/>
      <c r="G78" s="75"/>
      <c r="H78" s="74"/>
      <c r="I78" s="73"/>
      <c r="J78" s="66"/>
      <c r="K78" s="6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8"/>
    </row>
    <row r="79" spans="1:112" x14ac:dyDescent="0.25">
      <c r="A79" s="57" t="s">
        <v>512</v>
      </c>
      <c r="B79" s="64"/>
      <c r="C79" s="64" t="s">
        <v>513</v>
      </c>
      <c r="D79" s="65">
        <f>SUM(D82:D85)</f>
        <v>13</v>
      </c>
      <c r="E79" s="83"/>
      <c r="F79" s="83"/>
      <c r="G79" s="84"/>
      <c r="H79" s="85"/>
      <c r="I79" s="86"/>
      <c r="J79" s="66"/>
      <c r="K79" s="87"/>
    </row>
    <row r="80" spans="1:112" x14ac:dyDescent="0.25">
      <c r="A80" s="57" t="s">
        <v>384</v>
      </c>
      <c r="B80" s="64" t="s">
        <v>514</v>
      </c>
      <c r="C80" s="64"/>
      <c r="D80" s="65"/>
      <c r="E80" s="83"/>
      <c r="F80" s="83"/>
      <c r="G80" s="84"/>
      <c r="H80" s="85"/>
      <c r="I80" s="86"/>
      <c r="J80" s="66"/>
      <c r="K80" s="87"/>
    </row>
    <row r="81" spans="1:11" x14ac:dyDescent="0.25">
      <c r="A81" s="57" t="s">
        <v>412</v>
      </c>
      <c r="B81" s="64" t="s">
        <v>515</v>
      </c>
      <c r="C81" s="70"/>
      <c r="D81" s="70"/>
      <c r="E81" s="88"/>
      <c r="F81" s="89"/>
      <c r="G81" s="90"/>
      <c r="H81" s="85"/>
      <c r="I81" s="86"/>
      <c r="J81" s="66"/>
      <c r="K81" s="87"/>
    </row>
    <row r="82" spans="1:11" ht="60" x14ac:dyDescent="0.25">
      <c r="A82" s="70" t="s">
        <v>437</v>
      </c>
      <c r="B82" s="71" t="s">
        <v>516</v>
      </c>
      <c r="C82" s="72" t="s">
        <v>517</v>
      </c>
      <c r="D82" s="73">
        <v>3</v>
      </c>
      <c r="E82" s="74">
        <v>39.89</v>
      </c>
      <c r="F82" s="89">
        <f>E82/5.5*100</f>
        <v>725.27272727272725</v>
      </c>
      <c r="G82" s="90">
        <v>45470</v>
      </c>
      <c r="H82" s="85">
        <f>G82/21000*100</f>
        <v>216.52380952380952</v>
      </c>
      <c r="I82" s="73">
        <v>0</v>
      </c>
      <c r="J82" s="76">
        <v>0</v>
      </c>
      <c r="K82" s="87"/>
    </row>
    <row r="83" spans="1:11" ht="45" x14ac:dyDescent="0.25">
      <c r="A83" s="70" t="s">
        <v>440</v>
      </c>
      <c r="B83" s="71" t="s">
        <v>518</v>
      </c>
      <c r="C83" s="72" t="s">
        <v>519</v>
      </c>
      <c r="D83" s="73">
        <v>3</v>
      </c>
      <c r="E83" s="88">
        <v>51.97</v>
      </c>
      <c r="F83" s="89">
        <f t="shared" ref="F83:F85" si="12">E83/5.5*100</f>
        <v>944.90909090909088</v>
      </c>
      <c r="G83" s="90">
        <v>59470</v>
      </c>
      <c r="H83" s="85">
        <f t="shared" ref="H83:H85" si="13">G83/21000*100</f>
        <v>283.19047619047615</v>
      </c>
      <c r="I83" s="73">
        <v>0</v>
      </c>
      <c r="J83" s="76">
        <v>0</v>
      </c>
      <c r="K83" s="87"/>
    </row>
    <row r="84" spans="1:11" ht="45" x14ac:dyDescent="0.25">
      <c r="A84" s="70" t="s">
        <v>520</v>
      </c>
      <c r="B84" s="78" t="s">
        <v>521</v>
      </c>
      <c r="C84" s="72" t="s">
        <v>522</v>
      </c>
      <c r="D84" s="73">
        <v>3</v>
      </c>
      <c r="E84" s="88">
        <v>35.979999999999997</v>
      </c>
      <c r="F84" s="89">
        <f t="shared" si="12"/>
        <v>654.18181818181813</v>
      </c>
      <c r="G84" s="90">
        <v>55559</v>
      </c>
      <c r="H84" s="85">
        <f t="shared" si="13"/>
        <v>264.56666666666666</v>
      </c>
      <c r="I84" s="73">
        <v>0</v>
      </c>
      <c r="J84" s="76">
        <v>0</v>
      </c>
      <c r="K84" s="87"/>
    </row>
    <row r="85" spans="1:11" ht="60" x14ac:dyDescent="0.25">
      <c r="A85" s="70" t="s">
        <v>523</v>
      </c>
      <c r="B85" s="78" t="s">
        <v>524</v>
      </c>
      <c r="C85" s="72" t="s">
        <v>525</v>
      </c>
      <c r="D85" s="73">
        <v>4</v>
      </c>
      <c r="E85" s="88">
        <v>43.17</v>
      </c>
      <c r="F85" s="89">
        <f t="shared" si="12"/>
        <v>784.90909090909099</v>
      </c>
      <c r="G85" s="90">
        <v>58177</v>
      </c>
      <c r="H85" s="85">
        <f t="shared" si="13"/>
        <v>277.0333333333333</v>
      </c>
      <c r="I85" s="76">
        <v>0</v>
      </c>
      <c r="J85" s="76">
        <v>0</v>
      </c>
      <c r="K85" s="87"/>
    </row>
    <row r="86" spans="1:11" x14ac:dyDescent="0.25">
      <c r="A86" s="57" t="s">
        <v>526</v>
      </c>
      <c r="B86" s="64"/>
      <c r="C86" s="64" t="s">
        <v>527</v>
      </c>
      <c r="D86" s="65">
        <v>23</v>
      </c>
      <c r="E86" s="110" t="s">
        <v>528</v>
      </c>
      <c r="F86" s="110"/>
      <c r="G86" s="110"/>
      <c r="H86" s="110"/>
      <c r="I86" s="110"/>
      <c r="J86" s="110"/>
      <c r="K86" s="110"/>
    </row>
    <row r="87" spans="1:11" x14ac:dyDescent="0.25">
      <c r="A87" s="57" t="s">
        <v>384</v>
      </c>
      <c r="B87" s="64" t="s">
        <v>174</v>
      </c>
      <c r="C87" s="64"/>
      <c r="D87" s="65"/>
      <c r="E87" s="83"/>
      <c r="F87" s="83"/>
      <c r="G87" s="84"/>
      <c r="H87" s="85"/>
      <c r="I87" s="86"/>
      <c r="J87" s="66"/>
      <c r="K87" s="87"/>
    </row>
    <row r="88" spans="1:11" ht="30" x14ac:dyDescent="0.25">
      <c r="A88" s="70" t="s">
        <v>389</v>
      </c>
      <c r="B88" s="82" t="s">
        <v>529</v>
      </c>
      <c r="C88" s="91" t="s">
        <v>530</v>
      </c>
      <c r="D88" s="76">
        <v>2</v>
      </c>
      <c r="E88" s="89">
        <v>33.21</v>
      </c>
      <c r="F88" s="89">
        <f>E88/30*100</f>
        <v>110.7</v>
      </c>
      <c r="G88" s="90">
        <v>26714</v>
      </c>
      <c r="H88" s="85">
        <f>G88/16000*100</f>
        <v>166.96249999999998</v>
      </c>
      <c r="I88" s="73">
        <v>0</v>
      </c>
      <c r="J88" s="76">
        <v>0</v>
      </c>
      <c r="K88" s="87"/>
    </row>
    <row r="89" spans="1:11" x14ac:dyDescent="0.25">
      <c r="A89" s="57" t="s">
        <v>412</v>
      </c>
      <c r="B89" s="64" t="s">
        <v>515</v>
      </c>
      <c r="C89" s="92"/>
      <c r="D89" s="70"/>
      <c r="E89" s="88"/>
      <c r="F89" s="89"/>
      <c r="G89" s="90"/>
      <c r="H89" s="85"/>
      <c r="I89" s="86"/>
      <c r="J89" s="66"/>
      <c r="K89" s="87"/>
    </row>
    <row r="90" spans="1:11" ht="90" x14ac:dyDescent="0.25">
      <c r="A90" s="70" t="s">
        <v>437</v>
      </c>
      <c r="B90" s="71" t="s">
        <v>531</v>
      </c>
      <c r="C90" s="72" t="s">
        <v>532</v>
      </c>
      <c r="D90" s="73">
        <v>6</v>
      </c>
      <c r="E90" s="74">
        <v>23.23</v>
      </c>
      <c r="F90" s="89">
        <f>E90/5.5*100</f>
        <v>422.36363636363637</v>
      </c>
      <c r="G90" s="90">
        <v>122838</v>
      </c>
      <c r="H90" s="85">
        <f>G90/21000*100</f>
        <v>584.94285714285718</v>
      </c>
      <c r="I90" s="73">
        <v>0</v>
      </c>
      <c r="J90" s="76">
        <v>0</v>
      </c>
      <c r="K90" s="87"/>
    </row>
    <row r="91" spans="1:11" ht="60" x14ac:dyDescent="0.25">
      <c r="A91" s="70" t="s">
        <v>440</v>
      </c>
      <c r="B91" s="71" t="s">
        <v>533</v>
      </c>
      <c r="C91" s="72" t="s">
        <v>534</v>
      </c>
      <c r="D91" s="73">
        <v>4</v>
      </c>
      <c r="E91" s="88">
        <v>33.1</v>
      </c>
      <c r="F91" s="89">
        <f t="shared" ref="F91:F96" si="14">E91/5.5*100</f>
        <v>601.81818181818187</v>
      </c>
      <c r="G91" s="90">
        <v>51733</v>
      </c>
      <c r="H91" s="85">
        <f t="shared" ref="H91:H96" si="15">G91/21000*100</f>
        <v>246.34761904761905</v>
      </c>
      <c r="I91" s="73">
        <v>0</v>
      </c>
      <c r="J91" s="76">
        <v>0</v>
      </c>
      <c r="K91" s="87"/>
    </row>
    <row r="92" spans="1:11" ht="45" x14ac:dyDescent="0.25">
      <c r="A92" s="70" t="s">
        <v>520</v>
      </c>
      <c r="B92" s="93" t="s">
        <v>535</v>
      </c>
      <c r="C92" s="72" t="s">
        <v>536</v>
      </c>
      <c r="D92" s="73">
        <v>3</v>
      </c>
      <c r="E92" s="88">
        <v>30.7</v>
      </c>
      <c r="F92" s="89">
        <f t="shared" si="14"/>
        <v>558.18181818181824</v>
      </c>
      <c r="G92" s="90">
        <v>36335</v>
      </c>
      <c r="H92" s="85">
        <f t="shared" si="15"/>
        <v>173.02380952380952</v>
      </c>
      <c r="I92" s="73">
        <v>0</v>
      </c>
      <c r="J92" s="76">
        <v>0</v>
      </c>
      <c r="K92" s="87"/>
    </row>
    <row r="93" spans="1:11" ht="45" x14ac:dyDescent="0.25">
      <c r="A93" s="70" t="s">
        <v>523</v>
      </c>
      <c r="B93" s="93" t="s">
        <v>537</v>
      </c>
      <c r="C93" s="72" t="s">
        <v>538</v>
      </c>
      <c r="D93" s="73">
        <v>3</v>
      </c>
      <c r="E93" s="88">
        <v>42.87</v>
      </c>
      <c r="F93" s="89">
        <f t="shared" si="14"/>
        <v>779.45454545454538</v>
      </c>
      <c r="G93" s="90">
        <v>37816</v>
      </c>
      <c r="H93" s="85">
        <f t="shared" si="15"/>
        <v>180.07619047619048</v>
      </c>
      <c r="I93" s="76">
        <v>0</v>
      </c>
      <c r="J93" s="76">
        <v>0</v>
      </c>
      <c r="K93" s="87"/>
    </row>
    <row r="94" spans="1:11" ht="30" x14ac:dyDescent="0.25">
      <c r="A94" s="70" t="s">
        <v>539</v>
      </c>
      <c r="B94" s="78" t="s">
        <v>540</v>
      </c>
      <c r="C94" s="72" t="s">
        <v>541</v>
      </c>
      <c r="D94" s="73">
        <v>2</v>
      </c>
      <c r="E94" s="88">
        <v>52.42</v>
      </c>
      <c r="F94" s="89">
        <f t="shared" si="14"/>
        <v>953.09090909090912</v>
      </c>
      <c r="G94" s="90">
        <v>44149</v>
      </c>
      <c r="H94" s="85">
        <f t="shared" si="15"/>
        <v>210.23333333333332</v>
      </c>
      <c r="I94" s="76">
        <v>0</v>
      </c>
      <c r="J94" s="76">
        <v>0</v>
      </c>
      <c r="K94" s="87"/>
    </row>
    <row r="95" spans="1:11" ht="30" x14ac:dyDescent="0.25">
      <c r="A95" s="70" t="s">
        <v>542</v>
      </c>
      <c r="B95" s="78" t="s">
        <v>543</v>
      </c>
      <c r="C95" s="72" t="s">
        <v>544</v>
      </c>
      <c r="D95" s="73">
        <v>2</v>
      </c>
      <c r="E95" s="88">
        <v>25.46</v>
      </c>
      <c r="F95" s="89">
        <f t="shared" si="14"/>
        <v>462.90909090909088</v>
      </c>
      <c r="G95" s="90">
        <v>34321</v>
      </c>
      <c r="H95" s="85">
        <f t="shared" si="15"/>
        <v>163.43333333333334</v>
      </c>
      <c r="I95" s="76">
        <v>0</v>
      </c>
      <c r="J95" s="76">
        <v>0</v>
      </c>
      <c r="K95" s="87"/>
    </row>
    <row r="96" spans="1:11" ht="30" x14ac:dyDescent="0.25">
      <c r="A96" s="70" t="s">
        <v>545</v>
      </c>
      <c r="B96" s="78" t="s">
        <v>546</v>
      </c>
      <c r="C96" s="72" t="s">
        <v>547</v>
      </c>
      <c r="D96" s="73">
        <v>2</v>
      </c>
      <c r="E96" s="88">
        <v>27.73</v>
      </c>
      <c r="F96" s="89">
        <f t="shared" si="14"/>
        <v>504.18181818181819</v>
      </c>
      <c r="G96" s="90">
        <v>26928</v>
      </c>
      <c r="H96" s="85">
        <f t="shared" si="15"/>
        <v>128.22857142857143</v>
      </c>
      <c r="I96" s="76">
        <v>0</v>
      </c>
      <c r="J96" s="76">
        <v>0</v>
      </c>
      <c r="K96" s="87"/>
    </row>
    <row r="97" spans="1:11" ht="15.75" x14ac:dyDescent="0.25">
      <c r="A97" s="70"/>
      <c r="B97" s="106" t="s">
        <v>548</v>
      </c>
      <c r="C97" s="107"/>
      <c r="D97" s="107"/>
      <c r="E97" s="107"/>
      <c r="F97" s="107"/>
      <c r="G97" s="107"/>
      <c r="H97" s="107"/>
      <c r="I97" s="107"/>
      <c r="J97" s="108"/>
      <c r="K97" s="87"/>
    </row>
    <row r="98" spans="1:11" x14ac:dyDescent="0.25">
      <c r="A98" s="57" t="s">
        <v>387</v>
      </c>
      <c r="B98" s="94"/>
      <c r="C98" s="94" t="s">
        <v>549</v>
      </c>
      <c r="D98" s="73">
        <v>12</v>
      </c>
      <c r="E98" s="88"/>
      <c r="F98" s="89"/>
      <c r="G98" s="90"/>
      <c r="H98" s="85"/>
      <c r="I98" s="76"/>
      <c r="J98" s="76"/>
      <c r="K98" s="87"/>
    </row>
    <row r="99" spans="1:11" ht="60" x14ac:dyDescent="0.25">
      <c r="A99" s="76">
        <v>1</v>
      </c>
      <c r="B99" s="95" t="s">
        <v>550</v>
      </c>
      <c r="C99" s="96" t="s">
        <v>551</v>
      </c>
      <c r="D99" s="76">
        <v>5</v>
      </c>
      <c r="E99" s="73" t="s">
        <v>552</v>
      </c>
      <c r="F99" s="73" t="s">
        <v>553</v>
      </c>
      <c r="G99" s="73">
        <v>84.275000000000006</v>
      </c>
      <c r="H99" s="73" t="s">
        <v>554</v>
      </c>
      <c r="I99" s="86"/>
      <c r="J99" s="66"/>
      <c r="K99" s="87"/>
    </row>
    <row r="100" spans="1:11" ht="30" x14ac:dyDescent="0.25">
      <c r="A100" s="76">
        <v>2</v>
      </c>
      <c r="B100" s="95" t="s">
        <v>6</v>
      </c>
      <c r="C100" s="96" t="s">
        <v>555</v>
      </c>
      <c r="D100" s="73">
        <v>2</v>
      </c>
      <c r="E100" s="73" t="s">
        <v>556</v>
      </c>
      <c r="F100" s="73" t="s">
        <v>557</v>
      </c>
      <c r="G100" s="73">
        <v>67.254999999999995</v>
      </c>
      <c r="H100" s="73" t="s">
        <v>558</v>
      </c>
      <c r="I100" s="86"/>
      <c r="J100" s="66"/>
      <c r="K100" s="87"/>
    </row>
    <row r="101" spans="1:11" ht="45" x14ac:dyDescent="0.25">
      <c r="A101" s="76">
        <v>3</v>
      </c>
      <c r="B101" s="95" t="s">
        <v>9</v>
      </c>
      <c r="C101" s="96" t="s">
        <v>559</v>
      </c>
      <c r="D101" s="73">
        <v>3</v>
      </c>
      <c r="E101" s="73" t="s">
        <v>560</v>
      </c>
      <c r="F101" s="73" t="s">
        <v>561</v>
      </c>
      <c r="G101" s="73">
        <v>45.48</v>
      </c>
      <c r="H101" s="73" t="s">
        <v>562</v>
      </c>
      <c r="I101" s="86"/>
      <c r="J101" s="66"/>
      <c r="K101" s="87"/>
    </row>
    <row r="102" spans="1:11" ht="30" x14ac:dyDescent="0.25">
      <c r="A102" s="76">
        <v>4</v>
      </c>
      <c r="B102" s="95" t="s">
        <v>14</v>
      </c>
      <c r="C102" s="96" t="s">
        <v>690</v>
      </c>
      <c r="D102" s="73">
        <v>1</v>
      </c>
      <c r="E102" s="73" t="s">
        <v>563</v>
      </c>
      <c r="F102" s="73">
        <v>230</v>
      </c>
      <c r="G102" s="73">
        <v>22.63</v>
      </c>
      <c r="H102" s="73" t="s">
        <v>564</v>
      </c>
      <c r="I102" s="86"/>
      <c r="J102" s="66"/>
      <c r="K102" s="87"/>
    </row>
    <row r="103" spans="1:11" ht="30" x14ac:dyDescent="0.25">
      <c r="A103" s="76">
        <v>5</v>
      </c>
      <c r="B103" s="95" t="s">
        <v>16</v>
      </c>
      <c r="C103" s="96" t="s">
        <v>691</v>
      </c>
      <c r="D103" s="73">
        <v>1</v>
      </c>
      <c r="E103" s="73" t="s">
        <v>565</v>
      </c>
      <c r="F103" s="73" t="s">
        <v>566</v>
      </c>
      <c r="G103" s="73">
        <v>43.511000000000003</v>
      </c>
      <c r="H103" s="73" t="s">
        <v>567</v>
      </c>
      <c r="I103" s="86"/>
      <c r="J103" s="66"/>
      <c r="K103" s="87"/>
    </row>
    <row r="104" spans="1:11" x14ac:dyDescent="0.25">
      <c r="A104" s="65" t="s">
        <v>414</v>
      </c>
      <c r="B104" s="94"/>
      <c r="C104" s="97" t="s">
        <v>109</v>
      </c>
      <c r="D104" s="73">
        <v>8</v>
      </c>
      <c r="E104" s="73"/>
      <c r="F104" s="73"/>
      <c r="G104" s="73"/>
      <c r="H104" s="73"/>
      <c r="I104" s="86"/>
      <c r="J104" s="66"/>
      <c r="K104" s="87"/>
    </row>
    <row r="105" spans="1:11" ht="45" x14ac:dyDescent="0.25">
      <c r="A105" s="76">
        <v>1</v>
      </c>
      <c r="B105" s="95" t="s">
        <v>568</v>
      </c>
      <c r="C105" s="96" t="s">
        <v>692</v>
      </c>
      <c r="D105" s="73">
        <v>3</v>
      </c>
      <c r="E105" s="73" t="s">
        <v>569</v>
      </c>
      <c r="F105" s="73" t="s">
        <v>570</v>
      </c>
      <c r="G105" s="73">
        <v>65.697000000000003</v>
      </c>
      <c r="H105" s="73" t="s">
        <v>571</v>
      </c>
      <c r="I105" s="86"/>
      <c r="J105" s="66"/>
      <c r="K105" s="87"/>
    </row>
    <row r="106" spans="1:11" ht="30" x14ac:dyDescent="0.25">
      <c r="A106" s="76">
        <v>2</v>
      </c>
      <c r="B106" s="95" t="s">
        <v>22</v>
      </c>
      <c r="C106" s="96" t="s">
        <v>693</v>
      </c>
      <c r="D106" s="73">
        <v>1</v>
      </c>
      <c r="E106" s="73" t="s">
        <v>572</v>
      </c>
      <c r="F106" s="73" t="s">
        <v>573</v>
      </c>
      <c r="G106" s="73">
        <v>28.562000000000001</v>
      </c>
      <c r="H106" s="73" t="s">
        <v>574</v>
      </c>
      <c r="I106" s="86"/>
      <c r="J106" s="66"/>
      <c r="K106" s="87"/>
    </row>
    <row r="107" spans="1:11" ht="45" x14ac:dyDescent="0.25">
      <c r="A107" s="76">
        <v>3</v>
      </c>
      <c r="B107" s="95" t="s">
        <v>23</v>
      </c>
      <c r="C107" s="96" t="s">
        <v>694</v>
      </c>
      <c r="D107" s="73">
        <v>2</v>
      </c>
      <c r="E107" s="73" t="s">
        <v>575</v>
      </c>
      <c r="F107" s="73" t="s">
        <v>576</v>
      </c>
      <c r="G107" s="73">
        <v>46.023000000000003</v>
      </c>
      <c r="H107" s="73" t="s">
        <v>577</v>
      </c>
      <c r="I107" s="86"/>
      <c r="J107" s="66"/>
      <c r="K107" s="87"/>
    </row>
    <row r="108" spans="1:11" ht="30" x14ac:dyDescent="0.25">
      <c r="A108" s="76">
        <v>4</v>
      </c>
      <c r="B108" s="95" t="s">
        <v>26</v>
      </c>
      <c r="C108" s="96" t="s">
        <v>578</v>
      </c>
      <c r="D108" s="73">
        <v>2</v>
      </c>
      <c r="E108" s="73" t="s">
        <v>579</v>
      </c>
      <c r="F108" s="73" t="s">
        <v>580</v>
      </c>
      <c r="G108" s="73">
        <v>50.573999999999998</v>
      </c>
      <c r="H108" s="73" t="s">
        <v>581</v>
      </c>
      <c r="I108" s="86"/>
      <c r="J108" s="66"/>
      <c r="K108" s="87"/>
    </row>
    <row r="109" spans="1:11" x14ac:dyDescent="0.25">
      <c r="A109" s="65" t="s">
        <v>431</v>
      </c>
      <c r="B109" s="94"/>
      <c r="C109" s="97" t="s">
        <v>110</v>
      </c>
      <c r="D109" s="73">
        <v>12</v>
      </c>
      <c r="E109" s="73"/>
      <c r="F109" s="73"/>
      <c r="G109" s="73"/>
      <c r="H109" s="73"/>
      <c r="I109" s="86"/>
      <c r="J109" s="66"/>
      <c r="K109" s="87"/>
    </row>
    <row r="110" spans="1:11" ht="45" x14ac:dyDescent="0.25">
      <c r="A110" s="76">
        <v>1</v>
      </c>
      <c r="B110" s="95" t="s">
        <v>582</v>
      </c>
      <c r="C110" s="96" t="s">
        <v>695</v>
      </c>
      <c r="D110" s="73">
        <v>3</v>
      </c>
      <c r="E110" s="73" t="s">
        <v>583</v>
      </c>
      <c r="F110" s="73" t="s">
        <v>584</v>
      </c>
      <c r="G110" s="73">
        <v>52.317999999999998</v>
      </c>
      <c r="H110" s="73" t="s">
        <v>585</v>
      </c>
      <c r="I110" s="86"/>
      <c r="J110" s="66"/>
      <c r="K110" s="87"/>
    </row>
    <row r="111" spans="1:11" ht="30" x14ac:dyDescent="0.25">
      <c r="A111" s="76">
        <v>2</v>
      </c>
      <c r="B111" s="95" t="s">
        <v>586</v>
      </c>
      <c r="C111" s="96" t="s">
        <v>696</v>
      </c>
      <c r="D111" s="73">
        <v>2</v>
      </c>
      <c r="E111" s="73" t="s">
        <v>587</v>
      </c>
      <c r="F111" s="73" t="s">
        <v>588</v>
      </c>
      <c r="G111" s="73">
        <v>42.784999999999997</v>
      </c>
      <c r="H111" s="73" t="s">
        <v>589</v>
      </c>
      <c r="I111" s="86"/>
      <c r="J111" s="66"/>
      <c r="K111" s="87"/>
    </row>
    <row r="112" spans="1:11" ht="30" x14ac:dyDescent="0.25">
      <c r="A112" s="76">
        <v>3</v>
      </c>
      <c r="B112" s="95" t="s">
        <v>37</v>
      </c>
      <c r="C112" s="96" t="s">
        <v>697</v>
      </c>
      <c r="D112" s="73">
        <v>1</v>
      </c>
      <c r="E112" s="73" t="s">
        <v>590</v>
      </c>
      <c r="F112" s="73" t="s">
        <v>591</v>
      </c>
      <c r="G112" s="73">
        <v>21.132000000000001</v>
      </c>
      <c r="H112" s="73" t="s">
        <v>592</v>
      </c>
      <c r="I112" s="86"/>
      <c r="J112" s="66"/>
      <c r="K112" s="87"/>
    </row>
    <row r="113" spans="1:11" ht="30" x14ac:dyDescent="0.25">
      <c r="A113" s="76">
        <v>4</v>
      </c>
      <c r="B113" s="95" t="s">
        <v>39</v>
      </c>
      <c r="C113" s="96" t="s">
        <v>698</v>
      </c>
      <c r="D113" s="73">
        <v>2</v>
      </c>
      <c r="E113" s="73" t="s">
        <v>552</v>
      </c>
      <c r="F113" s="73" t="s">
        <v>553</v>
      </c>
      <c r="G113" s="73">
        <v>34.573999999999998</v>
      </c>
      <c r="H113" s="73" t="s">
        <v>593</v>
      </c>
      <c r="I113" s="86"/>
      <c r="J113" s="66"/>
      <c r="K113" s="87"/>
    </row>
    <row r="114" spans="1:11" ht="45" x14ac:dyDescent="0.25">
      <c r="A114" s="76">
        <v>5</v>
      </c>
      <c r="B114" s="95" t="s">
        <v>594</v>
      </c>
      <c r="C114" s="96" t="s">
        <v>699</v>
      </c>
      <c r="D114" s="73">
        <v>3</v>
      </c>
      <c r="E114" s="73" t="s">
        <v>595</v>
      </c>
      <c r="F114" s="73" t="s">
        <v>596</v>
      </c>
      <c r="G114" s="73">
        <v>31.757999999999999</v>
      </c>
      <c r="H114" s="73" t="s">
        <v>597</v>
      </c>
      <c r="I114" s="86"/>
      <c r="J114" s="66"/>
      <c r="K114" s="87"/>
    </row>
    <row r="115" spans="1:11" ht="30" x14ac:dyDescent="0.25">
      <c r="A115" s="76">
        <v>6</v>
      </c>
      <c r="B115" s="95" t="s">
        <v>43</v>
      </c>
      <c r="C115" s="96" t="s">
        <v>700</v>
      </c>
      <c r="D115" s="73">
        <v>1</v>
      </c>
      <c r="E115" s="73" t="s">
        <v>598</v>
      </c>
      <c r="F115" s="73" t="s">
        <v>599</v>
      </c>
      <c r="G115" s="73">
        <v>22.369</v>
      </c>
      <c r="H115" s="73" t="s">
        <v>600</v>
      </c>
      <c r="I115" s="86"/>
      <c r="J115" s="66"/>
      <c r="K115" s="87"/>
    </row>
    <row r="116" spans="1:11" x14ac:dyDescent="0.25">
      <c r="A116" s="65" t="s">
        <v>444</v>
      </c>
      <c r="B116" s="94"/>
      <c r="C116" s="94" t="s">
        <v>111</v>
      </c>
      <c r="D116" s="73">
        <v>13</v>
      </c>
      <c r="E116" s="73"/>
      <c r="F116" s="73"/>
      <c r="G116" s="73"/>
      <c r="H116" s="73"/>
      <c r="I116" s="86"/>
      <c r="J116" s="66"/>
      <c r="K116" s="87"/>
    </row>
    <row r="117" spans="1:11" x14ac:dyDescent="0.25">
      <c r="A117" s="76">
        <v>1</v>
      </c>
      <c r="B117" s="94" t="s">
        <v>601</v>
      </c>
      <c r="C117" s="97"/>
      <c r="D117" s="73"/>
      <c r="E117" s="73"/>
      <c r="F117" s="73"/>
      <c r="G117" s="73"/>
      <c r="H117" s="73"/>
      <c r="I117" s="86"/>
      <c r="J117" s="66"/>
      <c r="K117" s="87"/>
    </row>
    <row r="118" spans="1:11" ht="45" x14ac:dyDescent="0.25">
      <c r="A118" s="76">
        <v>1.1000000000000001</v>
      </c>
      <c r="B118" s="95" t="s">
        <v>602</v>
      </c>
      <c r="C118" s="96" t="s">
        <v>701</v>
      </c>
      <c r="D118" s="73">
        <v>3</v>
      </c>
      <c r="E118" s="73" t="s">
        <v>603</v>
      </c>
      <c r="F118" s="73" t="s">
        <v>604</v>
      </c>
      <c r="G118" s="73">
        <v>40.194000000000003</v>
      </c>
      <c r="H118" s="73" t="s">
        <v>605</v>
      </c>
      <c r="I118" s="86"/>
      <c r="J118" s="66"/>
      <c r="K118" s="87"/>
    </row>
    <row r="119" spans="1:11" ht="30" x14ac:dyDescent="0.25">
      <c r="A119" s="76">
        <v>1.2</v>
      </c>
      <c r="B119" s="95" t="s">
        <v>49</v>
      </c>
      <c r="C119" s="96" t="s">
        <v>702</v>
      </c>
      <c r="D119" s="73">
        <v>1</v>
      </c>
      <c r="E119" s="73" t="s">
        <v>606</v>
      </c>
      <c r="F119" s="73" t="s">
        <v>607</v>
      </c>
      <c r="G119" s="73">
        <v>42.255000000000003</v>
      </c>
      <c r="H119" s="73" t="s">
        <v>608</v>
      </c>
      <c r="I119" s="86"/>
      <c r="J119" s="66"/>
      <c r="K119" s="87"/>
    </row>
    <row r="120" spans="1:11" ht="30" x14ac:dyDescent="0.25">
      <c r="A120" s="76">
        <v>1.3</v>
      </c>
      <c r="B120" s="95" t="s">
        <v>238</v>
      </c>
      <c r="C120" s="96" t="s">
        <v>703</v>
      </c>
      <c r="D120" s="73">
        <v>2</v>
      </c>
      <c r="E120" s="73" t="s">
        <v>609</v>
      </c>
      <c r="F120" s="73" t="s">
        <v>610</v>
      </c>
      <c r="G120" s="73">
        <v>30.908999999999999</v>
      </c>
      <c r="H120" s="73" t="s">
        <v>611</v>
      </c>
      <c r="I120" s="86"/>
      <c r="J120" s="66"/>
      <c r="K120" s="87"/>
    </row>
    <row r="121" spans="1:11" ht="30" x14ac:dyDescent="0.25">
      <c r="A121" s="76">
        <v>1.4</v>
      </c>
      <c r="B121" s="95" t="s">
        <v>612</v>
      </c>
      <c r="C121" s="96" t="s">
        <v>704</v>
      </c>
      <c r="D121" s="73">
        <v>2</v>
      </c>
      <c r="E121" s="73" t="s">
        <v>613</v>
      </c>
      <c r="F121" s="73" t="s">
        <v>614</v>
      </c>
      <c r="G121" s="73">
        <v>34.723999999999997</v>
      </c>
      <c r="H121" s="73" t="s">
        <v>615</v>
      </c>
      <c r="I121" s="86"/>
      <c r="J121" s="66"/>
      <c r="K121" s="87"/>
    </row>
    <row r="122" spans="1:11" ht="30" x14ac:dyDescent="0.25">
      <c r="A122" s="76">
        <v>1.5</v>
      </c>
      <c r="B122" s="95" t="s">
        <v>58</v>
      </c>
      <c r="C122" s="96" t="s">
        <v>705</v>
      </c>
      <c r="D122" s="73">
        <v>2</v>
      </c>
      <c r="E122" s="73" t="s">
        <v>616</v>
      </c>
      <c r="F122" s="73" t="s">
        <v>617</v>
      </c>
      <c r="G122" s="73">
        <v>25.375</v>
      </c>
      <c r="H122" s="73" t="s">
        <v>618</v>
      </c>
      <c r="I122" s="86"/>
      <c r="J122" s="66"/>
      <c r="K122" s="87"/>
    </row>
    <row r="123" spans="1:11" x14ac:dyDescent="0.25">
      <c r="A123" s="76">
        <v>2</v>
      </c>
      <c r="B123" s="94" t="s">
        <v>619</v>
      </c>
      <c r="C123" s="96"/>
      <c r="D123" s="73"/>
      <c r="E123" s="73"/>
      <c r="F123" s="73"/>
      <c r="G123" s="73"/>
      <c r="H123" s="73"/>
      <c r="I123" s="86"/>
      <c r="J123" s="66"/>
      <c r="K123" s="87"/>
    </row>
    <row r="124" spans="1:11" x14ac:dyDescent="0.25">
      <c r="A124" s="76">
        <v>2.1</v>
      </c>
      <c r="B124" s="95" t="s">
        <v>60</v>
      </c>
      <c r="C124" s="96" t="s">
        <v>706</v>
      </c>
      <c r="D124" s="73">
        <v>1</v>
      </c>
      <c r="E124" s="73" t="s">
        <v>620</v>
      </c>
      <c r="F124" s="73" t="s">
        <v>621</v>
      </c>
      <c r="G124" s="73">
        <v>23.317</v>
      </c>
      <c r="H124" s="73" t="s">
        <v>622</v>
      </c>
      <c r="I124" s="86"/>
      <c r="J124" s="66"/>
      <c r="K124" s="87"/>
    </row>
    <row r="125" spans="1:11" ht="30" x14ac:dyDescent="0.25">
      <c r="A125" s="76">
        <v>2.2000000000000002</v>
      </c>
      <c r="B125" s="95" t="s">
        <v>61</v>
      </c>
      <c r="C125" s="96" t="s">
        <v>707</v>
      </c>
      <c r="D125" s="73">
        <v>2</v>
      </c>
      <c r="E125" s="73" t="s">
        <v>623</v>
      </c>
      <c r="F125" s="73" t="s">
        <v>624</v>
      </c>
      <c r="G125" s="73">
        <v>26.963999999999999</v>
      </c>
      <c r="H125" s="73" t="s">
        <v>625</v>
      </c>
      <c r="I125" s="86"/>
      <c r="J125" s="66"/>
      <c r="K125" s="87"/>
    </row>
    <row r="126" spans="1:11" x14ac:dyDescent="0.25">
      <c r="A126" s="65" t="s">
        <v>465</v>
      </c>
      <c r="B126" s="94"/>
      <c r="C126" s="97" t="s">
        <v>112</v>
      </c>
      <c r="D126" s="73">
        <v>9</v>
      </c>
      <c r="E126" s="73"/>
      <c r="F126" s="73"/>
      <c r="G126" s="73"/>
      <c r="H126" s="73"/>
      <c r="I126" s="86"/>
      <c r="J126" s="66"/>
      <c r="K126" s="87"/>
    </row>
    <row r="127" spans="1:11" ht="45" x14ac:dyDescent="0.25">
      <c r="A127" s="76">
        <v>1</v>
      </c>
      <c r="B127" s="95" t="s">
        <v>626</v>
      </c>
      <c r="C127" s="96" t="s">
        <v>708</v>
      </c>
      <c r="D127" s="73">
        <v>3</v>
      </c>
      <c r="E127" s="73" t="s">
        <v>627</v>
      </c>
      <c r="F127" s="73" t="s">
        <v>628</v>
      </c>
      <c r="G127" s="73">
        <v>63.488999999999997</v>
      </c>
      <c r="H127" s="73" t="s">
        <v>629</v>
      </c>
      <c r="I127" s="86"/>
      <c r="J127" s="66"/>
      <c r="K127" s="87"/>
    </row>
    <row r="128" spans="1:11" ht="30" x14ac:dyDescent="0.25">
      <c r="A128" s="76">
        <v>2</v>
      </c>
      <c r="B128" s="95" t="s">
        <v>69</v>
      </c>
      <c r="C128" s="96" t="s">
        <v>709</v>
      </c>
      <c r="D128" s="73">
        <v>2</v>
      </c>
      <c r="E128" s="73" t="s">
        <v>630</v>
      </c>
      <c r="F128" s="73" t="s">
        <v>631</v>
      </c>
      <c r="G128" s="73">
        <v>37.448999999999998</v>
      </c>
      <c r="H128" s="73" t="s">
        <v>632</v>
      </c>
      <c r="I128" s="86"/>
      <c r="J128" s="66"/>
      <c r="K128" s="87"/>
    </row>
    <row r="129" spans="1:11" ht="30" x14ac:dyDescent="0.25">
      <c r="A129" s="76">
        <v>3</v>
      </c>
      <c r="B129" s="95" t="s">
        <v>71</v>
      </c>
      <c r="C129" s="96" t="s">
        <v>633</v>
      </c>
      <c r="D129" s="73">
        <v>1</v>
      </c>
      <c r="E129" s="73" t="s">
        <v>634</v>
      </c>
      <c r="F129" s="73" t="s">
        <v>635</v>
      </c>
      <c r="G129" s="73">
        <v>25.59</v>
      </c>
      <c r="H129" s="73" t="s">
        <v>636</v>
      </c>
      <c r="I129" s="86"/>
      <c r="J129" s="66"/>
      <c r="K129" s="87"/>
    </row>
    <row r="130" spans="1:11" ht="30" x14ac:dyDescent="0.25">
      <c r="A130" s="76">
        <v>4</v>
      </c>
      <c r="B130" s="95" t="s">
        <v>73</v>
      </c>
      <c r="C130" s="96" t="s">
        <v>637</v>
      </c>
      <c r="D130" s="73">
        <v>1</v>
      </c>
      <c r="E130" s="73" t="s">
        <v>638</v>
      </c>
      <c r="F130" s="73" t="s">
        <v>639</v>
      </c>
      <c r="G130" s="73">
        <v>36.329000000000001</v>
      </c>
      <c r="H130" s="73" t="s">
        <v>640</v>
      </c>
      <c r="I130" s="86"/>
      <c r="J130" s="66"/>
      <c r="K130" s="87"/>
    </row>
    <row r="131" spans="1:11" ht="30" x14ac:dyDescent="0.25">
      <c r="A131" s="76">
        <v>5</v>
      </c>
      <c r="B131" s="95" t="s">
        <v>75</v>
      </c>
      <c r="C131" s="96" t="s">
        <v>710</v>
      </c>
      <c r="D131" s="73">
        <v>2</v>
      </c>
      <c r="E131" s="73" t="s">
        <v>641</v>
      </c>
      <c r="F131" s="73" t="s">
        <v>642</v>
      </c>
      <c r="G131" s="73">
        <v>36.729999999999997</v>
      </c>
      <c r="H131" s="73" t="s">
        <v>643</v>
      </c>
      <c r="I131" s="86"/>
      <c r="J131" s="66"/>
      <c r="K131" s="87"/>
    </row>
    <row r="132" spans="1:11" x14ac:dyDescent="0.25">
      <c r="A132" s="65" t="s">
        <v>477</v>
      </c>
      <c r="B132" s="94"/>
      <c r="C132" s="94" t="s">
        <v>113</v>
      </c>
      <c r="D132" s="73">
        <v>9</v>
      </c>
      <c r="E132" s="73"/>
      <c r="F132" s="73"/>
      <c r="G132" s="73"/>
      <c r="H132" s="73"/>
      <c r="I132" s="86"/>
      <c r="J132" s="66"/>
      <c r="K132" s="87"/>
    </row>
    <row r="133" spans="1:11" ht="30" x14ac:dyDescent="0.25">
      <c r="A133" s="76">
        <v>1</v>
      </c>
      <c r="B133" s="95" t="s">
        <v>644</v>
      </c>
      <c r="C133" s="96" t="s">
        <v>711</v>
      </c>
      <c r="D133" s="73">
        <v>2</v>
      </c>
      <c r="E133" s="73" t="s">
        <v>645</v>
      </c>
      <c r="F133" s="73" t="s">
        <v>646</v>
      </c>
      <c r="G133" s="73">
        <v>44.811999999999998</v>
      </c>
      <c r="H133" s="73" t="s">
        <v>647</v>
      </c>
      <c r="I133" s="86"/>
      <c r="J133" s="66"/>
      <c r="K133" s="87"/>
    </row>
    <row r="134" spans="1:11" ht="30" x14ac:dyDescent="0.25">
      <c r="A134" s="76">
        <v>2</v>
      </c>
      <c r="B134" s="95" t="s">
        <v>78</v>
      </c>
      <c r="C134" s="96" t="s">
        <v>648</v>
      </c>
      <c r="D134" s="73">
        <v>2</v>
      </c>
      <c r="E134" s="73" t="s">
        <v>649</v>
      </c>
      <c r="F134" s="73" t="s">
        <v>650</v>
      </c>
      <c r="G134" s="73">
        <v>34.273000000000003</v>
      </c>
      <c r="H134" s="73" t="s">
        <v>651</v>
      </c>
      <c r="I134" s="86"/>
      <c r="J134" s="66"/>
      <c r="K134" s="87"/>
    </row>
    <row r="135" spans="1:11" x14ac:dyDescent="0.25">
      <c r="A135" s="76">
        <v>3</v>
      </c>
      <c r="B135" s="95" t="s">
        <v>79</v>
      </c>
      <c r="C135" s="96" t="s">
        <v>712</v>
      </c>
      <c r="D135" s="73">
        <v>1</v>
      </c>
      <c r="E135" s="73" t="s">
        <v>652</v>
      </c>
      <c r="F135" s="73" t="s">
        <v>653</v>
      </c>
      <c r="G135" s="73">
        <v>27.812000000000001</v>
      </c>
      <c r="H135" s="73" t="s">
        <v>654</v>
      </c>
      <c r="I135" s="86"/>
      <c r="J135" s="66"/>
      <c r="K135" s="87"/>
    </row>
    <row r="136" spans="1:11" ht="30" x14ac:dyDescent="0.25">
      <c r="A136" s="76">
        <v>4</v>
      </c>
      <c r="B136" s="95" t="s">
        <v>80</v>
      </c>
      <c r="C136" s="96" t="s">
        <v>713</v>
      </c>
      <c r="D136" s="73">
        <v>2</v>
      </c>
      <c r="E136" s="73" t="s">
        <v>655</v>
      </c>
      <c r="F136" s="73" t="s">
        <v>656</v>
      </c>
      <c r="G136" s="73">
        <v>84.257999999999996</v>
      </c>
      <c r="H136" s="73" t="s">
        <v>657</v>
      </c>
      <c r="I136" s="86"/>
      <c r="J136" s="66"/>
      <c r="K136" s="87"/>
    </row>
    <row r="137" spans="1:11" ht="30" x14ac:dyDescent="0.25">
      <c r="A137" s="76">
        <v>5</v>
      </c>
      <c r="B137" s="95" t="s">
        <v>81</v>
      </c>
      <c r="C137" s="96" t="s">
        <v>714</v>
      </c>
      <c r="D137" s="73">
        <v>2</v>
      </c>
      <c r="E137" s="73" t="s">
        <v>658</v>
      </c>
      <c r="F137" s="73" t="s">
        <v>659</v>
      </c>
      <c r="G137" s="73">
        <v>23.96</v>
      </c>
      <c r="H137" s="73" t="s">
        <v>660</v>
      </c>
      <c r="I137" s="86"/>
      <c r="J137" s="66"/>
      <c r="K137" s="87"/>
    </row>
    <row r="138" spans="1:11" x14ac:dyDescent="0.25">
      <c r="A138" s="65" t="s">
        <v>489</v>
      </c>
      <c r="B138" s="94"/>
      <c r="C138" s="97" t="s">
        <v>114</v>
      </c>
      <c r="D138" s="73">
        <v>9</v>
      </c>
      <c r="E138" s="73"/>
      <c r="F138" s="73"/>
      <c r="G138" s="73"/>
      <c r="H138" s="73"/>
      <c r="I138" s="86"/>
      <c r="J138" s="66"/>
      <c r="K138" s="87"/>
    </row>
    <row r="139" spans="1:11" ht="30" x14ac:dyDescent="0.25">
      <c r="A139" s="76">
        <v>1</v>
      </c>
      <c r="B139" s="95" t="s">
        <v>661</v>
      </c>
      <c r="C139" s="96" t="s">
        <v>662</v>
      </c>
      <c r="D139" s="73">
        <v>3</v>
      </c>
      <c r="E139" s="73" t="s">
        <v>663</v>
      </c>
      <c r="F139" s="73" t="s">
        <v>664</v>
      </c>
      <c r="G139" s="73">
        <v>42.764000000000003</v>
      </c>
      <c r="H139" s="73" t="s">
        <v>665</v>
      </c>
      <c r="I139" s="86"/>
      <c r="J139" s="66"/>
      <c r="K139" s="87"/>
    </row>
    <row r="140" spans="1:11" ht="30" x14ac:dyDescent="0.25">
      <c r="A140" s="76">
        <v>2</v>
      </c>
      <c r="B140" s="95" t="s">
        <v>666</v>
      </c>
      <c r="C140" s="96" t="s">
        <v>715</v>
      </c>
      <c r="D140" s="73">
        <v>2</v>
      </c>
      <c r="E140" s="73" t="s">
        <v>667</v>
      </c>
      <c r="F140" s="73" t="s">
        <v>668</v>
      </c>
      <c r="G140" s="73">
        <v>26.738</v>
      </c>
      <c r="H140" s="73" t="s">
        <v>669</v>
      </c>
      <c r="I140" s="86"/>
      <c r="J140" s="66"/>
      <c r="K140" s="87"/>
    </row>
    <row r="141" spans="1:11" ht="30" x14ac:dyDescent="0.25">
      <c r="A141" s="76">
        <v>3</v>
      </c>
      <c r="B141" s="95" t="s">
        <v>89</v>
      </c>
      <c r="C141" s="96" t="s">
        <v>716</v>
      </c>
      <c r="D141" s="73">
        <v>1</v>
      </c>
      <c r="E141" s="73" t="s">
        <v>670</v>
      </c>
      <c r="F141" s="73" t="s">
        <v>671</v>
      </c>
      <c r="G141" s="73">
        <v>19.308</v>
      </c>
      <c r="H141" s="73" t="s">
        <v>672</v>
      </c>
      <c r="I141" s="86"/>
      <c r="J141" s="66"/>
      <c r="K141" s="87"/>
    </row>
    <row r="142" spans="1:11" ht="30" x14ac:dyDescent="0.25">
      <c r="A142" s="76">
        <v>4</v>
      </c>
      <c r="B142" s="95" t="s">
        <v>91</v>
      </c>
      <c r="C142" s="96" t="s">
        <v>717</v>
      </c>
      <c r="D142" s="73">
        <v>1</v>
      </c>
      <c r="E142" s="73" t="s">
        <v>616</v>
      </c>
      <c r="F142" s="73" t="s">
        <v>673</v>
      </c>
      <c r="G142" s="73">
        <v>16.966000000000001</v>
      </c>
      <c r="H142" s="73" t="s">
        <v>674</v>
      </c>
      <c r="I142" s="86"/>
      <c r="J142" s="66"/>
      <c r="K142" s="87"/>
    </row>
    <row r="143" spans="1:11" ht="30" x14ac:dyDescent="0.25">
      <c r="A143" s="76">
        <v>5</v>
      </c>
      <c r="B143" s="95" t="s">
        <v>95</v>
      </c>
      <c r="C143" s="96" t="s">
        <v>718</v>
      </c>
      <c r="D143" s="73">
        <v>2</v>
      </c>
      <c r="E143" s="73" t="s">
        <v>675</v>
      </c>
      <c r="F143" s="73" t="s">
        <v>676</v>
      </c>
      <c r="G143" s="73">
        <v>28.527999999999999</v>
      </c>
      <c r="H143" s="73" t="s">
        <v>677</v>
      </c>
      <c r="I143" s="86"/>
      <c r="J143" s="66"/>
      <c r="K143" s="87"/>
    </row>
    <row r="144" spans="1:11" x14ac:dyDescent="0.25">
      <c r="A144" s="65" t="s">
        <v>502</v>
      </c>
      <c r="B144" s="94"/>
      <c r="C144" s="94" t="s">
        <v>115</v>
      </c>
      <c r="D144" s="73">
        <v>8</v>
      </c>
      <c r="E144" s="73"/>
      <c r="F144" s="73"/>
      <c r="G144" s="73"/>
      <c r="H144" s="73"/>
      <c r="I144" s="86"/>
      <c r="J144" s="66"/>
      <c r="K144" s="87"/>
    </row>
    <row r="145" spans="1:11" ht="30" x14ac:dyDescent="0.25">
      <c r="A145" s="76">
        <v>1</v>
      </c>
      <c r="B145" s="95" t="s">
        <v>678</v>
      </c>
      <c r="C145" s="96" t="s">
        <v>719</v>
      </c>
      <c r="D145" s="73">
        <v>2</v>
      </c>
      <c r="E145" s="73" t="s">
        <v>679</v>
      </c>
      <c r="F145" s="73" t="s">
        <v>680</v>
      </c>
      <c r="G145" s="73">
        <v>31.83</v>
      </c>
      <c r="H145" s="73" t="s">
        <v>681</v>
      </c>
      <c r="I145" s="86"/>
      <c r="J145" s="66"/>
      <c r="K145" s="87"/>
    </row>
    <row r="146" spans="1:11" ht="30" x14ac:dyDescent="0.25">
      <c r="A146" s="76">
        <v>2</v>
      </c>
      <c r="B146" s="95" t="s">
        <v>101</v>
      </c>
      <c r="C146" s="96" t="s">
        <v>720</v>
      </c>
      <c r="D146" s="73">
        <v>2</v>
      </c>
      <c r="E146" s="73" t="s">
        <v>682</v>
      </c>
      <c r="F146" s="73" t="s">
        <v>683</v>
      </c>
      <c r="G146" s="73">
        <v>32.432000000000002</v>
      </c>
      <c r="H146" s="73" t="s">
        <v>684</v>
      </c>
      <c r="I146" s="86"/>
      <c r="J146" s="66"/>
      <c r="K146" s="87"/>
    </row>
    <row r="147" spans="1:11" ht="30" x14ac:dyDescent="0.25">
      <c r="A147" s="76">
        <v>3</v>
      </c>
      <c r="B147" s="95" t="s">
        <v>103</v>
      </c>
      <c r="C147" s="96" t="s">
        <v>721</v>
      </c>
      <c r="D147" s="73">
        <v>2</v>
      </c>
      <c r="E147" s="73" t="s">
        <v>685</v>
      </c>
      <c r="F147" s="73" t="s">
        <v>686</v>
      </c>
      <c r="G147" s="73">
        <v>26.96</v>
      </c>
      <c r="H147" s="73" t="s">
        <v>625</v>
      </c>
      <c r="I147" s="86"/>
      <c r="J147" s="66"/>
      <c r="K147" s="87"/>
    </row>
    <row r="148" spans="1:11" ht="30" x14ac:dyDescent="0.25">
      <c r="A148" s="76">
        <v>4</v>
      </c>
      <c r="B148" s="95" t="s">
        <v>106</v>
      </c>
      <c r="C148" s="96" t="s">
        <v>722</v>
      </c>
      <c r="D148" s="73">
        <v>2</v>
      </c>
      <c r="E148" s="73" t="s">
        <v>687</v>
      </c>
      <c r="F148" s="73" t="s">
        <v>688</v>
      </c>
      <c r="G148" s="73">
        <v>38.606000000000002</v>
      </c>
      <c r="H148" s="73" t="s">
        <v>689</v>
      </c>
      <c r="I148" s="86"/>
      <c r="J148" s="66"/>
      <c r="K148" s="87"/>
    </row>
  </sheetData>
  <mergeCells count="17">
    <mergeCell ref="B1:C1"/>
    <mergeCell ref="A3:K3"/>
    <mergeCell ref="B4:L4"/>
    <mergeCell ref="A6:A7"/>
    <mergeCell ref="B6:B7"/>
    <mergeCell ref="C6:C7"/>
    <mergeCell ref="D6:D7"/>
    <mergeCell ref="E6:F6"/>
    <mergeCell ref="G6:H6"/>
    <mergeCell ref="I6:I7"/>
    <mergeCell ref="J6:J7"/>
    <mergeCell ref="K6:K7"/>
    <mergeCell ref="B9:J9"/>
    <mergeCell ref="E20:K20"/>
    <mergeCell ref="E64:K64"/>
    <mergeCell ref="E86:K86"/>
    <mergeCell ref="B97:J97"/>
  </mergeCells>
  <pageMargins left="0.7" right="0.7" top="0.75" bottom="0.75" header="0.3" footer="0.3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144"/>
  <sheetViews>
    <sheetView workbookViewId="0">
      <selection activeCell="C3" sqref="C3:G144"/>
    </sheetView>
  </sheetViews>
  <sheetFormatPr defaultRowHeight="15" x14ac:dyDescent="0.25"/>
  <cols>
    <col min="3" max="3" width="26" customWidth="1"/>
  </cols>
  <sheetData>
    <row r="1" spans="3:7" x14ac:dyDescent="0.25">
      <c r="E1">
        <v>32.119999999999997</v>
      </c>
    </row>
    <row r="2" spans="3:7" ht="15.75" thickBot="1" x14ac:dyDescent="0.3"/>
    <row r="3" spans="3:7" ht="15.75" customHeight="1" thickBot="1" x14ac:dyDescent="0.3">
      <c r="C3" s="1" t="s">
        <v>10</v>
      </c>
      <c r="D3" s="3">
        <v>1.76</v>
      </c>
      <c r="E3" s="4" t="s">
        <v>116</v>
      </c>
      <c r="F3" s="5">
        <v>15940</v>
      </c>
      <c r="G3" s="3" t="s">
        <v>117</v>
      </c>
    </row>
    <row r="4" spans="3:7" ht="15.75" customHeight="1" thickBot="1" x14ac:dyDescent="0.3">
      <c r="C4" s="2" t="s">
        <v>9</v>
      </c>
      <c r="D4" s="6">
        <v>6.21</v>
      </c>
      <c r="E4" s="7" t="s">
        <v>118</v>
      </c>
      <c r="F4" s="8">
        <v>14158</v>
      </c>
      <c r="G4" s="6" t="s">
        <v>119</v>
      </c>
    </row>
    <row r="5" spans="3:7" ht="15.75" customHeight="1" thickBot="1" x14ac:dyDescent="0.3">
      <c r="C5" s="2" t="s">
        <v>1</v>
      </c>
      <c r="D5" s="6">
        <v>1.73</v>
      </c>
      <c r="E5" s="7" t="s">
        <v>120</v>
      </c>
      <c r="F5" s="8">
        <v>31742</v>
      </c>
      <c r="G5" s="6" t="s">
        <v>121</v>
      </c>
    </row>
    <row r="6" spans="3:7" ht="15.75" customHeight="1" thickBot="1" x14ac:dyDescent="0.3">
      <c r="C6" s="2" t="s">
        <v>2</v>
      </c>
      <c r="D6" s="6">
        <v>2.0699999999999998</v>
      </c>
      <c r="E6" s="7" t="s">
        <v>122</v>
      </c>
      <c r="F6" s="8">
        <v>13270</v>
      </c>
      <c r="G6" s="6" t="s">
        <v>123</v>
      </c>
    </row>
    <row r="7" spans="3:7" ht="15.75" customHeight="1" thickBot="1" x14ac:dyDescent="0.3">
      <c r="C7" s="2" t="s">
        <v>8</v>
      </c>
      <c r="D7" s="6">
        <v>4.68</v>
      </c>
      <c r="E7" s="7" t="s">
        <v>124</v>
      </c>
      <c r="F7" s="8">
        <v>19338</v>
      </c>
      <c r="G7" s="6" t="s">
        <v>125</v>
      </c>
    </row>
    <row r="8" spans="3:7" ht="15.75" customHeight="1" thickBot="1" x14ac:dyDescent="0.3">
      <c r="C8" s="2" t="s">
        <v>6</v>
      </c>
      <c r="D8" s="6">
        <v>7.91</v>
      </c>
      <c r="E8" s="7" t="s">
        <v>126</v>
      </c>
      <c r="F8" s="9">
        <v>35683</v>
      </c>
      <c r="G8" s="6" t="s">
        <v>127</v>
      </c>
    </row>
    <row r="9" spans="3:7" ht="15.75" customHeight="1" thickBot="1" x14ac:dyDescent="0.3">
      <c r="C9" s="10" t="s">
        <v>15</v>
      </c>
      <c r="D9" s="6">
        <v>6.61</v>
      </c>
      <c r="E9" s="7" t="s">
        <v>128</v>
      </c>
      <c r="F9" s="9">
        <v>26832</v>
      </c>
      <c r="G9" s="6" t="s">
        <v>129</v>
      </c>
    </row>
    <row r="10" spans="3:7" ht="15.75" customHeight="1" thickBot="1" x14ac:dyDescent="0.3">
      <c r="C10" s="2" t="s">
        <v>16</v>
      </c>
      <c r="D10" s="6">
        <v>11.92</v>
      </c>
      <c r="E10" s="7" t="s">
        <v>130</v>
      </c>
      <c r="F10" s="9">
        <v>16679</v>
      </c>
      <c r="G10" s="6" t="s">
        <v>131</v>
      </c>
    </row>
    <row r="11" spans="3:7" ht="15.75" customHeight="1" thickBot="1" x14ac:dyDescent="0.3">
      <c r="C11" s="10" t="s">
        <v>14</v>
      </c>
      <c r="D11" s="6">
        <v>5.21</v>
      </c>
      <c r="E11" s="7" t="s">
        <v>132</v>
      </c>
      <c r="F11" s="9">
        <v>9017</v>
      </c>
      <c r="G11" s="6" t="s">
        <v>133</v>
      </c>
    </row>
    <row r="12" spans="3:7" ht="15.75" customHeight="1" thickBot="1" x14ac:dyDescent="0.3">
      <c r="C12" s="10" t="s">
        <v>13</v>
      </c>
      <c r="D12" s="6">
        <v>7.44</v>
      </c>
      <c r="E12" s="7" t="s">
        <v>134</v>
      </c>
      <c r="F12" s="9">
        <v>13613</v>
      </c>
      <c r="G12" s="6" t="s">
        <v>135</v>
      </c>
    </row>
    <row r="13" spans="3:7" ht="15.75" customHeight="1" thickBot="1" x14ac:dyDescent="0.3">
      <c r="C13" s="2" t="s">
        <v>3</v>
      </c>
      <c r="D13" s="6">
        <v>3.77</v>
      </c>
      <c r="E13" s="7" t="s">
        <v>136</v>
      </c>
      <c r="F13" s="9">
        <v>10160</v>
      </c>
      <c r="G13" s="6" t="s">
        <v>137</v>
      </c>
    </row>
    <row r="14" spans="3:7" ht="15.75" customHeight="1" thickBot="1" x14ac:dyDescent="0.3">
      <c r="C14" s="2" t="s">
        <v>4</v>
      </c>
      <c r="D14" s="6">
        <v>8.92</v>
      </c>
      <c r="E14" s="7" t="s">
        <v>138</v>
      </c>
      <c r="F14" s="9">
        <v>13948</v>
      </c>
      <c r="G14" s="6" t="s">
        <v>139</v>
      </c>
    </row>
    <row r="15" spans="3:7" ht="15.75" customHeight="1" thickBot="1" x14ac:dyDescent="0.3">
      <c r="C15" s="2" t="s">
        <v>7</v>
      </c>
      <c r="D15" s="6">
        <v>5.49</v>
      </c>
      <c r="E15" s="7" t="s">
        <v>140</v>
      </c>
      <c r="F15" s="9">
        <v>12234</v>
      </c>
      <c r="G15" s="6" t="s">
        <v>141</v>
      </c>
    </row>
    <row r="16" spans="3:7" ht="15.75" customHeight="1" thickBot="1" x14ac:dyDescent="0.3">
      <c r="C16" s="10" t="s">
        <v>11</v>
      </c>
      <c r="D16" s="6">
        <v>0.92</v>
      </c>
      <c r="E16" s="7" t="s">
        <v>142</v>
      </c>
      <c r="F16" s="9">
        <v>9049</v>
      </c>
      <c r="G16" s="6" t="s">
        <v>143</v>
      </c>
    </row>
    <row r="17" spans="3:7" ht="15.75" customHeight="1" thickBot="1" x14ac:dyDescent="0.3">
      <c r="C17" s="2" t="s">
        <v>0</v>
      </c>
      <c r="D17" s="6">
        <v>1.1200000000000001</v>
      </c>
      <c r="E17" s="7" t="s">
        <v>144</v>
      </c>
      <c r="F17" s="9">
        <v>10355</v>
      </c>
      <c r="G17" s="6" t="s">
        <v>145</v>
      </c>
    </row>
    <row r="18" spans="3:7" ht="15.75" customHeight="1" thickBot="1" x14ac:dyDescent="0.3">
      <c r="C18" s="2" t="s">
        <v>12</v>
      </c>
      <c r="D18" s="6">
        <v>4.54</v>
      </c>
      <c r="E18" s="7" t="s">
        <v>146</v>
      </c>
      <c r="F18" s="9">
        <v>6333</v>
      </c>
      <c r="G18" s="6" t="s">
        <v>147</v>
      </c>
    </row>
    <row r="19" spans="3:7" ht="15.75" customHeight="1" thickBot="1" x14ac:dyDescent="0.3">
      <c r="C19" s="2" t="s">
        <v>5</v>
      </c>
      <c r="D19" s="6">
        <v>2.34</v>
      </c>
      <c r="E19" s="7" t="s">
        <v>148</v>
      </c>
      <c r="F19" s="9">
        <v>4800</v>
      </c>
      <c r="G19" s="6" t="s">
        <v>149</v>
      </c>
    </row>
    <row r="20" spans="3:7" ht="15.75" customHeight="1" thickBot="1" x14ac:dyDescent="0.3">
      <c r="C20" s="11" t="s">
        <v>109</v>
      </c>
      <c r="D20" s="12">
        <v>61.09</v>
      </c>
      <c r="E20" s="7"/>
      <c r="F20" s="13">
        <v>190856</v>
      </c>
      <c r="G20" s="6"/>
    </row>
    <row r="21" spans="3:7" ht="15.75" customHeight="1" thickBot="1" x14ac:dyDescent="0.3">
      <c r="C21" s="11" t="s">
        <v>150</v>
      </c>
      <c r="D21" s="6"/>
      <c r="E21" s="7"/>
      <c r="F21" s="14"/>
      <c r="G21" s="6"/>
    </row>
    <row r="22" spans="3:7" ht="15.75" customHeight="1" thickBot="1" x14ac:dyDescent="0.3">
      <c r="C22" s="2" t="s">
        <v>17</v>
      </c>
      <c r="D22" s="6">
        <v>1.47</v>
      </c>
      <c r="E22" s="7" t="s">
        <v>151</v>
      </c>
      <c r="F22" s="9">
        <v>10884</v>
      </c>
      <c r="G22" s="6" t="s">
        <v>152</v>
      </c>
    </row>
    <row r="23" spans="3:7" ht="15.75" customHeight="1" thickBot="1" x14ac:dyDescent="0.3">
      <c r="C23" s="2" t="s">
        <v>22</v>
      </c>
      <c r="D23" s="6">
        <v>8.4499999999999993</v>
      </c>
      <c r="E23" s="7" t="s">
        <v>153</v>
      </c>
      <c r="F23" s="9">
        <v>14592</v>
      </c>
      <c r="G23" s="6" t="s">
        <v>154</v>
      </c>
    </row>
    <row r="24" spans="3:7" ht="15.75" customHeight="1" thickBot="1" x14ac:dyDescent="0.3">
      <c r="C24" s="2" t="s">
        <v>27</v>
      </c>
      <c r="D24" s="6">
        <v>5.59</v>
      </c>
      <c r="E24" s="7" t="s">
        <v>155</v>
      </c>
      <c r="F24" s="9">
        <v>19887</v>
      </c>
      <c r="G24" s="6" t="s">
        <v>156</v>
      </c>
    </row>
    <row r="25" spans="3:7" ht="15.75" customHeight="1" thickBot="1" x14ac:dyDescent="0.3">
      <c r="C25" s="2" t="s">
        <v>21</v>
      </c>
      <c r="D25" s="6">
        <v>5.66</v>
      </c>
      <c r="E25" s="7" t="s">
        <v>157</v>
      </c>
      <c r="F25" s="9">
        <v>13970</v>
      </c>
      <c r="G25" s="6" t="s">
        <v>158</v>
      </c>
    </row>
    <row r="26" spans="3:7" ht="15.75" customHeight="1" thickBot="1" x14ac:dyDescent="0.3">
      <c r="C26" s="2" t="s">
        <v>26</v>
      </c>
      <c r="D26" s="6">
        <v>3.48</v>
      </c>
      <c r="E26" s="7" t="s">
        <v>159</v>
      </c>
      <c r="F26" s="9">
        <v>12830</v>
      </c>
      <c r="G26" s="6" t="s">
        <v>160</v>
      </c>
    </row>
    <row r="27" spans="3:7" ht="15.75" customHeight="1" thickBot="1" x14ac:dyDescent="0.3">
      <c r="C27" s="2" t="s">
        <v>24</v>
      </c>
      <c r="D27" s="6">
        <v>3.54</v>
      </c>
      <c r="E27" s="7" t="s">
        <v>161</v>
      </c>
      <c r="F27" s="9">
        <v>18868</v>
      </c>
      <c r="G27" s="6" t="s">
        <v>162</v>
      </c>
    </row>
    <row r="28" spans="3:7" ht="15.75" customHeight="1" thickBot="1" x14ac:dyDescent="0.3">
      <c r="C28" s="2" t="s">
        <v>25</v>
      </c>
      <c r="D28" s="6">
        <v>2.37</v>
      </c>
      <c r="E28" s="7" t="s">
        <v>143</v>
      </c>
      <c r="F28" s="9">
        <v>7155</v>
      </c>
      <c r="G28" s="6" t="s">
        <v>163</v>
      </c>
    </row>
    <row r="29" spans="3:7" ht="15.75" customHeight="1" thickBot="1" x14ac:dyDescent="0.3">
      <c r="C29" s="2" t="s">
        <v>23</v>
      </c>
      <c r="D29" s="6">
        <v>6.73</v>
      </c>
      <c r="E29" s="7" t="s">
        <v>164</v>
      </c>
      <c r="F29" s="9">
        <v>20000</v>
      </c>
      <c r="G29" s="6" t="s">
        <v>165</v>
      </c>
    </row>
    <row r="30" spans="3:7" ht="15.75" customHeight="1" thickBot="1" x14ac:dyDescent="0.3">
      <c r="C30" s="2" t="s">
        <v>28</v>
      </c>
      <c r="D30" s="6">
        <v>4.96</v>
      </c>
      <c r="E30" s="7" t="s">
        <v>166</v>
      </c>
      <c r="F30" s="9">
        <v>17857</v>
      </c>
      <c r="G30" s="6" t="s">
        <v>167</v>
      </c>
    </row>
    <row r="31" spans="3:7" ht="15.75" customHeight="1" thickBot="1" x14ac:dyDescent="0.3">
      <c r="C31" s="2" t="s">
        <v>18</v>
      </c>
      <c r="D31" s="6">
        <v>4.59</v>
      </c>
      <c r="E31" s="7" t="s">
        <v>168</v>
      </c>
      <c r="F31" s="9">
        <v>16338</v>
      </c>
      <c r="G31" s="6" t="s">
        <v>169</v>
      </c>
    </row>
    <row r="32" spans="3:7" ht="15.75" customHeight="1" thickBot="1" x14ac:dyDescent="0.3">
      <c r="C32" s="2" t="s">
        <v>19</v>
      </c>
      <c r="D32" s="6">
        <v>8.27</v>
      </c>
      <c r="E32" s="7" t="s">
        <v>170</v>
      </c>
      <c r="F32" s="9">
        <v>22429</v>
      </c>
      <c r="G32" s="6" t="s">
        <v>171</v>
      </c>
    </row>
    <row r="33" spans="3:7" ht="15.75" customHeight="1" thickBot="1" x14ac:dyDescent="0.3">
      <c r="C33" s="2" t="s">
        <v>20</v>
      </c>
      <c r="D33" s="6">
        <v>5.98</v>
      </c>
      <c r="E33" s="7" t="s">
        <v>172</v>
      </c>
      <c r="F33" s="9">
        <v>16046</v>
      </c>
      <c r="G33" s="6" t="s">
        <v>173</v>
      </c>
    </row>
    <row r="34" spans="3:7" ht="15.75" customHeight="1" thickBot="1" x14ac:dyDescent="0.3">
      <c r="C34" s="15" t="s">
        <v>110</v>
      </c>
      <c r="D34" s="12">
        <v>117.83</v>
      </c>
      <c r="E34" s="7"/>
      <c r="F34" s="13">
        <v>204936</v>
      </c>
      <c r="G34" s="6"/>
    </row>
    <row r="35" spans="3:7" ht="15.75" customHeight="1" thickBot="1" x14ac:dyDescent="0.3">
      <c r="C35" s="15" t="s">
        <v>174</v>
      </c>
      <c r="D35" s="6"/>
      <c r="E35" s="7"/>
      <c r="F35" s="14"/>
      <c r="G35" s="6"/>
    </row>
    <row r="36" spans="3:7" ht="15.75" customHeight="1" thickBot="1" x14ac:dyDescent="0.3">
      <c r="C36" s="10" t="s">
        <v>34</v>
      </c>
      <c r="D36" s="6">
        <v>6.03</v>
      </c>
      <c r="E36" s="7" t="s">
        <v>175</v>
      </c>
      <c r="F36" s="8">
        <v>16047</v>
      </c>
      <c r="G36" s="7" t="s">
        <v>176</v>
      </c>
    </row>
    <row r="37" spans="3:7" ht="15.75" customHeight="1" thickBot="1" x14ac:dyDescent="0.3">
      <c r="C37" s="10" t="s">
        <v>177</v>
      </c>
      <c r="D37" s="6">
        <v>9.6199999999999992</v>
      </c>
      <c r="E37" s="7" t="s">
        <v>178</v>
      </c>
      <c r="F37" s="8">
        <v>14508</v>
      </c>
      <c r="G37" s="7" t="s">
        <v>179</v>
      </c>
    </row>
    <row r="38" spans="3:7" ht="15.75" customHeight="1" thickBot="1" x14ac:dyDescent="0.3">
      <c r="C38" s="10" t="s">
        <v>32</v>
      </c>
      <c r="D38" s="6">
        <v>8.69</v>
      </c>
      <c r="E38" s="7" t="s">
        <v>180</v>
      </c>
      <c r="F38" s="8">
        <v>14074</v>
      </c>
      <c r="G38" s="7" t="s">
        <v>181</v>
      </c>
    </row>
    <row r="39" spans="3:7" ht="15.75" customHeight="1" thickBot="1" x14ac:dyDescent="0.3">
      <c r="C39" s="10" t="s">
        <v>36</v>
      </c>
      <c r="D39" s="6">
        <v>8.5500000000000007</v>
      </c>
      <c r="E39" s="7" t="s">
        <v>182</v>
      </c>
      <c r="F39" s="8">
        <v>10407</v>
      </c>
      <c r="G39" s="7" t="s">
        <v>183</v>
      </c>
    </row>
    <row r="40" spans="3:7" ht="15.75" customHeight="1" thickBot="1" x14ac:dyDescent="0.3">
      <c r="C40" s="10" t="s">
        <v>44</v>
      </c>
      <c r="D40" s="6">
        <v>7.56</v>
      </c>
      <c r="E40" s="7" t="s">
        <v>184</v>
      </c>
      <c r="F40" s="8">
        <v>10974</v>
      </c>
      <c r="G40" s="7" t="s">
        <v>185</v>
      </c>
    </row>
    <row r="41" spans="3:7" ht="15.75" customHeight="1" thickBot="1" x14ac:dyDescent="0.3">
      <c r="C41" s="10" t="s">
        <v>41</v>
      </c>
      <c r="D41" s="6">
        <v>6.23</v>
      </c>
      <c r="E41" s="7" t="s">
        <v>186</v>
      </c>
      <c r="F41" s="8">
        <v>9453</v>
      </c>
      <c r="G41" s="7" t="s">
        <v>187</v>
      </c>
    </row>
    <row r="42" spans="3:7" ht="15.75" customHeight="1" thickBot="1" x14ac:dyDescent="0.3">
      <c r="C42" s="10" t="s">
        <v>35</v>
      </c>
      <c r="D42" s="6">
        <v>5.51</v>
      </c>
      <c r="E42" s="7" t="s">
        <v>188</v>
      </c>
      <c r="F42" s="8">
        <v>12466</v>
      </c>
      <c r="G42" s="7" t="s">
        <v>189</v>
      </c>
    </row>
    <row r="43" spans="3:7" ht="15.75" customHeight="1" thickBot="1" x14ac:dyDescent="0.3">
      <c r="C43" s="10" t="s">
        <v>42</v>
      </c>
      <c r="D43" s="6">
        <v>3.16</v>
      </c>
      <c r="E43" s="7" t="s">
        <v>190</v>
      </c>
      <c r="F43" s="8">
        <v>4974</v>
      </c>
      <c r="G43" s="7" t="s">
        <v>191</v>
      </c>
    </row>
    <row r="44" spans="3:7" ht="15.75" customHeight="1" thickBot="1" x14ac:dyDescent="0.3">
      <c r="C44" s="15" t="s">
        <v>150</v>
      </c>
      <c r="D44" s="6"/>
      <c r="E44" s="7"/>
      <c r="F44" s="14"/>
      <c r="G44" s="6"/>
    </row>
    <row r="45" spans="3:7" ht="15.75" customHeight="1" thickBot="1" x14ac:dyDescent="0.3">
      <c r="C45" s="2" t="s">
        <v>29</v>
      </c>
      <c r="D45" s="7">
        <v>5.1100000000000003</v>
      </c>
      <c r="E45" s="7" t="s">
        <v>192</v>
      </c>
      <c r="F45" s="9">
        <v>16841</v>
      </c>
      <c r="G45" s="7" t="s">
        <v>193</v>
      </c>
    </row>
    <row r="46" spans="3:7" ht="15.75" customHeight="1" thickBot="1" x14ac:dyDescent="0.3">
      <c r="C46" s="2" t="s">
        <v>33</v>
      </c>
      <c r="D46" s="7">
        <v>7.96</v>
      </c>
      <c r="E46" s="7" t="s">
        <v>194</v>
      </c>
      <c r="F46" s="9">
        <v>14272</v>
      </c>
      <c r="G46" s="7" t="s">
        <v>195</v>
      </c>
    </row>
    <row r="47" spans="3:7" ht="15.75" customHeight="1" thickBot="1" x14ac:dyDescent="0.3">
      <c r="C47" s="2" t="s">
        <v>30</v>
      </c>
      <c r="D47" s="7">
        <v>3.71</v>
      </c>
      <c r="E47" s="7" t="s">
        <v>196</v>
      </c>
      <c r="F47" s="9">
        <v>7449</v>
      </c>
      <c r="G47" s="7" t="s">
        <v>197</v>
      </c>
    </row>
    <row r="48" spans="3:7" ht="15.75" customHeight="1" thickBot="1" x14ac:dyDescent="0.3">
      <c r="C48" s="2" t="s">
        <v>40</v>
      </c>
      <c r="D48" s="7">
        <v>4.78</v>
      </c>
      <c r="E48" s="7" t="s">
        <v>198</v>
      </c>
      <c r="F48" s="9">
        <v>10252</v>
      </c>
      <c r="G48" s="7" t="s">
        <v>199</v>
      </c>
    </row>
    <row r="49" spans="3:7" ht="15.75" customHeight="1" thickBot="1" x14ac:dyDescent="0.3">
      <c r="C49" s="2" t="s">
        <v>200</v>
      </c>
      <c r="D49" s="7">
        <v>3.58</v>
      </c>
      <c r="E49" s="7" t="s">
        <v>201</v>
      </c>
      <c r="F49" s="9">
        <v>7079</v>
      </c>
      <c r="G49" s="7" t="s">
        <v>202</v>
      </c>
    </row>
    <row r="50" spans="3:7" ht="15.75" customHeight="1" thickBot="1" x14ac:dyDescent="0.3">
      <c r="C50" s="2" t="s">
        <v>39</v>
      </c>
      <c r="D50" s="7">
        <v>5.55</v>
      </c>
      <c r="E50" s="7" t="s">
        <v>203</v>
      </c>
      <c r="F50" s="9">
        <v>11029</v>
      </c>
      <c r="G50" s="7" t="s">
        <v>204</v>
      </c>
    </row>
    <row r="51" spans="3:7" ht="15.75" customHeight="1" thickBot="1" x14ac:dyDescent="0.3">
      <c r="C51" s="2" t="s">
        <v>38</v>
      </c>
      <c r="D51" s="7">
        <v>4.78</v>
      </c>
      <c r="E51" s="7" t="s">
        <v>198</v>
      </c>
      <c r="F51" s="9">
        <v>9037</v>
      </c>
      <c r="G51" s="7" t="s">
        <v>205</v>
      </c>
    </row>
    <row r="52" spans="3:7" ht="15.75" customHeight="1" thickBot="1" x14ac:dyDescent="0.3">
      <c r="C52" s="2" t="s">
        <v>31</v>
      </c>
      <c r="D52" s="7">
        <v>9.07</v>
      </c>
      <c r="E52" s="7" t="s">
        <v>206</v>
      </c>
      <c r="F52" s="9">
        <v>13954</v>
      </c>
      <c r="G52" s="7" t="s">
        <v>207</v>
      </c>
    </row>
    <row r="53" spans="3:7" ht="15.75" customHeight="1" thickBot="1" x14ac:dyDescent="0.3">
      <c r="C53" s="2" t="s">
        <v>37</v>
      </c>
      <c r="D53" s="7">
        <v>9.69</v>
      </c>
      <c r="E53" s="7" t="s">
        <v>208</v>
      </c>
      <c r="F53" s="9">
        <v>10725</v>
      </c>
      <c r="G53" s="7" t="s">
        <v>209</v>
      </c>
    </row>
    <row r="54" spans="3:7" ht="15.75" customHeight="1" thickBot="1" x14ac:dyDescent="0.3">
      <c r="C54" s="2" t="s">
        <v>43</v>
      </c>
      <c r="D54" s="7">
        <v>8.25</v>
      </c>
      <c r="E54" s="7" t="s">
        <v>210</v>
      </c>
      <c r="F54" s="9">
        <v>11395</v>
      </c>
      <c r="G54" s="7" t="s">
        <v>211</v>
      </c>
    </row>
    <row r="55" spans="3:7" ht="15.75" customHeight="1" thickBot="1" x14ac:dyDescent="0.3">
      <c r="C55" s="11" t="s">
        <v>111</v>
      </c>
      <c r="D55" s="12">
        <v>155.11000000000001</v>
      </c>
      <c r="E55" s="7"/>
      <c r="F55" s="16">
        <v>223738</v>
      </c>
      <c r="G55" s="7"/>
    </row>
    <row r="56" spans="3:7" ht="15.75" customHeight="1" thickBot="1" x14ac:dyDescent="0.3">
      <c r="C56" s="11" t="s">
        <v>174</v>
      </c>
      <c r="D56" s="6"/>
      <c r="E56" s="7"/>
      <c r="F56" s="17"/>
      <c r="G56" s="7"/>
    </row>
    <row r="57" spans="3:7" ht="15.75" customHeight="1" thickBot="1" x14ac:dyDescent="0.3">
      <c r="C57" s="10" t="s">
        <v>62</v>
      </c>
      <c r="D57" s="6">
        <v>8.58</v>
      </c>
      <c r="E57" s="7" t="s">
        <v>212</v>
      </c>
      <c r="F57" s="8">
        <v>8216</v>
      </c>
      <c r="G57" s="6" t="s">
        <v>213</v>
      </c>
    </row>
    <row r="58" spans="3:7" ht="15.75" customHeight="1" thickBot="1" x14ac:dyDescent="0.3">
      <c r="C58" s="10" t="s">
        <v>60</v>
      </c>
      <c r="D58" s="6">
        <v>15.7</v>
      </c>
      <c r="E58" s="7" t="s">
        <v>214</v>
      </c>
      <c r="F58" s="8">
        <v>16650</v>
      </c>
      <c r="G58" s="6" t="s">
        <v>215</v>
      </c>
    </row>
    <row r="59" spans="3:7" ht="15.75" customHeight="1" thickBot="1" x14ac:dyDescent="0.3">
      <c r="C59" s="10" t="s">
        <v>55</v>
      </c>
      <c r="D59" s="6">
        <v>9.5299999999999994</v>
      </c>
      <c r="E59" s="7" t="s">
        <v>216</v>
      </c>
      <c r="F59" s="8">
        <v>14397</v>
      </c>
      <c r="G59" s="6" t="s">
        <v>217</v>
      </c>
    </row>
    <row r="60" spans="3:7" ht="15.75" customHeight="1" thickBot="1" x14ac:dyDescent="0.3">
      <c r="C60" s="10" t="s">
        <v>63</v>
      </c>
      <c r="D60" s="6">
        <v>9.36</v>
      </c>
      <c r="E60" s="7" t="s">
        <v>218</v>
      </c>
      <c r="F60" s="8">
        <v>8995</v>
      </c>
      <c r="G60" s="6" t="s">
        <v>219</v>
      </c>
    </row>
    <row r="61" spans="3:7" ht="15.75" customHeight="1" thickBot="1" x14ac:dyDescent="0.3">
      <c r="C61" s="10" t="s">
        <v>57</v>
      </c>
      <c r="D61" s="6">
        <v>5.03</v>
      </c>
      <c r="E61" s="7" t="s">
        <v>220</v>
      </c>
      <c r="F61" s="8">
        <v>7055</v>
      </c>
      <c r="G61" s="6" t="s">
        <v>221</v>
      </c>
    </row>
    <row r="62" spans="3:7" ht="15.75" customHeight="1" thickBot="1" x14ac:dyDescent="0.3">
      <c r="C62" s="10" t="s">
        <v>54</v>
      </c>
      <c r="D62" s="6">
        <v>9.34</v>
      </c>
      <c r="E62" s="7" t="s">
        <v>222</v>
      </c>
      <c r="F62" s="8">
        <v>12993</v>
      </c>
      <c r="G62" s="6" t="s">
        <v>223</v>
      </c>
    </row>
    <row r="63" spans="3:7" ht="15.75" customHeight="1" thickBot="1" x14ac:dyDescent="0.3">
      <c r="C63" s="10" t="s">
        <v>61</v>
      </c>
      <c r="D63" s="6">
        <v>10.210000000000001</v>
      </c>
      <c r="E63" s="7" t="s">
        <v>224</v>
      </c>
      <c r="F63" s="8">
        <v>9753</v>
      </c>
      <c r="G63" s="6" t="s">
        <v>225</v>
      </c>
    </row>
    <row r="64" spans="3:7" ht="15.75" customHeight="1" thickBot="1" x14ac:dyDescent="0.3">
      <c r="C64" s="10" t="s">
        <v>51</v>
      </c>
      <c r="D64" s="6">
        <v>5.52</v>
      </c>
      <c r="E64" s="7" t="s">
        <v>226</v>
      </c>
      <c r="F64" s="8">
        <v>7413</v>
      </c>
      <c r="G64" s="6" t="s">
        <v>227</v>
      </c>
    </row>
    <row r="65" spans="3:7" ht="15.75" customHeight="1" thickBot="1" x14ac:dyDescent="0.3">
      <c r="C65" s="10" t="s">
        <v>59</v>
      </c>
      <c r="D65" s="6">
        <v>7.69</v>
      </c>
      <c r="E65" s="7" t="s">
        <v>228</v>
      </c>
      <c r="F65" s="8">
        <v>6667</v>
      </c>
      <c r="G65" s="6" t="s">
        <v>229</v>
      </c>
    </row>
    <row r="66" spans="3:7" ht="15.75" customHeight="1" thickBot="1" x14ac:dyDescent="0.3">
      <c r="C66" s="11" t="s">
        <v>150</v>
      </c>
      <c r="D66" s="6"/>
      <c r="E66" s="7"/>
      <c r="F66" s="17"/>
      <c r="G66" s="6"/>
    </row>
    <row r="67" spans="3:7" ht="15.75" customHeight="1" thickBot="1" x14ac:dyDescent="0.3">
      <c r="C67" s="10" t="s">
        <v>48</v>
      </c>
      <c r="D67" s="6">
        <v>4.7699999999999996</v>
      </c>
      <c r="E67" s="7" t="s">
        <v>230</v>
      </c>
      <c r="F67" s="8">
        <v>5824</v>
      </c>
      <c r="G67" s="6" t="s">
        <v>231</v>
      </c>
    </row>
    <row r="68" spans="3:7" ht="15.75" customHeight="1" thickBot="1" x14ac:dyDescent="0.3">
      <c r="C68" s="10" t="s">
        <v>58</v>
      </c>
      <c r="D68" s="6">
        <v>6.62</v>
      </c>
      <c r="E68" s="7" t="s">
        <v>232</v>
      </c>
      <c r="F68" s="8">
        <v>10662</v>
      </c>
      <c r="G68" s="6" t="s">
        <v>233</v>
      </c>
    </row>
    <row r="69" spans="3:7" ht="15.75" customHeight="1" thickBot="1" x14ac:dyDescent="0.3">
      <c r="C69" s="10" t="s">
        <v>56</v>
      </c>
      <c r="D69" s="6">
        <v>8.11</v>
      </c>
      <c r="E69" s="7" t="s">
        <v>234</v>
      </c>
      <c r="F69" s="8">
        <v>7658</v>
      </c>
      <c r="G69" s="6" t="s">
        <v>235</v>
      </c>
    </row>
    <row r="70" spans="3:7" ht="15.75" customHeight="1" thickBot="1" x14ac:dyDescent="0.3">
      <c r="C70" s="10" t="s">
        <v>52</v>
      </c>
      <c r="D70" s="6">
        <v>7.8</v>
      </c>
      <c r="E70" s="7" t="s">
        <v>236</v>
      </c>
      <c r="F70" s="8">
        <v>12885</v>
      </c>
      <c r="G70" s="6" t="s">
        <v>237</v>
      </c>
    </row>
    <row r="71" spans="3:7" ht="15.75" customHeight="1" thickBot="1" x14ac:dyDescent="0.3">
      <c r="C71" s="10" t="s">
        <v>238</v>
      </c>
      <c r="D71" s="6">
        <v>6.98</v>
      </c>
      <c r="E71" s="7" t="s">
        <v>239</v>
      </c>
      <c r="F71" s="8">
        <v>10611</v>
      </c>
      <c r="G71" s="6" t="s">
        <v>240</v>
      </c>
    </row>
    <row r="72" spans="3:7" ht="15.75" customHeight="1" thickBot="1" x14ac:dyDescent="0.3">
      <c r="C72" s="10" t="s">
        <v>53</v>
      </c>
      <c r="D72" s="6">
        <v>7.76</v>
      </c>
      <c r="E72" s="7" t="s">
        <v>241</v>
      </c>
      <c r="F72" s="8">
        <v>7334</v>
      </c>
      <c r="G72" s="6" t="s">
        <v>242</v>
      </c>
    </row>
    <row r="73" spans="3:7" ht="15.75" customHeight="1" thickBot="1" x14ac:dyDescent="0.3">
      <c r="C73" s="10" t="s">
        <v>45</v>
      </c>
      <c r="D73" s="6">
        <v>2.76</v>
      </c>
      <c r="E73" s="7" t="s">
        <v>243</v>
      </c>
      <c r="F73" s="8">
        <v>9658</v>
      </c>
      <c r="G73" s="6" t="s">
        <v>244</v>
      </c>
    </row>
    <row r="74" spans="3:7" ht="15.75" customHeight="1" thickBot="1" x14ac:dyDescent="0.3">
      <c r="C74" s="10" t="s">
        <v>49</v>
      </c>
      <c r="D74" s="6">
        <v>8.35</v>
      </c>
      <c r="E74" s="7" t="s">
        <v>245</v>
      </c>
      <c r="F74" s="8">
        <v>25516</v>
      </c>
      <c r="G74" s="6" t="s">
        <v>246</v>
      </c>
    </row>
    <row r="75" spans="3:7" ht="15.75" customHeight="1" thickBot="1" x14ac:dyDescent="0.3">
      <c r="C75" s="10" t="s">
        <v>50</v>
      </c>
      <c r="D75" s="6">
        <v>5.0199999999999996</v>
      </c>
      <c r="E75" s="7" t="s">
        <v>247</v>
      </c>
      <c r="F75" s="8">
        <v>16739</v>
      </c>
      <c r="G75" s="6" t="s">
        <v>248</v>
      </c>
    </row>
    <row r="76" spans="3:7" ht="15.75" customHeight="1" thickBot="1" x14ac:dyDescent="0.3">
      <c r="C76" s="10" t="s">
        <v>47</v>
      </c>
      <c r="D76" s="6">
        <v>8.06</v>
      </c>
      <c r="E76" s="7" t="s">
        <v>249</v>
      </c>
      <c r="F76" s="8">
        <v>8634</v>
      </c>
      <c r="G76" s="6" t="s">
        <v>250</v>
      </c>
    </row>
    <row r="77" spans="3:7" ht="15.75" customHeight="1" thickBot="1" x14ac:dyDescent="0.3">
      <c r="C77" s="10" t="s">
        <v>46</v>
      </c>
      <c r="D77" s="6">
        <v>7.92</v>
      </c>
      <c r="E77" s="7" t="s">
        <v>251</v>
      </c>
      <c r="F77" s="8">
        <v>16078</v>
      </c>
      <c r="G77" s="6" t="s">
        <v>252</v>
      </c>
    </row>
    <row r="78" spans="3:7" ht="15.75" customHeight="1" thickBot="1" x14ac:dyDescent="0.3">
      <c r="C78" s="11" t="s">
        <v>112</v>
      </c>
      <c r="D78" s="12">
        <v>96.93</v>
      </c>
      <c r="E78" s="7"/>
      <c r="F78" s="16">
        <v>199587</v>
      </c>
      <c r="G78" s="6"/>
    </row>
    <row r="79" spans="3:7" ht="15.75" customHeight="1" thickBot="1" x14ac:dyDescent="0.3">
      <c r="C79" s="11" t="s">
        <v>174</v>
      </c>
      <c r="D79" s="6"/>
      <c r="E79" s="7"/>
      <c r="F79" s="17"/>
      <c r="G79" s="6"/>
    </row>
    <row r="80" spans="3:7" ht="15.75" customHeight="1" thickBot="1" x14ac:dyDescent="0.3">
      <c r="C80" s="18" t="s">
        <v>253</v>
      </c>
      <c r="D80" s="6">
        <v>8.35</v>
      </c>
      <c r="E80" s="7" t="s">
        <v>254</v>
      </c>
      <c r="F80" s="8">
        <v>11108</v>
      </c>
      <c r="G80" s="6" t="s">
        <v>255</v>
      </c>
    </row>
    <row r="81" spans="3:7" ht="15.75" customHeight="1" thickBot="1" x14ac:dyDescent="0.3">
      <c r="C81" s="18" t="s">
        <v>75</v>
      </c>
      <c r="D81" s="6">
        <v>8.2200000000000006</v>
      </c>
      <c r="E81" s="7" t="s">
        <v>256</v>
      </c>
      <c r="F81" s="8">
        <v>14544</v>
      </c>
      <c r="G81" s="6" t="s">
        <v>257</v>
      </c>
    </row>
    <row r="82" spans="3:7" ht="15.75" customHeight="1" thickBot="1" x14ac:dyDescent="0.3">
      <c r="C82" s="18" t="s">
        <v>71</v>
      </c>
      <c r="D82" s="6">
        <v>8.68</v>
      </c>
      <c r="E82" s="7" t="s">
        <v>258</v>
      </c>
      <c r="F82" s="8">
        <v>14375</v>
      </c>
      <c r="G82" s="6" t="s">
        <v>259</v>
      </c>
    </row>
    <row r="83" spans="3:7" ht="15.75" customHeight="1" thickBot="1" x14ac:dyDescent="0.3">
      <c r="C83" s="18" t="s">
        <v>73</v>
      </c>
      <c r="D83" s="6">
        <v>9.99</v>
      </c>
      <c r="E83" s="7" t="s">
        <v>260</v>
      </c>
      <c r="F83" s="8">
        <v>25221</v>
      </c>
      <c r="G83" s="6" t="s">
        <v>261</v>
      </c>
    </row>
    <row r="84" spans="3:7" ht="15.75" customHeight="1" thickBot="1" x14ac:dyDescent="0.3">
      <c r="C84" s="18" t="s">
        <v>74</v>
      </c>
      <c r="D84" s="6">
        <v>5.97</v>
      </c>
      <c r="E84" s="7" t="s">
        <v>262</v>
      </c>
      <c r="F84" s="8">
        <v>10126</v>
      </c>
      <c r="G84" s="6" t="s">
        <v>263</v>
      </c>
    </row>
    <row r="85" spans="3:7" ht="15.75" customHeight="1" thickBot="1" x14ac:dyDescent="0.3">
      <c r="C85" s="18" t="s">
        <v>72</v>
      </c>
      <c r="D85" s="6">
        <v>6.25</v>
      </c>
      <c r="E85" s="7" t="s">
        <v>264</v>
      </c>
      <c r="F85" s="8">
        <v>11215</v>
      </c>
      <c r="G85" s="6" t="s">
        <v>265</v>
      </c>
    </row>
    <row r="86" spans="3:7" ht="15.75" customHeight="1" thickBot="1" x14ac:dyDescent="0.3">
      <c r="C86" s="18" t="s">
        <v>67</v>
      </c>
      <c r="D86" s="6">
        <v>5.44</v>
      </c>
      <c r="E86" s="7" t="s">
        <v>266</v>
      </c>
      <c r="F86" s="8">
        <v>15421</v>
      </c>
      <c r="G86" s="6" t="s">
        <v>267</v>
      </c>
    </row>
    <row r="87" spans="3:7" ht="15.75" customHeight="1" thickBot="1" x14ac:dyDescent="0.3">
      <c r="C87" s="18" t="s">
        <v>70</v>
      </c>
      <c r="D87" s="6">
        <v>5.54</v>
      </c>
      <c r="E87" s="7" t="s">
        <v>268</v>
      </c>
      <c r="F87" s="8">
        <v>13614</v>
      </c>
      <c r="G87" s="6" t="s">
        <v>124</v>
      </c>
    </row>
    <row r="88" spans="3:7" ht="15.75" customHeight="1" thickBot="1" x14ac:dyDescent="0.3">
      <c r="C88" s="18" t="s">
        <v>65</v>
      </c>
      <c r="D88" s="6">
        <v>7.77</v>
      </c>
      <c r="E88" s="7" t="s">
        <v>269</v>
      </c>
      <c r="F88" s="8">
        <v>12595</v>
      </c>
      <c r="G88" s="6" t="s">
        <v>270</v>
      </c>
    </row>
    <row r="89" spans="3:7" ht="15.75" customHeight="1" thickBot="1" x14ac:dyDescent="0.3">
      <c r="C89" s="18" t="s">
        <v>76</v>
      </c>
      <c r="D89" s="6">
        <v>6.33</v>
      </c>
      <c r="E89" s="7" t="s">
        <v>271</v>
      </c>
      <c r="F89" s="8">
        <v>12060</v>
      </c>
      <c r="G89" s="6" t="s">
        <v>272</v>
      </c>
    </row>
    <row r="90" spans="3:7" ht="15.75" customHeight="1" thickBot="1" x14ac:dyDescent="0.3">
      <c r="C90" s="18" t="s">
        <v>66</v>
      </c>
      <c r="D90" s="6">
        <v>6.29</v>
      </c>
      <c r="E90" s="7" t="s">
        <v>273</v>
      </c>
      <c r="F90" s="8">
        <v>13237</v>
      </c>
      <c r="G90" s="6" t="s">
        <v>274</v>
      </c>
    </row>
    <row r="91" spans="3:7" ht="15.75" customHeight="1" thickBot="1" x14ac:dyDescent="0.3">
      <c r="C91" s="18" t="s">
        <v>69</v>
      </c>
      <c r="D91" s="6">
        <v>4.25</v>
      </c>
      <c r="E91" s="7" t="s">
        <v>275</v>
      </c>
      <c r="F91" s="8">
        <v>13319</v>
      </c>
      <c r="G91" s="6" t="s">
        <v>276</v>
      </c>
    </row>
    <row r="92" spans="3:7" ht="15.75" customHeight="1" thickBot="1" x14ac:dyDescent="0.3">
      <c r="C92" s="18" t="s">
        <v>68</v>
      </c>
      <c r="D92" s="6">
        <v>5.47</v>
      </c>
      <c r="E92" s="7" t="s">
        <v>277</v>
      </c>
      <c r="F92" s="8">
        <v>10516</v>
      </c>
      <c r="G92" s="6" t="s">
        <v>278</v>
      </c>
    </row>
    <row r="93" spans="3:7" ht="15.75" customHeight="1" thickBot="1" x14ac:dyDescent="0.3">
      <c r="C93" s="19" t="s">
        <v>279</v>
      </c>
      <c r="D93" s="6"/>
      <c r="E93" s="7"/>
      <c r="F93" s="17"/>
      <c r="G93" s="7"/>
    </row>
    <row r="94" spans="3:7" ht="15.75" customHeight="1" thickBot="1" x14ac:dyDescent="0.3">
      <c r="C94" s="10" t="s">
        <v>64</v>
      </c>
      <c r="D94" s="6">
        <v>8.3800000000000008</v>
      </c>
      <c r="E94" s="7" t="s">
        <v>280</v>
      </c>
      <c r="F94" s="8">
        <v>22236</v>
      </c>
      <c r="G94" s="7" t="s">
        <v>281</v>
      </c>
    </row>
    <row r="95" spans="3:7" ht="15.75" customHeight="1" thickBot="1" x14ac:dyDescent="0.3">
      <c r="C95" s="11" t="s">
        <v>113</v>
      </c>
      <c r="D95" s="12">
        <v>95.61</v>
      </c>
      <c r="E95" s="7"/>
      <c r="F95" s="16">
        <v>215115</v>
      </c>
      <c r="G95" s="7"/>
    </row>
    <row r="96" spans="3:7" ht="15.75" customHeight="1" thickBot="1" x14ac:dyDescent="0.3">
      <c r="C96" s="11" t="s">
        <v>174</v>
      </c>
      <c r="D96" s="6"/>
      <c r="E96" s="7"/>
      <c r="F96" s="17"/>
      <c r="G96" s="6"/>
    </row>
    <row r="97" spans="3:7" ht="15.75" customHeight="1" thickBot="1" x14ac:dyDescent="0.3">
      <c r="C97" s="10" t="s">
        <v>282</v>
      </c>
      <c r="D97" s="6">
        <v>12.12</v>
      </c>
      <c r="E97" s="7" t="s">
        <v>283</v>
      </c>
      <c r="F97" s="8">
        <v>19590</v>
      </c>
      <c r="G97" s="6" t="s">
        <v>284</v>
      </c>
    </row>
    <row r="98" spans="3:7" ht="15.75" customHeight="1" thickBot="1" x14ac:dyDescent="0.3">
      <c r="C98" s="10" t="s">
        <v>285</v>
      </c>
      <c r="D98" s="6">
        <v>3.75</v>
      </c>
      <c r="E98" s="7" t="s">
        <v>286</v>
      </c>
      <c r="F98" s="8">
        <v>10610</v>
      </c>
      <c r="G98" s="6" t="s">
        <v>287</v>
      </c>
    </row>
    <row r="99" spans="3:7" ht="15.75" customHeight="1" thickBot="1" x14ac:dyDescent="0.3">
      <c r="C99" s="10" t="s">
        <v>288</v>
      </c>
      <c r="D99" s="6">
        <v>6.9</v>
      </c>
      <c r="E99" s="7" t="s">
        <v>289</v>
      </c>
      <c r="F99" s="8">
        <v>12723</v>
      </c>
      <c r="G99" s="6" t="s">
        <v>290</v>
      </c>
    </row>
    <row r="100" spans="3:7" ht="15.75" customHeight="1" thickBot="1" x14ac:dyDescent="0.3">
      <c r="C100" s="10" t="s">
        <v>291</v>
      </c>
      <c r="D100" s="6">
        <v>4.47</v>
      </c>
      <c r="E100" s="7" t="s">
        <v>292</v>
      </c>
      <c r="F100" s="8">
        <v>8002</v>
      </c>
      <c r="G100" s="6" t="s">
        <v>293</v>
      </c>
    </row>
    <row r="101" spans="3:7" ht="15.75" customHeight="1" thickBot="1" x14ac:dyDescent="0.3">
      <c r="C101" s="10" t="s">
        <v>294</v>
      </c>
      <c r="D101" s="6">
        <v>6.87</v>
      </c>
      <c r="E101" s="7" t="s">
        <v>295</v>
      </c>
      <c r="F101" s="8">
        <v>32235</v>
      </c>
      <c r="G101" s="6" t="s">
        <v>296</v>
      </c>
    </row>
    <row r="102" spans="3:7" ht="15.75" customHeight="1" thickBot="1" x14ac:dyDescent="0.3">
      <c r="C102" s="10" t="s">
        <v>297</v>
      </c>
      <c r="D102" s="6">
        <v>10.57</v>
      </c>
      <c r="E102" s="7" t="s">
        <v>298</v>
      </c>
      <c r="F102" s="8">
        <v>16342</v>
      </c>
      <c r="G102" s="6" t="s">
        <v>299</v>
      </c>
    </row>
    <row r="103" spans="3:7" ht="15.75" customHeight="1" thickBot="1" x14ac:dyDescent="0.3">
      <c r="C103" s="10" t="s">
        <v>300</v>
      </c>
      <c r="D103" s="6">
        <v>8.4499999999999993</v>
      </c>
      <c r="E103" s="7" t="s">
        <v>301</v>
      </c>
      <c r="F103" s="8">
        <v>13548</v>
      </c>
      <c r="G103" s="6" t="s">
        <v>302</v>
      </c>
    </row>
    <row r="104" spans="3:7" ht="15.75" customHeight="1" thickBot="1" x14ac:dyDescent="0.3">
      <c r="C104" s="10" t="s">
        <v>303</v>
      </c>
      <c r="D104" s="6">
        <v>5.43</v>
      </c>
      <c r="E104" s="7" t="s">
        <v>304</v>
      </c>
      <c r="F104" s="8">
        <v>8750</v>
      </c>
      <c r="G104" s="6" t="s">
        <v>305</v>
      </c>
    </row>
    <row r="105" spans="3:7" ht="15.75" customHeight="1" thickBot="1" x14ac:dyDescent="0.3">
      <c r="C105" s="10" t="s">
        <v>306</v>
      </c>
      <c r="D105" s="6">
        <v>7.54</v>
      </c>
      <c r="E105" s="7" t="s">
        <v>307</v>
      </c>
      <c r="F105" s="8">
        <v>11470</v>
      </c>
      <c r="G105" s="6" t="s">
        <v>308</v>
      </c>
    </row>
    <row r="106" spans="3:7" ht="15.75" customHeight="1" thickBot="1" x14ac:dyDescent="0.3">
      <c r="C106" s="10" t="s">
        <v>309</v>
      </c>
      <c r="D106" s="6">
        <v>7.33</v>
      </c>
      <c r="E106" s="7" t="s">
        <v>310</v>
      </c>
      <c r="F106" s="8">
        <v>38900</v>
      </c>
      <c r="G106" s="6" t="s">
        <v>311</v>
      </c>
    </row>
    <row r="107" spans="3:7" ht="15.75" customHeight="1" thickBot="1" x14ac:dyDescent="0.3">
      <c r="C107" s="10" t="s">
        <v>312</v>
      </c>
      <c r="D107" s="6">
        <v>5.68</v>
      </c>
      <c r="E107" s="7" t="s">
        <v>313</v>
      </c>
      <c r="F107" s="8">
        <v>13123</v>
      </c>
      <c r="G107" s="6" t="s">
        <v>314</v>
      </c>
    </row>
    <row r="108" spans="3:7" ht="15.75" customHeight="1" thickBot="1" x14ac:dyDescent="0.3">
      <c r="C108" s="10" t="s">
        <v>315</v>
      </c>
      <c r="D108" s="6">
        <v>5.92</v>
      </c>
      <c r="E108" s="7" t="s">
        <v>316</v>
      </c>
      <c r="F108" s="8">
        <v>8203</v>
      </c>
      <c r="G108" s="6" t="s">
        <v>317</v>
      </c>
    </row>
    <row r="109" spans="3:7" ht="15.75" customHeight="1" thickBot="1" x14ac:dyDescent="0.3">
      <c r="C109" s="10" t="s">
        <v>318</v>
      </c>
      <c r="D109" s="6">
        <v>5.48</v>
      </c>
      <c r="E109" s="7" t="s">
        <v>319</v>
      </c>
      <c r="F109" s="8">
        <v>7007</v>
      </c>
      <c r="G109" s="6" t="s">
        <v>320</v>
      </c>
    </row>
    <row r="110" spans="3:7" ht="15.75" customHeight="1" thickBot="1" x14ac:dyDescent="0.3">
      <c r="C110" s="19" t="s">
        <v>279</v>
      </c>
      <c r="D110" s="6"/>
      <c r="E110" s="7"/>
      <c r="F110" s="17"/>
      <c r="G110" s="6"/>
    </row>
    <row r="111" spans="3:7" ht="15.75" customHeight="1" thickBot="1" x14ac:dyDescent="0.3">
      <c r="C111" s="10" t="s">
        <v>77</v>
      </c>
      <c r="D111" s="6">
        <v>5.0999999999999996</v>
      </c>
      <c r="E111" s="7" t="s">
        <v>321</v>
      </c>
      <c r="F111" s="8">
        <v>14612</v>
      </c>
      <c r="G111" s="6" t="s">
        <v>322</v>
      </c>
    </row>
    <row r="112" spans="3:7" ht="15.75" customHeight="1" thickBot="1" x14ac:dyDescent="0.3">
      <c r="C112" s="11" t="s">
        <v>114</v>
      </c>
      <c r="D112" s="12">
        <v>107.59</v>
      </c>
      <c r="E112" s="7"/>
      <c r="F112" s="16">
        <v>134304</v>
      </c>
      <c r="G112" s="6"/>
    </row>
    <row r="113" spans="3:7" ht="15.75" customHeight="1" thickBot="1" x14ac:dyDescent="0.3">
      <c r="C113" s="11" t="s">
        <v>174</v>
      </c>
      <c r="D113" s="6"/>
      <c r="E113" s="7"/>
      <c r="F113" s="17"/>
      <c r="G113" s="6"/>
    </row>
    <row r="114" spans="3:7" ht="15.75" customHeight="1" thickBot="1" x14ac:dyDescent="0.3">
      <c r="C114" s="18" t="s">
        <v>92</v>
      </c>
      <c r="D114" s="6">
        <v>8.26</v>
      </c>
      <c r="E114" s="7" t="s">
        <v>323</v>
      </c>
      <c r="F114" s="8">
        <v>9566</v>
      </c>
      <c r="G114" s="6" t="s">
        <v>324</v>
      </c>
    </row>
    <row r="115" spans="3:7" ht="15.75" customHeight="1" thickBot="1" x14ac:dyDescent="0.3">
      <c r="C115" s="18" t="s">
        <v>88</v>
      </c>
      <c r="D115" s="6">
        <v>7.08</v>
      </c>
      <c r="E115" s="7" t="s">
        <v>202</v>
      </c>
      <c r="F115" s="8">
        <v>7876</v>
      </c>
      <c r="G115" s="6" t="s">
        <v>325</v>
      </c>
    </row>
    <row r="116" spans="3:7" ht="15.75" customHeight="1" thickBot="1" x14ac:dyDescent="0.3">
      <c r="C116" s="18" t="s">
        <v>94</v>
      </c>
      <c r="D116" s="6">
        <v>7.68</v>
      </c>
      <c r="E116" s="7" t="s">
        <v>326</v>
      </c>
      <c r="F116" s="8">
        <v>8281</v>
      </c>
      <c r="G116" s="6" t="s">
        <v>327</v>
      </c>
    </row>
    <row r="117" spans="3:7" ht="15.75" customHeight="1" thickBot="1" x14ac:dyDescent="0.3">
      <c r="C117" s="18" t="s">
        <v>91</v>
      </c>
      <c r="D117" s="6">
        <v>11.5</v>
      </c>
      <c r="E117" s="7" t="s">
        <v>328</v>
      </c>
      <c r="F117" s="8">
        <v>7400</v>
      </c>
      <c r="G117" s="6" t="s">
        <v>329</v>
      </c>
    </row>
    <row r="118" spans="3:7" ht="15.75" customHeight="1" thickBot="1" x14ac:dyDescent="0.3">
      <c r="C118" s="18" t="s">
        <v>89</v>
      </c>
      <c r="D118" s="6">
        <v>8.19</v>
      </c>
      <c r="E118" s="7" t="s">
        <v>330</v>
      </c>
      <c r="F118" s="8">
        <v>10190</v>
      </c>
      <c r="G118" s="6" t="s">
        <v>331</v>
      </c>
    </row>
    <row r="119" spans="3:7" ht="15.75" customHeight="1" thickBot="1" x14ac:dyDescent="0.3">
      <c r="C119" s="18" t="s">
        <v>90</v>
      </c>
      <c r="D119" s="6">
        <v>7.13</v>
      </c>
      <c r="E119" s="7" t="s">
        <v>332</v>
      </c>
      <c r="F119" s="8">
        <v>9118</v>
      </c>
      <c r="G119" s="6" t="s">
        <v>333</v>
      </c>
    </row>
    <row r="120" spans="3:7" ht="15.75" customHeight="1" thickBot="1" x14ac:dyDescent="0.3">
      <c r="C120" s="18" t="s">
        <v>87</v>
      </c>
      <c r="D120" s="6">
        <v>6.88</v>
      </c>
      <c r="E120" s="7" t="s">
        <v>334</v>
      </c>
      <c r="F120" s="8">
        <v>8188</v>
      </c>
      <c r="G120" s="6" t="s">
        <v>335</v>
      </c>
    </row>
    <row r="121" spans="3:7" ht="15.75" customHeight="1" thickBot="1" x14ac:dyDescent="0.3">
      <c r="C121" s="18" t="s">
        <v>93</v>
      </c>
      <c r="D121" s="6">
        <v>6.34</v>
      </c>
      <c r="E121" s="7" t="s">
        <v>336</v>
      </c>
      <c r="F121" s="8">
        <v>10405</v>
      </c>
      <c r="G121" s="6" t="s">
        <v>337</v>
      </c>
    </row>
    <row r="122" spans="3:7" ht="15.75" customHeight="1" thickBot="1" x14ac:dyDescent="0.3">
      <c r="C122" s="18" t="s">
        <v>82</v>
      </c>
      <c r="D122" s="6">
        <v>11.2</v>
      </c>
      <c r="E122" s="7" t="s">
        <v>338</v>
      </c>
      <c r="F122" s="8">
        <v>11970</v>
      </c>
      <c r="G122" s="6" t="s">
        <v>339</v>
      </c>
    </row>
    <row r="123" spans="3:7" ht="15.75" customHeight="1" thickBot="1" x14ac:dyDescent="0.3">
      <c r="C123" s="18" t="s">
        <v>95</v>
      </c>
      <c r="D123" s="6">
        <v>6.37</v>
      </c>
      <c r="E123" s="7" t="s">
        <v>340</v>
      </c>
      <c r="F123" s="8">
        <v>9842</v>
      </c>
      <c r="G123" s="6" t="s">
        <v>341</v>
      </c>
    </row>
    <row r="124" spans="3:7" ht="15.75" customHeight="1" thickBot="1" x14ac:dyDescent="0.3">
      <c r="C124" s="18" t="s">
        <v>85</v>
      </c>
      <c r="D124" s="6">
        <v>6.19</v>
      </c>
      <c r="E124" s="7" t="s">
        <v>342</v>
      </c>
      <c r="F124" s="8">
        <v>12466</v>
      </c>
      <c r="G124" s="6" t="s">
        <v>189</v>
      </c>
    </row>
    <row r="125" spans="3:7" ht="15.75" customHeight="1" thickBot="1" x14ac:dyDescent="0.3">
      <c r="C125" s="18" t="s">
        <v>84</v>
      </c>
      <c r="D125" s="6">
        <v>7.93</v>
      </c>
      <c r="E125" s="7" t="s">
        <v>343</v>
      </c>
      <c r="F125" s="8">
        <v>7869</v>
      </c>
      <c r="G125" s="6" t="s">
        <v>344</v>
      </c>
    </row>
    <row r="126" spans="3:7" ht="15.75" customHeight="1" thickBot="1" x14ac:dyDescent="0.3">
      <c r="C126" s="19" t="s">
        <v>279</v>
      </c>
      <c r="D126" s="6"/>
      <c r="E126" s="7"/>
      <c r="F126" s="17"/>
      <c r="G126" s="6"/>
    </row>
    <row r="127" spans="3:7" ht="15.75" customHeight="1" thickBot="1" x14ac:dyDescent="0.3">
      <c r="C127" s="10" t="s">
        <v>83</v>
      </c>
      <c r="D127" s="6">
        <v>4.66</v>
      </c>
      <c r="E127" s="7" t="s">
        <v>345</v>
      </c>
      <c r="F127" s="8">
        <v>10459</v>
      </c>
      <c r="G127" s="6" t="s">
        <v>346</v>
      </c>
    </row>
    <row r="128" spans="3:7" ht="15.75" customHeight="1" thickBot="1" x14ac:dyDescent="0.3">
      <c r="C128" s="18" t="s">
        <v>86</v>
      </c>
      <c r="D128" s="6">
        <v>8.18</v>
      </c>
      <c r="E128" s="7" t="s">
        <v>347</v>
      </c>
      <c r="F128" s="8">
        <v>10674</v>
      </c>
      <c r="G128" s="6" t="s">
        <v>348</v>
      </c>
    </row>
    <row r="129" spans="3:7" ht="15.75" customHeight="1" thickBot="1" x14ac:dyDescent="0.3">
      <c r="C129" s="11" t="s">
        <v>115</v>
      </c>
      <c r="D129" s="12">
        <v>105.91</v>
      </c>
      <c r="E129" s="7"/>
      <c r="F129" s="16">
        <v>129828</v>
      </c>
      <c r="G129" s="6"/>
    </row>
    <row r="130" spans="3:7" ht="15.75" customHeight="1" thickBot="1" x14ac:dyDescent="0.3">
      <c r="C130" s="11" t="s">
        <v>174</v>
      </c>
      <c r="D130" s="6"/>
      <c r="E130" s="7"/>
      <c r="F130" s="17"/>
      <c r="G130" s="6"/>
    </row>
    <row r="131" spans="3:7" ht="15.75" customHeight="1" thickBot="1" x14ac:dyDescent="0.3">
      <c r="C131" s="18" t="s">
        <v>105</v>
      </c>
      <c r="D131" s="7">
        <v>10.11</v>
      </c>
      <c r="E131" s="7" t="s">
        <v>349</v>
      </c>
      <c r="F131" s="20">
        <v>13638</v>
      </c>
      <c r="G131" s="6" t="s">
        <v>350</v>
      </c>
    </row>
    <row r="132" spans="3:7" ht="15.75" customHeight="1" thickBot="1" x14ac:dyDescent="0.3">
      <c r="C132" s="18" t="s">
        <v>98</v>
      </c>
      <c r="D132" s="7">
        <v>13.23</v>
      </c>
      <c r="E132" s="7" t="s">
        <v>351</v>
      </c>
      <c r="F132" s="20">
        <v>12756</v>
      </c>
      <c r="G132" s="6" t="s">
        <v>352</v>
      </c>
    </row>
    <row r="133" spans="3:7" ht="15.75" customHeight="1" thickBot="1" x14ac:dyDescent="0.3">
      <c r="C133" s="18" t="s">
        <v>106</v>
      </c>
      <c r="D133" s="7">
        <v>7.05</v>
      </c>
      <c r="E133" s="7" t="s">
        <v>353</v>
      </c>
      <c r="F133" s="20">
        <v>12181</v>
      </c>
      <c r="G133" s="6" t="s">
        <v>354</v>
      </c>
    </row>
    <row r="134" spans="3:7" ht="15.75" customHeight="1" thickBot="1" x14ac:dyDescent="0.3">
      <c r="C134" s="18" t="s">
        <v>99</v>
      </c>
      <c r="D134" s="21">
        <v>10.91</v>
      </c>
      <c r="E134" s="7" t="s">
        <v>355</v>
      </c>
      <c r="F134" s="20">
        <v>14249</v>
      </c>
      <c r="G134" s="6" t="s">
        <v>356</v>
      </c>
    </row>
    <row r="135" spans="3:7" ht="15.75" customHeight="1" thickBot="1" x14ac:dyDescent="0.3">
      <c r="C135" s="18" t="s">
        <v>100</v>
      </c>
      <c r="D135" s="21">
        <v>9.06</v>
      </c>
      <c r="E135" s="7" t="s">
        <v>357</v>
      </c>
      <c r="F135" s="20">
        <v>10591</v>
      </c>
      <c r="G135" s="6" t="s">
        <v>358</v>
      </c>
    </row>
    <row r="136" spans="3:7" ht="15.75" customHeight="1" thickBot="1" x14ac:dyDescent="0.3">
      <c r="C136" s="18" t="s">
        <v>103</v>
      </c>
      <c r="D136" s="21">
        <v>11.02</v>
      </c>
      <c r="E136" s="7" t="s">
        <v>359</v>
      </c>
      <c r="F136" s="20">
        <v>11072</v>
      </c>
      <c r="G136" s="6" t="s">
        <v>360</v>
      </c>
    </row>
    <row r="137" spans="3:7" ht="15.75" customHeight="1" thickBot="1" x14ac:dyDescent="0.3">
      <c r="C137" s="18" t="s">
        <v>104</v>
      </c>
      <c r="D137" s="21">
        <v>11.42</v>
      </c>
      <c r="E137" s="7" t="s">
        <v>361</v>
      </c>
      <c r="F137" s="20">
        <v>11193</v>
      </c>
      <c r="G137" s="6" t="s">
        <v>362</v>
      </c>
    </row>
    <row r="138" spans="3:7" ht="15.75" customHeight="1" thickBot="1" x14ac:dyDescent="0.3">
      <c r="C138" s="18" t="s">
        <v>102</v>
      </c>
      <c r="D138" s="21">
        <v>5.2</v>
      </c>
      <c r="E138" s="7" t="s">
        <v>363</v>
      </c>
      <c r="F138" s="20">
        <v>4695</v>
      </c>
      <c r="G138" s="6" t="s">
        <v>364</v>
      </c>
    </row>
    <row r="139" spans="3:7" ht="15.75" customHeight="1" thickBot="1" x14ac:dyDescent="0.3">
      <c r="C139" s="18" t="s">
        <v>97</v>
      </c>
      <c r="D139" s="21">
        <v>4.3600000000000003</v>
      </c>
      <c r="E139" s="7" t="s">
        <v>365</v>
      </c>
      <c r="F139" s="20">
        <v>6731</v>
      </c>
      <c r="G139" s="6" t="s">
        <v>366</v>
      </c>
    </row>
    <row r="140" spans="3:7" ht="15.75" customHeight="1" thickBot="1" x14ac:dyDescent="0.3">
      <c r="C140" s="18" t="s">
        <v>107</v>
      </c>
      <c r="D140" s="21">
        <v>10.16</v>
      </c>
      <c r="E140" s="7" t="s">
        <v>137</v>
      </c>
      <c r="F140" s="20">
        <v>12787</v>
      </c>
      <c r="G140" s="6" t="s">
        <v>367</v>
      </c>
    </row>
    <row r="141" spans="3:7" ht="15.75" customHeight="1" thickBot="1" x14ac:dyDescent="0.3">
      <c r="C141" s="18" t="s">
        <v>101</v>
      </c>
      <c r="D141" s="21">
        <v>6.29</v>
      </c>
      <c r="E141" s="7" t="s">
        <v>273</v>
      </c>
      <c r="F141" s="20">
        <v>7592</v>
      </c>
      <c r="G141" s="6" t="s">
        <v>368</v>
      </c>
    </row>
    <row r="142" spans="3:7" ht="15.75" customHeight="1" thickBot="1" x14ac:dyDescent="0.3">
      <c r="C142" s="11" t="s">
        <v>279</v>
      </c>
      <c r="D142" s="6"/>
      <c r="E142" s="7"/>
      <c r="F142" s="17"/>
      <c r="G142" s="6"/>
    </row>
    <row r="143" spans="3:7" ht="15.75" customHeight="1" thickBot="1" x14ac:dyDescent="0.3">
      <c r="C143" s="18" t="s">
        <v>96</v>
      </c>
      <c r="D143" s="7">
        <v>7.1</v>
      </c>
      <c r="E143" s="7" t="s">
        <v>369</v>
      </c>
      <c r="F143" s="8">
        <v>12343</v>
      </c>
      <c r="G143" s="6" t="s">
        <v>370</v>
      </c>
    </row>
    <row r="144" spans="3:7" ht="15.75" customHeight="1" thickBot="1" x14ac:dyDescent="0.3">
      <c r="C144" s="19" t="s">
        <v>371</v>
      </c>
      <c r="D144" s="22">
        <v>822.71</v>
      </c>
      <c r="E144" s="23"/>
      <c r="F144" s="24">
        <v>1561515</v>
      </c>
      <c r="G14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pl1</vt:lpstr>
      <vt:lpstr>Sheet2</vt:lpstr>
      <vt:lpstr>Sheet1</vt:lpstr>
      <vt:lpstr>'pl1'!Print_Area</vt:lpstr>
      <vt:lpstr>'pl1'!Print_Titles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2025-05-08T05:30:31Z</cp:lastPrinted>
  <dcterms:created xsi:type="dcterms:W3CDTF">2025-04-26T07:54:50Z</dcterms:created>
  <dcterms:modified xsi:type="dcterms:W3CDTF">2025-05-08T05:30:59Z</dcterms:modified>
</cp:coreProperties>
</file>