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XAY DUNG CHINH QUYEN\HOP PHAN DIA CHINH\TRINH BNV\"/>
    </mc:Choice>
  </mc:AlternateContent>
  <xr:revisionPtr revIDLastSave="0" documentId="13_ncr:1_{DBC4180C-03E5-4662-82B8-BD6453321132}" xr6:coauthVersionLast="47" xr6:coauthVersionMax="47" xr10:uidLastSave="{00000000-0000-0000-0000-000000000000}"/>
  <bookViews>
    <workbookView xWindow="-120" yWindow="-120" windowWidth="29040" windowHeight="15720" activeTab="2" xr2:uid="{00000000-000D-0000-FFFF-FFFF00000000}"/>
  </bookViews>
  <sheets>
    <sheet name="Phụ lục 1.1" sheetId="8" r:id="rId1"/>
    <sheet name="Phụ lục 1.2" sheetId="11" r:id="rId2"/>
    <sheet name="Phụ lục 1.3" sheetId="9" r:id="rId3"/>
  </sheets>
  <definedNames>
    <definedName name="_xlnm.Print_Titles" localSheetId="1">'Phụ lục 1.2'!$9:$9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9" l="1"/>
  <c r="I11" i="9"/>
  <c r="H11" i="9"/>
  <c r="K11" i="9" s="1"/>
  <c r="E11" i="9"/>
  <c r="E22" i="11" l="1"/>
  <c r="E21" i="11"/>
  <c r="D21" i="11"/>
  <c r="D22" i="11"/>
  <c r="C21" i="11"/>
  <c r="C22" i="11"/>
  <c r="D20" i="11"/>
  <c r="E20" i="11"/>
  <c r="C20" i="11"/>
  <c r="F12" i="9" l="1"/>
  <c r="D12" i="9"/>
  <c r="E12" i="9"/>
  <c r="G12" i="9" l="1"/>
  <c r="H12" i="9"/>
  <c r="I12" i="9"/>
  <c r="J12" i="9"/>
  <c r="K12" i="9"/>
  <c r="F13" i="8"/>
  <c r="D13" i="8"/>
  <c r="J14" i="8"/>
  <c r="E14" i="8"/>
  <c r="G14" i="8"/>
  <c r="H14" i="8"/>
  <c r="K14" i="8"/>
  <c r="L14" i="8"/>
  <c r="M14" i="8"/>
  <c r="N14" i="8"/>
  <c r="C14" i="8"/>
  <c r="D14" i="8" s="1"/>
  <c r="F12" i="8"/>
  <c r="D12" i="8"/>
  <c r="F14" i="8" l="1"/>
  <c r="I14" i="8"/>
</calcChain>
</file>

<file path=xl/sharedStrings.xml><?xml version="1.0" encoding="utf-8"?>
<sst xmlns="http://schemas.openxmlformats.org/spreadsheetml/2006/main" count="74" uniqueCount="55">
  <si>
    <t>CỘNG HÒA XÃ HỘI CHỦ NGHĨA VIỆT NAM</t>
  </si>
  <si>
    <t>Độc lập - Tự do - Hạnh phúc</t>
  </si>
  <si>
    <t>Cán bộ</t>
  </si>
  <si>
    <t>Công chức</t>
  </si>
  <si>
    <t>Viên chức</t>
  </si>
  <si>
    <t>Số TT</t>
  </si>
  <si>
    <t>Đối tượng</t>
  </si>
  <si>
    <t>Tổng</t>
  </si>
  <si>
    <t>Tỉnh Quảng Ngãi</t>
  </si>
  <si>
    <t>Số lượng theo định mức được giao</t>
  </si>
  <si>
    <t>ỦY BAN NHÂN DÂN</t>
  </si>
  <si>
    <t xml:space="preserve">ỦY BAN NHÂN DÂN </t>
  </si>
  <si>
    <t>SỐ TT</t>
  </si>
  <si>
    <t>Tên ĐVHC</t>
  </si>
  <si>
    <t>Diện tích tự nhiên</t>
  </si>
  <si>
    <t>Quy mô dân số</t>
  </si>
  <si>
    <t>Quy mô kinh tế</t>
  </si>
  <si>
    <t>Yếu tố đặc thù (nếu có)</t>
  </si>
  <si>
    <t>Dân số thường trú (người)</t>
  </si>
  <si>
    <t>Tỷ lệ so với quy định (%)</t>
  </si>
  <si>
    <t>CỘNG HOÀ XÃ HỘI CHỦ NGHĨA VIỆT NAM</t>
  </si>
  <si>
    <t>Tên tỉnh</t>
  </si>
  <si>
    <t>Số lượng</t>
  </si>
  <si>
    <t>Phương
 án khác</t>
  </si>
  <si>
    <t>Số ĐVHC cấp xã hiện nay</t>
  </si>
  <si>
    <t>Xã</t>
  </si>
  <si>
    <t>Phường</t>
  </si>
  <si>
    <t>Đặc khu</t>
  </si>
  <si>
    <r>
      <t xml:space="preserve">  </t>
    </r>
    <r>
      <rPr>
        <b/>
        <sz val="13"/>
        <color indexed="8"/>
        <rFont val="Times New Roman"/>
        <family val="1"/>
      </rPr>
      <t>Độc lập – Tự do – Hạnh phúc</t>
    </r>
  </si>
  <si>
    <t>Tỉnh Kon Tum</t>
  </si>
  <si>
    <t>Phương án sắp xếp, xử lý</t>
  </si>
  <si>
    <t>Lộ trình</t>
  </si>
  <si>
    <t>Phụ lục 1.1</t>
  </si>
  <si>
    <t>Phụ lục 1.3</t>
  </si>
  <si>
    <t>Phụ lục 1.2</t>
  </si>
  <si>
    <t>TỈNH QUẢNG NGÃI</t>
  </si>
  <si>
    <t>Kết quả</t>
  </si>
  <si>
    <t>SỐ LƯỢNG CÁN BỘ, CÔNG CHỨC, VIÊN CHỨC CỦA ĐVHC TỈNH SAU SẮP XẾP</t>
  </si>
  <si>
    <t>Số lượng không tiếp tục sử dụng</t>
  </si>
  <si>
    <t>PHƯƠNG ÁN XỬ LÝ TRỤ SỞ CÔNG DỰ KIẾN KHÔNG TIẾP TỤC SỬ DỤNG SAU SẮP XẾP ĐVHC CẤP TỈNH</t>
  </si>
  <si>
    <t>Ghi chú</t>
  </si>
  <si>
    <t>TỔNG</t>
  </si>
  <si>
    <t>Sau khi sắp xếp 02 tỉnh, UBND tỉnh sẽ chỉ đạo các đơn vị được giao quản lý, sử dụng trụ sở và các đơn vị có liên quan xử lý trụ sở dôi dư theo đúng lộ trình, hướng dẫn xử lý tài sản sau sắp xếp của cấp có thẩm quyền</t>
  </si>
  <si>
    <t>THỐNG KÊ HIỆN TRẠNG ĐVHC TỈNH TRƯỚC SẮP XẾP</t>
  </si>
  <si>
    <t>VÀ KẾT QUẢ THỰC HIỆN SAU SẮP XẾP ĐVHC CẤP TỈNH</t>
  </si>
  <si>
    <t>Số ĐVHC cấp cơ sở trực thuộc</t>
  </si>
  <si>
    <t>Số lượng tiếp tục sử dụng</t>
  </si>
  <si>
    <t>(Kèm theo Đề án số:        /ĐA-UBND ngày     /4/2025 của UBND tỉnh Quảng Ngãi)</t>
  </si>
  <si>
    <t>(Kèm theo Đề án số:        /ĐA-UBND ngày      /4/2025 của UBND tỉnh Quảng Ngãi)</t>
  </si>
  <si>
    <r>
      <t>Diện tích (km</t>
    </r>
    <r>
      <rPr>
        <b/>
        <vertAlign val="superscript"/>
        <sz val="13"/>
        <color theme="1"/>
        <rFont val="Times New Roman"/>
        <family val="1"/>
      </rPr>
      <t>2</t>
    </r>
    <r>
      <rPr>
        <b/>
        <sz val="13"/>
        <color theme="1"/>
        <rFont val="Times New Roman"/>
        <family val="1"/>
      </rPr>
      <t>)</t>
    </r>
  </si>
  <si>
    <r>
      <t xml:space="preserve">GRDP
</t>
    </r>
    <r>
      <rPr>
        <sz val="13"/>
        <color theme="1"/>
        <rFont val="Times New Roman"/>
        <family val="1"/>
      </rPr>
      <t>(triệu VNĐ)</t>
    </r>
  </si>
  <si>
    <r>
      <t xml:space="preserve">Tổng thu NSNN
</t>
    </r>
    <r>
      <rPr>
        <sz val="13"/>
        <color theme="1"/>
        <rFont val="Times New Roman"/>
        <family val="1"/>
      </rPr>
      <t>(triệu đồng)</t>
    </r>
  </si>
  <si>
    <r>
      <t xml:space="preserve">Thu nhập bình quân đầu người </t>
    </r>
    <r>
      <rPr>
        <sz val="12"/>
        <color theme="1"/>
        <rFont val="Times New Roman"/>
        <family val="1"/>
      </rPr>
      <t>(triệu đồng/năm)</t>
    </r>
  </si>
  <si>
    <r>
      <t>Số lượng thực hiện sắp xếp, tinh giản theo quy định hiện hành 
(</t>
    </r>
    <r>
      <rPr>
        <b/>
        <i/>
        <sz val="13"/>
        <rFont val="Times New Roman"/>
        <family val="1"/>
      </rPr>
      <t>theo Nghị định 178, Nghị định 67,… và các chính sách của địa phương</t>
    </r>
    <r>
      <rPr>
        <b/>
        <sz val="13"/>
        <rFont val="Times New Roman"/>
        <family val="1"/>
      </rPr>
      <t>)</t>
    </r>
  </si>
  <si>
    <r>
      <t>Số lượng hiện có (</t>
    </r>
    <r>
      <rPr>
        <b/>
        <i/>
        <sz val="13"/>
        <rFont val="Times New Roman"/>
        <family val="1"/>
      </rPr>
      <t>số có mặt</t>
    </r>
    <r>
      <rPr>
        <b/>
        <sz val="13"/>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</si>
</sst>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12"/>
      <color theme="1"/>
      <name val="Times New Roman"/>
      <family val="1"/>
    </font>
    <font>
      <b/>
      <sz val="13"/>
      <color theme="1"/>
      <name val="Times New Roman"/>
      <family val="1"/>
    </font>
    <font>
      <sz val="11"/>
      <color theme="1"/>
      <name val="Times New Roman"/>
      <family val="1"/>
    </font>
    <font>
      <b/>
      <i/>
      <sz val="14"/>
      <color theme="1"/>
      <name val="Times New Roman"/>
      <family val="1"/>
    </font>
    <font>
      <b/>
      <i/>
      <sz val="13"/>
      <color theme="1"/>
      <name val="Times New Roman"/>
      <family val="1"/>
    </font>
    <font>
      <b/>
      <sz val="14"/>
      <color theme="1"/>
      <name val="Times New Roman"/>
      <family val="1"/>
    </font>
    <font>
      <b/>
      <sz val="13"/>
      <color indexed="8"/>
      <name val="Times New Roman"/>
      <family val="1"/>
    </font>
    <font>
      <sz val="13"/>
      <color theme="1"/>
      <name val="Times New Roman"/>
      <family val="1"/>
    </font>
    <font>
      <i/>
      <sz val="14"/>
      <color theme="1"/>
      <name val="Times New Roman"/>
      <family val="1"/>
    </font>
    <font>
      <b/>
      <sz val="13"/>
      <name val="Times New Roman"/>
      <family val="1"/>
    </font>
    <font>
      <sz val="11"/>
      <name val="Calibri"/>
      <family val="2"/>
      <scheme val="minor"/>
    </font>
    <font>
      <sz val="12"/>
      <name val="Times New Roman"/>
      <family val="1"/>
    </font>
    <font>
      <b/>
      <sz val="12"/>
      <name val="Times New Roman"/>
      <family val="1"/>
    </font>
    <font>
      <i/>
      <sz val="13"/>
      <name val="Times New Roman"/>
      <family val="1"/>
    </font>
    <font>
      <b/>
      <i/>
      <sz val="13"/>
      <name val="Calibri"/>
      <family val="2"/>
      <charset val="163"/>
      <scheme val="minor"/>
    </font>
    <font>
      <sz val="13"/>
      <name val="Times New Roman"/>
      <family val="1"/>
    </font>
    <font>
      <b/>
      <sz val="12"/>
      <color theme="1"/>
      <name val="Times New Roman"/>
      <family val="1"/>
    </font>
    <font>
      <sz val="14"/>
      <color theme="1"/>
      <name val="Times New Roman"/>
      <family val="1"/>
    </font>
    <font>
      <b/>
      <sz val="14"/>
      <name val="Times New Roman"/>
      <family val="1"/>
    </font>
    <font>
      <i/>
      <sz val="14"/>
      <name val="Times New Roman"/>
      <family val="1"/>
    </font>
    <font>
      <b/>
      <vertAlign val="superscript"/>
      <sz val="13"/>
      <color theme="1"/>
      <name val="Times New Roman"/>
      <family val="1"/>
    </font>
    <font>
      <sz val="12"/>
      <color rgb="FF000000"/>
      <name val="Times New Roman"/>
      <family val="1"/>
    </font>
    <font>
      <i/>
      <sz val="12"/>
      <color theme="1"/>
      <name val="Times New Roman"/>
      <family val="1"/>
    </font>
    <font>
      <sz val="13"/>
      <name val="Times New Roman"/>
      <family val="1"/>
      <charset val="163"/>
    </font>
    <font>
      <sz val="13"/>
      <name val="Calibri Light"/>
      <family val="1"/>
      <charset val="163"/>
      <scheme val="major"/>
    </font>
    <font>
      <b/>
      <i/>
      <sz val="13"/>
      <name val="Times New Roman"/>
      <family val="1"/>
    </font>
    <font>
      <sz val="13"/>
      <name val="Calibri"/>
      <family val="2"/>
      <charset val="163"/>
      <scheme val="minor"/>
    </font>
    <font>
      <b/>
      <sz val="13"/>
      <name val="Times New Roman"/>
      <family val="1"/>
      <charset val="163"/>
    </font>
    <font>
      <i/>
      <sz val="13"/>
      <color theme="1"/>
      <name val="Times New Roman"/>
      <family val="1"/>
    </font>
    <font>
      <sz val="9"/>
      <color theme="1"/>
      <name val="Times New Roman"/>
      <family val="1"/>
    </font>
    <font>
      <sz val="11"/>
      <color rgb="FFFF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9">
    <xf numFmtId="0" fontId="0" fillId="0" borderId="0" xfId="0"/>
    <xf numFmtId="0" fontId="3" fillId="0" borderId="0" xfId="0" applyFont="1"/>
    <xf numFmtId="0" fontId="4"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2" fillId="0" borderId="0" xfId="0" applyFont="1"/>
    <xf numFmtId="0" fontId="5" fillId="0" borderId="0" xfId="0" applyFont="1" applyAlignment="1">
      <alignment horizontal="right"/>
    </xf>
    <xf numFmtId="0" fontId="2" fillId="0" borderId="1" xfId="0" applyFont="1" applyBorder="1" applyAlignment="1">
      <alignment horizontal="center" vertical="center"/>
    </xf>
    <xf numFmtId="0" fontId="2" fillId="0" borderId="0" xfId="0" applyFont="1" applyAlignment="1">
      <alignment vertical="center"/>
    </xf>
    <xf numFmtId="0" fontId="10" fillId="0" borderId="1" xfId="0" applyFont="1" applyBorder="1" applyAlignment="1">
      <alignment horizontal="center" vertical="center" wrapText="1"/>
    </xf>
    <xf numFmtId="0" fontId="11" fillId="0" borderId="0" xfId="0" applyFont="1"/>
    <xf numFmtId="0" fontId="12" fillId="0" borderId="0" xfId="0" applyFont="1"/>
    <xf numFmtId="0" fontId="14" fillId="0" borderId="1" xfId="0" applyFont="1" applyBorder="1" applyAlignment="1">
      <alignment horizontal="center" vertical="center" wrapText="1"/>
    </xf>
    <xf numFmtId="0" fontId="15" fillId="0" borderId="0" xfId="0" applyFont="1"/>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2" fillId="0" borderId="1" xfId="0" applyFont="1" applyBorder="1" applyAlignment="1">
      <alignment horizontal="center" vertical="center"/>
    </xf>
    <xf numFmtId="0" fontId="17"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xf>
    <xf numFmtId="0" fontId="2" fillId="0" borderId="1" xfId="0" applyFont="1" applyBorder="1" applyAlignment="1">
      <alignment horizontal="center" vertical="center"/>
    </xf>
    <xf numFmtId="0" fontId="18" fillId="0" borderId="0" xfId="0" applyFont="1"/>
    <xf numFmtId="0" fontId="6" fillId="0" borderId="0" xfId="0" applyFont="1"/>
    <xf numFmtId="0" fontId="19" fillId="0" borderId="0" xfId="0" applyFont="1" applyAlignment="1">
      <alignment horizontal="center"/>
    </xf>
    <xf numFmtId="0" fontId="20" fillId="0" borderId="0" xfId="0" applyFont="1" applyAlignment="1">
      <alignment horizontal="center"/>
    </xf>
    <xf numFmtId="0" fontId="2"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0" fontId="1" fillId="0" borderId="0" xfId="0" applyFont="1"/>
    <xf numFmtId="0" fontId="8" fillId="0" borderId="1" xfId="0" applyFont="1" applyBorder="1" applyAlignment="1">
      <alignment horizontal="center" vertical="center" wrapText="1"/>
    </xf>
    <xf numFmtId="0" fontId="8" fillId="0" borderId="1" xfId="0" applyFont="1" applyBorder="1" applyAlignment="1">
      <alignment vertical="center" wrapText="1"/>
    </xf>
    <xf numFmtId="164" fontId="22" fillId="0" borderId="1" xfId="0" applyNumberFormat="1" applyFont="1" applyBorder="1" applyAlignment="1">
      <alignment horizontal="right" vertical="center" wrapText="1"/>
    </xf>
    <xf numFmtId="4" fontId="22" fillId="0" borderId="1" xfId="0" applyNumberFormat="1" applyFont="1" applyBorder="1" applyAlignment="1">
      <alignment horizontal="right" vertical="center" wrapText="1"/>
    </xf>
    <xf numFmtId="3" fontId="12" fillId="0" borderId="1" xfId="0" applyNumberFormat="1" applyFont="1" applyBorder="1" applyAlignment="1">
      <alignment horizontal="right" vertical="center" wrapText="1"/>
    </xf>
    <xf numFmtId="3" fontId="22" fillId="0" borderId="1" xfId="0" applyNumberFormat="1" applyFont="1" applyBorder="1" applyAlignment="1">
      <alignment horizontal="right" vertical="center" wrapText="1"/>
    </xf>
    <xf numFmtId="4" fontId="22"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xf>
    <xf numFmtId="0" fontId="1" fillId="0" borderId="1" xfId="0" applyFont="1" applyBorder="1" applyAlignment="1">
      <alignment horizontal="right" vertical="center"/>
    </xf>
    <xf numFmtId="3" fontId="12" fillId="0" borderId="1" xfId="0" applyNumberFormat="1" applyFont="1" applyBorder="1" applyAlignment="1">
      <alignment horizontal="right" vertical="center"/>
    </xf>
    <xf numFmtId="2" fontId="1" fillId="0" borderId="1" xfId="0" applyNumberFormat="1" applyFont="1" applyBorder="1" applyAlignment="1">
      <alignment horizontal="right" vertical="center"/>
    </xf>
    <xf numFmtId="3" fontId="1" fillId="0" borderId="1" xfId="0" applyNumberFormat="1" applyFont="1" applyBorder="1" applyAlignment="1">
      <alignment horizontal="right" vertical="center"/>
    </xf>
    <xf numFmtId="0" fontId="18" fillId="0" borderId="1" xfId="0" applyFont="1" applyBorder="1" applyAlignment="1">
      <alignment vertical="center"/>
    </xf>
    <xf numFmtId="1" fontId="6" fillId="0" borderId="1" xfId="0" applyNumberFormat="1" applyFont="1" applyBorder="1" applyAlignment="1">
      <alignment vertical="center"/>
    </xf>
    <xf numFmtId="3" fontId="1" fillId="0" borderId="1" xfId="0" applyNumberFormat="1" applyFont="1" applyBorder="1" applyAlignment="1">
      <alignment vertical="center"/>
    </xf>
    <xf numFmtId="164" fontId="17" fillId="0" borderId="1" xfId="0" applyNumberFormat="1" applyFont="1" applyBorder="1" applyAlignment="1">
      <alignment horizontal="right" vertical="center"/>
    </xf>
    <xf numFmtId="4" fontId="17" fillId="0" borderId="1" xfId="0" applyNumberFormat="1" applyFont="1" applyBorder="1" applyAlignment="1">
      <alignment horizontal="right" vertical="center"/>
    </xf>
    <xf numFmtId="3" fontId="13" fillId="0" borderId="1" xfId="0" applyNumberFormat="1" applyFont="1" applyBorder="1" applyAlignment="1">
      <alignment horizontal="right" vertical="center"/>
    </xf>
    <xf numFmtId="3" fontId="17" fillId="0" borderId="1" xfId="0" applyNumberFormat="1" applyFont="1" applyBorder="1" applyAlignment="1">
      <alignment horizontal="right" vertical="center"/>
    </xf>
    <xf numFmtId="0" fontId="24" fillId="0" borderId="1" xfId="0" applyFont="1" applyBorder="1" applyAlignment="1">
      <alignment horizontal="center" vertical="center" wrapText="1"/>
    </xf>
    <xf numFmtId="0" fontId="25" fillId="0" borderId="1" xfId="0" applyFont="1" applyBorder="1" applyAlignment="1">
      <alignment horizontal="center"/>
    </xf>
    <xf numFmtId="3" fontId="24" fillId="0" borderId="1" xfId="0" applyNumberFormat="1" applyFont="1" applyBorder="1" applyAlignment="1">
      <alignment horizontal="right"/>
    </xf>
    <xf numFmtId="0" fontId="26" fillId="0" borderId="1" xfId="0" applyFont="1" applyBorder="1" applyAlignment="1">
      <alignment horizontal="center" vertical="center" wrapText="1"/>
    </xf>
    <xf numFmtId="0" fontId="24" fillId="0" borderId="1" xfId="0" applyFont="1" applyBorder="1" applyAlignment="1">
      <alignment horizontal="left" vertical="center" wrapText="1"/>
    </xf>
    <xf numFmtId="3" fontId="24" fillId="0" borderId="1" xfId="0" applyNumberFormat="1" applyFont="1" applyBorder="1" applyAlignment="1">
      <alignment horizontal="right" vertical="center" wrapText="1"/>
    </xf>
    <xf numFmtId="3" fontId="24" fillId="0" borderId="1" xfId="0" applyNumberFormat="1" applyFont="1" applyBorder="1" applyAlignment="1">
      <alignment vertical="center" wrapText="1"/>
    </xf>
    <xf numFmtId="0" fontId="27" fillId="0" borderId="1" xfId="0" applyFont="1" applyBorder="1"/>
    <xf numFmtId="0" fontId="28" fillId="0" borderId="1" xfId="0" applyFont="1" applyBorder="1" applyAlignment="1">
      <alignment horizontal="center" vertical="center" wrapText="1"/>
    </xf>
    <xf numFmtId="3" fontId="27" fillId="0" borderId="1" xfId="0" applyNumberFormat="1" applyFont="1" applyBorder="1"/>
    <xf numFmtId="3" fontId="24" fillId="2" borderId="1" xfId="0" applyNumberFormat="1" applyFont="1" applyFill="1" applyBorder="1" applyAlignment="1">
      <alignment horizontal="right"/>
    </xf>
    <xf numFmtId="0" fontId="24" fillId="2" borderId="1" xfId="0" applyFont="1" applyFill="1" applyBorder="1" applyAlignment="1">
      <alignment horizontal="center"/>
    </xf>
    <xf numFmtId="0" fontId="16" fillId="0" borderId="1" xfId="0" applyFont="1" applyBorder="1" applyAlignment="1">
      <alignment horizontal="center"/>
    </xf>
    <xf numFmtId="0" fontId="16" fillId="0" borderId="1" xfId="0" applyFont="1" applyBorder="1"/>
    <xf numFmtId="0" fontId="5" fillId="0" borderId="0" xfId="0" applyFont="1" applyAlignment="1"/>
    <xf numFmtId="0" fontId="8" fillId="0" borderId="0" xfId="0" applyFont="1"/>
    <xf numFmtId="0" fontId="29" fillId="0" borderId="0" xfId="0" applyFont="1" applyAlignment="1">
      <alignment horizontal="center"/>
    </xf>
    <xf numFmtId="0" fontId="17" fillId="0" borderId="1" xfId="0" applyFont="1" applyBorder="1" applyAlignment="1">
      <alignment horizontal="center" vertical="center"/>
    </xf>
    <xf numFmtId="0" fontId="8" fillId="0" borderId="0" xfId="0" applyFont="1" applyAlignment="1">
      <alignment horizontal="center" vertical="center"/>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31" fillId="0" borderId="0" xfId="0" applyFont="1"/>
    <xf numFmtId="0" fontId="3" fillId="0" borderId="1" xfId="0" applyFont="1" applyBorder="1"/>
    <xf numFmtId="0" fontId="17" fillId="0" borderId="1" xfId="0" applyFont="1" applyBorder="1" applyAlignment="1">
      <alignment horizontal="left" vertical="center"/>
    </xf>
    <xf numFmtId="0" fontId="30" fillId="0" borderId="6" xfId="0" applyFont="1" applyBorder="1" applyAlignment="1">
      <alignment horizontal="center" vertical="center"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628650</xdr:colOff>
      <xdr:row>2</xdr:row>
      <xdr:rowOff>57150</xdr:rowOff>
    </xdr:from>
    <xdr:to>
      <xdr:col>1</xdr:col>
      <xdr:colOff>1171575</xdr:colOff>
      <xdr:row>2</xdr:row>
      <xdr:rowOff>57150</xdr:rowOff>
    </xdr:to>
    <xdr:cxnSp macro="">
      <xdr:nvCxnSpPr>
        <xdr:cNvPr id="2" name="Straight Connector 1">
          <a:extLst>
            <a:ext uri="{FF2B5EF4-FFF2-40B4-BE49-F238E27FC236}">
              <a16:creationId xmlns:a16="http://schemas.microsoft.com/office/drawing/2014/main" id="{4A635C7D-79C1-47E2-9BB9-6C41F18F625D}"/>
            </a:ext>
          </a:extLst>
        </xdr:cNvPr>
        <xdr:cNvCxnSpPr/>
      </xdr:nvCxnSpPr>
      <xdr:spPr>
        <a:xfrm>
          <a:off x="952500" y="533400"/>
          <a:ext cx="542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542925</xdr:colOff>
      <xdr:row>2</xdr:row>
      <xdr:rowOff>38100</xdr:rowOff>
    </xdr:from>
    <xdr:to>
      <xdr:col>9</xdr:col>
      <xdr:colOff>238125</xdr:colOff>
      <xdr:row>2</xdr:row>
      <xdr:rowOff>38100</xdr:rowOff>
    </xdr:to>
    <xdr:cxnSp macro="">
      <xdr:nvCxnSpPr>
        <xdr:cNvPr id="3" name="Straight Connector 2">
          <a:extLst>
            <a:ext uri="{FF2B5EF4-FFF2-40B4-BE49-F238E27FC236}">
              <a16:creationId xmlns:a16="http://schemas.microsoft.com/office/drawing/2014/main" id="{77A7DBDF-AD3A-4DA1-B2CE-11522C0C640F}"/>
            </a:ext>
          </a:extLst>
        </xdr:cNvPr>
        <xdr:cNvCxnSpPr/>
      </xdr:nvCxnSpPr>
      <xdr:spPr>
        <a:xfrm>
          <a:off x="4876800" y="514350"/>
          <a:ext cx="2190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458066</xdr:colOff>
      <xdr:row>2</xdr:row>
      <xdr:rowOff>38100</xdr:rowOff>
    </xdr:from>
    <xdr:to>
      <xdr:col>1</xdr:col>
      <xdr:colOff>1247775</xdr:colOff>
      <xdr:row>2</xdr:row>
      <xdr:rowOff>39832</xdr:rowOff>
    </xdr:to>
    <xdr:cxnSp macro="">
      <xdr:nvCxnSpPr>
        <xdr:cNvPr id="2" name="Straight Connector 1">
          <a:extLst>
            <a:ext uri="{FF2B5EF4-FFF2-40B4-BE49-F238E27FC236}">
              <a16:creationId xmlns:a16="http://schemas.microsoft.com/office/drawing/2014/main" id="{9980DFB5-3297-4ECE-A1CB-576DCD66A1E2}"/>
            </a:ext>
          </a:extLst>
        </xdr:cNvPr>
        <xdr:cNvCxnSpPr/>
      </xdr:nvCxnSpPr>
      <xdr:spPr>
        <a:xfrm flipV="1">
          <a:off x="877166" y="485775"/>
          <a:ext cx="789709" cy="17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1262495</xdr:colOff>
      <xdr:row>2</xdr:row>
      <xdr:rowOff>38100</xdr:rowOff>
    </xdr:from>
    <xdr:to>
      <xdr:col>4</xdr:col>
      <xdr:colOff>3467100</xdr:colOff>
      <xdr:row>2</xdr:row>
      <xdr:rowOff>38101</xdr:rowOff>
    </xdr:to>
    <xdr:cxnSp macro="">
      <xdr:nvCxnSpPr>
        <xdr:cNvPr id="3" name="Straight Connector 2">
          <a:extLst>
            <a:ext uri="{FF2B5EF4-FFF2-40B4-BE49-F238E27FC236}">
              <a16:creationId xmlns:a16="http://schemas.microsoft.com/office/drawing/2014/main" id="{56DBD78E-55B1-4C15-9BAB-846FCED7D3F0}"/>
            </a:ext>
          </a:extLst>
        </xdr:cNvPr>
        <xdr:cNvCxnSpPr/>
      </xdr:nvCxnSpPr>
      <xdr:spPr>
        <a:xfrm flipV="1">
          <a:off x="6272645" y="485775"/>
          <a:ext cx="220460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2</xdr:row>
      <xdr:rowOff>38100</xdr:rowOff>
    </xdr:from>
    <xdr:to>
      <xdr:col>6</xdr:col>
      <xdr:colOff>485775</xdr:colOff>
      <xdr:row>2</xdr:row>
      <xdr:rowOff>38100</xdr:rowOff>
    </xdr:to>
    <xdr:cxnSp macro="">
      <xdr:nvCxnSpPr>
        <xdr:cNvPr id="2" name="Straight Connector 1">
          <a:extLst>
            <a:ext uri="{FF2B5EF4-FFF2-40B4-BE49-F238E27FC236}">
              <a16:creationId xmlns:a16="http://schemas.microsoft.com/office/drawing/2014/main" id="{700E8D35-2860-4D9B-8542-E5FDF5E43AAD}"/>
            </a:ext>
          </a:extLst>
        </xdr:cNvPr>
        <xdr:cNvCxnSpPr/>
      </xdr:nvCxnSpPr>
      <xdr:spPr>
        <a:xfrm>
          <a:off x="3486150" y="485775"/>
          <a:ext cx="196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xdr:colOff>
      <xdr:row>2</xdr:row>
      <xdr:rowOff>33771</xdr:rowOff>
    </xdr:from>
    <xdr:to>
      <xdr:col>1</xdr:col>
      <xdr:colOff>850323</xdr:colOff>
      <xdr:row>2</xdr:row>
      <xdr:rowOff>38100</xdr:rowOff>
    </xdr:to>
    <xdr:cxnSp macro="">
      <xdr:nvCxnSpPr>
        <xdr:cNvPr id="3" name="Straight Connector 2">
          <a:extLst>
            <a:ext uri="{FF2B5EF4-FFF2-40B4-BE49-F238E27FC236}">
              <a16:creationId xmlns:a16="http://schemas.microsoft.com/office/drawing/2014/main" id="{3505D00C-D116-4741-BB99-A18EE2E6C5DA}"/>
            </a:ext>
          </a:extLst>
        </xdr:cNvPr>
        <xdr:cNvCxnSpPr/>
      </xdr:nvCxnSpPr>
      <xdr:spPr>
        <a:xfrm flipV="1">
          <a:off x="609600" y="452871"/>
          <a:ext cx="764598" cy="43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workbookViewId="0">
      <selection activeCell="G9" sqref="G9:I9"/>
    </sheetView>
  </sheetViews>
  <sheetFormatPr defaultColWidth="9" defaultRowHeight="18.75" x14ac:dyDescent="0.3"/>
  <cols>
    <col min="1" max="1" width="5" style="32" customWidth="1"/>
    <col min="2" max="2" width="18" style="32" customWidth="1"/>
    <col min="3" max="3" width="11.140625" style="32" customWidth="1"/>
    <col min="4" max="4" width="9.7109375" style="32" customWidth="1"/>
    <col min="5" max="5" width="11.140625" style="32" customWidth="1"/>
    <col min="6" max="6" width="10" style="32" customWidth="1"/>
    <col min="7" max="7" width="13.28515625" style="32" customWidth="1"/>
    <col min="8" max="8" width="12.140625" style="32" customWidth="1"/>
    <col min="9" max="9" width="12" style="32" customWidth="1"/>
    <col min="10" max="10" width="7.5703125" style="32" customWidth="1"/>
    <col min="11" max="11" width="5.85546875" style="32" customWidth="1"/>
    <col min="12" max="12" width="8.28515625" style="32" customWidth="1"/>
    <col min="13" max="13" width="6.140625" style="32" customWidth="1"/>
    <col min="14" max="14" width="5.7109375" style="32" customWidth="1"/>
    <col min="15" max="15" width="7" style="32" customWidth="1"/>
    <col min="16" max="16384" width="9" style="32"/>
  </cols>
  <sheetData>
    <row r="1" spans="1:15" x14ac:dyDescent="0.3">
      <c r="A1" s="30" t="s">
        <v>11</v>
      </c>
      <c r="B1" s="30"/>
      <c r="C1" s="30"/>
      <c r="F1" s="30" t="s">
        <v>0</v>
      </c>
      <c r="G1" s="30"/>
      <c r="H1" s="30"/>
      <c r="I1" s="30"/>
      <c r="J1" s="30"/>
      <c r="K1" s="30"/>
      <c r="L1" s="30"/>
      <c r="M1" s="33"/>
      <c r="N1" s="33"/>
      <c r="O1" s="33"/>
    </row>
    <row r="2" spans="1:15" x14ac:dyDescent="0.3">
      <c r="A2" s="30" t="s">
        <v>35</v>
      </c>
      <c r="B2" s="30"/>
      <c r="C2" s="30"/>
      <c r="F2" s="30" t="s">
        <v>1</v>
      </c>
      <c r="G2" s="30"/>
      <c r="H2" s="30"/>
      <c r="I2" s="30"/>
      <c r="J2" s="30"/>
      <c r="K2" s="30"/>
      <c r="L2" s="30"/>
      <c r="M2" s="33"/>
      <c r="N2" s="33"/>
      <c r="O2" s="33"/>
    </row>
    <row r="4" spans="1:15" x14ac:dyDescent="0.3">
      <c r="N4" s="28" t="s">
        <v>32</v>
      </c>
      <c r="O4" s="28"/>
    </row>
    <row r="5" spans="1:15" x14ac:dyDescent="0.3">
      <c r="A5" s="34" t="s">
        <v>43</v>
      </c>
      <c r="B5" s="34"/>
      <c r="C5" s="34"/>
      <c r="D5" s="34"/>
      <c r="E5" s="34"/>
      <c r="F5" s="34"/>
      <c r="G5" s="34"/>
      <c r="H5" s="34"/>
      <c r="I5" s="34"/>
      <c r="J5" s="34"/>
      <c r="K5" s="34"/>
      <c r="L5" s="34"/>
      <c r="M5" s="34"/>
      <c r="N5" s="34"/>
      <c r="O5" s="34"/>
    </row>
    <row r="6" spans="1:15" x14ac:dyDescent="0.3">
      <c r="A6" s="34" t="s">
        <v>44</v>
      </c>
      <c r="B6" s="34"/>
      <c r="C6" s="34"/>
      <c r="D6" s="34"/>
      <c r="E6" s="34"/>
      <c r="F6" s="34"/>
      <c r="G6" s="34"/>
      <c r="H6" s="34"/>
      <c r="I6" s="34"/>
      <c r="J6" s="34"/>
      <c r="K6" s="34"/>
      <c r="L6" s="34"/>
      <c r="M6" s="34"/>
      <c r="N6" s="34"/>
      <c r="O6" s="34"/>
    </row>
    <row r="7" spans="1:15" x14ac:dyDescent="0.3">
      <c r="A7" s="35" t="s">
        <v>47</v>
      </c>
      <c r="B7" s="35"/>
      <c r="C7" s="35"/>
      <c r="D7" s="35"/>
      <c r="E7" s="35"/>
      <c r="F7" s="35"/>
      <c r="G7" s="35"/>
      <c r="H7" s="35"/>
      <c r="I7" s="35"/>
      <c r="J7" s="35"/>
      <c r="K7" s="35"/>
      <c r="L7" s="35"/>
      <c r="M7" s="35"/>
      <c r="N7" s="35"/>
      <c r="O7" s="35"/>
    </row>
    <row r="8" spans="1:15" ht="19.5" x14ac:dyDescent="0.35">
      <c r="A8" s="2"/>
      <c r="B8" s="2"/>
      <c r="C8" s="2"/>
      <c r="D8" s="2"/>
      <c r="E8" s="2"/>
      <c r="F8" s="2"/>
      <c r="G8" s="2"/>
      <c r="H8" s="2"/>
      <c r="I8" s="2"/>
      <c r="J8" s="2"/>
      <c r="K8" s="2"/>
      <c r="L8" s="2"/>
      <c r="M8" s="2"/>
      <c r="N8" s="2"/>
      <c r="O8" s="2"/>
    </row>
    <row r="9" spans="1:15" ht="51" customHeight="1" x14ac:dyDescent="0.3">
      <c r="A9" s="36" t="s">
        <v>12</v>
      </c>
      <c r="B9" s="36" t="s">
        <v>13</v>
      </c>
      <c r="C9" s="36" t="s">
        <v>14</v>
      </c>
      <c r="D9" s="36"/>
      <c r="E9" s="36" t="s">
        <v>15</v>
      </c>
      <c r="F9" s="36"/>
      <c r="G9" s="36" t="s">
        <v>16</v>
      </c>
      <c r="H9" s="36"/>
      <c r="I9" s="36"/>
      <c r="J9" s="36" t="s">
        <v>24</v>
      </c>
      <c r="K9" s="37" t="s">
        <v>45</v>
      </c>
      <c r="L9" s="38"/>
      <c r="M9" s="38"/>
      <c r="N9" s="39"/>
      <c r="O9" s="36" t="s">
        <v>17</v>
      </c>
    </row>
    <row r="10" spans="1:15" ht="114.95" customHeight="1" x14ac:dyDescent="0.3">
      <c r="A10" s="36"/>
      <c r="B10" s="36"/>
      <c r="C10" s="4" t="s">
        <v>49</v>
      </c>
      <c r="D10" s="4" t="s">
        <v>19</v>
      </c>
      <c r="E10" s="4" t="s">
        <v>18</v>
      </c>
      <c r="F10" s="4" t="s">
        <v>19</v>
      </c>
      <c r="G10" s="4" t="s">
        <v>50</v>
      </c>
      <c r="H10" s="4" t="s">
        <v>51</v>
      </c>
      <c r="I10" s="40" t="s">
        <v>52</v>
      </c>
      <c r="J10" s="36"/>
      <c r="K10" s="40" t="s">
        <v>25</v>
      </c>
      <c r="L10" s="40" t="s">
        <v>26</v>
      </c>
      <c r="M10" s="40" t="s">
        <v>27</v>
      </c>
      <c r="N10" s="40" t="s">
        <v>7</v>
      </c>
      <c r="O10" s="36"/>
    </row>
    <row r="11" spans="1:15" s="43" customFormat="1" ht="22.5" customHeight="1" x14ac:dyDescent="0.25">
      <c r="A11" s="41"/>
      <c r="B11" s="42">
        <v>1</v>
      </c>
      <c r="C11" s="42">
        <v>2</v>
      </c>
      <c r="D11" s="42">
        <v>3</v>
      </c>
      <c r="E11" s="42">
        <v>4</v>
      </c>
      <c r="F11" s="42">
        <v>5</v>
      </c>
      <c r="G11" s="42">
        <v>6</v>
      </c>
      <c r="H11" s="42">
        <v>7</v>
      </c>
      <c r="I11" s="42">
        <v>8</v>
      </c>
      <c r="J11" s="42">
        <v>9</v>
      </c>
      <c r="K11" s="42">
        <v>10</v>
      </c>
      <c r="L11" s="42">
        <v>11</v>
      </c>
      <c r="M11" s="42">
        <v>12</v>
      </c>
      <c r="N11" s="42">
        <v>13</v>
      </c>
      <c r="O11" s="42">
        <v>14</v>
      </c>
    </row>
    <row r="12" spans="1:15" ht="26.25" customHeight="1" x14ac:dyDescent="0.3">
      <c r="A12" s="44">
        <v>1</v>
      </c>
      <c r="B12" s="45" t="s">
        <v>8</v>
      </c>
      <c r="C12" s="46">
        <v>5155.2479999999996</v>
      </c>
      <c r="D12" s="47">
        <f>C12/5000*100</f>
        <v>103.10496000000001</v>
      </c>
      <c r="E12" s="48">
        <v>1532488</v>
      </c>
      <c r="F12" s="47">
        <f>E12/1400000*100</f>
        <v>109.46342857142857</v>
      </c>
      <c r="G12" s="49">
        <v>132580951</v>
      </c>
      <c r="H12" s="49">
        <v>30193439</v>
      </c>
      <c r="I12" s="47">
        <v>52</v>
      </c>
      <c r="J12" s="49">
        <v>170</v>
      </c>
      <c r="K12" s="49">
        <v>49</v>
      </c>
      <c r="L12" s="49">
        <v>6</v>
      </c>
      <c r="M12" s="49">
        <v>1</v>
      </c>
      <c r="N12" s="49">
        <v>56</v>
      </c>
      <c r="O12" s="50"/>
    </row>
    <row r="13" spans="1:15" ht="26.25" customHeight="1" x14ac:dyDescent="0.3">
      <c r="A13" s="5">
        <v>2</v>
      </c>
      <c r="B13" s="6" t="s">
        <v>29</v>
      </c>
      <c r="C13" s="51">
        <v>9677.2999999999993</v>
      </c>
      <c r="D13" s="52">
        <f>C13/8000*100</f>
        <v>120.96624999999999</v>
      </c>
      <c r="E13" s="53">
        <v>629267</v>
      </c>
      <c r="F13" s="54">
        <f>E13/900000*100</f>
        <v>69.918555555555557</v>
      </c>
      <c r="G13" s="55">
        <v>40945505</v>
      </c>
      <c r="H13" s="55">
        <v>3491654</v>
      </c>
      <c r="I13" s="54">
        <v>43.5</v>
      </c>
      <c r="J13" s="52">
        <v>102</v>
      </c>
      <c r="K13" s="52">
        <v>37</v>
      </c>
      <c r="L13" s="52">
        <v>3</v>
      </c>
      <c r="M13" s="52"/>
      <c r="N13" s="52">
        <v>40</v>
      </c>
      <c r="O13" s="50"/>
    </row>
    <row r="14" spans="1:15" ht="26.25" customHeight="1" x14ac:dyDescent="0.3">
      <c r="A14" s="56"/>
      <c r="B14" s="57" t="s">
        <v>36</v>
      </c>
      <c r="C14" s="59">
        <f>C12+C13</f>
        <v>14832.547999999999</v>
      </c>
      <c r="D14" s="60">
        <f>C14/5000*100</f>
        <v>296.65096</v>
      </c>
      <c r="E14" s="61">
        <f t="shared" ref="E14:N14" si="0">E12+E13</f>
        <v>2161755</v>
      </c>
      <c r="F14" s="60">
        <f>E14/1400000*100</f>
        <v>154.41107142857143</v>
      </c>
      <c r="G14" s="62">
        <f t="shared" si="0"/>
        <v>173526456</v>
      </c>
      <c r="H14" s="62">
        <f t="shared" si="0"/>
        <v>33685093</v>
      </c>
      <c r="I14" s="60">
        <f>(I12*E12+I13*E13)/E14</f>
        <v>49.525728169936002</v>
      </c>
      <c r="J14" s="62">
        <f>J12+J13</f>
        <v>272</v>
      </c>
      <c r="K14" s="62">
        <f t="shared" si="0"/>
        <v>86</v>
      </c>
      <c r="L14" s="62">
        <f t="shared" si="0"/>
        <v>9</v>
      </c>
      <c r="M14" s="62">
        <f t="shared" si="0"/>
        <v>1</v>
      </c>
      <c r="N14" s="62">
        <f t="shared" si="0"/>
        <v>96</v>
      </c>
      <c r="O14" s="58"/>
    </row>
  </sheetData>
  <mergeCells count="16">
    <mergeCell ref="J9:J10"/>
    <mergeCell ref="O9:O10"/>
    <mergeCell ref="K9:N9"/>
    <mergeCell ref="A5:O5"/>
    <mergeCell ref="A6:O6"/>
    <mergeCell ref="A9:A10"/>
    <mergeCell ref="B9:B10"/>
    <mergeCell ref="C9:D9"/>
    <mergeCell ref="E9:F9"/>
    <mergeCell ref="G9:I9"/>
    <mergeCell ref="A7:O7"/>
    <mergeCell ref="A1:C1"/>
    <mergeCell ref="A2:C2"/>
    <mergeCell ref="F1:L1"/>
    <mergeCell ref="F2:L2"/>
    <mergeCell ref="N4:O4"/>
  </mergeCells>
  <pageMargins left="0.24" right="0.19685039370078741" top="0.47244094488188981"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zoomScaleNormal="100" workbookViewId="0">
      <selection activeCell="E26" sqref="E26"/>
    </sheetView>
  </sheetViews>
  <sheetFormatPr defaultRowHeight="15" x14ac:dyDescent="0.25"/>
  <cols>
    <col min="1" max="1" width="6.28515625" customWidth="1"/>
    <col min="2" max="2" width="32" customWidth="1"/>
    <col min="3" max="3" width="19.85546875" customWidth="1"/>
    <col min="4" max="4" width="17" customWidth="1"/>
    <col min="5" max="5" width="71.28515625" customWidth="1"/>
  </cols>
  <sheetData>
    <row r="1" spans="1:5" ht="16.5" x14ac:dyDescent="0.25">
      <c r="A1" s="24" t="s">
        <v>10</v>
      </c>
      <c r="B1" s="24"/>
      <c r="C1" s="9"/>
      <c r="D1" s="3"/>
      <c r="E1" s="7" t="s">
        <v>0</v>
      </c>
    </row>
    <row r="2" spans="1:5" ht="18.75" x14ac:dyDescent="0.25">
      <c r="A2" s="24" t="s">
        <v>35</v>
      </c>
      <c r="B2" s="24"/>
      <c r="C2" s="9"/>
      <c r="D2" s="3"/>
      <c r="E2" s="22" t="s">
        <v>1</v>
      </c>
    </row>
    <row r="3" spans="1:5" x14ac:dyDescent="0.25">
      <c r="A3" s="1"/>
      <c r="B3" s="1"/>
      <c r="C3" s="1"/>
      <c r="D3" s="1"/>
      <c r="E3" s="1"/>
    </row>
    <row r="4" spans="1:5" ht="17.25" x14ac:dyDescent="0.3">
      <c r="A4" s="1"/>
      <c r="B4" s="1"/>
      <c r="C4" s="1"/>
      <c r="D4" s="1"/>
      <c r="E4" s="10" t="s">
        <v>34</v>
      </c>
    </row>
    <row r="5" spans="1:5" ht="17.25" x14ac:dyDescent="0.3">
      <c r="A5" s="1"/>
      <c r="B5" s="1"/>
      <c r="C5" s="1"/>
      <c r="D5" s="1"/>
      <c r="E5" s="10"/>
    </row>
    <row r="6" spans="1:5" ht="18.75" x14ac:dyDescent="0.25">
      <c r="A6" s="25" t="s">
        <v>37</v>
      </c>
      <c r="B6" s="26"/>
      <c r="C6" s="26"/>
      <c r="D6" s="26"/>
      <c r="E6" s="26"/>
    </row>
    <row r="7" spans="1:5" ht="18.75" x14ac:dyDescent="0.3">
      <c r="A7" s="27" t="s">
        <v>47</v>
      </c>
      <c r="B7" s="27"/>
      <c r="C7" s="27"/>
      <c r="D7" s="27"/>
      <c r="E7" s="27"/>
    </row>
    <row r="8" spans="1:5" ht="19.5" x14ac:dyDescent="0.35">
      <c r="A8" s="2"/>
      <c r="B8" s="2"/>
      <c r="C8" s="2"/>
      <c r="D8" s="2"/>
      <c r="E8" s="2"/>
    </row>
    <row r="9" spans="1:5" s="14" customFormat="1" ht="53.25" customHeight="1" x14ac:dyDescent="0.25">
      <c r="A9" s="13" t="s">
        <v>5</v>
      </c>
      <c r="B9" s="13" t="s">
        <v>6</v>
      </c>
      <c r="C9" s="13" t="s">
        <v>9</v>
      </c>
      <c r="D9" s="13" t="s">
        <v>54</v>
      </c>
      <c r="E9" s="13" t="s">
        <v>53</v>
      </c>
    </row>
    <row r="10" spans="1:5" s="15" customFormat="1" ht="17.25" x14ac:dyDescent="0.25">
      <c r="A10" s="16"/>
      <c r="B10" s="66">
        <v>1</v>
      </c>
      <c r="C10" s="66">
        <v>2</v>
      </c>
      <c r="D10" s="66">
        <v>3</v>
      </c>
      <c r="E10" s="66">
        <v>4</v>
      </c>
    </row>
    <row r="11" spans="1:5" s="15" customFormat="1" ht="17.25" x14ac:dyDescent="0.25">
      <c r="A11" s="16"/>
      <c r="B11" s="13" t="s">
        <v>8</v>
      </c>
      <c r="C11" s="66"/>
      <c r="D11" s="66"/>
      <c r="E11" s="66"/>
    </row>
    <row r="12" spans="1:5" s="17" customFormat="1" ht="17.25" x14ac:dyDescent="0.3">
      <c r="A12" s="63">
        <v>1</v>
      </c>
      <c r="B12" s="67" t="s">
        <v>2</v>
      </c>
      <c r="C12" s="68">
        <v>15</v>
      </c>
      <c r="D12" s="68">
        <v>14</v>
      </c>
      <c r="E12" s="75">
        <v>1</v>
      </c>
    </row>
    <row r="13" spans="1:5" s="17" customFormat="1" ht="17.25" x14ac:dyDescent="0.3">
      <c r="A13" s="63">
        <v>2</v>
      </c>
      <c r="B13" s="67" t="s">
        <v>3</v>
      </c>
      <c r="C13" s="69">
        <v>1156</v>
      </c>
      <c r="D13" s="69">
        <v>1035</v>
      </c>
      <c r="E13" s="75">
        <v>185</v>
      </c>
    </row>
    <row r="14" spans="1:5" s="17" customFormat="1" ht="17.25" x14ac:dyDescent="0.3">
      <c r="A14" s="63">
        <v>3</v>
      </c>
      <c r="B14" s="67" t="s">
        <v>4</v>
      </c>
      <c r="C14" s="69">
        <v>5522</v>
      </c>
      <c r="D14" s="69">
        <v>5398</v>
      </c>
      <c r="E14" s="75">
        <v>81</v>
      </c>
    </row>
    <row r="15" spans="1:5" s="14" customFormat="1" ht="17.25" x14ac:dyDescent="0.3">
      <c r="A15" s="70"/>
      <c r="B15" s="71" t="s">
        <v>29</v>
      </c>
      <c r="C15" s="72"/>
      <c r="D15" s="72"/>
      <c r="E15" s="76"/>
    </row>
    <row r="16" spans="1:5" s="14" customFormat="1" ht="16.5" x14ac:dyDescent="0.25">
      <c r="A16" s="63">
        <v>1</v>
      </c>
      <c r="B16" s="67" t="s">
        <v>2</v>
      </c>
      <c r="C16" s="73">
        <v>15</v>
      </c>
      <c r="D16" s="73">
        <v>14</v>
      </c>
      <c r="E16" s="75">
        <v>10</v>
      </c>
    </row>
    <row r="17" spans="1:5" s="14" customFormat="1" ht="16.5" x14ac:dyDescent="0.25">
      <c r="A17" s="63">
        <v>2</v>
      </c>
      <c r="B17" s="67" t="s">
        <v>3</v>
      </c>
      <c r="C17" s="65">
        <v>1125</v>
      </c>
      <c r="D17" s="65">
        <v>1060</v>
      </c>
      <c r="E17" s="75">
        <v>64</v>
      </c>
    </row>
    <row r="18" spans="1:5" s="14" customFormat="1" ht="16.5" x14ac:dyDescent="0.25">
      <c r="A18" s="63">
        <v>3</v>
      </c>
      <c r="B18" s="67" t="s">
        <v>4</v>
      </c>
      <c r="C18" s="65">
        <v>3650</v>
      </c>
      <c r="D18" s="65">
        <v>3516</v>
      </c>
      <c r="E18" s="75">
        <v>10</v>
      </c>
    </row>
    <row r="19" spans="1:5" s="14" customFormat="1" ht="17.25" x14ac:dyDescent="0.3">
      <c r="A19" s="63"/>
      <c r="B19" s="71" t="s">
        <v>41</v>
      </c>
      <c r="C19" s="65"/>
      <c r="D19" s="65"/>
      <c r="E19" s="64"/>
    </row>
    <row r="20" spans="1:5" s="14" customFormat="1" ht="16.5" x14ac:dyDescent="0.25">
      <c r="A20" s="63">
        <v>1</v>
      </c>
      <c r="B20" s="67" t="s">
        <v>2</v>
      </c>
      <c r="C20" s="73">
        <f>C12+C16</f>
        <v>30</v>
      </c>
      <c r="D20" s="73">
        <f>D12+D16</f>
        <v>28</v>
      </c>
      <c r="E20" s="74">
        <f t="shared" ref="E20" si="0">E12+E16</f>
        <v>11</v>
      </c>
    </row>
    <row r="21" spans="1:5" s="14" customFormat="1" ht="16.5" x14ac:dyDescent="0.25">
      <c r="A21" s="63">
        <v>2</v>
      </c>
      <c r="B21" s="67" t="s">
        <v>3</v>
      </c>
      <c r="C21" s="73">
        <f t="shared" ref="C21:E22" si="1">C13+C17</f>
        <v>2281</v>
      </c>
      <c r="D21" s="73">
        <f>D13+D17</f>
        <v>2095</v>
      </c>
      <c r="E21" s="74">
        <f t="shared" si="1"/>
        <v>249</v>
      </c>
    </row>
    <row r="22" spans="1:5" s="14" customFormat="1" ht="16.5" x14ac:dyDescent="0.25">
      <c r="A22" s="63">
        <v>3</v>
      </c>
      <c r="B22" s="67" t="s">
        <v>4</v>
      </c>
      <c r="C22" s="73">
        <f t="shared" si="1"/>
        <v>9172</v>
      </c>
      <c r="D22" s="73">
        <f>D14+D18</f>
        <v>8914</v>
      </c>
      <c r="E22" s="74">
        <f t="shared" si="1"/>
        <v>91</v>
      </c>
    </row>
  </sheetData>
  <mergeCells count="4">
    <mergeCell ref="A1:B1"/>
    <mergeCell ref="A2:B2"/>
    <mergeCell ref="A6:E6"/>
    <mergeCell ref="A7:E7"/>
  </mergeCells>
  <pageMargins left="0.47" right="0.19685039370078741" top="0.51181102362204722" bottom="0.31496062992125984" header="0.19685039370078741" footer="0.19685039370078741"/>
  <pageSetup paperSize="9" scale="95" orientation="landscape" r:id="rId1"/>
  <headerFooter differentFirst="1">
    <oddHeader>&amp;C&amp;P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
  <sheetViews>
    <sheetView tabSelected="1" workbookViewId="0">
      <selection activeCell="R10" sqref="R10"/>
    </sheetView>
  </sheetViews>
  <sheetFormatPr defaultRowHeight="15" x14ac:dyDescent="0.25"/>
  <cols>
    <col min="1" max="1" width="6.85546875" style="1" customWidth="1"/>
    <col min="2" max="2" width="19.42578125" style="1" customWidth="1"/>
    <col min="3" max="3" width="9.140625" style="1"/>
    <col min="4" max="4" width="14.5703125" style="1" customWidth="1"/>
    <col min="5" max="5" width="11.85546875" style="1" customWidth="1"/>
    <col min="6" max="6" width="12.5703125" style="1" customWidth="1"/>
    <col min="7" max="7" width="7.5703125" style="1" customWidth="1"/>
    <col min="8" max="8" width="7.28515625" style="1" customWidth="1"/>
    <col min="9" max="9" width="8.140625" style="1" customWidth="1"/>
    <col min="10" max="10" width="7.85546875" style="1" customWidth="1"/>
    <col min="11" max="11" width="6.5703125" style="1" customWidth="1"/>
    <col min="12" max="12" width="27" style="1" customWidth="1"/>
    <col min="13" max="257" width="9.140625" style="1"/>
    <col min="258" max="258" width="20.7109375" style="1" customWidth="1"/>
    <col min="259" max="259" width="9.140625" style="1"/>
    <col min="260" max="260" width="11.42578125" style="1" customWidth="1"/>
    <col min="261" max="261" width="11.85546875" style="1" customWidth="1"/>
    <col min="262" max="262" width="13.7109375" style="1" customWidth="1"/>
    <col min="263" max="513" width="9.140625" style="1"/>
    <col min="514" max="514" width="20.7109375" style="1" customWidth="1"/>
    <col min="515" max="515" width="9.140625" style="1"/>
    <col min="516" max="516" width="11.42578125" style="1" customWidth="1"/>
    <col min="517" max="517" width="11.85546875" style="1" customWidth="1"/>
    <col min="518" max="518" width="13.7109375" style="1" customWidth="1"/>
    <col min="519" max="769" width="9.140625" style="1"/>
    <col min="770" max="770" width="20.7109375" style="1" customWidth="1"/>
    <col min="771" max="771" width="9.140625" style="1"/>
    <col min="772" max="772" width="11.42578125" style="1" customWidth="1"/>
    <col min="773" max="773" width="11.85546875" style="1" customWidth="1"/>
    <col min="774" max="774" width="13.7109375" style="1" customWidth="1"/>
    <col min="775" max="1025" width="9.140625" style="1"/>
    <col min="1026" max="1026" width="20.7109375" style="1" customWidth="1"/>
    <col min="1027" max="1027" width="9.140625" style="1"/>
    <col min="1028" max="1028" width="11.42578125" style="1" customWidth="1"/>
    <col min="1029" max="1029" width="11.85546875" style="1" customWidth="1"/>
    <col min="1030" max="1030" width="13.7109375" style="1" customWidth="1"/>
    <col min="1031" max="1281" width="9.140625" style="1"/>
    <col min="1282" max="1282" width="20.7109375" style="1" customWidth="1"/>
    <col min="1283" max="1283" width="9.140625" style="1"/>
    <col min="1284" max="1284" width="11.42578125" style="1" customWidth="1"/>
    <col min="1285" max="1285" width="11.85546875" style="1" customWidth="1"/>
    <col min="1286" max="1286" width="13.7109375" style="1" customWidth="1"/>
    <col min="1287" max="1537" width="9.140625" style="1"/>
    <col min="1538" max="1538" width="20.7109375" style="1" customWidth="1"/>
    <col min="1539" max="1539" width="9.140625" style="1"/>
    <col min="1540" max="1540" width="11.42578125" style="1" customWidth="1"/>
    <col min="1541" max="1541" width="11.85546875" style="1" customWidth="1"/>
    <col min="1542" max="1542" width="13.7109375" style="1" customWidth="1"/>
    <col min="1543" max="1793" width="9.140625" style="1"/>
    <col min="1794" max="1794" width="20.7109375" style="1" customWidth="1"/>
    <col min="1795" max="1795" width="9.140625" style="1"/>
    <col min="1796" max="1796" width="11.42578125" style="1" customWidth="1"/>
    <col min="1797" max="1797" width="11.85546875" style="1" customWidth="1"/>
    <col min="1798" max="1798" width="13.7109375" style="1" customWidth="1"/>
    <col min="1799" max="2049" width="9.140625" style="1"/>
    <col min="2050" max="2050" width="20.7109375" style="1" customWidth="1"/>
    <col min="2051" max="2051" width="9.140625" style="1"/>
    <col min="2052" max="2052" width="11.42578125" style="1" customWidth="1"/>
    <col min="2053" max="2053" width="11.85546875" style="1" customWidth="1"/>
    <col min="2054" max="2054" width="13.7109375" style="1" customWidth="1"/>
    <col min="2055" max="2305" width="9.140625" style="1"/>
    <col min="2306" max="2306" width="20.7109375" style="1" customWidth="1"/>
    <col min="2307" max="2307" width="9.140625" style="1"/>
    <col min="2308" max="2308" width="11.42578125" style="1" customWidth="1"/>
    <col min="2309" max="2309" width="11.85546875" style="1" customWidth="1"/>
    <col min="2310" max="2310" width="13.7109375" style="1" customWidth="1"/>
    <col min="2311" max="2561" width="9.140625" style="1"/>
    <col min="2562" max="2562" width="20.7109375" style="1" customWidth="1"/>
    <col min="2563" max="2563" width="9.140625" style="1"/>
    <col min="2564" max="2564" width="11.42578125" style="1" customWidth="1"/>
    <col min="2565" max="2565" width="11.85546875" style="1" customWidth="1"/>
    <col min="2566" max="2566" width="13.7109375" style="1" customWidth="1"/>
    <col min="2567" max="2817" width="9.140625" style="1"/>
    <col min="2818" max="2818" width="20.7109375" style="1" customWidth="1"/>
    <col min="2819" max="2819" width="9.140625" style="1"/>
    <col min="2820" max="2820" width="11.42578125" style="1" customWidth="1"/>
    <col min="2821" max="2821" width="11.85546875" style="1" customWidth="1"/>
    <col min="2822" max="2822" width="13.7109375" style="1" customWidth="1"/>
    <col min="2823" max="3073" width="9.140625" style="1"/>
    <col min="3074" max="3074" width="20.7109375" style="1" customWidth="1"/>
    <col min="3075" max="3075" width="9.140625" style="1"/>
    <col min="3076" max="3076" width="11.42578125" style="1" customWidth="1"/>
    <col min="3077" max="3077" width="11.85546875" style="1" customWidth="1"/>
    <col min="3078" max="3078" width="13.7109375" style="1" customWidth="1"/>
    <col min="3079" max="3329" width="9.140625" style="1"/>
    <col min="3330" max="3330" width="20.7109375" style="1" customWidth="1"/>
    <col min="3331" max="3331" width="9.140625" style="1"/>
    <col min="3332" max="3332" width="11.42578125" style="1" customWidth="1"/>
    <col min="3333" max="3333" width="11.85546875" style="1" customWidth="1"/>
    <col min="3334" max="3334" width="13.7109375" style="1" customWidth="1"/>
    <col min="3335" max="3585" width="9.140625" style="1"/>
    <col min="3586" max="3586" width="20.7109375" style="1" customWidth="1"/>
    <col min="3587" max="3587" width="9.140625" style="1"/>
    <col min="3588" max="3588" width="11.42578125" style="1" customWidth="1"/>
    <col min="3589" max="3589" width="11.85546875" style="1" customWidth="1"/>
    <col min="3590" max="3590" width="13.7109375" style="1" customWidth="1"/>
    <col min="3591" max="3841" width="9.140625" style="1"/>
    <col min="3842" max="3842" width="20.7109375" style="1" customWidth="1"/>
    <col min="3843" max="3843" width="9.140625" style="1"/>
    <col min="3844" max="3844" width="11.42578125" style="1" customWidth="1"/>
    <col min="3845" max="3845" width="11.85546875" style="1" customWidth="1"/>
    <col min="3846" max="3846" width="13.7109375" style="1" customWidth="1"/>
    <col min="3847" max="4097" width="9.140625" style="1"/>
    <col min="4098" max="4098" width="20.7109375" style="1" customWidth="1"/>
    <col min="4099" max="4099" width="9.140625" style="1"/>
    <col min="4100" max="4100" width="11.42578125" style="1" customWidth="1"/>
    <col min="4101" max="4101" width="11.85546875" style="1" customWidth="1"/>
    <col min="4102" max="4102" width="13.7109375" style="1" customWidth="1"/>
    <col min="4103" max="4353" width="9.140625" style="1"/>
    <col min="4354" max="4354" width="20.7109375" style="1" customWidth="1"/>
    <col min="4355" max="4355" width="9.140625" style="1"/>
    <col min="4356" max="4356" width="11.42578125" style="1" customWidth="1"/>
    <col min="4357" max="4357" width="11.85546875" style="1" customWidth="1"/>
    <col min="4358" max="4358" width="13.7109375" style="1" customWidth="1"/>
    <col min="4359" max="4609" width="9.140625" style="1"/>
    <col min="4610" max="4610" width="20.7109375" style="1" customWidth="1"/>
    <col min="4611" max="4611" width="9.140625" style="1"/>
    <col min="4612" max="4612" width="11.42578125" style="1" customWidth="1"/>
    <col min="4613" max="4613" width="11.85546875" style="1" customWidth="1"/>
    <col min="4614" max="4614" width="13.7109375" style="1" customWidth="1"/>
    <col min="4615" max="4865" width="9.140625" style="1"/>
    <col min="4866" max="4866" width="20.7109375" style="1" customWidth="1"/>
    <col min="4867" max="4867" width="9.140625" style="1"/>
    <col min="4868" max="4868" width="11.42578125" style="1" customWidth="1"/>
    <col min="4869" max="4869" width="11.85546875" style="1" customWidth="1"/>
    <col min="4870" max="4870" width="13.7109375" style="1" customWidth="1"/>
    <col min="4871" max="5121" width="9.140625" style="1"/>
    <col min="5122" max="5122" width="20.7109375" style="1" customWidth="1"/>
    <col min="5123" max="5123" width="9.140625" style="1"/>
    <col min="5124" max="5124" width="11.42578125" style="1" customWidth="1"/>
    <col min="5125" max="5125" width="11.85546875" style="1" customWidth="1"/>
    <col min="5126" max="5126" width="13.7109375" style="1" customWidth="1"/>
    <col min="5127" max="5377" width="9.140625" style="1"/>
    <col min="5378" max="5378" width="20.7109375" style="1" customWidth="1"/>
    <col min="5379" max="5379" width="9.140625" style="1"/>
    <col min="5380" max="5380" width="11.42578125" style="1" customWidth="1"/>
    <col min="5381" max="5381" width="11.85546875" style="1" customWidth="1"/>
    <col min="5382" max="5382" width="13.7109375" style="1" customWidth="1"/>
    <col min="5383" max="5633" width="9.140625" style="1"/>
    <col min="5634" max="5634" width="20.7109375" style="1" customWidth="1"/>
    <col min="5635" max="5635" width="9.140625" style="1"/>
    <col min="5636" max="5636" width="11.42578125" style="1" customWidth="1"/>
    <col min="5637" max="5637" width="11.85546875" style="1" customWidth="1"/>
    <col min="5638" max="5638" width="13.7109375" style="1" customWidth="1"/>
    <col min="5639" max="5889" width="9.140625" style="1"/>
    <col min="5890" max="5890" width="20.7109375" style="1" customWidth="1"/>
    <col min="5891" max="5891" width="9.140625" style="1"/>
    <col min="5892" max="5892" width="11.42578125" style="1" customWidth="1"/>
    <col min="5893" max="5893" width="11.85546875" style="1" customWidth="1"/>
    <col min="5894" max="5894" width="13.7109375" style="1" customWidth="1"/>
    <col min="5895" max="6145" width="9.140625" style="1"/>
    <col min="6146" max="6146" width="20.7109375" style="1" customWidth="1"/>
    <col min="6147" max="6147" width="9.140625" style="1"/>
    <col min="6148" max="6148" width="11.42578125" style="1" customWidth="1"/>
    <col min="6149" max="6149" width="11.85546875" style="1" customWidth="1"/>
    <col min="6150" max="6150" width="13.7109375" style="1" customWidth="1"/>
    <col min="6151" max="6401" width="9.140625" style="1"/>
    <col min="6402" max="6402" width="20.7109375" style="1" customWidth="1"/>
    <col min="6403" max="6403" width="9.140625" style="1"/>
    <col min="6404" max="6404" width="11.42578125" style="1" customWidth="1"/>
    <col min="6405" max="6405" width="11.85546875" style="1" customWidth="1"/>
    <col min="6406" max="6406" width="13.7109375" style="1" customWidth="1"/>
    <col min="6407" max="6657" width="9.140625" style="1"/>
    <col min="6658" max="6658" width="20.7109375" style="1" customWidth="1"/>
    <col min="6659" max="6659" width="9.140625" style="1"/>
    <col min="6660" max="6660" width="11.42578125" style="1" customWidth="1"/>
    <col min="6661" max="6661" width="11.85546875" style="1" customWidth="1"/>
    <col min="6662" max="6662" width="13.7109375" style="1" customWidth="1"/>
    <col min="6663" max="6913" width="9.140625" style="1"/>
    <col min="6914" max="6914" width="20.7109375" style="1" customWidth="1"/>
    <col min="6915" max="6915" width="9.140625" style="1"/>
    <col min="6916" max="6916" width="11.42578125" style="1" customWidth="1"/>
    <col min="6917" max="6917" width="11.85546875" style="1" customWidth="1"/>
    <col min="6918" max="6918" width="13.7109375" style="1" customWidth="1"/>
    <col min="6919" max="7169" width="9.140625" style="1"/>
    <col min="7170" max="7170" width="20.7109375" style="1" customWidth="1"/>
    <col min="7171" max="7171" width="9.140625" style="1"/>
    <col min="7172" max="7172" width="11.42578125" style="1" customWidth="1"/>
    <col min="7173" max="7173" width="11.85546875" style="1" customWidth="1"/>
    <col min="7174" max="7174" width="13.7109375" style="1" customWidth="1"/>
    <col min="7175" max="7425" width="9.140625" style="1"/>
    <col min="7426" max="7426" width="20.7109375" style="1" customWidth="1"/>
    <col min="7427" max="7427" width="9.140625" style="1"/>
    <col min="7428" max="7428" width="11.42578125" style="1" customWidth="1"/>
    <col min="7429" max="7429" width="11.85546875" style="1" customWidth="1"/>
    <col min="7430" max="7430" width="13.7109375" style="1" customWidth="1"/>
    <col min="7431" max="7681" width="9.140625" style="1"/>
    <col min="7682" max="7682" width="20.7109375" style="1" customWidth="1"/>
    <col min="7683" max="7683" width="9.140625" style="1"/>
    <col min="7684" max="7684" width="11.42578125" style="1" customWidth="1"/>
    <col min="7685" max="7685" width="11.85546875" style="1" customWidth="1"/>
    <col min="7686" max="7686" width="13.7109375" style="1" customWidth="1"/>
    <col min="7687" max="7937" width="9.140625" style="1"/>
    <col min="7938" max="7938" width="20.7109375" style="1" customWidth="1"/>
    <col min="7939" max="7939" width="9.140625" style="1"/>
    <col min="7940" max="7940" width="11.42578125" style="1" customWidth="1"/>
    <col min="7941" max="7941" width="11.85546875" style="1" customWidth="1"/>
    <col min="7942" max="7942" width="13.7109375" style="1" customWidth="1"/>
    <col min="7943" max="8193" width="9.140625" style="1"/>
    <col min="8194" max="8194" width="20.7109375" style="1" customWidth="1"/>
    <col min="8195" max="8195" width="9.140625" style="1"/>
    <col min="8196" max="8196" width="11.42578125" style="1" customWidth="1"/>
    <col min="8197" max="8197" width="11.85546875" style="1" customWidth="1"/>
    <col min="8198" max="8198" width="13.7109375" style="1" customWidth="1"/>
    <col min="8199" max="8449" width="9.140625" style="1"/>
    <col min="8450" max="8450" width="20.7109375" style="1" customWidth="1"/>
    <col min="8451" max="8451" width="9.140625" style="1"/>
    <col min="8452" max="8452" width="11.42578125" style="1" customWidth="1"/>
    <col min="8453" max="8453" width="11.85546875" style="1" customWidth="1"/>
    <col min="8454" max="8454" width="13.7109375" style="1" customWidth="1"/>
    <col min="8455" max="8705" width="9.140625" style="1"/>
    <col min="8706" max="8706" width="20.7109375" style="1" customWidth="1"/>
    <col min="8707" max="8707" width="9.140625" style="1"/>
    <col min="8708" max="8708" width="11.42578125" style="1" customWidth="1"/>
    <col min="8709" max="8709" width="11.85546875" style="1" customWidth="1"/>
    <col min="8710" max="8710" width="13.7109375" style="1" customWidth="1"/>
    <col min="8711" max="8961" width="9.140625" style="1"/>
    <col min="8962" max="8962" width="20.7109375" style="1" customWidth="1"/>
    <col min="8963" max="8963" width="9.140625" style="1"/>
    <col min="8964" max="8964" width="11.42578125" style="1" customWidth="1"/>
    <col min="8965" max="8965" width="11.85546875" style="1" customWidth="1"/>
    <col min="8966" max="8966" width="13.7109375" style="1" customWidth="1"/>
    <col min="8967" max="9217" width="9.140625" style="1"/>
    <col min="9218" max="9218" width="20.7109375" style="1" customWidth="1"/>
    <col min="9219" max="9219" width="9.140625" style="1"/>
    <col min="9220" max="9220" width="11.42578125" style="1" customWidth="1"/>
    <col min="9221" max="9221" width="11.85546875" style="1" customWidth="1"/>
    <col min="9222" max="9222" width="13.7109375" style="1" customWidth="1"/>
    <col min="9223" max="9473" width="9.140625" style="1"/>
    <col min="9474" max="9474" width="20.7109375" style="1" customWidth="1"/>
    <col min="9475" max="9475" width="9.140625" style="1"/>
    <col min="9476" max="9476" width="11.42578125" style="1" customWidth="1"/>
    <col min="9477" max="9477" width="11.85546875" style="1" customWidth="1"/>
    <col min="9478" max="9478" width="13.7109375" style="1" customWidth="1"/>
    <col min="9479" max="9729" width="9.140625" style="1"/>
    <col min="9730" max="9730" width="20.7109375" style="1" customWidth="1"/>
    <col min="9731" max="9731" width="9.140625" style="1"/>
    <col min="9732" max="9732" width="11.42578125" style="1" customWidth="1"/>
    <col min="9733" max="9733" width="11.85546875" style="1" customWidth="1"/>
    <col min="9734" max="9734" width="13.7109375" style="1" customWidth="1"/>
    <col min="9735" max="9985" width="9.140625" style="1"/>
    <col min="9986" max="9986" width="20.7109375" style="1" customWidth="1"/>
    <col min="9987" max="9987" width="9.140625" style="1"/>
    <col min="9988" max="9988" width="11.42578125" style="1" customWidth="1"/>
    <col min="9989" max="9989" width="11.85546875" style="1" customWidth="1"/>
    <col min="9990" max="9990" width="13.7109375" style="1" customWidth="1"/>
    <col min="9991" max="10241" width="9.140625" style="1"/>
    <col min="10242" max="10242" width="20.7109375" style="1" customWidth="1"/>
    <col min="10243" max="10243" width="9.140625" style="1"/>
    <col min="10244" max="10244" width="11.42578125" style="1" customWidth="1"/>
    <col min="10245" max="10245" width="11.85546875" style="1" customWidth="1"/>
    <col min="10246" max="10246" width="13.7109375" style="1" customWidth="1"/>
    <col min="10247" max="10497" width="9.140625" style="1"/>
    <col min="10498" max="10498" width="20.7109375" style="1" customWidth="1"/>
    <col min="10499" max="10499" width="9.140625" style="1"/>
    <col min="10500" max="10500" width="11.42578125" style="1" customWidth="1"/>
    <col min="10501" max="10501" width="11.85546875" style="1" customWidth="1"/>
    <col min="10502" max="10502" width="13.7109375" style="1" customWidth="1"/>
    <col min="10503" max="10753" width="9.140625" style="1"/>
    <col min="10754" max="10754" width="20.7109375" style="1" customWidth="1"/>
    <col min="10755" max="10755" width="9.140625" style="1"/>
    <col min="10756" max="10756" width="11.42578125" style="1" customWidth="1"/>
    <col min="10757" max="10757" width="11.85546875" style="1" customWidth="1"/>
    <col min="10758" max="10758" width="13.7109375" style="1" customWidth="1"/>
    <col min="10759" max="11009" width="9.140625" style="1"/>
    <col min="11010" max="11010" width="20.7109375" style="1" customWidth="1"/>
    <col min="11011" max="11011" width="9.140625" style="1"/>
    <col min="11012" max="11012" width="11.42578125" style="1" customWidth="1"/>
    <col min="11013" max="11013" width="11.85546875" style="1" customWidth="1"/>
    <col min="11014" max="11014" width="13.7109375" style="1" customWidth="1"/>
    <col min="11015" max="11265" width="9.140625" style="1"/>
    <col min="11266" max="11266" width="20.7109375" style="1" customWidth="1"/>
    <col min="11267" max="11267" width="9.140625" style="1"/>
    <col min="11268" max="11268" width="11.42578125" style="1" customWidth="1"/>
    <col min="11269" max="11269" width="11.85546875" style="1" customWidth="1"/>
    <col min="11270" max="11270" width="13.7109375" style="1" customWidth="1"/>
    <col min="11271" max="11521" width="9.140625" style="1"/>
    <col min="11522" max="11522" width="20.7109375" style="1" customWidth="1"/>
    <col min="11523" max="11523" width="9.140625" style="1"/>
    <col min="11524" max="11524" width="11.42578125" style="1" customWidth="1"/>
    <col min="11525" max="11525" width="11.85546875" style="1" customWidth="1"/>
    <col min="11526" max="11526" width="13.7109375" style="1" customWidth="1"/>
    <col min="11527" max="11777" width="9.140625" style="1"/>
    <col min="11778" max="11778" width="20.7109375" style="1" customWidth="1"/>
    <col min="11779" max="11779" width="9.140625" style="1"/>
    <col min="11780" max="11780" width="11.42578125" style="1" customWidth="1"/>
    <col min="11781" max="11781" width="11.85546875" style="1" customWidth="1"/>
    <col min="11782" max="11782" width="13.7109375" style="1" customWidth="1"/>
    <col min="11783" max="12033" width="9.140625" style="1"/>
    <col min="12034" max="12034" width="20.7109375" style="1" customWidth="1"/>
    <col min="12035" max="12035" width="9.140625" style="1"/>
    <col min="12036" max="12036" width="11.42578125" style="1" customWidth="1"/>
    <col min="12037" max="12037" width="11.85546875" style="1" customWidth="1"/>
    <col min="12038" max="12038" width="13.7109375" style="1" customWidth="1"/>
    <col min="12039" max="12289" width="9.140625" style="1"/>
    <col min="12290" max="12290" width="20.7109375" style="1" customWidth="1"/>
    <col min="12291" max="12291" width="9.140625" style="1"/>
    <col min="12292" max="12292" width="11.42578125" style="1" customWidth="1"/>
    <col min="12293" max="12293" width="11.85546875" style="1" customWidth="1"/>
    <col min="12294" max="12294" width="13.7109375" style="1" customWidth="1"/>
    <col min="12295" max="12545" width="9.140625" style="1"/>
    <col min="12546" max="12546" width="20.7109375" style="1" customWidth="1"/>
    <col min="12547" max="12547" width="9.140625" style="1"/>
    <col min="12548" max="12548" width="11.42578125" style="1" customWidth="1"/>
    <col min="12549" max="12549" width="11.85546875" style="1" customWidth="1"/>
    <col min="12550" max="12550" width="13.7109375" style="1" customWidth="1"/>
    <col min="12551" max="12801" width="9.140625" style="1"/>
    <col min="12802" max="12802" width="20.7109375" style="1" customWidth="1"/>
    <col min="12803" max="12803" width="9.140625" style="1"/>
    <col min="12804" max="12804" width="11.42578125" style="1" customWidth="1"/>
    <col min="12805" max="12805" width="11.85546875" style="1" customWidth="1"/>
    <col min="12806" max="12806" width="13.7109375" style="1" customWidth="1"/>
    <col min="12807" max="13057" width="9.140625" style="1"/>
    <col min="13058" max="13058" width="20.7109375" style="1" customWidth="1"/>
    <col min="13059" max="13059" width="9.140625" style="1"/>
    <col min="13060" max="13060" width="11.42578125" style="1" customWidth="1"/>
    <col min="13061" max="13061" width="11.85546875" style="1" customWidth="1"/>
    <col min="13062" max="13062" width="13.7109375" style="1" customWidth="1"/>
    <col min="13063" max="13313" width="9.140625" style="1"/>
    <col min="13314" max="13314" width="20.7109375" style="1" customWidth="1"/>
    <col min="13315" max="13315" width="9.140625" style="1"/>
    <col min="13316" max="13316" width="11.42578125" style="1" customWidth="1"/>
    <col min="13317" max="13317" width="11.85546875" style="1" customWidth="1"/>
    <col min="13318" max="13318" width="13.7109375" style="1" customWidth="1"/>
    <col min="13319" max="13569" width="9.140625" style="1"/>
    <col min="13570" max="13570" width="20.7109375" style="1" customWidth="1"/>
    <col min="13571" max="13571" width="9.140625" style="1"/>
    <col min="13572" max="13572" width="11.42578125" style="1" customWidth="1"/>
    <col min="13573" max="13573" width="11.85546875" style="1" customWidth="1"/>
    <col min="13574" max="13574" width="13.7109375" style="1" customWidth="1"/>
    <col min="13575" max="13825" width="9.140625" style="1"/>
    <col min="13826" max="13826" width="20.7109375" style="1" customWidth="1"/>
    <col min="13827" max="13827" width="9.140625" style="1"/>
    <col min="13828" max="13828" width="11.42578125" style="1" customWidth="1"/>
    <col min="13829" max="13829" width="11.85546875" style="1" customWidth="1"/>
    <col min="13830" max="13830" width="13.7109375" style="1" customWidth="1"/>
    <col min="13831" max="14081" width="9.140625" style="1"/>
    <col min="14082" max="14082" width="20.7109375" style="1" customWidth="1"/>
    <col min="14083" max="14083" width="9.140625" style="1"/>
    <col min="14084" max="14084" width="11.42578125" style="1" customWidth="1"/>
    <col min="14085" max="14085" width="11.85546875" style="1" customWidth="1"/>
    <col min="14086" max="14086" width="13.7109375" style="1" customWidth="1"/>
    <col min="14087" max="14337" width="9.140625" style="1"/>
    <col min="14338" max="14338" width="20.7109375" style="1" customWidth="1"/>
    <col min="14339" max="14339" width="9.140625" style="1"/>
    <col min="14340" max="14340" width="11.42578125" style="1" customWidth="1"/>
    <col min="14341" max="14341" width="11.85546875" style="1" customWidth="1"/>
    <col min="14342" max="14342" width="13.7109375" style="1" customWidth="1"/>
    <col min="14343" max="14593" width="9.140625" style="1"/>
    <col min="14594" max="14594" width="20.7109375" style="1" customWidth="1"/>
    <col min="14595" max="14595" width="9.140625" style="1"/>
    <col min="14596" max="14596" width="11.42578125" style="1" customWidth="1"/>
    <col min="14597" max="14597" width="11.85546875" style="1" customWidth="1"/>
    <col min="14598" max="14598" width="13.7109375" style="1" customWidth="1"/>
    <col min="14599" max="14849" width="9.140625" style="1"/>
    <col min="14850" max="14850" width="20.7109375" style="1" customWidth="1"/>
    <col min="14851" max="14851" width="9.140625" style="1"/>
    <col min="14852" max="14852" width="11.42578125" style="1" customWidth="1"/>
    <col min="14853" max="14853" width="11.85546875" style="1" customWidth="1"/>
    <col min="14854" max="14854" width="13.7109375" style="1" customWidth="1"/>
    <col min="14855" max="15105" width="9.140625" style="1"/>
    <col min="15106" max="15106" width="20.7109375" style="1" customWidth="1"/>
    <col min="15107" max="15107" width="9.140625" style="1"/>
    <col min="15108" max="15108" width="11.42578125" style="1" customWidth="1"/>
    <col min="15109" max="15109" width="11.85546875" style="1" customWidth="1"/>
    <col min="15110" max="15110" width="13.7109375" style="1" customWidth="1"/>
    <col min="15111" max="15361" width="9.140625" style="1"/>
    <col min="15362" max="15362" width="20.7109375" style="1" customWidth="1"/>
    <col min="15363" max="15363" width="9.140625" style="1"/>
    <col min="15364" max="15364" width="11.42578125" style="1" customWidth="1"/>
    <col min="15365" max="15365" width="11.85546875" style="1" customWidth="1"/>
    <col min="15366" max="15366" width="13.7109375" style="1" customWidth="1"/>
    <col min="15367" max="15617" width="9.140625" style="1"/>
    <col min="15618" max="15618" width="20.7109375" style="1" customWidth="1"/>
    <col min="15619" max="15619" width="9.140625" style="1"/>
    <col min="15620" max="15620" width="11.42578125" style="1" customWidth="1"/>
    <col min="15621" max="15621" width="11.85546875" style="1" customWidth="1"/>
    <col min="15622" max="15622" width="13.7109375" style="1" customWidth="1"/>
    <col min="15623" max="15873" width="9.140625" style="1"/>
    <col min="15874" max="15874" width="20.7109375" style="1" customWidth="1"/>
    <col min="15875" max="15875" width="9.140625" style="1"/>
    <col min="15876" max="15876" width="11.42578125" style="1" customWidth="1"/>
    <col min="15877" max="15877" width="11.85546875" style="1" customWidth="1"/>
    <col min="15878" max="15878" width="13.7109375" style="1" customWidth="1"/>
    <col min="15879" max="16129" width="9.140625" style="1"/>
    <col min="16130" max="16130" width="20.7109375" style="1" customWidth="1"/>
    <col min="16131" max="16131" width="9.140625" style="1"/>
    <col min="16132" max="16132" width="11.42578125" style="1" customWidth="1"/>
    <col min="16133" max="16133" width="11.85546875" style="1" customWidth="1"/>
    <col min="16134" max="16134" width="13.7109375" style="1" customWidth="1"/>
    <col min="16135" max="16384" width="9.140625" style="1"/>
  </cols>
  <sheetData>
    <row r="1" spans="1:13" s="78" customFormat="1" ht="18" customHeight="1" x14ac:dyDescent="0.25">
      <c r="A1" s="24" t="s">
        <v>10</v>
      </c>
      <c r="B1" s="24"/>
      <c r="D1" s="29" t="s">
        <v>20</v>
      </c>
      <c r="E1" s="29"/>
      <c r="F1" s="29"/>
      <c r="G1" s="29"/>
      <c r="H1" s="29"/>
      <c r="I1" s="29"/>
      <c r="J1" s="12"/>
      <c r="K1" s="12"/>
    </row>
    <row r="2" spans="1:13" s="78" customFormat="1" ht="16.5" x14ac:dyDescent="0.25">
      <c r="A2" s="24" t="s">
        <v>35</v>
      </c>
      <c r="B2" s="24"/>
      <c r="D2" s="24" t="s">
        <v>28</v>
      </c>
      <c r="E2" s="24"/>
      <c r="F2" s="24"/>
      <c r="G2" s="24"/>
      <c r="H2" s="24"/>
      <c r="I2" s="24"/>
      <c r="J2" s="9"/>
      <c r="K2" s="9"/>
    </row>
    <row r="3" spans="1:13" ht="17.25" x14ac:dyDescent="0.3">
      <c r="D3" s="3"/>
      <c r="E3" s="3"/>
      <c r="F3" s="3"/>
      <c r="G3" s="3"/>
      <c r="H3" s="3"/>
      <c r="I3" s="3"/>
      <c r="L3" s="23" t="s">
        <v>33</v>
      </c>
      <c r="M3" s="77"/>
    </row>
    <row r="4" spans="1:13" ht="16.5" x14ac:dyDescent="0.25">
      <c r="D4" s="3"/>
      <c r="E4" s="3"/>
      <c r="F4" s="3"/>
      <c r="G4" s="3"/>
      <c r="H4" s="3"/>
      <c r="I4" s="3"/>
      <c r="J4" s="3"/>
      <c r="K4" s="3"/>
    </row>
    <row r="5" spans="1:13" ht="18.75" x14ac:dyDescent="0.3">
      <c r="A5" s="30" t="s">
        <v>39</v>
      </c>
      <c r="B5" s="30"/>
      <c r="C5" s="30"/>
      <c r="D5" s="30"/>
      <c r="E5" s="30"/>
      <c r="F5" s="30"/>
      <c r="G5" s="30"/>
      <c r="H5" s="30"/>
      <c r="I5" s="30"/>
      <c r="J5" s="30"/>
      <c r="K5" s="30"/>
      <c r="L5" s="30"/>
    </row>
    <row r="6" spans="1:13" ht="16.5" x14ac:dyDescent="0.25">
      <c r="A6" s="79" t="s">
        <v>48</v>
      </c>
      <c r="B6" s="79"/>
      <c r="C6" s="79"/>
      <c r="D6" s="79"/>
      <c r="E6" s="79"/>
      <c r="F6" s="79"/>
      <c r="G6" s="79"/>
      <c r="H6" s="79"/>
      <c r="I6" s="79"/>
      <c r="J6" s="79"/>
      <c r="K6" s="79"/>
      <c r="L6" s="79"/>
    </row>
    <row r="8" spans="1:13" s="81" customFormat="1" ht="33" customHeight="1" x14ac:dyDescent="0.25">
      <c r="A8" s="31" t="s">
        <v>5</v>
      </c>
      <c r="B8" s="31" t="s">
        <v>21</v>
      </c>
      <c r="C8" s="31" t="s">
        <v>22</v>
      </c>
      <c r="D8" s="31" t="s">
        <v>30</v>
      </c>
      <c r="E8" s="31"/>
      <c r="F8" s="31"/>
      <c r="G8" s="31" t="s">
        <v>31</v>
      </c>
      <c r="H8" s="31"/>
      <c r="I8" s="31"/>
      <c r="J8" s="31"/>
      <c r="K8" s="31"/>
      <c r="L8" s="80" t="s">
        <v>40</v>
      </c>
    </row>
    <row r="9" spans="1:13" s="81" customFormat="1" ht="66.95" customHeight="1" x14ac:dyDescent="0.25">
      <c r="A9" s="31"/>
      <c r="B9" s="31"/>
      <c r="C9" s="31"/>
      <c r="D9" s="4" t="s">
        <v>46</v>
      </c>
      <c r="E9" s="4" t="s">
        <v>38</v>
      </c>
      <c r="F9" s="4" t="s">
        <v>23</v>
      </c>
      <c r="G9" s="11">
        <v>2025</v>
      </c>
      <c r="H9" s="11">
        <v>2026</v>
      </c>
      <c r="I9" s="11">
        <v>2027</v>
      </c>
      <c r="J9" s="11">
        <v>2028</v>
      </c>
      <c r="K9" s="11">
        <v>2029</v>
      </c>
      <c r="L9" s="80"/>
    </row>
    <row r="10" spans="1:13" s="78" customFormat="1" ht="37.5" customHeight="1" x14ac:dyDescent="0.25">
      <c r="A10" s="5">
        <v>1</v>
      </c>
      <c r="B10" s="6" t="s">
        <v>8</v>
      </c>
      <c r="C10" s="8">
        <v>462</v>
      </c>
      <c r="D10" s="8">
        <v>427</v>
      </c>
      <c r="E10" s="8">
        <v>19</v>
      </c>
      <c r="F10" s="8">
        <v>16</v>
      </c>
      <c r="G10" s="8">
        <v>16</v>
      </c>
      <c r="H10" s="8">
        <v>6</v>
      </c>
      <c r="I10" s="8">
        <v>6</v>
      </c>
      <c r="J10" s="8">
        <v>7</v>
      </c>
      <c r="K10" s="8"/>
      <c r="L10" s="82" t="s">
        <v>42</v>
      </c>
    </row>
    <row r="11" spans="1:13" s="84" customFormat="1" ht="41.25" customHeight="1" x14ac:dyDescent="0.25">
      <c r="A11" s="18">
        <v>2</v>
      </c>
      <c r="B11" s="19" t="s">
        <v>29</v>
      </c>
      <c r="C11" s="20">
        <v>206</v>
      </c>
      <c r="D11" s="20">
        <v>126</v>
      </c>
      <c r="E11" s="20">
        <f>C11-D11-F11</f>
        <v>65</v>
      </c>
      <c r="F11" s="20">
        <v>15</v>
      </c>
      <c r="G11" s="20">
        <v>2</v>
      </c>
      <c r="H11" s="20">
        <f>6+4+3</f>
        <v>13</v>
      </c>
      <c r="I11" s="20">
        <f>ROUND((80-15)/3,0)</f>
        <v>22</v>
      </c>
      <c r="J11" s="20">
        <v>22</v>
      </c>
      <c r="K11" s="20">
        <f>80-G11-H11-I11-J11</f>
        <v>21</v>
      </c>
      <c r="L11" s="83"/>
    </row>
    <row r="12" spans="1:13" ht="47.25" customHeight="1" x14ac:dyDescent="0.25">
      <c r="A12" s="85"/>
      <c r="B12" s="86" t="s">
        <v>7</v>
      </c>
      <c r="C12" s="21">
        <f>C10+C11</f>
        <v>668</v>
      </c>
      <c r="D12" s="21">
        <f>D10+D11</f>
        <v>553</v>
      </c>
      <c r="E12" s="21">
        <f>E10+E11</f>
        <v>84</v>
      </c>
      <c r="F12" s="21">
        <f>F10+F11</f>
        <v>31</v>
      </c>
      <c r="G12" s="21">
        <f t="shared" ref="G12:K12" si="0">G10+G11</f>
        <v>18</v>
      </c>
      <c r="H12" s="21">
        <f t="shared" si="0"/>
        <v>19</v>
      </c>
      <c r="I12" s="21">
        <f t="shared" si="0"/>
        <v>28</v>
      </c>
      <c r="J12" s="21">
        <f t="shared" si="0"/>
        <v>29</v>
      </c>
      <c r="K12" s="21">
        <f t="shared" si="0"/>
        <v>21</v>
      </c>
      <c r="L12" s="87"/>
    </row>
    <row r="13" spans="1:13" x14ac:dyDescent="0.25">
      <c r="F13" s="88"/>
    </row>
  </sheetData>
  <mergeCells count="13">
    <mergeCell ref="L8:L9"/>
    <mergeCell ref="L10:L12"/>
    <mergeCell ref="A5:L5"/>
    <mergeCell ref="A6:L6"/>
    <mergeCell ref="A8:A9"/>
    <mergeCell ref="B8:B9"/>
    <mergeCell ref="C8:C9"/>
    <mergeCell ref="D8:F8"/>
    <mergeCell ref="G8:K8"/>
    <mergeCell ref="A1:B1"/>
    <mergeCell ref="A2:B2"/>
    <mergeCell ref="D1:I1"/>
    <mergeCell ref="D2:I2"/>
  </mergeCells>
  <pageMargins left="0.38" right="0.3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Phụ lục 1.1</vt:lpstr>
      <vt:lpstr>Phụ lục 1.2</vt:lpstr>
      <vt:lpstr>Phụ lục 1.3</vt:lpstr>
      <vt:lpstr>'Phụ lục 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NGUYEN TRANG</cp:lastModifiedBy>
  <cp:lastPrinted>2025-04-29T02:15:14Z</cp:lastPrinted>
  <dcterms:created xsi:type="dcterms:W3CDTF">2015-06-05T18:17:20Z</dcterms:created>
  <dcterms:modified xsi:type="dcterms:W3CDTF">2025-04-29T02:16:06Z</dcterms:modified>
</cp:coreProperties>
</file>