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y 9-QH15\VAN KIEN CHUNG\B05_DeansapnhapDVHCcaptinh_ky9\B05.05_De an SXDVHC cap tinh, TP 2025\B05.05.05_De an cap tinh_Bac Ninh\"/>
    </mc:Choice>
  </mc:AlternateContent>
  <bookViews>
    <workbookView xWindow="-120" yWindow="-120" windowWidth="29040" windowHeight="15720" activeTab="2"/>
  </bookViews>
  <sheets>
    <sheet name="Phụ lục 1.1" sheetId="9" r:id="rId1"/>
    <sheet name="Phụ lục 1.2" sheetId="7" r:id="rId2"/>
    <sheet name="Sheet1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" i="10" l="1"/>
  <c r="L137" i="10"/>
  <c r="K137" i="10"/>
  <c r="J137" i="10"/>
  <c r="I137" i="10"/>
  <c r="H137" i="10"/>
  <c r="G137" i="10"/>
  <c r="F137" i="10"/>
  <c r="E137" i="10"/>
  <c r="M126" i="10"/>
  <c r="L126" i="10"/>
  <c r="K126" i="10"/>
  <c r="J126" i="10"/>
  <c r="I126" i="10"/>
  <c r="H126" i="10"/>
  <c r="G126" i="10"/>
  <c r="F126" i="10"/>
  <c r="E126" i="10"/>
  <c r="M124" i="10"/>
  <c r="L124" i="10"/>
  <c r="K124" i="10"/>
  <c r="J124" i="10"/>
  <c r="I124" i="10"/>
  <c r="H124" i="10"/>
  <c r="G124" i="10"/>
  <c r="F124" i="10"/>
  <c r="E124" i="10"/>
  <c r="M121" i="10"/>
  <c r="L121" i="10"/>
  <c r="K121" i="10"/>
  <c r="J121" i="10"/>
  <c r="I121" i="10"/>
  <c r="H121" i="10"/>
  <c r="G121" i="10"/>
  <c r="F121" i="10"/>
  <c r="E121" i="10"/>
  <c r="M119" i="10"/>
  <c r="L119" i="10"/>
  <c r="K119" i="10"/>
  <c r="J119" i="10"/>
  <c r="I119" i="10"/>
  <c r="H119" i="10"/>
  <c r="G119" i="10"/>
  <c r="F119" i="10"/>
  <c r="E119" i="10"/>
  <c r="M117" i="10"/>
  <c r="L117" i="10"/>
  <c r="L93" i="10" s="1"/>
  <c r="L92" i="10" s="1"/>
  <c r="K117" i="10"/>
  <c r="J117" i="10"/>
  <c r="I117" i="10"/>
  <c r="H117" i="10"/>
  <c r="G117" i="10"/>
  <c r="F117" i="10"/>
  <c r="E117" i="10"/>
  <c r="M114" i="10"/>
  <c r="L114" i="10"/>
  <c r="K114" i="10"/>
  <c r="J114" i="10"/>
  <c r="I114" i="10"/>
  <c r="H114" i="10"/>
  <c r="G114" i="10"/>
  <c r="F114" i="10"/>
  <c r="E114" i="10"/>
  <c r="M111" i="10"/>
  <c r="L111" i="10"/>
  <c r="K111" i="10"/>
  <c r="J111" i="10"/>
  <c r="I111" i="10"/>
  <c r="H111" i="10"/>
  <c r="G111" i="10"/>
  <c r="F111" i="10"/>
  <c r="E111" i="10"/>
  <c r="E93" i="10" s="1"/>
  <c r="E92" i="10" s="1"/>
  <c r="M108" i="10"/>
  <c r="M93" i="10" s="1"/>
  <c r="M92" i="10" s="1"/>
  <c r="L108" i="10"/>
  <c r="K108" i="10"/>
  <c r="J108" i="10"/>
  <c r="I108" i="10"/>
  <c r="H108" i="10"/>
  <c r="G108" i="10"/>
  <c r="F108" i="10"/>
  <c r="E108" i="10"/>
  <c r="M103" i="10"/>
  <c r="L103" i="10"/>
  <c r="K103" i="10"/>
  <c r="J103" i="10"/>
  <c r="I103" i="10"/>
  <c r="H103" i="10"/>
  <c r="G103" i="10"/>
  <c r="F103" i="10"/>
  <c r="F93" i="10" s="1"/>
  <c r="F92" i="10" s="1"/>
  <c r="E103" i="10"/>
  <c r="M99" i="10"/>
  <c r="L99" i="10"/>
  <c r="K99" i="10"/>
  <c r="J99" i="10"/>
  <c r="I99" i="10"/>
  <c r="H99" i="10"/>
  <c r="G99" i="10"/>
  <c r="G93" i="10" s="1"/>
  <c r="G92" i="10" s="1"/>
  <c r="F99" i="10"/>
  <c r="E99" i="10"/>
  <c r="M94" i="10"/>
  <c r="L94" i="10"/>
  <c r="K94" i="10"/>
  <c r="J94" i="10"/>
  <c r="J93" i="10" s="1"/>
  <c r="J92" i="10" s="1"/>
  <c r="I94" i="10"/>
  <c r="I93" i="10" s="1"/>
  <c r="I92" i="10" s="1"/>
  <c r="H94" i="10"/>
  <c r="H93" i="10" s="1"/>
  <c r="H92" i="10" s="1"/>
  <c r="G94" i="10"/>
  <c r="F94" i="10"/>
  <c r="E94" i="10"/>
  <c r="K93" i="10"/>
  <c r="K92" i="10" s="1"/>
  <c r="M89" i="10"/>
  <c r="L89" i="10"/>
  <c r="K89" i="10"/>
  <c r="J89" i="10"/>
  <c r="I89" i="10"/>
  <c r="H89" i="10"/>
  <c r="G89" i="10"/>
  <c r="F89" i="10"/>
  <c r="E89" i="10"/>
  <c r="M84" i="10"/>
  <c r="L84" i="10"/>
  <c r="K84" i="10"/>
  <c r="K79" i="10" s="1"/>
  <c r="J84" i="10"/>
  <c r="I84" i="10"/>
  <c r="H84" i="10"/>
  <c r="G84" i="10"/>
  <c r="F84" i="10"/>
  <c r="E84" i="10"/>
  <c r="M82" i="10"/>
  <c r="L82" i="10"/>
  <c r="L79" i="10" s="1"/>
  <c r="L54" i="10" s="1"/>
  <c r="K82" i="10"/>
  <c r="J82" i="10"/>
  <c r="I82" i="10"/>
  <c r="H82" i="10"/>
  <c r="G82" i="10"/>
  <c r="F82" i="10"/>
  <c r="E82" i="10"/>
  <c r="M80" i="10"/>
  <c r="M79" i="10" s="1"/>
  <c r="L80" i="10"/>
  <c r="K80" i="10"/>
  <c r="J80" i="10"/>
  <c r="I80" i="10"/>
  <c r="H80" i="10"/>
  <c r="G80" i="10"/>
  <c r="G79" i="10" s="1"/>
  <c r="F80" i="10"/>
  <c r="F79" i="10" s="1"/>
  <c r="E80" i="10"/>
  <c r="E79" i="10" s="1"/>
  <c r="J79" i="10"/>
  <c r="I79" i="10"/>
  <c r="H79" i="10"/>
  <c r="M77" i="10"/>
  <c r="L77" i="10"/>
  <c r="K77" i="10"/>
  <c r="J77" i="10"/>
  <c r="I77" i="10"/>
  <c r="H77" i="10"/>
  <c r="G77" i="10"/>
  <c r="F77" i="10"/>
  <c r="E77" i="10"/>
  <c r="M75" i="10"/>
  <c r="L75" i="10"/>
  <c r="K75" i="10"/>
  <c r="J75" i="10"/>
  <c r="I75" i="10"/>
  <c r="H75" i="10"/>
  <c r="G75" i="10"/>
  <c r="F75" i="10"/>
  <c r="E75" i="10"/>
  <c r="M73" i="10"/>
  <c r="L73" i="10"/>
  <c r="K73" i="10"/>
  <c r="J73" i="10"/>
  <c r="I73" i="10"/>
  <c r="H73" i="10"/>
  <c r="G73" i="10"/>
  <c r="F73" i="10"/>
  <c r="E73" i="10"/>
  <c r="M71" i="10"/>
  <c r="L71" i="10"/>
  <c r="K71" i="10"/>
  <c r="J71" i="10"/>
  <c r="I71" i="10"/>
  <c r="H71" i="10"/>
  <c r="G71" i="10"/>
  <c r="F71" i="10"/>
  <c r="E71" i="10"/>
  <c r="M69" i="10"/>
  <c r="L69" i="10"/>
  <c r="K69" i="10"/>
  <c r="J69" i="10"/>
  <c r="I69" i="10"/>
  <c r="H69" i="10"/>
  <c r="G69" i="10"/>
  <c r="F69" i="10"/>
  <c r="E69" i="10"/>
  <c r="M67" i="10"/>
  <c r="L67" i="10"/>
  <c r="K67" i="10"/>
  <c r="J67" i="10"/>
  <c r="I67" i="10"/>
  <c r="H67" i="10"/>
  <c r="G67" i="10"/>
  <c r="F67" i="10"/>
  <c r="E67" i="10"/>
  <c r="M65" i="10"/>
  <c r="L65" i="10"/>
  <c r="K65" i="10"/>
  <c r="J65" i="10"/>
  <c r="I65" i="10"/>
  <c r="H65" i="10"/>
  <c r="G65" i="10"/>
  <c r="F65" i="10"/>
  <c r="E65" i="10"/>
  <c r="M63" i="10"/>
  <c r="L63" i="10"/>
  <c r="K63" i="10"/>
  <c r="J63" i="10"/>
  <c r="I63" i="10"/>
  <c r="H63" i="10"/>
  <c r="G63" i="10"/>
  <c r="F63" i="10"/>
  <c r="E63" i="10"/>
  <c r="M60" i="10"/>
  <c r="L60" i="10"/>
  <c r="K60" i="10"/>
  <c r="J60" i="10"/>
  <c r="I60" i="10"/>
  <c r="I44" i="10" s="1"/>
  <c r="H60" i="10"/>
  <c r="G60" i="10"/>
  <c r="F60" i="10"/>
  <c r="E60" i="10"/>
  <c r="M58" i="10"/>
  <c r="L58" i="10"/>
  <c r="K58" i="10"/>
  <c r="J58" i="10"/>
  <c r="I58" i="10"/>
  <c r="H58" i="10"/>
  <c r="G58" i="10"/>
  <c r="F58" i="10"/>
  <c r="E58" i="10"/>
  <c r="M56" i="10"/>
  <c r="L56" i="10"/>
  <c r="K56" i="10"/>
  <c r="K54" i="10" s="1"/>
  <c r="J56" i="10"/>
  <c r="I56" i="10"/>
  <c r="H56" i="10"/>
  <c r="G56" i="10"/>
  <c r="F56" i="10"/>
  <c r="E56" i="10"/>
  <c r="I54" i="10"/>
  <c r="H54" i="10"/>
  <c r="G54" i="10"/>
  <c r="F54" i="10"/>
  <c r="E54" i="10"/>
  <c r="M51" i="10"/>
  <c r="L51" i="10"/>
  <c r="K51" i="10"/>
  <c r="J51" i="10"/>
  <c r="I51" i="10"/>
  <c r="H51" i="10"/>
  <c r="G51" i="10"/>
  <c r="F51" i="10"/>
  <c r="E51" i="10"/>
  <c r="M48" i="10"/>
  <c r="L48" i="10"/>
  <c r="K48" i="10"/>
  <c r="J48" i="10"/>
  <c r="I48" i="10"/>
  <c r="H48" i="10"/>
  <c r="G48" i="10"/>
  <c r="F48" i="10"/>
  <c r="E48" i="10"/>
  <c r="M45" i="10"/>
  <c r="L45" i="10"/>
  <c r="K45" i="10"/>
  <c r="J45" i="10"/>
  <c r="I45" i="10"/>
  <c r="H45" i="10"/>
  <c r="G45" i="10"/>
  <c r="G44" i="10" s="1"/>
  <c r="F45" i="10"/>
  <c r="F44" i="10" s="1"/>
  <c r="E45" i="10"/>
  <c r="E44" i="10" s="1"/>
  <c r="H44" i="10"/>
  <c r="M39" i="10"/>
  <c r="L39" i="10"/>
  <c r="K39" i="10"/>
  <c r="J39" i="10"/>
  <c r="I39" i="10"/>
  <c r="H39" i="10"/>
  <c r="G39" i="10"/>
  <c r="F39" i="10"/>
  <c r="E39" i="10"/>
  <c r="M37" i="10"/>
  <c r="L37" i="10"/>
  <c r="K37" i="10"/>
  <c r="J37" i="10"/>
  <c r="I37" i="10"/>
  <c r="H37" i="10"/>
  <c r="G37" i="10"/>
  <c r="F37" i="10"/>
  <c r="E37" i="10"/>
  <c r="M35" i="10"/>
  <c r="L35" i="10"/>
  <c r="K35" i="10"/>
  <c r="J35" i="10"/>
  <c r="I35" i="10"/>
  <c r="I30" i="10" s="1"/>
  <c r="I9" i="10" s="1"/>
  <c r="H35" i="10"/>
  <c r="G35" i="10"/>
  <c r="F35" i="10"/>
  <c r="E35" i="10"/>
  <c r="M33" i="10"/>
  <c r="L33" i="10"/>
  <c r="K33" i="10"/>
  <c r="J33" i="10"/>
  <c r="J30" i="10" s="1"/>
  <c r="I33" i="10"/>
  <c r="H33" i="10"/>
  <c r="G33" i="10"/>
  <c r="F33" i="10"/>
  <c r="E33" i="10"/>
  <c r="M31" i="10"/>
  <c r="M30" i="10" s="1"/>
  <c r="L31" i="10"/>
  <c r="L30" i="10" s="1"/>
  <c r="K31" i="10"/>
  <c r="K30" i="10" s="1"/>
  <c r="J31" i="10"/>
  <c r="I31" i="10"/>
  <c r="H31" i="10"/>
  <c r="G31" i="10"/>
  <c r="F31" i="10"/>
  <c r="E31" i="10"/>
  <c r="E30" i="10" s="1"/>
  <c r="H30" i="10"/>
  <c r="G30" i="10"/>
  <c r="F30" i="10"/>
  <c r="M28" i="10"/>
  <c r="L28" i="10"/>
  <c r="K28" i="10"/>
  <c r="J28" i="10"/>
  <c r="I28" i="10"/>
  <c r="H28" i="10"/>
  <c r="G28" i="10"/>
  <c r="F28" i="10"/>
  <c r="E28" i="10"/>
  <c r="M26" i="10"/>
  <c r="M25" i="10" s="1"/>
  <c r="L26" i="10"/>
  <c r="K26" i="10"/>
  <c r="J26" i="10"/>
  <c r="I26" i="10"/>
  <c r="H26" i="10"/>
  <c r="H25" i="10" s="1"/>
  <c r="G26" i="10"/>
  <c r="G25" i="10" s="1"/>
  <c r="F26" i="10"/>
  <c r="F25" i="10" s="1"/>
  <c r="E26" i="10"/>
  <c r="E25" i="10" s="1"/>
  <c r="L25" i="10"/>
  <c r="K25" i="10"/>
  <c r="J25" i="10"/>
  <c r="I25" i="10"/>
  <c r="M23" i="10"/>
  <c r="L23" i="10"/>
  <c r="K23" i="10"/>
  <c r="J23" i="10"/>
  <c r="J10" i="10" s="1"/>
  <c r="I23" i="10"/>
  <c r="H23" i="10"/>
  <c r="G23" i="10"/>
  <c r="F23" i="10"/>
  <c r="E23" i="10"/>
  <c r="M19" i="10"/>
  <c r="L19" i="10"/>
  <c r="K19" i="10"/>
  <c r="J19" i="10"/>
  <c r="I19" i="10"/>
  <c r="H19" i="10"/>
  <c r="G19" i="10"/>
  <c r="F19" i="10"/>
  <c r="E19" i="10"/>
  <c r="M17" i="10"/>
  <c r="L17" i="10"/>
  <c r="K17" i="10"/>
  <c r="K10" i="10" s="1"/>
  <c r="J17" i="10"/>
  <c r="I17" i="10"/>
  <c r="H17" i="10"/>
  <c r="G17" i="10"/>
  <c r="F17" i="10"/>
  <c r="E17" i="10"/>
  <c r="M15" i="10"/>
  <c r="L15" i="10"/>
  <c r="K15" i="10"/>
  <c r="J15" i="10"/>
  <c r="I15" i="10"/>
  <c r="H15" i="10"/>
  <c r="G15" i="10"/>
  <c r="F15" i="10"/>
  <c r="E15" i="10"/>
  <c r="M13" i="10"/>
  <c r="M10" i="10" s="1"/>
  <c r="L13" i="10"/>
  <c r="K13" i="10"/>
  <c r="J13" i="10"/>
  <c r="I13" i="10"/>
  <c r="H13" i="10"/>
  <c r="G13" i="10"/>
  <c r="F13" i="10"/>
  <c r="E13" i="10"/>
  <c r="M11" i="10"/>
  <c r="L11" i="10"/>
  <c r="L10" i="10" s="1"/>
  <c r="K11" i="10"/>
  <c r="J11" i="10"/>
  <c r="I11" i="10"/>
  <c r="H11" i="10"/>
  <c r="G11" i="10"/>
  <c r="G10" i="10" s="1"/>
  <c r="F11" i="10"/>
  <c r="F10" i="10" s="1"/>
  <c r="E11" i="10"/>
  <c r="E10" i="10" s="1"/>
  <c r="I10" i="10"/>
  <c r="H10" i="10"/>
  <c r="D14" i="7"/>
  <c r="E14" i="7"/>
  <c r="F14" i="7"/>
  <c r="G14" i="7"/>
  <c r="K44" i="10" l="1"/>
  <c r="L44" i="10"/>
  <c r="E9" i="10"/>
  <c r="E8" i="10" s="1"/>
  <c r="E7" i="10" s="1"/>
  <c r="F9" i="10"/>
  <c r="F8" i="10" s="1"/>
  <c r="F7" i="10" s="1"/>
  <c r="M9" i="10"/>
  <c r="K9" i="10"/>
  <c r="K8" i="10" s="1"/>
  <c r="K7" i="10" s="1"/>
  <c r="I8" i="10"/>
  <c r="I7" i="10" s="1"/>
  <c r="H9" i="10"/>
  <c r="H8" i="10" s="1"/>
  <c r="H7" i="10" s="1"/>
  <c r="L9" i="10"/>
  <c r="L8" i="10" s="1"/>
  <c r="L7" i="10" s="1"/>
  <c r="G9" i="10"/>
  <c r="G8" i="10" s="1"/>
  <c r="G7" i="10" s="1"/>
  <c r="J9" i="10"/>
  <c r="J54" i="10"/>
  <c r="J44" i="10" s="1"/>
  <c r="M54" i="10"/>
  <c r="M44" i="10" s="1"/>
  <c r="C14" i="7"/>
  <c r="M8" i="10" l="1"/>
  <c r="M7" i="10" s="1"/>
  <c r="J8" i="10"/>
  <c r="J7" i="10" s="1"/>
  <c r="M8" i="9"/>
  <c r="E10" i="9"/>
  <c r="F10" i="9" s="1"/>
  <c r="D10" i="9"/>
  <c r="C10" i="9"/>
  <c r="F8" i="9"/>
  <c r="D8" i="9"/>
  <c r="M7" i="9"/>
  <c r="F7" i="9"/>
  <c r="D7" i="9"/>
</calcChain>
</file>

<file path=xl/comments1.xml><?xml version="1.0" encoding="utf-8"?>
<comments xmlns="http://schemas.openxmlformats.org/spreadsheetml/2006/main">
  <authors>
    <author>TT</author>
  </authors>
  <commentList>
    <comment ref="M7" authorId="0" shapeId="0">
      <text>
        <r>
          <rPr>
            <b/>
            <sz val="9"/>
            <color indexed="81"/>
            <rFont val="Times New Roman"/>
            <family val="1"/>
          </rPr>
          <t>Chưa bao gồm 14 thị trấn</t>
        </r>
      </text>
    </comment>
    <comment ref="M8" authorId="0" shapeId="0">
      <text>
        <r>
          <rPr>
            <b/>
            <sz val="9"/>
            <color indexed="81"/>
            <rFont val="Times New Roman"/>
            <family val="1"/>
          </rPr>
          <t>Chưa bao gồm 05 thị trấn</t>
        </r>
      </text>
    </comment>
  </commentList>
</comments>
</file>

<file path=xl/sharedStrings.xml><?xml version="1.0" encoding="utf-8"?>
<sst xmlns="http://schemas.openxmlformats.org/spreadsheetml/2006/main" count="324" uniqueCount="224">
  <si>
    <t>I</t>
  </si>
  <si>
    <t>II</t>
  </si>
  <si>
    <t>Yếu tố đặc thù (nếu có)</t>
  </si>
  <si>
    <t>Tỷ lệ (%)</t>
  </si>
  <si>
    <t>Tên ĐVHC</t>
  </si>
  <si>
    <t>Đối tượng</t>
  </si>
  <si>
    <t>Số lượng theo định mức được giao</t>
  </si>
  <si>
    <t>Số lượng hiện có
(số có mặt)</t>
  </si>
  <si>
    <t>Cán bộ</t>
  </si>
  <si>
    <t>Công chức</t>
  </si>
  <si>
    <t>Viên chức</t>
  </si>
  <si>
    <t>Tổng</t>
  </si>
  <si>
    <t>Diện tích
(km2)</t>
  </si>
  <si>
    <t>Xã</t>
  </si>
  <si>
    <t>Phường</t>
  </si>
  <si>
    <t>Quy mô dân số</t>
  </si>
  <si>
    <t>Quy mô kinh tế</t>
  </si>
  <si>
    <t>TỔNG</t>
  </si>
  <si>
    <t>Tỉnh Bắc Giang</t>
  </si>
  <si>
    <t>Phụ lục 1.1</t>
  </si>
  <si>
    <t>Số ĐVHC cấp xã trước sắp xếp</t>
  </si>
  <si>
    <t>Số ĐVHC cấp cơ sở trực thuộc</t>
  </si>
  <si>
    <t>Hiện trạng</t>
  </si>
  <si>
    <t>Kết quả</t>
  </si>
  <si>
    <t>Tỉnh Bắc Ninh</t>
  </si>
  <si>
    <t>Quy mô dân số (người)</t>
  </si>
  <si>
    <t>Diện tích 
tự nhiên</t>
  </si>
  <si>
    <r>
      <t xml:space="preserve">THỐNG KÊ HIỆN TRẠNG ĐVHC CẤP TỈNH TRƯỚC SẮP XẾP 
VÀ KẾT QUẢ THỰC HIỆN SAU SẮP XẾP ĐVHC CẤP TỈNH
</t>
    </r>
    <r>
      <rPr>
        <b/>
        <i/>
        <sz val="11"/>
        <color theme="1"/>
        <rFont val="Times New Roman"/>
        <family val="1"/>
      </rPr>
      <t>(Kèm theo Đề án sắp xếp ĐVHC cấp tỉnh)</t>
    </r>
  </si>
  <si>
    <t>Phụ lục 1.2</t>
  </si>
  <si>
    <t>Ghi chú</t>
  </si>
  <si>
    <t>Nghỉ hưu chế độ</t>
  </si>
  <si>
    <t xml:space="preserve">I </t>
  </si>
  <si>
    <t>TỈNH BẮC NINH</t>
  </si>
  <si>
    <t xml:space="preserve">TỈNH BẮC GIANG </t>
  </si>
  <si>
    <t>STT</t>
  </si>
  <si>
    <t>Số lượng thực hiện sắp xếp, tinh giản theo quy định hiện hành 
(Theo Nghị định 178, Nghị định 67,… 
và các chính sách của địa phương)</t>
  </si>
  <si>
    <t>Tinh giản biên chế hoặc thôi việc</t>
  </si>
  <si>
    <r>
      <t xml:space="preserve">Thu nhập BQ năm 2024
</t>
    </r>
    <r>
      <rPr>
        <b/>
        <i/>
        <sz val="10"/>
        <color theme="1"/>
        <rFont val="Times New Roman"/>
        <family val="1"/>
      </rPr>
      <t>(triệu VNĐ/năm)</t>
    </r>
  </si>
  <si>
    <r>
      <t xml:space="preserve">GRDP 
năm 2024
</t>
    </r>
    <r>
      <rPr>
        <b/>
        <i/>
        <sz val="10"/>
        <color theme="1"/>
        <rFont val="Times New Roman"/>
        <family val="1"/>
      </rPr>
      <t>(triệu VNĐ)</t>
    </r>
  </si>
  <si>
    <r>
      <t xml:space="preserve">Tổng thu NSNN 
năm 2024
</t>
    </r>
    <r>
      <rPr>
        <b/>
        <i/>
        <sz val="10"/>
        <color theme="1"/>
        <rFont val="Times New Roman"/>
        <family val="1"/>
      </rPr>
      <t>(triệu VNĐ)</t>
    </r>
  </si>
  <si>
    <t>Đơn vị</t>
  </si>
  <si>
    <t>Phương án sắp xếp</t>
  </si>
  <si>
    <t>Tổng số cơ sở nhà, đất các cơ quan, đơn vị đang quản lý, sử dụng</t>
  </si>
  <si>
    <t>Phương án sắp xếp, xử lý</t>
  </si>
  <si>
    <t>Lộ trình</t>
  </si>
  <si>
    <t>Tên gọi mới</t>
  </si>
  <si>
    <t>Nơi đặt trụ sở</t>
  </si>
  <si>
    <t>Tiếp tục 
sử dụng</t>
  </si>
  <si>
    <t>Dôi dư</t>
  </si>
  <si>
    <t>Phương án
 khác</t>
  </si>
  <si>
    <t>Tổng cộng (A+B)</t>
  </si>
  <si>
    <t>A</t>
  </si>
  <si>
    <t>Các ban, cơ quan, đơn vị thuộc khối Đảng</t>
  </si>
  <si>
    <t>1</t>
  </si>
  <si>
    <t>Cơ quan Đảng</t>
  </si>
  <si>
    <t>1.1</t>
  </si>
  <si>
    <t>Văn phòng Tỉnh ủy</t>
  </si>
  <si>
    <t>Trụ sở tại Số 10 đường Hoàng Văn Thụ, thành phố Bắc Giang.</t>
  </si>
  <si>
    <t>Điều chuyển</t>
  </si>
  <si>
    <t>1.2</t>
  </si>
  <si>
    <t>Ban Tổ chức Tỉnh ủy</t>
  </si>
  <si>
    <t>Trụ sở tại Số 6, đường Hoàng Văn Thụ, thành phố Bắc Giang.</t>
  </si>
  <si>
    <t>1.3</t>
  </si>
  <si>
    <t>Ủy ban kiểm tra tỉnh ủy</t>
  </si>
  <si>
    <t>Trụ sở Số 12, đường Hoàng Văn Thụ, thành phố Bắc Giang.</t>
  </si>
  <si>
    <t>1.4</t>
  </si>
  <si>
    <t>Ban Tuyên giáo và dân vận tỉnh ủy</t>
  </si>
  <si>
    <t>Trụ sở Số 8, đường Hoàng Văn Thụ, thành phố Bắc Giang..</t>
  </si>
  <si>
    <t>1.5</t>
  </si>
  <si>
    <t>Ban Nội chính tỉnh ủy</t>
  </si>
  <si>
    <t>Trụ sở Số 12A, đường Hoàng Văn Thụ, thành phố Bắc Giang.</t>
  </si>
  <si>
    <t>1.6</t>
  </si>
  <si>
    <t>Văn phòng Đảng ủy các cơ quan Đảng tỉnh</t>
  </si>
  <si>
    <t>Số 10 đường Hoàng Văn Thụ, thành phố Bắc Giang.</t>
  </si>
  <si>
    <t>1.7</t>
  </si>
  <si>
    <t>Văn phòng Đảng ủy UBND tỉnh</t>
  </si>
  <si>
    <t>Tầng 4+5, Tòa B, Trụ sở Liên cơ quan tỉnh Bắc Giang.</t>
  </si>
  <si>
    <t>2</t>
  </si>
  <si>
    <t>Đơn vị sự nghiệp</t>
  </si>
  <si>
    <t>2.1</t>
  </si>
  <si>
    <t>Báo Bắc Giang</t>
  </si>
  <si>
    <t>Số 49 đường Nguyễn Văn Cừ, thành phố Bắc Giang.</t>
  </si>
  <si>
    <t>2.2</t>
  </si>
  <si>
    <t>Trường Chính trị tỉnh</t>
  </si>
  <si>
    <t>Đường Minh Khai kéo dài, khu phía Nam, thành phố Bắc Giang</t>
  </si>
  <si>
    <t>3</t>
  </si>
  <si>
    <t>Đoàn thể tỉnh</t>
  </si>
  <si>
    <t>3.1</t>
  </si>
  <si>
    <t>Ủy ban MTTQ tỉnh</t>
  </si>
  <si>
    <t>Tầng 3, Tòa B, Trụ sở Liên cơ quan tỉnh Bắc Giang.</t>
  </si>
  <si>
    <t>3.2</t>
  </si>
  <si>
    <t>Hội Nông dân tỉnh</t>
  </si>
  <si>
    <t>Tầng 7, nhà B, Trụ sở nhà liên cơ quan tỉnh Bắc Giang</t>
  </si>
  <si>
    <t>3.3</t>
  </si>
  <si>
    <t>Hội Liên hiệp Phụ nữ tỉnh</t>
  </si>
  <si>
    <t>Số 72, đường Hùng Vương, thành phố Bắc Giang</t>
  </si>
  <si>
    <t>3.4</t>
  </si>
  <si>
    <t>Hội cựu chiến binh tỉnh</t>
  </si>
  <si>
    <t>Tầng 4, Tòa B, Trụ sở liên cơ quan tỉnh Bắc Giang</t>
  </si>
  <si>
    <t>3.5</t>
  </si>
  <si>
    <t>Tỉnh đoàn thanh niên</t>
  </si>
  <si>
    <t>Tầng 8, Tòa B, Trụ sở liên cơ quan tỉnh Bắc Giang</t>
  </si>
  <si>
    <t>Các ban, cơ quan thuộc HĐND tỉnh</t>
  </si>
  <si>
    <t>Ban Pháp chế, Ban Kinh tế ngân sách, Ban Văn hóa xã hội và Văn phòng đoàn ĐBQH và HĐND tỉnh</t>
  </si>
  <si>
    <t>Dùng chung với VP UBND tỉnh</t>
  </si>
  <si>
    <t>III</t>
  </si>
  <si>
    <t>Các sở, cơ quan thuộc UBND tỉnh</t>
  </si>
  <si>
    <t>Sở Tài chính</t>
  </si>
  <si>
    <t>-</t>
  </si>
  <si>
    <t>VP Sở tại địa chỉ: 01 đường Nguyễn Cao, phường Ngô Quyền, TP Bắc Giang.</t>
  </si>
  <si>
    <t>VP Sở tại địa chỉ: Đường Nguyễn Gia Thiều, TP Bắc Giang.</t>
  </si>
  <si>
    <t>Sở Xây dựng</t>
  </si>
  <si>
    <t>VP Sở tại địa chỉ:  Tầng 5, 6, Tòa A, Trụ sở liên cơ quan tỉnh Bắc Giang</t>
  </si>
  <si>
    <t>VP Sở tại địa chỉ: Số 34 đường Hùng Vương, thành phố Bắc Giang.</t>
  </si>
  <si>
    <t>Sở Nông nghiệp và Môi trường</t>
  </si>
  <si>
    <t>VP Sở tại địa chỉ: Số 50, đường Ngô Gia Tự, Phường Ngô Quyền, Bắc Giang.</t>
  </si>
  <si>
    <t>VP Sở tại địa chỉ: Tầng 7-8 nhà A, Trụ sở liên cơ quan tỉnh Bắc Giang</t>
  </si>
  <si>
    <t>4</t>
  </si>
  <si>
    <t>Sở Khoa học và công nghệ</t>
  </si>
  <si>
    <t>VP Sở tại địa chỉ: Lô Q10, đường Lý Tự Trọng, Phường Xương Giang, TP Bắc Giang.</t>
  </si>
  <si>
    <t>5</t>
  </si>
  <si>
    <t>Sở Nội vụ</t>
  </si>
  <si>
    <t>VP Sở tại địa chỉ: Tầng 2, 3 nhà A, Trụ sở liên cơ quan tỉnh Bắc Giang</t>
  </si>
  <si>
    <t>6</t>
  </si>
  <si>
    <t>Văn phòng UBND tỉnh</t>
  </si>
  <si>
    <t>Địa chỉ: Số 82 Hùng Vương, thành phố Bắc Giang. + VP tiếp dân</t>
  </si>
  <si>
    <t>7</t>
  </si>
  <si>
    <t>Sở Y tế</t>
  </si>
  <si>
    <t>VP Sở tại địa chỉ: Đường Hùng Vương, phường Ngô Quyền thành phố Bắc Giang.</t>
  </si>
  <si>
    <t>Chi cục Dân số</t>
  </si>
  <si>
    <t>8</t>
  </si>
  <si>
    <t>Sở Giáo dục và đào tạo</t>
  </si>
  <si>
    <t>VP Sở tại địa chỉ: Lô Q10, đường Lý Tự Trọng, phường Xương Giang.</t>
  </si>
  <si>
    <t>9</t>
  </si>
  <si>
    <t>Sở Công thương</t>
  </si>
  <si>
    <t>VP Sở tại địa chỉ: Số 18 đường Hoàng Văn Thụ, thành phố Bắc Giang.</t>
  </si>
  <si>
    <t>10</t>
  </si>
  <si>
    <t>Sở Văn hóa, thể thao và du lịch</t>
  </si>
  <si>
    <t>VP Sở tại địa chỉ: Số 74, đường Nguyễn Thị Lưu, phường Ngô Quyền, Tp. Bắc Giang.</t>
  </si>
  <si>
    <t>11</t>
  </si>
  <si>
    <t>Sở Tư pháp</t>
  </si>
  <si>
    <t>VP Sở tại địa chỉ: Tầng 4, 5 nhà A, Trụ sở liên cơ quan tỉnh Bắc Giang</t>
  </si>
  <si>
    <t>12</t>
  </si>
  <si>
    <t>Thanh tra tỉnh</t>
  </si>
  <si>
    <t>VP Sở tại địa chỉ: 84 Đường Hùng Vương , phường Hoàng Văn Thụ TP Bắc Giang, tỉnh Bắc Giang.</t>
  </si>
  <si>
    <t>Có mở rộng</t>
  </si>
  <si>
    <t>Ban QL các KCN tỉnh</t>
  </si>
  <si>
    <t>Địa chỉ: Trung tâm điều hành KCN Đình Trám, Việt Yên, Bắc Giang.</t>
  </si>
  <si>
    <t>13</t>
  </si>
  <si>
    <t>Trung tâm phục vụ hành chính công</t>
  </si>
  <si>
    <t>Địa chỉ: Khu nhà liên cơ quan, Quảng trường 3/2, thành phố Bắc Giang, tỉnh Bắc Giang</t>
  </si>
  <si>
    <t>14</t>
  </si>
  <si>
    <t>Liên minh Hợp tác xã</t>
  </si>
  <si>
    <t xml:space="preserve">Địa chỉ: </t>
  </si>
  <si>
    <t>IV</t>
  </si>
  <si>
    <t>Các đơn vị SNCL trực thuộc UBND tỉnh</t>
  </si>
  <si>
    <t>Ban QLDA Đầu tư xây dựng các công trình dân dụng và công nghiệp tỉnh</t>
  </si>
  <si>
    <t>Địa chỉ: Trung tâm Thương mại - Trụ sở liên cơ quan - Số 01, đường Hùng Vương, thành phố Bắc Giang, tỉnh Bắc Giang.</t>
  </si>
  <si>
    <t>Ban QLDA Đầu tư xây dựng các công trình giao thông, nông nghiệp tỉnh</t>
  </si>
  <si>
    <t>Địa chỉ: Tầng 8, 9 trụ sở liên cơ quan các ĐVSN, đường Quách Nhẫn, Phường Ngô Quyền, Thành phố Bắc Giang, Bắc Giang</t>
  </si>
  <si>
    <t>Đài Phát thanh và Truyền hình tỉnh</t>
  </si>
  <si>
    <t>Địa chỉ: Đường Võ Nguyên Giáp, xã Tân Mỹ, TP Bắc Giang, tỉnh Bắc Giang</t>
  </si>
  <si>
    <t>Trường Cao đẳng Bắc Giang</t>
  </si>
  <si>
    <t>Trường Cao đẳng Công nghệ Việt - Hàn</t>
  </si>
  <si>
    <t>Trường Cao đẳng Miền núi Bắc Giang</t>
  </si>
  <si>
    <t>Quỹ đầu tư phát triển tỉnh</t>
  </si>
  <si>
    <t>Địa chỉ: Tầng 4, 5 Tòa nhà Trụ sở làm việc các đơn vị sự nghiệp, Lô T2, đường Quách Nhẫn, phường Ngô Quyền, thành phố Bắc Giang, tỉnh Bắc Giang</t>
  </si>
  <si>
    <t>Trung tâm Phát triển quỹ đất tỉnh</t>
  </si>
  <si>
    <t>B</t>
  </si>
  <si>
    <t>Khối cơ quan</t>
  </si>
  <si>
    <t xml:space="preserve">Văn phòng Tỉnh ủy </t>
  </si>
  <si>
    <t xml:space="preserve">Trụ sở Báo Bắc Ninh </t>
  </si>
  <si>
    <t xml:space="preserve">Đảng ủy khối các cơ quan và doanh nghiệp tỉnh </t>
  </si>
  <si>
    <t>Trụ sở ban Đảng</t>
  </si>
  <si>
    <t xml:space="preserve">Văn phòng UBND </t>
  </si>
  <si>
    <t>Ban tiếp công dân tỉnh</t>
  </si>
  <si>
    <t>Trung tâm Văn hóa Kinh Bắc</t>
  </si>
  <si>
    <t>VP Sở tại: Số 8 Lý Thái Tổ-Phường Suối Hoa (SNN)</t>
  </si>
  <si>
    <t>VP Sở tại: Số 7 Hai Bà Trưng-Phường Suối Hoa (STNMT)</t>
  </si>
  <si>
    <t xml:space="preserve">- </t>
  </si>
  <si>
    <t>VP Sở tại: Số 11 Hai Bà Trưng-Phường Suối Hoa (TTQT+ TTPTQĐ)</t>
  </si>
  <si>
    <t>VP Sở tại: Số 188 Nguyễn Gia Thiếu-Suối Hoa (VPĐKĐĐ)</t>
  </si>
  <si>
    <t xml:space="preserve">Văn phòng Sở Tư pháp </t>
  </si>
  <si>
    <t>Sở Khoa học và Công nghệ</t>
  </si>
  <si>
    <t>VP Sở tại địa chỉ: Số 8 Lý Thái Tông-Phường Suối Hoa</t>
  </si>
  <si>
    <t>VP Sở tại địa chỉ: Số 11 A Lý Thái Tổ, Phường Suối Hoa</t>
  </si>
  <si>
    <t>VP Sở tại địa chỉ: Số 2A Lý Thái Tổ, phường Suối Hoa, TP Bắc Ninh</t>
  </si>
  <si>
    <t>VP Sở tại địa chỉ: Số 6 Lý Thái Tổ, phường Suối Hoa, TP Bắc Ninh</t>
  </si>
  <si>
    <t>Văn phòng Sở</t>
  </si>
  <si>
    <t>Sở Giáo dục và Đào tạo</t>
  </si>
  <si>
    <t xml:space="preserve">Văn phòng Sở </t>
  </si>
  <si>
    <t>Cơ sở tại Số 03 Lý Thái Tổ, phường Suối Hoa</t>
  </si>
  <si>
    <t>Cơ sở tại đường Ngô Gia Tự, Phường Suối Hoa</t>
  </si>
  <si>
    <t>Sở Văn hóa Thể Thao và Du lịch</t>
  </si>
  <si>
    <t>Cơ sở tại số 09 Lý Thái Tổ, phường Suối Hoa</t>
  </si>
  <si>
    <t>Cơ sở tại số 11 Lý Thái Tổ, phường Suối Hoa</t>
  </si>
  <si>
    <t>Thanh Tra tỉnh</t>
  </si>
  <si>
    <t>Đài Phát thanh Truyền hình</t>
  </si>
  <si>
    <t>15</t>
  </si>
  <si>
    <t>Liên minh HTX</t>
  </si>
  <si>
    <t>16</t>
  </si>
  <si>
    <t>Ban quản lý khu CN</t>
  </si>
  <si>
    <t>17</t>
  </si>
  <si>
    <t>Ủy ban Mặt trận tổ quốc</t>
  </si>
  <si>
    <t>18</t>
  </si>
  <si>
    <t>Tỉnh đoàn Thanh niên</t>
  </si>
  <si>
    <t>20</t>
  </si>
  <si>
    <t>Trường chính trị NVC</t>
  </si>
  <si>
    <t>21</t>
  </si>
  <si>
    <t>Hội người cao tuổi</t>
  </si>
  <si>
    <t>22</t>
  </si>
  <si>
    <t>Ban QLDA dân dụng và đô thị</t>
  </si>
  <si>
    <t>Trụ sở liên cơ quan: Ban quản lý khu vực phát triển đô thị Bắc Ninh; Viện nghiên cứu kinh tế xã hội; Quỹ đầu tư phát triển; Quỹ đầu tư phát triển đất- Số 6, đường Nguyễn Đăng Đạo, P.Tiền An, TP.Bắc Ninh</t>
  </si>
  <si>
    <t>Trụ sở Ban QL dân dụng và công nghiệp</t>
  </si>
  <si>
    <t>Khu nhà ở sinh viên và nhà công cộng - Đường Tô Hiến Thành, P.Kinh Bắc, TP.Bắc Ninh</t>
  </si>
  <si>
    <t>Cung Quy hoạch kiến trúc Bắc Ninh - Số 25, đường Kinh Dương Vương, TP.Bắc Ninh</t>
  </si>
  <si>
    <t>23</t>
  </si>
  <si>
    <t>Ban QLDA giao thông và Nông nghiệp</t>
  </si>
  <si>
    <t>PHƯƠNG ÁN XỬ LÝ TRỤ SỞ CÔNG DÔI DƯ SAU SẮP XẾP ĐVHC CẤP TỈNH</t>
  </si>
  <si>
    <t>Phụ lục 3</t>
  </si>
  <si>
    <t>CHÍNH PHỦ</t>
  </si>
  <si>
    <r>
      <rPr>
        <b/>
        <sz val="13"/>
        <color theme="1"/>
        <rFont val="Times New Roman"/>
        <family val="1"/>
      </rPr>
      <t>SỐ LƯỢNG CÁN BỘ, CÔNG CHỨC, VIÊN CHỨC TỈNH BẮC NINH (MỚI) SAU SẮP XẾP</t>
    </r>
    <r>
      <rPr>
        <b/>
        <sz val="14"/>
        <color theme="1"/>
        <rFont val="Times New Roman"/>
        <family val="1"/>
      </rPr>
      <t xml:space="preserve">
</t>
    </r>
    <r>
      <rPr>
        <b/>
        <i/>
        <sz val="14"/>
        <color theme="1"/>
        <rFont val="Times New Roman"/>
        <family val="1"/>
      </rPr>
      <t>(Kèm theo Đề án sắp xếp tỉnh Bắc Ninh và tỉnh Bắc Giang)</t>
    </r>
  </si>
  <si>
    <t>(Kèm theo Đề án sắp xếp tỉnh Bắc Ninh và tỉnh Bắc Giang)</t>
  </si>
  <si>
    <t>CHÍNH PHỦ                                                                                                                                                                     Phụ lục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</si>
</sst>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??\ _₫_-;_-@_-"/>
    <numFmt numFmtId="165" formatCode="_-* #,##0.00\ _₫_-;\-* #,##0.00\ _₫_-;_-* &quot;-&quot;??\ _₫_-;_-@_-"/>
    <numFmt numFmtId="166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0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4" fillId="0" borderId="0"/>
    <xf numFmtId="165" fontId="23" fillId="0" borderId="0" applyFont="0" applyFill="0" applyBorder="0" applyAlignment="0" applyProtection="0"/>
    <xf numFmtId="0" fontId="1" fillId="0" borderId="0"/>
    <xf numFmtId="0" fontId="27" fillId="0" borderId="0"/>
    <xf numFmtId="166" fontId="2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 wrapText="1"/>
    </xf>
    <xf numFmtId="0" fontId="2" fillId="0" borderId="0" xfId="0" applyFont="1"/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3" fontId="15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9" fontId="7" fillId="0" borderId="1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8" fillId="0" borderId="19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15" fillId="0" borderId="17" xfId="0" quotePrefix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3" fontId="16" fillId="0" borderId="23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25" fillId="0" borderId="26" xfId="0" applyNumberFormat="1" applyFont="1" applyBorder="1" applyAlignment="1">
      <alignment horizontal="center" vertical="center" wrapText="1"/>
    </xf>
    <xf numFmtId="49" fontId="25" fillId="0" borderId="26" xfId="0" applyNumberFormat="1" applyFont="1" applyBorder="1" applyAlignment="1">
      <alignment vertical="center" wrapText="1"/>
    </xf>
    <xf numFmtId="164" fontId="25" fillId="0" borderId="26" xfId="2" applyNumberFormat="1" applyFont="1" applyBorder="1" applyAlignment="1" applyProtection="1">
      <alignment horizontal="center" vertical="center" wrapText="1" readingOrder="1"/>
      <protection locked="0"/>
    </xf>
    <xf numFmtId="164" fontId="20" fillId="0" borderId="26" xfId="2" applyNumberFormat="1" applyFont="1" applyBorder="1" applyAlignment="1">
      <alignment horizontal="center" vertical="center" wrapText="1"/>
    </xf>
    <xf numFmtId="164" fontId="20" fillId="0" borderId="26" xfId="2" applyNumberFormat="1" applyFont="1" applyBorder="1" applyAlignment="1" applyProtection="1">
      <alignment horizontal="center" vertical="center" wrapText="1" readingOrder="1"/>
      <protection locked="0"/>
    </xf>
    <xf numFmtId="0" fontId="25" fillId="0" borderId="26" xfId="0" applyFont="1" applyBorder="1" applyAlignment="1" applyProtection="1">
      <alignment vertical="center" wrapText="1" readingOrder="1"/>
      <protection locked="0"/>
    </xf>
    <xf numFmtId="0" fontId="20" fillId="0" borderId="26" xfId="0" applyFont="1" applyBorder="1" applyAlignment="1">
      <alignment horizontal="center"/>
    </xf>
    <xf numFmtId="0" fontId="26" fillId="0" borderId="26" xfId="0" applyFont="1" applyBorder="1" applyAlignment="1">
      <alignment vertical="center" wrapText="1"/>
    </xf>
    <xf numFmtId="0" fontId="20" fillId="0" borderId="26" xfId="0" applyFont="1" applyBorder="1" applyAlignment="1" applyProtection="1">
      <alignment vertical="center" wrapText="1" readingOrder="1"/>
      <protection locked="0"/>
    </xf>
    <xf numFmtId="164" fontId="20" fillId="0" borderId="26" xfId="2" applyNumberFormat="1" applyFont="1" applyBorder="1" applyAlignment="1">
      <alignment horizontal="center"/>
    </xf>
    <xf numFmtId="49" fontId="20" fillId="0" borderId="26" xfId="0" applyNumberFormat="1" applyFont="1" applyBorder="1" applyAlignment="1">
      <alignment horizontal="center" vertical="center" wrapText="1"/>
    </xf>
    <xf numFmtId="0" fontId="20" fillId="0" borderId="26" xfId="0" applyFont="1" applyBorder="1"/>
    <xf numFmtId="0" fontId="25" fillId="0" borderId="26" xfId="0" applyFont="1" applyBorder="1"/>
    <xf numFmtId="0" fontId="25" fillId="0" borderId="26" xfId="0" applyFont="1" applyBorder="1" applyAlignment="1">
      <alignment vertical="center" wrapText="1"/>
    </xf>
    <xf numFmtId="49" fontId="25" fillId="0" borderId="26" xfId="0" quotePrefix="1" applyNumberFormat="1" applyFont="1" applyBorder="1" applyAlignment="1">
      <alignment horizontal="center" vertical="center" wrapText="1"/>
    </xf>
    <xf numFmtId="164" fontId="25" fillId="0" borderId="27" xfId="2" applyNumberFormat="1" applyFont="1" applyBorder="1" applyAlignment="1" applyProtection="1">
      <alignment horizontal="center" vertical="center" wrapText="1" readingOrder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5" xfId="0" quotePrefix="1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 wrapText="1"/>
    </xf>
    <xf numFmtId="0" fontId="8" fillId="0" borderId="20" xfId="0" quotePrefix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3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left" vertical="center" wrapText="1"/>
    </xf>
    <xf numFmtId="164" fontId="25" fillId="0" borderId="24" xfId="1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vertical="center" wrapText="1"/>
    </xf>
    <xf numFmtId="164" fontId="25" fillId="0" borderId="25" xfId="2" applyNumberFormat="1" applyFont="1" applyBorder="1" applyAlignment="1">
      <alignment horizontal="center" vertical="center" wrapText="1"/>
    </xf>
    <xf numFmtId="0" fontId="25" fillId="0" borderId="25" xfId="0" applyFont="1" applyBorder="1"/>
    <xf numFmtId="164" fontId="25" fillId="0" borderId="26" xfId="2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vertical="center" wrapText="1"/>
    </xf>
    <xf numFmtId="164" fontId="29" fillId="0" borderId="26" xfId="2" applyNumberFormat="1" applyFont="1" applyBorder="1" applyAlignment="1" applyProtection="1">
      <alignment horizontal="center" vertical="center" wrapText="1" readingOrder="1"/>
      <protection locked="0"/>
    </xf>
    <xf numFmtId="0" fontId="25" fillId="0" borderId="26" xfId="0" applyFont="1" applyBorder="1" applyAlignment="1" applyProtection="1">
      <alignment horizontal="center" vertical="center" wrapText="1" readingOrder="1"/>
      <protection locked="0"/>
    </xf>
    <xf numFmtId="49" fontId="20" fillId="0" borderId="26" xfId="0" quotePrefix="1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wrapText="1"/>
    </xf>
    <xf numFmtId="49" fontId="25" fillId="0" borderId="27" xfId="0" applyNumberFormat="1" applyFont="1" applyBorder="1" applyAlignment="1">
      <alignment horizontal="center" vertical="center" wrapText="1"/>
    </xf>
    <xf numFmtId="0" fontId="25" fillId="0" borderId="27" xfId="0" applyFont="1" applyBorder="1" applyAlignment="1" applyProtection="1">
      <alignment vertical="center" wrapText="1" readingOrder="1"/>
      <protection locked="0"/>
    </xf>
    <xf numFmtId="0" fontId="25" fillId="0" borderId="27" xfId="0" applyFont="1" applyBorder="1"/>
    <xf numFmtId="0" fontId="26" fillId="0" borderId="26" xfId="3" quotePrefix="1" applyFont="1" applyBorder="1" applyAlignment="1">
      <alignment horizontal="center" vertical="center" wrapText="1"/>
    </xf>
    <xf numFmtId="164" fontId="26" fillId="0" borderId="26" xfId="2" applyNumberFormat="1" applyFont="1" applyBorder="1" applyAlignment="1">
      <alignment horizontal="center" vertical="center" wrapText="1"/>
    </xf>
    <xf numFmtId="0" fontId="26" fillId="0" borderId="26" xfId="0" applyFont="1" applyBorder="1"/>
    <xf numFmtId="164" fontId="25" fillId="0" borderId="26" xfId="2" applyNumberFormat="1" applyFont="1" applyBorder="1" applyAlignment="1">
      <alignment horizontal="center"/>
    </xf>
    <xf numFmtId="49" fontId="26" fillId="0" borderId="26" xfId="0" quotePrefix="1" applyNumberFormat="1" applyFont="1" applyBorder="1" applyAlignment="1">
      <alignment horizontal="center" vertical="center" wrapText="1"/>
    </xf>
    <xf numFmtId="0" fontId="26" fillId="0" borderId="26" xfId="4" applyFont="1" applyBorder="1" applyAlignment="1">
      <alignment vertical="center" wrapText="1"/>
    </xf>
    <xf numFmtId="164" fontId="26" fillId="0" borderId="26" xfId="5" applyNumberFormat="1" applyFont="1" applyFill="1" applyBorder="1" applyAlignment="1">
      <alignment vertical="center" wrapText="1"/>
    </xf>
    <xf numFmtId="164" fontId="20" fillId="0" borderId="26" xfId="2" applyNumberFormat="1" applyFont="1" applyBorder="1" applyAlignment="1">
      <alignment horizontal="center" wrapText="1"/>
    </xf>
    <xf numFmtId="0" fontId="26" fillId="0" borderId="26" xfId="0" applyFont="1" applyBorder="1" applyAlignment="1" applyProtection="1">
      <alignment vertical="center" wrapText="1" readingOrder="1"/>
      <protection locked="0"/>
    </xf>
    <xf numFmtId="164" fontId="26" fillId="0" borderId="26" xfId="2" applyNumberFormat="1" applyFont="1" applyBorder="1" applyAlignment="1" applyProtection="1">
      <alignment horizontal="center" vertical="center" wrapText="1" readingOrder="1"/>
      <protection locked="0"/>
    </xf>
    <xf numFmtId="0" fontId="26" fillId="0" borderId="26" xfId="0" quotePrefix="1" applyFont="1" applyBorder="1" applyAlignment="1" applyProtection="1">
      <alignment horizontal="center" vertical="center" wrapText="1" readingOrder="1"/>
      <protection locked="0"/>
    </xf>
    <xf numFmtId="164" fontId="26" fillId="0" borderId="26" xfId="2" applyNumberFormat="1" applyFont="1" applyFill="1" applyBorder="1" applyAlignment="1">
      <alignment horizontal="center" vertical="center" wrapText="1"/>
    </xf>
    <xf numFmtId="164" fontId="20" fillId="0" borderId="26" xfId="2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vertical="center" wrapText="1"/>
    </xf>
    <xf numFmtId="49" fontId="25" fillId="0" borderId="28" xfId="0" applyNumberFormat="1" applyFont="1" applyBorder="1" applyAlignment="1">
      <alignment horizontal="center" vertical="center" wrapText="1"/>
    </xf>
    <xf numFmtId="49" fontId="25" fillId="0" borderId="28" xfId="0" applyNumberFormat="1" applyFont="1" applyBorder="1" applyAlignment="1">
      <alignment vertical="center" wrapText="1"/>
    </xf>
    <xf numFmtId="164" fontId="25" fillId="0" borderId="28" xfId="2" applyNumberFormat="1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center"/>
    </xf>
    <xf numFmtId="0" fontId="25" fillId="0" borderId="28" xfId="0" applyFont="1" applyBorder="1"/>
  </cellXfs>
  <cellStyles count="6">
    <cellStyle name="Comma 2" xfId="2"/>
    <cellStyle name="Dấu phẩy 2" xfId="5"/>
    <cellStyle name="Normal" xfId="0" builtinId="0"/>
    <cellStyle name="Normal 2 2" xfId="3"/>
    <cellStyle name="Normal 3" xfId="1"/>
    <cellStyle name="Normal 4" xfId="4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257175</xdr:rowOff>
    </xdr:from>
    <xdr:to>
      <xdr:col>2</xdr:col>
      <xdr:colOff>428625</xdr:colOff>
      <xdr:row>0</xdr:row>
      <xdr:rowOff>257175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DA74470C-86A9-8CF9-B19E-45A152F72D1B}"/>
            </a:ext>
          </a:extLst>
        </xdr:cNvPr>
        <xdr:cNvCxnSpPr/>
      </xdr:nvCxnSpPr>
      <xdr:spPr>
        <a:xfrm>
          <a:off x="923925" y="257175"/>
          <a:ext cx="752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504271</xdr:colOff>
      <xdr:row>0</xdr:row>
      <xdr:rowOff>324974</xdr:rowOff>
    </xdr:from>
    <xdr:to>
      <xdr:col>2</xdr:col>
      <xdr:colOff>281834</xdr:colOff>
      <xdr:row>0</xdr:row>
      <xdr:rowOff>324974</xdr:rowOff>
    </xdr:to>
    <xdr:cxnSp macro="">
      <xdr:nvCxnSpPr>
        <xdr:cNvPr id="2" name="Đường nối Thẳng 2">
          <a:extLst>
            <a:ext uri="{FF2B5EF4-FFF2-40B4-BE49-F238E27FC236}">
              <a16:creationId xmlns:a16="http://schemas.microsoft.com/office/drawing/2014/main" id="{4967F881-506F-428E-9433-2F138417B679}"/>
            </a:ext>
          </a:extLst>
        </xdr:cNvPr>
        <xdr:cNvCxnSpPr/>
      </xdr:nvCxnSpPr>
      <xdr:spPr>
        <a:xfrm>
          <a:off x="1042153" y="324974"/>
          <a:ext cx="752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"/>
  <sheetViews>
    <sheetView view="pageBreakPreview" zoomScaleNormal="100" zoomScaleSheetLayoutView="100" workbookViewId="0">
      <selection activeCell="B2" sqref="B2:M2"/>
    </sheetView>
  </sheetViews>
  <sheetFormatPr defaultRowHeight="15" x14ac:dyDescent="0.25"/>
  <cols>
    <col min="1" max="1" width="4.85546875" style="3" customWidth="1"/>
    <col min="2" max="2" width="12.7109375" style="3" customWidth="1"/>
    <col min="3" max="3" width="7.85546875" style="3" customWidth="1"/>
    <col min="4" max="4" width="6.42578125" style="3" customWidth="1"/>
    <col min="5" max="5" width="9.140625" style="11" customWidth="1"/>
    <col min="6" max="6" width="6.85546875" style="3" customWidth="1"/>
    <col min="7" max="7" width="10" style="3" customWidth="1"/>
    <col min="8" max="8" width="10.5703125" style="3" customWidth="1"/>
    <col min="9" max="9" width="14.42578125" style="3" customWidth="1"/>
    <col min="10" max="10" width="7.140625" style="3" customWidth="1"/>
    <col min="11" max="11" width="5.28515625" style="3" customWidth="1"/>
    <col min="12" max="12" width="7.85546875" style="3" customWidth="1"/>
    <col min="13" max="13" width="6.28515625" style="3" customWidth="1"/>
    <col min="14" max="14" width="7.5703125" style="3" customWidth="1"/>
    <col min="15" max="15" width="9.140625" style="3"/>
    <col min="16" max="16" width="6.140625" style="3" customWidth="1"/>
    <col min="17" max="16384" width="9.140625" style="3"/>
  </cols>
  <sheetData>
    <row r="1" spans="1:14" ht="24.75" customHeight="1" x14ac:dyDescent="0.25">
      <c r="A1" s="67" t="s">
        <v>220</v>
      </c>
      <c r="B1" s="67"/>
      <c r="C1" s="67"/>
      <c r="D1" s="67"/>
      <c r="N1" s="10" t="s">
        <v>19</v>
      </c>
    </row>
    <row r="2" spans="1:14" ht="60.75" customHeight="1" x14ac:dyDescent="0.25">
      <c r="B2" s="68" t="s">
        <v>27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4" s="4" customFormat="1" ht="36" customHeight="1" x14ac:dyDescent="0.25">
      <c r="A3" s="65" t="s">
        <v>34</v>
      </c>
      <c r="B3" s="65" t="s">
        <v>4</v>
      </c>
      <c r="C3" s="69" t="s">
        <v>26</v>
      </c>
      <c r="D3" s="70"/>
      <c r="E3" s="69" t="s">
        <v>15</v>
      </c>
      <c r="F3" s="70"/>
      <c r="G3" s="69" t="s">
        <v>16</v>
      </c>
      <c r="H3" s="71"/>
      <c r="I3" s="70"/>
      <c r="J3" s="65" t="s">
        <v>20</v>
      </c>
      <c r="K3" s="69" t="s">
        <v>21</v>
      </c>
      <c r="L3" s="71"/>
      <c r="M3" s="70"/>
      <c r="N3" s="65" t="s">
        <v>2</v>
      </c>
    </row>
    <row r="4" spans="1:14" s="4" customFormat="1" ht="72.75" customHeight="1" x14ac:dyDescent="0.25">
      <c r="A4" s="66"/>
      <c r="B4" s="66"/>
      <c r="C4" s="7" t="s">
        <v>12</v>
      </c>
      <c r="D4" s="7" t="s">
        <v>3</v>
      </c>
      <c r="E4" s="12" t="s">
        <v>25</v>
      </c>
      <c r="F4" s="7" t="s">
        <v>3</v>
      </c>
      <c r="G4" s="7" t="s">
        <v>38</v>
      </c>
      <c r="H4" s="7" t="s">
        <v>39</v>
      </c>
      <c r="I4" s="7" t="s">
        <v>37</v>
      </c>
      <c r="J4" s="66"/>
      <c r="K4" s="7" t="s">
        <v>13</v>
      </c>
      <c r="L4" s="7" t="s">
        <v>14</v>
      </c>
      <c r="M4" s="7" t="s">
        <v>11</v>
      </c>
      <c r="N4" s="66"/>
    </row>
    <row r="5" spans="1:14" s="9" customFormat="1" ht="15.75" customHeight="1" x14ac:dyDescent="0.25">
      <c r="A5" s="8"/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</row>
    <row r="6" spans="1:14" s="18" customFormat="1" ht="15.75" customHeight="1" x14ac:dyDescent="0.25">
      <c r="A6" s="7" t="s">
        <v>0</v>
      </c>
      <c r="B6" s="17" t="s">
        <v>22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9" customFormat="1" ht="15.75" customHeight="1" x14ac:dyDescent="0.25">
      <c r="A7" s="8">
        <v>1</v>
      </c>
      <c r="B7" s="16" t="s">
        <v>18</v>
      </c>
      <c r="C7" s="14">
        <v>3895.89</v>
      </c>
      <c r="D7" s="14">
        <f>C7/8000*100</f>
        <v>48.698625</v>
      </c>
      <c r="E7" s="13">
        <v>2057918</v>
      </c>
      <c r="F7" s="14">
        <f>E7/900000*100</f>
        <v>228.65755555555555</v>
      </c>
      <c r="G7" s="19">
        <v>207009440</v>
      </c>
      <c r="H7" s="33">
        <v>20846432</v>
      </c>
      <c r="I7" s="31">
        <v>60.1</v>
      </c>
      <c r="J7" s="8">
        <v>192</v>
      </c>
      <c r="K7" s="8">
        <v>143</v>
      </c>
      <c r="L7" s="8">
        <v>35</v>
      </c>
      <c r="M7" s="8">
        <f>SUM(K7:L7)</f>
        <v>178</v>
      </c>
      <c r="N7" s="5"/>
    </row>
    <row r="8" spans="1:14" s="9" customFormat="1" ht="15.75" customHeight="1" x14ac:dyDescent="0.25">
      <c r="A8" s="8">
        <v>2</v>
      </c>
      <c r="B8" s="16" t="s">
        <v>24</v>
      </c>
      <c r="C8" s="8">
        <v>822.71</v>
      </c>
      <c r="D8" s="8">
        <f>C8/5000*100</f>
        <v>16.4542</v>
      </c>
      <c r="E8" s="19">
        <v>1561515</v>
      </c>
      <c r="F8" s="8">
        <f>E8/1400000*100</f>
        <v>111.53678571428571</v>
      </c>
      <c r="G8" s="19">
        <v>232767102</v>
      </c>
      <c r="H8" s="33">
        <v>32958145</v>
      </c>
      <c r="I8" s="31">
        <v>71.7</v>
      </c>
      <c r="J8" s="8">
        <v>121</v>
      </c>
      <c r="K8" s="8">
        <v>66</v>
      </c>
      <c r="L8" s="8">
        <v>50</v>
      </c>
      <c r="M8" s="8">
        <f>SUM(K8:L8)</f>
        <v>116</v>
      </c>
      <c r="N8" s="8"/>
    </row>
    <row r="9" spans="1:14" s="18" customFormat="1" ht="15.75" customHeight="1" x14ac:dyDescent="0.25">
      <c r="A9" s="7" t="s">
        <v>1</v>
      </c>
      <c r="B9" s="17" t="s">
        <v>23</v>
      </c>
      <c r="C9" s="7"/>
      <c r="D9" s="7"/>
      <c r="E9" s="12"/>
      <c r="F9" s="7"/>
      <c r="G9" s="7"/>
      <c r="H9" s="7"/>
      <c r="I9" s="32"/>
      <c r="J9" s="7"/>
      <c r="K9" s="7"/>
      <c r="L9" s="7"/>
      <c r="M9" s="7"/>
      <c r="N9" s="7"/>
    </row>
    <row r="10" spans="1:14" s="6" customFormat="1" ht="15" customHeight="1" x14ac:dyDescent="0.25">
      <c r="A10" s="8"/>
      <c r="B10" s="16" t="s">
        <v>24</v>
      </c>
      <c r="C10" s="14">
        <f>SUM(C7:C8)</f>
        <v>4718.6000000000004</v>
      </c>
      <c r="D10" s="14">
        <f>C10/5000*100</f>
        <v>94.372000000000014</v>
      </c>
      <c r="E10" s="13">
        <f>SUM(E7:E8)</f>
        <v>3619433</v>
      </c>
      <c r="F10" s="14">
        <f>E10/1400000*100</f>
        <v>258.53092857142855</v>
      </c>
      <c r="G10" s="20"/>
      <c r="H10" s="14"/>
      <c r="I10" s="31"/>
      <c r="J10" s="30">
        <v>99</v>
      </c>
      <c r="K10" s="30">
        <v>66</v>
      </c>
      <c r="L10" s="30">
        <v>33</v>
      </c>
      <c r="M10" s="30">
        <v>99</v>
      </c>
      <c r="N10" s="14"/>
    </row>
    <row r="11" spans="1:14" x14ac:dyDescent="0.25">
      <c r="A11" s="21"/>
      <c r="B11" s="21"/>
      <c r="C11" s="21"/>
      <c r="D11" s="21"/>
      <c r="E11" s="21"/>
      <c r="J11" s="63"/>
      <c r="K11" s="63"/>
      <c r="L11" s="63"/>
      <c r="M11" s="63"/>
      <c r="N11" s="63"/>
    </row>
    <row r="12" spans="1:14" x14ac:dyDescent="0.25">
      <c r="E12" s="3"/>
      <c r="J12" s="64"/>
      <c r="K12" s="64"/>
      <c r="L12" s="64"/>
      <c r="M12" s="64"/>
      <c r="N12" s="64"/>
    </row>
  </sheetData>
  <mergeCells count="11">
    <mergeCell ref="J11:N12"/>
    <mergeCell ref="A3:A4"/>
    <mergeCell ref="B3:B4"/>
    <mergeCell ref="A1:D1"/>
    <mergeCell ref="N3:N4"/>
    <mergeCell ref="B2:M2"/>
    <mergeCell ref="C3:D3"/>
    <mergeCell ref="E3:F3"/>
    <mergeCell ref="G3:I3"/>
    <mergeCell ref="K3:M3"/>
    <mergeCell ref="J3:J4"/>
  </mergeCells>
  <pageMargins left="0.7" right="0.7" top="0.75" bottom="0.75" header="0.3" footer="0.3"/>
  <pageSetup paperSize="9" scale="95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85" zoomScaleNormal="85" zoomScaleSheetLayoutView="85" workbookViewId="0">
      <selection activeCell="A2" sqref="A2:G3"/>
    </sheetView>
  </sheetViews>
  <sheetFormatPr defaultRowHeight="15.75" x14ac:dyDescent="0.25"/>
  <cols>
    <col min="1" max="1" width="7" style="2" customWidth="1"/>
    <col min="2" max="2" width="15.28515625" style="2" customWidth="1"/>
    <col min="3" max="3" width="20.42578125" style="2" customWidth="1"/>
    <col min="4" max="4" width="18.7109375" style="2" customWidth="1"/>
    <col min="5" max="5" width="38.85546875" style="2" customWidth="1"/>
    <col min="6" max="6" width="14.140625" style="2" customWidth="1"/>
    <col min="7" max="7" width="16.42578125" style="2" customWidth="1"/>
    <col min="8" max="8" width="9.140625" style="2"/>
    <col min="9" max="9" width="11" style="2" customWidth="1"/>
    <col min="10" max="10" width="9.85546875" style="2" customWidth="1"/>
    <col min="11" max="11" width="11.140625" style="2" customWidth="1"/>
    <col min="12" max="16384" width="9.140625" style="2"/>
  </cols>
  <sheetData>
    <row r="1" spans="1:12" ht="32.25" customHeight="1" thickTop="1" x14ac:dyDescent="0.25">
      <c r="A1" s="94" t="s">
        <v>220</v>
      </c>
      <c r="B1" s="95"/>
      <c r="C1" s="95"/>
      <c r="D1" s="34"/>
      <c r="E1" s="35"/>
      <c r="F1" s="74" t="s">
        <v>28</v>
      </c>
      <c r="G1" s="75"/>
      <c r="J1" s="1"/>
      <c r="K1" s="1"/>
    </row>
    <row r="2" spans="1:12" ht="15" customHeight="1" x14ac:dyDescent="0.25">
      <c r="A2" s="82" t="s">
        <v>221</v>
      </c>
      <c r="B2" s="83"/>
      <c r="C2" s="83"/>
      <c r="D2" s="83"/>
      <c r="E2" s="83"/>
      <c r="F2" s="83"/>
      <c r="G2" s="84"/>
      <c r="H2" s="1"/>
      <c r="I2" s="1"/>
      <c r="J2" s="1"/>
      <c r="K2" s="1"/>
      <c r="L2" s="1"/>
    </row>
    <row r="3" spans="1:12" ht="32.25" customHeight="1" x14ac:dyDescent="0.25">
      <c r="A3" s="85"/>
      <c r="B3" s="86"/>
      <c r="C3" s="86"/>
      <c r="D3" s="86"/>
      <c r="E3" s="86"/>
      <c r="F3" s="86"/>
      <c r="G3" s="87"/>
      <c r="H3" s="1"/>
      <c r="I3" s="1"/>
      <c r="J3" s="1"/>
      <c r="K3" s="1"/>
      <c r="L3" s="1"/>
    </row>
    <row r="4" spans="1:12" ht="44.25" customHeight="1" x14ac:dyDescent="0.25">
      <c r="A4" s="78" t="s">
        <v>34</v>
      </c>
      <c r="B4" s="80" t="s">
        <v>5</v>
      </c>
      <c r="C4" s="80" t="s">
        <v>6</v>
      </c>
      <c r="D4" s="80" t="s">
        <v>7</v>
      </c>
      <c r="E4" s="80" t="s">
        <v>35</v>
      </c>
      <c r="F4" s="72" t="s">
        <v>29</v>
      </c>
      <c r="G4" s="73"/>
    </row>
    <row r="5" spans="1:12" ht="33" customHeight="1" x14ac:dyDescent="0.25">
      <c r="A5" s="79"/>
      <c r="B5" s="81"/>
      <c r="C5" s="81"/>
      <c r="D5" s="81"/>
      <c r="E5" s="81"/>
      <c r="F5" s="22" t="s">
        <v>30</v>
      </c>
      <c r="G5" s="36" t="s">
        <v>36</v>
      </c>
    </row>
    <row r="6" spans="1:12" ht="31.5" customHeight="1" x14ac:dyDescent="0.25">
      <c r="A6" s="37" t="s">
        <v>31</v>
      </c>
      <c r="B6" s="91" t="s">
        <v>32</v>
      </c>
      <c r="C6" s="92"/>
      <c r="D6" s="92"/>
      <c r="E6" s="92"/>
      <c r="F6" s="92"/>
      <c r="G6" s="93"/>
    </row>
    <row r="7" spans="1:12" ht="18.75" x14ac:dyDescent="0.25">
      <c r="A7" s="38">
        <v>1</v>
      </c>
      <c r="B7" s="26" t="s">
        <v>8</v>
      </c>
      <c r="C7" s="27">
        <v>1456</v>
      </c>
      <c r="D7" s="23">
        <v>1426</v>
      </c>
      <c r="E7" s="23">
        <v>23</v>
      </c>
      <c r="F7" s="23"/>
      <c r="G7" s="39"/>
    </row>
    <row r="8" spans="1:12" ht="18.75" x14ac:dyDescent="0.25">
      <c r="A8" s="38">
        <v>2</v>
      </c>
      <c r="B8" s="26" t="s">
        <v>9</v>
      </c>
      <c r="C8" s="27">
        <v>2324</v>
      </c>
      <c r="D8" s="27">
        <v>1332</v>
      </c>
      <c r="E8" s="23">
        <v>50</v>
      </c>
      <c r="F8" s="23"/>
      <c r="G8" s="39"/>
    </row>
    <row r="9" spans="1:12" ht="18.75" x14ac:dyDescent="0.25">
      <c r="A9" s="38">
        <v>3</v>
      </c>
      <c r="B9" s="26" t="s">
        <v>10</v>
      </c>
      <c r="C9" s="27">
        <v>23654</v>
      </c>
      <c r="D9" s="27">
        <v>22202</v>
      </c>
      <c r="E9" s="23">
        <v>73</v>
      </c>
      <c r="F9" s="23"/>
      <c r="G9" s="39"/>
    </row>
    <row r="10" spans="1:12" s="15" customFormat="1" ht="31.5" customHeight="1" x14ac:dyDescent="0.25">
      <c r="A10" s="40" t="s">
        <v>1</v>
      </c>
      <c r="B10" s="88" t="s">
        <v>33</v>
      </c>
      <c r="C10" s="89"/>
      <c r="D10" s="89"/>
      <c r="E10" s="89"/>
      <c r="F10" s="89"/>
      <c r="G10" s="90"/>
    </row>
    <row r="11" spans="1:12" ht="18.75" x14ac:dyDescent="0.25">
      <c r="A11" s="41">
        <v>1</v>
      </c>
      <c r="B11" s="28" t="s">
        <v>8</v>
      </c>
      <c r="C11" s="25">
        <v>3098</v>
      </c>
      <c r="D11" s="29">
        <v>2453</v>
      </c>
      <c r="E11" s="24">
        <v>7</v>
      </c>
      <c r="F11" s="24">
        <v>2</v>
      </c>
      <c r="G11" s="42">
        <v>5</v>
      </c>
    </row>
    <row r="12" spans="1:12" ht="18.75" x14ac:dyDescent="0.25">
      <c r="A12" s="41">
        <v>2</v>
      </c>
      <c r="B12" s="28" t="s">
        <v>9</v>
      </c>
      <c r="C12" s="25">
        <v>4800</v>
      </c>
      <c r="D12" s="29">
        <v>4291</v>
      </c>
      <c r="E12" s="25">
        <v>139</v>
      </c>
      <c r="F12" s="25">
        <v>65</v>
      </c>
      <c r="G12" s="43">
        <v>74</v>
      </c>
    </row>
    <row r="13" spans="1:12" ht="18.75" x14ac:dyDescent="0.25">
      <c r="A13" s="41">
        <v>3</v>
      </c>
      <c r="B13" s="28" t="s">
        <v>10</v>
      </c>
      <c r="C13" s="25">
        <v>32293</v>
      </c>
      <c r="D13" s="29">
        <v>31136</v>
      </c>
      <c r="E13" s="25">
        <v>694</v>
      </c>
      <c r="F13" s="25">
        <v>401</v>
      </c>
      <c r="G13" s="43">
        <v>293</v>
      </c>
    </row>
    <row r="14" spans="1:12" ht="29.25" customHeight="1" thickBot="1" x14ac:dyDescent="0.3">
      <c r="A14" s="76" t="s">
        <v>17</v>
      </c>
      <c r="B14" s="77"/>
      <c r="C14" s="44">
        <f>C7+C8+C9+C11+C12+C13</f>
        <v>67625</v>
      </c>
      <c r="D14" s="44">
        <f t="shared" ref="D14:G14" si="0">D7+D8+D9+D11+D12+D13</f>
        <v>62840</v>
      </c>
      <c r="E14" s="44">
        <f t="shared" si="0"/>
        <v>986</v>
      </c>
      <c r="F14" s="44">
        <f t="shared" si="0"/>
        <v>468</v>
      </c>
      <c r="G14" s="45">
        <f t="shared" si="0"/>
        <v>372</v>
      </c>
    </row>
    <row r="15" spans="1:12" ht="16.5" thickTop="1" x14ac:dyDescent="0.25"/>
  </sheetData>
  <mergeCells count="12">
    <mergeCell ref="F4:G4"/>
    <mergeCell ref="F1:G1"/>
    <mergeCell ref="A14:B14"/>
    <mergeCell ref="A4:A5"/>
    <mergeCell ref="B4:B5"/>
    <mergeCell ref="C4:C5"/>
    <mergeCell ref="D4:D5"/>
    <mergeCell ref="E4:E5"/>
    <mergeCell ref="A2:G3"/>
    <mergeCell ref="B10:G10"/>
    <mergeCell ref="B6:G6"/>
    <mergeCell ref="A1:C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workbookViewId="0">
      <selection activeCell="Q12" sqref="Q12"/>
    </sheetView>
  </sheetViews>
  <sheetFormatPr defaultRowHeight="15" x14ac:dyDescent="0.25"/>
  <cols>
    <col min="1" max="1" width="5.28515625" customWidth="1"/>
    <col min="2" max="2" width="39.140625" customWidth="1"/>
    <col min="3" max="4" width="10.28515625" hidden="1" customWidth="1"/>
    <col min="14" max="14" width="13.5703125" customWidth="1"/>
  </cols>
  <sheetData>
    <row r="1" spans="1:15" x14ac:dyDescent="0.25">
      <c r="B1" s="96" t="s">
        <v>223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 t="s">
        <v>219</v>
      </c>
      <c r="N1" s="96"/>
      <c r="O1" s="96"/>
    </row>
    <row r="2" spans="1:15" ht="16.5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5" ht="18.75" x14ac:dyDescent="0.3">
      <c r="A3" s="98" t="s">
        <v>222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5" spans="1:15" x14ac:dyDescent="0.25">
      <c r="A5" s="100" t="s">
        <v>34</v>
      </c>
      <c r="B5" s="100" t="s">
        <v>40</v>
      </c>
      <c r="C5" s="101" t="s">
        <v>41</v>
      </c>
      <c r="D5" s="102"/>
      <c r="E5" s="100" t="s">
        <v>42</v>
      </c>
      <c r="F5" s="103" t="s">
        <v>43</v>
      </c>
      <c r="G5" s="103"/>
      <c r="H5" s="103"/>
      <c r="I5" s="104" t="s">
        <v>44</v>
      </c>
      <c r="J5" s="103"/>
      <c r="K5" s="103"/>
      <c r="L5" s="103"/>
      <c r="M5" s="105"/>
      <c r="N5" s="106" t="s">
        <v>29</v>
      </c>
    </row>
    <row r="6" spans="1:15" ht="82.5" customHeight="1" x14ac:dyDescent="0.25">
      <c r="A6" s="107"/>
      <c r="B6" s="107"/>
      <c r="C6" s="108" t="s">
        <v>45</v>
      </c>
      <c r="D6" s="108" t="s">
        <v>46</v>
      </c>
      <c r="E6" s="107"/>
      <c r="F6" s="46" t="s">
        <v>47</v>
      </c>
      <c r="G6" s="109" t="s">
        <v>48</v>
      </c>
      <c r="H6" s="109" t="s">
        <v>49</v>
      </c>
      <c r="I6" s="109">
        <v>2025</v>
      </c>
      <c r="J6" s="109">
        <v>2026</v>
      </c>
      <c r="K6" s="109">
        <v>2027</v>
      </c>
      <c r="L6" s="109">
        <v>2028</v>
      </c>
      <c r="M6" s="109">
        <v>2029</v>
      </c>
      <c r="N6" s="110"/>
    </row>
    <row r="7" spans="1:15" ht="22.5" customHeight="1" x14ac:dyDescent="0.25">
      <c r="A7" s="111"/>
      <c r="B7" s="112" t="s">
        <v>50</v>
      </c>
      <c r="C7" s="111"/>
      <c r="D7" s="111"/>
      <c r="E7" s="113">
        <f>E8+E92</f>
        <v>84</v>
      </c>
      <c r="F7" s="113">
        <f t="shared" ref="F7:M7" si="0">F8+F92</f>
        <v>43</v>
      </c>
      <c r="G7" s="113">
        <f t="shared" si="0"/>
        <v>24</v>
      </c>
      <c r="H7" s="113">
        <f t="shared" si="0"/>
        <v>17</v>
      </c>
      <c r="I7" s="113">
        <f t="shared" si="0"/>
        <v>70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4"/>
    </row>
    <row r="8" spans="1:15" ht="21" customHeight="1" x14ac:dyDescent="0.25">
      <c r="A8" s="115" t="s">
        <v>51</v>
      </c>
      <c r="B8" s="116" t="s">
        <v>18</v>
      </c>
      <c r="C8" s="116"/>
      <c r="D8" s="116"/>
      <c r="E8" s="117">
        <f>E9+E41+E44+E79</f>
        <v>47</v>
      </c>
      <c r="F8" s="117">
        <f t="shared" ref="F8:M8" si="1">F9+F41+F44+F79</f>
        <v>29</v>
      </c>
      <c r="G8" s="117">
        <f t="shared" si="1"/>
        <v>1</v>
      </c>
      <c r="H8" s="117">
        <f t="shared" si="1"/>
        <v>17</v>
      </c>
      <c r="I8" s="117">
        <f t="shared" si="1"/>
        <v>47</v>
      </c>
      <c r="J8" s="117">
        <f t="shared" si="1"/>
        <v>0</v>
      </c>
      <c r="K8" s="117">
        <f t="shared" si="1"/>
        <v>0</v>
      </c>
      <c r="L8" s="117">
        <f t="shared" si="1"/>
        <v>0</v>
      </c>
      <c r="M8" s="117">
        <f t="shared" si="1"/>
        <v>0</v>
      </c>
      <c r="N8" s="118"/>
    </row>
    <row r="9" spans="1:15" ht="22.5" customHeight="1" x14ac:dyDescent="0.25">
      <c r="A9" s="47" t="s">
        <v>0</v>
      </c>
      <c r="B9" s="48" t="s">
        <v>52</v>
      </c>
      <c r="C9" s="48"/>
      <c r="D9" s="48"/>
      <c r="E9" s="119">
        <f>E10+E25+E30</f>
        <v>14</v>
      </c>
      <c r="F9" s="119">
        <f t="shared" ref="F9:M9" si="2">F10+F25+F30</f>
        <v>8</v>
      </c>
      <c r="G9" s="119">
        <f t="shared" si="2"/>
        <v>0</v>
      </c>
      <c r="H9" s="119">
        <f t="shared" si="2"/>
        <v>6</v>
      </c>
      <c r="I9" s="119">
        <f t="shared" si="2"/>
        <v>14</v>
      </c>
      <c r="J9" s="119">
        <f t="shared" si="2"/>
        <v>0</v>
      </c>
      <c r="K9" s="119">
        <f t="shared" si="2"/>
        <v>0</v>
      </c>
      <c r="L9" s="119">
        <f t="shared" si="2"/>
        <v>0</v>
      </c>
      <c r="M9" s="119">
        <f t="shared" si="2"/>
        <v>0</v>
      </c>
      <c r="N9" s="59"/>
    </row>
    <row r="10" spans="1:15" ht="22.5" customHeight="1" x14ac:dyDescent="0.25">
      <c r="A10" s="120" t="s">
        <v>53</v>
      </c>
      <c r="B10" s="121" t="s">
        <v>54</v>
      </c>
      <c r="C10" s="48"/>
      <c r="D10" s="48"/>
      <c r="E10" s="119">
        <f>E11+E13+E15+E17+E19+E21+E23</f>
        <v>6</v>
      </c>
      <c r="F10" s="119">
        <f t="shared" ref="F10:M10" si="3">F11+F13+F15+F17+F19+F21+F23</f>
        <v>0</v>
      </c>
      <c r="G10" s="119">
        <f t="shared" si="3"/>
        <v>0</v>
      </c>
      <c r="H10" s="119">
        <f t="shared" si="3"/>
        <v>6</v>
      </c>
      <c r="I10" s="119">
        <f t="shared" si="3"/>
        <v>6</v>
      </c>
      <c r="J10" s="119">
        <f t="shared" si="3"/>
        <v>0</v>
      </c>
      <c r="K10" s="119">
        <f t="shared" si="3"/>
        <v>0</v>
      </c>
      <c r="L10" s="119">
        <f t="shared" si="3"/>
        <v>0</v>
      </c>
      <c r="M10" s="119">
        <f t="shared" si="3"/>
        <v>0</v>
      </c>
      <c r="N10" s="59"/>
    </row>
    <row r="11" spans="1:15" ht="19.5" customHeight="1" x14ac:dyDescent="0.25">
      <c r="A11" s="122" t="s">
        <v>55</v>
      </c>
      <c r="B11" s="60" t="s">
        <v>56</v>
      </c>
      <c r="C11" s="60"/>
      <c r="D11" s="60"/>
      <c r="E11" s="49">
        <f>SUBTOTAL(9,E12:E12)</f>
        <v>1</v>
      </c>
      <c r="F11" s="49">
        <f t="shared" ref="F11:M11" si="4">SUBTOTAL(9,F12:F12)</f>
        <v>0</v>
      </c>
      <c r="G11" s="49">
        <f t="shared" si="4"/>
        <v>0</v>
      </c>
      <c r="H11" s="49">
        <f t="shared" si="4"/>
        <v>1</v>
      </c>
      <c r="I11" s="49">
        <f t="shared" si="4"/>
        <v>1</v>
      </c>
      <c r="J11" s="49">
        <f t="shared" si="4"/>
        <v>0</v>
      </c>
      <c r="K11" s="49">
        <f t="shared" si="4"/>
        <v>0</v>
      </c>
      <c r="L11" s="49">
        <f t="shared" si="4"/>
        <v>0</v>
      </c>
      <c r="M11" s="49">
        <f t="shared" si="4"/>
        <v>0</v>
      </c>
      <c r="N11" s="53"/>
    </row>
    <row r="12" spans="1:15" ht="30" customHeight="1" x14ac:dyDescent="0.25">
      <c r="A12" s="57"/>
      <c r="B12" s="54" t="s">
        <v>57</v>
      </c>
      <c r="C12" s="123"/>
      <c r="D12" s="123"/>
      <c r="E12" s="50">
        <v>1</v>
      </c>
      <c r="F12" s="50"/>
      <c r="G12" s="50"/>
      <c r="H12" s="56">
        <v>1</v>
      </c>
      <c r="I12" s="50">
        <v>1</v>
      </c>
      <c r="J12" s="50"/>
      <c r="K12" s="50"/>
      <c r="L12" s="50"/>
      <c r="M12" s="50"/>
      <c r="N12" s="53" t="s">
        <v>58</v>
      </c>
    </row>
    <row r="13" spans="1:15" ht="23.25" customHeight="1" x14ac:dyDescent="0.25">
      <c r="A13" s="47" t="s">
        <v>59</v>
      </c>
      <c r="B13" s="60" t="s">
        <v>60</v>
      </c>
      <c r="C13" s="123"/>
      <c r="D13" s="123"/>
      <c r="E13" s="49">
        <f>SUBTOTAL(9,E14:E14)</f>
        <v>1</v>
      </c>
      <c r="F13" s="49">
        <f t="shared" ref="F13:M13" si="5">SUBTOTAL(9,F14:F14)</f>
        <v>0</v>
      </c>
      <c r="G13" s="49">
        <f t="shared" si="5"/>
        <v>0</v>
      </c>
      <c r="H13" s="49">
        <f t="shared" si="5"/>
        <v>1</v>
      </c>
      <c r="I13" s="49">
        <f t="shared" si="5"/>
        <v>1</v>
      </c>
      <c r="J13" s="49">
        <f t="shared" si="5"/>
        <v>0</v>
      </c>
      <c r="K13" s="49">
        <f t="shared" si="5"/>
        <v>0</v>
      </c>
      <c r="L13" s="49">
        <f t="shared" si="5"/>
        <v>0</v>
      </c>
      <c r="M13" s="49">
        <f t="shared" si="5"/>
        <v>0</v>
      </c>
      <c r="N13" s="53"/>
    </row>
    <row r="14" spans="1:15" ht="35.25" customHeight="1" x14ac:dyDescent="0.25">
      <c r="A14" s="57"/>
      <c r="B14" s="54" t="s">
        <v>61</v>
      </c>
      <c r="C14" s="123"/>
      <c r="D14" s="123"/>
      <c r="E14" s="50">
        <v>1</v>
      </c>
      <c r="F14" s="50"/>
      <c r="G14" s="50"/>
      <c r="H14" s="56">
        <v>1</v>
      </c>
      <c r="I14" s="50">
        <v>1</v>
      </c>
      <c r="J14" s="50"/>
      <c r="K14" s="50"/>
      <c r="L14" s="50"/>
      <c r="M14" s="50"/>
      <c r="N14" s="53" t="s">
        <v>58</v>
      </c>
    </row>
    <row r="15" spans="1:15" ht="24.75" customHeight="1" x14ac:dyDescent="0.25">
      <c r="A15" s="47" t="s">
        <v>62</v>
      </c>
      <c r="B15" s="52" t="s">
        <v>63</v>
      </c>
      <c r="C15" s="52"/>
      <c r="D15" s="52"/>
      <c r="E15" s="49">
        <f>SUBTOTAL(9,E16:E16)</f>
        <v>1</v>
      </c>
      <c r="F15" s="49">
        <f>SUBTOTAL(9,F16:F16)</f>
        <v>0</v>
      </c>
      <c r="G15" s="49">
        <f t="shared" ref="G15:H15" si="6">SUBTOTAL(9,G16:G16)</f>
        <v>0</v>
      </c>
      <c r="H15" s="49">
        <f t="shared" si="6"/>
        <v>1</v>
      </c>
      <c r="I15" s="49">
        <f>SUBTOTAL(9,I16:I16)</f>
        <v>1</v>
      </c>
      <c r="J15" s="49">
        <f>SUBTOTAL(9,J16:J16)</f>
        <v>0</v>
      </c>
      <c r="K15" s="49">
        <f>SUBTOTAL(9,K16:K16)</f>
        <v>0</v>
      </c>
      <c r="L15" s="49">
        <f>SUBTOTAL(9,L16:L16)</f>
        <v>0</v>
      </c>
      <c r="M15" s="49">
        <f>SUBTOTAL(9,M16:M16)</f>
        <v>0</v>
      </c>
      <c r="N15" s="53"/>
    </row>
    <row r="16" spans="1:15" ht="35.25" customHeight="1" x14ac:dyDescent="0.25">
      <c r="A16" s="57"/>
      <c r="B16" s="54" t="s">
        <v>64</v>
      </c>
      <c r="C16" s="55"/>
      <c r="D16" s="55"/>
      <c r="E16" s="51">
        <v>1</v>
      </c>
      <c r="F16" s="51"/>
      <c r="G16" s="51"/>
      <c r="H16" s="56">
        <v>1</v>
      </c>
      <c r="I16" s="51">
        <v>1</v>
      </c>
      <c r="J16" s="51"/>
      <c r="K16" s="51"/>
      <c r="L16" s="51"/>
      <c r="M16" s="51"/>
      <c r="N16" s="53" t="s">
        <v>58</v>
      </c>
    </row>
    <row r="17" spans="1:14" ht="25.5" customHeight="1" x14ac:dyDescent="0.25">
      <c r="A17" s="47" t="s">
        <v>65</v>
      </c>
      <c r="B17" s="52" t="s">
        <v>66</v>
      </c>
      <c r="C17" s="52"/>
      <c r="D17" s="52"/>
      <c r="E17" s="49">
        <f>SUBTOTAL(9,E18:E18)</f>
        <v>1</v>
      </c>
      <c r="F17" s="49">
        <f>SUBTOTAL(9,F18:F18)</f>
        <v>0</v>
      </c>
      <c r="G17" s="49">
        <f t="shared" ref="G17:H17" si="7">SUBTOTAL(9,G18:G18)</f>
        <v>0</v>
      </c>
      <c r="H17" s="49">
        <f t="shared" si="7"/>
        <v>1</v>
      </c>
      <c r="I17" s="49">
        <f>SUBTOTAL(9,I18:I18)</f>
        <v>1</v>
      </c>
      <c r="J17" s="49">
        <f>SUBTOTAL(9,J18:J18)</f>
        <v>0</v>
      </c>
      <c r="K17" s="49">
        <f>SUBTOTAL(9,K18:K18)</f>
        <v>0</v>
      </c>
      <c r="L17" s="49">
        <f>SUBTOTAL(9,L18:L18)</f>
        <v>0</v>
      </c>
      <c r="M17" s="49">
        <f>SUBTOTAL(9,M18:M18)</f>
        <v>0</v>
      </c>
      <c r="N17" s="53"/>
    </row>
    <row r="18" spans="1:14" ht="27" customHeight="1" x14ac:dyDescent="0.25">
      <c r="A18" s="57"/>
      <c r="B18" s="54" t="s">
        <v>67</v>
      </c>
      <c r="C18" s="55"/>
      <c r="D18" s="55"/>
      <c r="E18" s="51">
        <v>1</v>
      </c>
      <c r="F18" s="51"/>
      <c r="G18" s="51"/>
      <c r="H18" s="56">
        <v>1</v>
      </c>
      <c r="I18" s="51">
        <v>1</v>
      </c>
      <c r="J18" s="51"/>
      <c r="K18" s="51"/>
      <c r="L18" s="51"/>
      <c r="M18" s="51"/>
      <c r="N18" s="53" t="s">
        <v>58</v>
      </c>
    </row>
    <row r="19" spans="1:14" ht="27" customHeight="1" x14ac:dyDescent="0.25">
      <c r="A19" s="47" t="s">
        <v>68</v>
      </c>
      <c r="B19" s="52" t="s">
        <v>69</v>
      </c>
      <c r="C19" s="52"/>
      <c r="D19" s="52"/>
      <c r="E19" s="49">
        <f>SUBTOTAL(9,E20:E20)</f>
        <v>1</v>
      </c>
      <c r="F19" s="49">
        <f t="shared" ref="F19:H19" si="8">SUBTOTAL(9,F20:F20)</f>
        <v>0</v>
      </c>
      <c r="G19" s="49">
        <f t="shared" si="8"/>
        <v>0</v>
      </c>
      <c r="H19" s="49">
        <f t="shared" si="8"/>
        <v>1</v>
      </c>
      <c r="I19" s="49">
        <f>SUBTOTAL(9,I20:I20)</f>
        <v>1</v>
      </c>
      <c r="J19" s="49">
        <f>SUBTOTAL(9,J20:J20)</f>
        <v>0</v>
      </c>
      <c r="K19" s="49">
        <f>SUBTOTAL(9,K20:K20)</f>
        <v>0</v>
      </c>
      <c r="L19" s="49">
        <f>SUBTOTAL(9,L20:L20)</f>
        <v>0</v>
      </c>
      <c r="M19" s="49">
        <f>SUBTOTAL(9,M20:M20)</f>
        <v>0</v>
      </c>
      <c r="N19" s="53"/>
    </row>
    <row r="20" spans="1:14" ht="27" customHeight="1" x14ac:dyDescent="0.25">
      <c r="A20" s="57"/>
      <c r="B20" s="54" t="s">
        <v>70</v>
      </c>
      <c r="C20" s="55"/>
      <c r="D20" s="55"/>
      <c r="E20" s="51">
        <v>1</v>
      </c>
      <c r="F20" s="51"/>
      <c r="G20" s="51"/>
      <c r="H20" s="56">
        <v>1</v>
      </c>
      <c r="I20" s="51">
        <v>1</v>
      </c>
      <c r="J20" s="51"/>
      <c r="K20" s="51"/>
      <c r="L20" s="51"/>
      <c r="M20" s="51"/>
      <c r="N20" s="53" t="s">
        <v>58</v>
      </c>
    </row>
    <row r="21" spans="1:14" ht="23.25" customHeight="1" x14ac:dyDescent="0.25">
      <c r="A21" s="47" t="s">
        <v>71</v>
      </c>
      <c r="B21" s="52" t="s">
        <v>72</v>
      </c>
      <c r="C21" s="52"/>
      <c r="D21" s="52"/>
      <c r="E21" s="49"/>
      <c r="F21" s="49"/>
      <c r="G21" s="49"/>
      <c r="H21" s="49"/>
      <c r="I21" s="49"/>
      <c r="J21" s="49"/>
      <c r="K21" s="49"/>
      <c r="L21" s="49"/>
      <c r="M21" s="49"/>
      <c r="N21" s="53"/>
    </row>
    <row r="22" spans="1:14" ht="27" customHeight="1" x14ac:dyDescent="0.25">
      <c r="A22" s="57"/>
      <c r="B22" s="54" t="s">
        <v>73</v>
      </c>
      <c r="C22" s="55"/>
      <c r="D22" s="55"/>
      <c r="E22" s="51"/>
      <c r="F22" s="51"/>
      <c r="G22" s="51"/>
      <c r="H22" s="56"/>
      <c r="I22" s="51"/>
      <c r="J22" s="51"/>
      <c r="K22" s="51"/>
      <c r="L22" s="51"/>
      <c r="M22" s="51"/>
      <c r="N22" s="53"/>
    </row>
    <row r="23" spans="1:14" ht="27" customHeight="1" x14ac:dyDescent="0.25">
      <c r="A23" s="47" t="s">
        <v>74</v>
      </c>
      <c r="B23" s="52" t="s">
        <v>75</v>
      </c>
      <c r="C23" s="52"/>
      <c r="D23" s="52"/>
      <c r="E23" s="49">
        <f t="shared" ref="E23:M23" si="9">SUBTOTAL(9,E24:E24)</f>
        <v>1</v>
      </c>
      <c r="F23" s="49">
        <f t="shared" si="9"/>
        <v>0</v>
      </c>
      <c r="G23" s="49">
        <f t="shared" si="9"/>
        <v>0</v>
      </c>
      <c r="H23" s="49">
        <f t="shared" si="9"/>
        <v>1</v>
      </c>
      <c r="I23" s="49">
        <f t="shared" si="9"/>
        <v>1</v>
      </c>
      <c r="J23" s="49">
        <f t="shared" si="9"/>
        <v>0</v>
      </c>
      <c r="K23" s="49">
        <f t="shared" si="9"/>
        <v>0</v>
      </c>
      <c r="L23" s="49">
        <f t="shared" si="9"/>
        <v>0</v>
      </c>
      <c r="M23" s="49">
        <f t="shared" si="9"/>
        <v>0</v>
      </c>
      <c r="N23" s="53"/>
    </row>
    <row r="24" spans="1:14" ht="27" customHeight="1" x14ac:dyDescent="0.25">
      <c r="A24" s="57"/>
      <c r="B24" s="54" t="s">
        <v>76</v>
      </c>
      <c r="C24" s="55"/>
      <c r="D24" s="55"/>
      <c r="E24" s="51">
        <v>1</v>
      </c>
      <c r="F24" s="51"/>
      <c r="G24" s="51"/>
      <c r="H24" s="56">
        <v>1</v>
      </c>
      <c r="I24" s="51">
        <v>1</v>
      </c>
      <c r="J24" s="51"/>
      <c r="K24" s="51"/>
      <c r="L24" s="51"/>
      <c r="M24" s="51"/>
      <c r="N24" s="53" t="s">
        <v>58</v>
      </c>
    </row>
    <row r="25" spans="1:14" ht="24.75" customHeight="1" x14ac:dyDescent="0.25">
      <c r="A25" s="120" t="s">
        <v>77</v>
      </c>
      <c r="B25" s="121" t="s">
        <v>78</v>
      </c>
      <c r="C25" s="55"/>
      <c r="D25" s="55"/>
      <c r="E25" s="124">
        <f>E26+E28</f>
        <v>2</v>
      </c>
      <c r="F25" s="124">
        <f t="shared" ref="F25:M25" si="10">F26+F28</f>
        <v>2</v>
      </c>
      <c r="G25" s="124">
        <f t="shared" si="10"/>
        <v>0</v>
      </c>
      <c r="H25" s="124">
        <f t="shared" si="10"/>
        <v>0</v>
      </c>
      <c r="I25" s="124">
        <f t="shared" si="10"/>
        <v>2</v>
      </c>
      <c r="J25" s="124">
        <f t="shared" si="10"/>
        <v>0</v>
      </c>
      <c r="K25" s="124">
        <f t="shared" si="10"/>
        <v>0</v>
      </c>
      <c r="L25" s="124">
        <f t="shared" si="10"/>
        <v>0</v>
      </c>
      <c r="M25" s="124">
        <f t="shared" si="10"/>
        <v>0</v>
      </c>
      <c r="N25" s="58"/>
    </row>
    <row r="26" spans="1:14" ht="24.75" customHeight="1" x14ac:dyDescent="0.25">
      <c r="A26" s="47" t="s">
        <v>79</v>
      </c>
      <c r="B26" s="52" t="s">
        <v>80</v>
      </c>
      <c r="C26" s="52"/>
      <c r="D26" s="52"/>
      <c r="E26" s="49">
        <f t="shared" ref="E26:M26" si="11">SUBTOTAL(9,E27:E27)</f>
        <v>1</v>
      </c>
      <c r="F26" s="49">
        <f t="shared" si="11"/>
        <v>1</v>
      </c>
      <c r="G26" s="49">
        <f t="shared" si="11"/>
        <v>0</v>
      </c>
      <c r="H26" s="49">
        <f t="shared" si="11"/>
        <v>0</v>
      </c>
      <c r="I26" s="49">
        <f t="shared" si="11"/>
        <v>1</v>
      </c>
      <c r="J26" s="49">
        <f t="shared" si="11"/>
        <v>0</v>
      </c>
      <c r="K26" s="49">
        <f t="shared" si="11"/>
        <v>0</v>
      </c>
      <c r="L26" s="49">
        <f t="shared" si="11"/>
        <v>0</v>
      </c>
      <c r="M26" s="49">
        <f t="shared" si="11"/>
        <v>0</v>
      </c>
      <c r="N26" s="59"/>
    </row>
    <row r="27" spans="1:14" ht="24.75" customHeight="1" x14ac:dyDescent="0.25">
      <c r="A27" s="57"/>
      <c r="B27" s="54" t="s">
        <v>81</v>
      </c>
      <c r="C27" s="55"/>
      <c r="D27" s="55"/>
      <c r="E27" s="51">
        <v>1</v>
      </c>
      <c r="F27" s="51">
        <v>1</v>
      </c>
      <c r="G27" s="51"/>
      <c r="H27" s="56"/>
      <c r="I27" s="51">
        <v>1</v>
      </c>
      <c r="J27" s="51"/>
      <c r="K27" s="51"/>
      <c r="L27" s="51"/>
      <c r="M27" s="51"/>
      <c r="N27" s="58"/>
    </row>
    <row r="28" spans="1:14" ht="24.75" customHeight="1" x14ac:dyDescent="0.25">
      <c r="A28" s="47" t="s">
        <v>82</v>
      </c>
      <c r="B28" s="52" t="s">
        <v>83</v>
      </c>
      <c r="C28" s="52"/>
      <c r="D28" s="52"/>
      <c r="E28" s="49">
        <f t="shared" ref="E28:M28" si="12">SUBTOTAL(9,E29:E29)</f>
        <v>1</v>
      </c>
      <c r="F28" s="49">
        <f t="shared" si="12"/>
        <v>1</v>
      </c>
      <c r="G28" s="49">
        <f t="shared" si="12"/>
        <v>0</v>
      </c>
      <c r="H28" s="49">
        <f t="shared" si="12"/>
        <v>0</v>
      </c>
      <c r="I28" s="49">
        <f t="shared" si="12"/>
        <v>1</v>
      </c>
      <c r="J28" s="49">
        <f t="shared" si="12"/>
        <v>0</v>
      </c>
      <c r="K28" s="49">
        <f t="shared" si="12"/>
        <v>0</v>
      </c>
      <c r="L28" s="49">
        <f t="shared" si="12"/>
        <v>0</v>
      </c>
      <c r="M28" s="49">
        <f t="shared" si="12"/>
        <v>0</v>
      </c>
      <c r="N28" s="59"/>
    </row>
    <row r="29" spans="1:14" ht="24.75" customHeight="1" x14ac:dyDescent="0.25">
      <c r="A29" s="57"/>
      <c r="B29" s="54" t="s">
        <v>84</v>
      </c>
      <c r="C29" s="55"/>
      <c r="D29" s="55"/>
      <c r="E29" s="51">
        <v>1</v>
      </c>
      <c r="F29" s="51">
        <v>1</v>
      </c>
      <c r="G29" s="51"/>
      <c r="H29" s="56"/>
      <c r="I29" s="51">
        <v>1</v>
      </c>
      <c r="J29" s="51"/>
      <c r="K29" s="51"/>
      <c r="L29" s="51"/>
      <c r="M29" s="51"/>
      <c r="N29" s="58"/>
    </row>
    <row r="30" spans="1:14" ht="24.75" customHeight="1" x14ac:dyDescent="0.25">
      <c r="A30" s="120" t="s">
        <v>85</v>
      </c>
      <c r="B30" s="121" t="s">
        <v>86</v>
      </c>
      <c r="C30" s="55"/>
      <c r="D30" s="55"/>
      <c r="E30" s="124">
        <f>E31+E33+E35+E37+E39</f>
        <v>6</v>
      </c>
      <c r="F30" s="124">
        <f t="shared" ref="F30:M30" si="13">F31+F33+F35+F37+F39</f>
        <v>6</v>
      </c>
      <c r="G30" s="124">
        <f t="shared" si="13"/>
        <v>0</v>
      </c>
      <c r="H30" s="124">
        <f t="shared" si="13"/>
        <v>0</v>
      </c>
      <c r="I30" s="124">
        <f t="shared" si="13"/>
        <v>6</v>
      </c>
      <c r="J30" s="124">
        <f t="shared" si="13"/>
        <v>0</v>
      </c>
      <c r="K30" s="124">
        <f t="shared" si="13"/>
        <v>0</v>
      </c>
      <c r="L30" s="124">
        <f t="shared" si="13"/>
        <v>0</v>
      </c>
      <c r="M30" s="124">
        <f t="shared" si="13"/>
        <v>0</v>
      </c>
      <c r="N30" s="58"/>
    </row>
    <row r="31" spans="1:14" ht="24.75" customHeight="1" x14ac:dyDescent="0.25">
      <c r="A31" s="47" t="s">
        <v>87</v>
      </c>
      <c r="B31" s="52" t="s">
        <v>88</v>
      </c>
      <c r="C31" s="52"/>
      <c r="D31" s="52"/>
      <c r="E31" s="49">
        <f t="shared" ref="E31:M31" si="14">SUBTOTAL(9,E32:E32)</f>
        <v>1</v>
      </c>
      <c r="F31" s="49">
        <f t="shared" si="14"/>
        <v>1</v>
      </c>
      <c r="G31" s="49">
        <f t="shared" si="14"/>
        <v>0</v>
      </c>
      <c r="H31" s="49">
        <f t="shared" si="14"/>
        <v>0</v>
      </c>
      <c r="I31" s="49">
        <f t="shared" si="14"/>
        <v>1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59"/>
    </row>
    <row r="32" spans="1:14" ht="24.75" customHeight="1" x14ac:dyDescent="0.25">
      <c r="A32" s="57"/>
      <c r="B32" s="54" t="s">
        <v>89</v>
      </c>
      <c r="C32" s="55"/>
      <c r="D32" s="55"/>
      <c r="E32" s="51">
        <v>1</v>
      </c>
      <c r="F32" s="51">
        <v>1</v>
      </c>
      <c r="G32" s="51"/>
      <c r="H32" s="56"/>
      <c r="I32" s="51">
        <v>1</v>
      </c>
      <c r="J32" s="51"/>
      <c r="K32" s="51"/>
      <c r="L32" s="51"/>
      <c r="M32" s="51"/>
      <c r="N32" s="53"/>
    </row>
    <row r="33" spans="1:14" ht="24.75" customHeight="1" x14ac:dyDescent="0.25">
      <c r="A33" s="47" t="s">
        <v>90</v>
      </c>
      <c r="B33" s="52" t="s">
        <v>91</v>
      </c>
      <c r="C33" s="52"/>
      <c r="D33" s="52"/>
      <c r="E33" s="49">
        <f>SUBTOTAL(9,E34:E34)</f>
        <v>1</v>
      </c>
      <c r="F33" s="49">
        <f t="shared" ref="F33:H33" si="15">SUBTOTAL(9,F34:F34)</f>
        <v>1</v>
      </c>
      <c r="G33" s="49">
        <f t="shared" si="15"/>
        <v>0</v>
      </c>
      <c r="H33" s="49">
        <f t="shared" si="15"/>
        <v>0</v>
      </c>
      <c r="I33" s="49">
        <f>SUBTOTAL(9,I34:I34)</f>
        <v>1</v>
      </c>
      <c r="J33" s="49">
        <f>SUBTOTAL(9,J34:J34)</f>
        <v>0</v>
      </c>
      <c r="K33" s="49">
        <f>SUBTOTAL(9,K34:K34)</f>
        <v>0</v>
      </c>
      <c r="L33" s="49">
        <f>SUBTOTAL(9,L34:L34)</f>
        <v>0</v>
      </c>
      <c r="M33" s="49">
        <f>SUBTOTAL(9,M34:M34)</f>
        <v>0</v>
      </c>
      <c r="N33" s="59"/>
    </row>
    <row r="34" spans="1:14" ht="24.75" customHeight="1" x14ac:dyDescent="0.25">
      <c r="A34" s="57"/>
      <c r="B34" s="54" t="s">
        <v>92</v>
      </c>
      <c r="C34" s="55"/>
      <c r="D34" s="55"/>
      <c r="E34" s="51">
        <v>1</v>
      </c>
      <c r="F34" s="51">
        <v>1</v>
      </c>
      <c r="G34" s="51"/>
      <c r="H34" s="56"/>
      <c r="I34" s="51">
        <v>1</v>
      </c>
      <c r="J34" s="51"/>
      <c r="K34" s="51"/>
      <c r="L34" s="51"/>
      <c r="M34" s="51"/>
      <c r="N34" s="58"/>
    </row>
    <row r="35" spans="1:14" ht="24.75" customHeight="1" x14ac:dyDescent="0.25">
      <c r="A35" s="47" t="s">
        <v>93</v>
      </c>
      <c r="B35" s="52" t="s">
        <v>94</v>
      </c>
      <c r="C35" s="52"/>
      <c r="D35" s="52"/>
      <c r="E35" s="49">
        <f>SUBTOTAL(9,E36:E36)</f>
        <v>2</v>
      </c>
      <c r="F35" s="49">
        <f t="shared" ref="F35:H35" si="16">SUBTOTAL(9,F36:F36)</f>
        <v>2</v>
      </c>
      <c r="G35" s="49">
        <f t="shared" si="16"/>
        <v>0</v>
      </c>
      <c r="H35" s="49">
        <f t="shared" si="16"/>
        <v>0</v>
      </c>
      <c r="I35" s="49">
        <f>SUBTOTAL(9,I36:I36)</f>
        <v>2</v>
      </c>
      <c r="J35" s="49">
        <f>SUBTOTAL(9,J36:J36)</f>
        <v>0</v>
      </c>
      <c r="K35" s="49">
        <f>SUBTOTAL(9,K36:K36)</f>
        <v>0</v>
      </c>
      <c r="L35" s="49">
        <f>SUBTOTAL(9,L36:L36)</f>
        <v>0</v>
      </c>
      <c r="M35" s="49">
        <f>SUBTOTAL(9,M36:M36)</f>
        <v>0</v>
      </c>
      <c r="N35" s="59"/>
    </row>
    <row r="36" spans="1:14" ht="24.75" customHeight="1" x14ac:dyDescent="0.25">
      <c r="A36" s="57"/>
      <c r="B36" s="54" t="s">
        <v>95</v>
      </c>
      <c r="C36" s="55"/>
      <c r="D36" s="55"/>
      <c r="E36" s="51">
        <v>2</v>
      </c>
      <c r="F36" s="51">
        <v>2</v>
      </c>
      <c r="G36" s="51"/>
      <c r="H36" s="56"/>
      <c r="I36" s="51">
        <v>2</v>
      </c>
      <c r="J36" s="51"/>
      <c r="K36" s="51"/>
      <c r="L36" s="51"/>
      <c r="M36" s="51"/>
      <c r="N36" s="58"/>
    </row>
    <row r="37" spans="1:14" ht="24" customHeight="1" x14ac:dyDescent="0.25">
      <c r="A37" s="47" t="s">
        <v>96</v>
      </c>
      <c r="B37" s="52" t="s">
        <v>97</v>
      </c>
      <c r="C37" s="52"/>
      <c r="D37" s="52"/>
      <c r="E37" s="49">
        <f>SUBTOTAL(9,E38:E38)</f>
        <v>1</v>
      </c>
      <c r="F37" s="49">
        <f t="shared" ref="F37:H37" si="17">SUBTOTAL(9,F38:F38)</f>
        <v>1</v>
      </c>
      <c r="G37" s="49">
        <f t="shared" si="17"/>
        <v>0</v>
      </c>
      <c r="H37" s="49">
        <f t="shared" si="17"/>
        <v>0</v>
      </c>
      <c r="I37" s="49">
        <f>SUBTOTAL(9,I38:I38)</f>
        <v>1</v>
      </c>
      <c r="J37" s="49">
        <f>SUBTOTAL(9,J38:J38)</f>
        <v>0</v>
      </c>
      <c r="K37" s="49">
        <f>SUBTOTAL(9,K38:K38)</f>
        <v>0</v>
      </c>
      <c r="L37" s="49">
        <f>SUBTOTAL(9,L38:L38)</f>
        <v>0</v>
      </c>
      <c r="M37" s="49">
        <f>SUBTOTAL(9,M38:M38)</f>
        <v>0</v>
      </c>
      <c r="N37" s="59"/>
    </row>
    <row r="38" spans="1:14" ht="24" customHeight="1" x14ac:dyDescent="0.25">
      <c r="A38" s="57"/>
      <c r="B38" s="54" t="s">
        <v>98</v>
      </c>
      <c r="C38" s="55"/>
      <c r="D38" s="55"/>
      <c r="E38" s="51">
        <v>1</v>
      </c>
      <c r="F38" s="51">
        <v>1</v>
      </c>
      <c r="G38" s="51"/>
      <c r="H38" s="56"/>
      <c r="I38" s="51">
        <v>1</v>
      </c>
      <c r="J38" s="51"/>
      <c r="K38" s="51"/>
      <c r="L38" s="51"/>
      <c r="M38" s="51"/>
      <c r="N38" s="58"/>
    </row>
    <row r="39" spans="1:14" ht="24" customHeight="1" x14ac:dyDescent="0.25">
      <c r="A39" s="47" t="s">
        <v>99</v>
      </c>
      <c r="B39" s="52" t="s">
        <v>100</v>
      </c>
      <c r="C39" s="52"/>
      <c r="D39" s="52"/>
      <c r="E39" s="49">
        <f>SUBTOTAL(9,E40:E40)</f>
        <v>1</v>
      </c>
      <c r="F39" s="49">
        <f t="shared" ref="F39:H39" si="18">SUBTOTAL(9,F40:F40)</f>
        <v>1</v>
      </c>
      <c r="G39" s="49">
        <f t="shared" si="18"/>
        <v>0</v>
      </c>
      <c r="H39" s="49">
        <f t="shared" si="18"/>
        <v>0</v>
      </c>
      <c r="I39" s="49">
        <f>SUBTOTAL(9,I40:I40)</f>
        <v>1</v>
      </c>
      <c r="J39" s="49">
        <f>SUBTOTAL(9,J40:J40)</f>
        <v>0</v>
      </c>
      <c r="K39" s="49">
        <f>SUBTOTAL(9,K40:K40)</f>
        <v>0</v>
      </c>
      <c r="L39" s="49">
        <f>SUBTOTAL(9,L40:L40)</f>
        <v>0</v>
      </c>
      <c r="M39" s="49">
        <f>SUBTOTAL(9,M40:M40)</f>
        <v>0</v>
      </c>
      <c r="N39" s="59"/>
    </row>
    <row r="40" spans="1:14" ht="24" customHeight="1" x14ac:dyDescent="0.25">
      <c r="A40" s="57"/>
      <c r="B40" s="54" t="s">
        <v>101</v>
      </c>
      <c r="C40" s="55"/>
      <c r="D40" s="55"/>
      <c r="E40" s="51">
        <v>1</v>
      </c>
      <c r="F40" s="51">
        <v>1</v>
      </c>
      <c r="G40" s="51"/>
      <c r="H40" s="56"/>
      <c r="I40" s="51">
        <v>1</v>
      </c>
      <c r="J40" s="51"/>
      <c r="K40" s="51"/>
      <c r="L40" s="51"/>
      <c r="M40" s="51"/>
      <c r="N40" s="58"/>
    </row>
    <row r="41" spans="1:14" ht="24" customHeight="1" x14ac:dyDescent="0.25">
      <c r="A41" s="47" t="s">
        <v>1</v>
      </c>
      <c r="B41" s="60" t="s">
        <v>102</v>
      </c>
      <c r="C41" s="55"/>
      <c r="D41" s="55"/>
      <c r="E41" s="51"/>
      <c r="F41" s="51"/>
      <c r="G41" s="51"/>
      <c r="H41" s="56"/>
      <c r="I41" s="51"/>
      <c r="J41" s="51"/>
      <c r="K41" s="51"/>
      <c r="L41" s="51"/>
      <c r="M41" s="51"/>
      <c r="N41" s="58"/>
    </row>
    <row r="42" spans="1:14" ht="54" customHeight="1" x14ac:dyDescent="0.25">
      <c r="A42" s="125" t="s">
        <v>53</v>
      </c>
      <c r="B42" s="52" t="s">
        <v>103</v>
      </c>
      <c r="C42" s="55"/>
      <c r="D42" s="55"/>
      <c r="E42" s="51"/>
      <c r="F42" s="51"/>
      <c r="G42" s="51"/>
      <c r="H42" s="56"/>
      <c r="I42" s="51"/>
      <c r="J42" s="51"/>
      <c r="K42" s="51"/>
      <c r="L42" s="51"/>
      <c r="M42" s="51"/>
      <c r="N42" s="58"/>
    </row>
    <row r="43" spans="1:14" ht="23.25" customHeight="1" x14ac:dyDescent="0.25">
      <c r="A43" s="57"/>
      <c r="B43" s="54" t="s">
        <v>104</v>
      </c>
      <c r="C43" s="55"/>
      <c r="D43" s="55"/>
      <c r="E43" s="51"/>
      <c r="F43" s="51"/>
      <c r="G43" s="51"/>
      <c r="H43" s="56"/>
      <c r="I43" s="51"/>
      <c r="J43" s="51"/>
      <c r="K43" s="51"/>
      <c r="L43" s="51"/>
      <c r="M43" s="51"/>
      <c r="N43" s="58"/>
    </row>
    <row r="44" spans="1:14" ht="23.25" customHeight="1" x14ac:dyDescent="0.25">
      <c r="A44" s="47" t="s">
        <v>105</v>
      </c>
      <c r="B44" s="60" t="s">
        <v>106</v>
      </c>
      <c r="C44" s="55"/>
      <c r="D44" s="55"/>
      <c r="E44" s="49">
        <f>E45+E48+E51+E54+E56+E58+E60+E63+E65+E67+E69+E71+E73+E75+E77</f>
        <v>20</v>
      </c>
      <c r="F44" s="49">
        <f t="shared" ref="F44:M44" si="19">F45+F48+F51+F54+F56+F58+F60+F63+F65+F67+F69+F71+F73+F75+F77</f>
        <v>11</v>
      </c>
      <c r="G44" s="49">
        <f t="shared" si="19"/>
        <v>0</v>
      </c>
      <c r="H44" s="49">
        <f t="shared" si="19"/>
        <v>9</v>
      </c>
      <c r="I44" s="49">
        <f t="shared" si="19"/>
        <v>20</v>
      </c>
      <c r="J44" s="49">
        <f t="shared" si="19"/>
        <v>0</v>
      </c>
      <c r="K44" s="49">
        <f t="shared" si="19"/>
        <v>0</v>
      </c>
      <c r="L44" s="49">
        <f t="shared" si="19"/>
        <v>0</v>
      </c>
      <c r="M44" s="49">
        <f t="shared" si="19"/>
        <v>0</v>
      </c>
      <c r="N44" s="58"/>
    </row>
    <row r="45" spans="1:14" ht="23.25" customHeight="1" x14ac:dyDescent="0.25">
      <c r="A45" s="47" t="s">
        <v>53</v>
      </c>
      <c r="B45" s="52" t="s">
        <v>107</v>
      </c>
      <c r="C45" s="52"/>
      <c r="D45" s="52"/>
      <c r="E45" s="49">
        <f>SUBTOTAL(9,E46:E47)</f>
        <v>2</v>
      </c>
      <c r="F45" s="49">
        <f t="shared" ref="F45:M45" si="20">SUBTOTAL(9,F46:F47)</f>
        <v>0</v>
      </c>
      <c r="G45" s="49">
        <f t="shared" si="20"/>
        <v>0</v>
      </c>
      <c r="H45" s="49">
        <f t="shared" si="20"/>
        <v>2</v>
      </c>
      <c r="I45" s="49">
        <f t="shared" si="20"/>
        <v>2</v>
      </c>
      <c r="J45" s="49">
        <f t="shared" si="20"/>
        <v>0</v>
      </c>
      <c r="K45" s="49">
        <f t="shared" si="20"/>
        <v>0</v>
      </c>
      <c r="L45" s="49">
        <f t="shared" si="20"/>
        <v>0</v>
      </c>
      <c r="M45" s="49">
        <f t="shared" si="20"/>
        <v>0</v>
      </c>
      <c r="N45" s="59"/>
    </row>
    <row r="46" spans="1:14" ht="30" customHeight="1" x14ac:dyDescent="0.25">
      <c r="A46" s="126" t="s">
        <v>108</v>
      </c>
      <c r="B46" s="55" t="s">
        <v>109</v>
      </c>
      <c r="C46" s="55"/>
      <c r="D46" s="55"/>
      <c r="E46" s="51">
        <v>1</v>
      </c>
      <c r="F46" s="51"/>
      <c r="G46" s="51"/>
      <c r="H46" s="51">
        <v>1</v>
      </c>
      <c r="I46" s="51">
        <v>1</v>
      </c>
      <c r="J46" s="51"/>
      <c r="K46" s="51"/>
      <c r="L46" s="51"/>
      <c r="M46" s="51"/>
      <c r="N46" s="53" t="s">
        <v>58</v>
      </c>
    </row>
    <row r="47" spans="1:14" ht="32.25" customHeight="1" x14ac:dyDescent="0.25">
      <c r="A47" s="126" t="s">
        <v>108</v>
      </c>
      <c r="B47" s="55" t="s">
        <v>110</v>
      </c>
      <c r="C47" s="55"/>
      <c r="D47" s="55"/>
      <c r="E47" s="51">
        <v>1</v>
      </c>
      <c r="F47" s="51"/>
      <c r="G47" s="51"/>
      <c r="H47" s="51">
        <v>1</v>
      </c>
      <c r="I47" s="51">
        <v>1</v>
      </c>
      <c r="J47" s="51"/>
      <c r="K47" s="51"/>
      <c r="L47" s="51"/>
      <c r="M47" s="51"/>
      <c r="N47" s="53" t="s">
        <v>58</v>
      </c>
    </row>
    <row r="48" spans="1:14" ht="32.25" customHeight="1" x14ac:dyDescent="0.25">
      <c r="A48" s="47" t="s">
        <v>77</v>
      </c>
      <c r="B48" s="52" t="s">
        <v>111</v>
      </c>
      <c r="C48" s="52"/>
      <c r="D48" s="52"/>
      <c r="E48" s="49">
        <f>SUBTOTAL(9,E49:E50)</f>
        <v>2</v>
      </c>
      <c r="F48" s="49">
        <f t="shared" ref="F48:I48" si="21">SUBTOTAL(9,F49:F50)</f>
        <v>1</v>
      </c>
      <c r="G48" s="49">
        <f t="shared" si="21"/>
        <v>0</v>
      </c>
      <c r="H48" s="49">
        <f t="shared" si="21"/>
        <v>1</v>
      </c>
      <c r="I48" s="49">
        <f t="shared" si="21"/>
        <v>2</v>
      </c>
      <c r="J48" s="49">
        <f>SUBTOTAL(9,J49:J50)</f>
        <v>0</v>
      </c>
      <c r="K48" s="49">
        <f t="shared" ref="K48:M48" si="22">SUBTOTAL(9,K49:K50)</f>
        <v>0</v>
      </c>
      <c r="L48" s="49">
        <f t="shared" si="22"/>
        <v>0</v>
      </c>
      <c r="M48" s="49">
        <f t="shared" si="22"/>
        <v>0</v>
      </c>
      <c r="N48" s="59"/>
    </row>
    <row r="49" spans="1:14" ht="32.25" customHeight="1" x14ac:dyDescent="0.25">
      <c r="A49" s="126" t="s">
        <v>108</v>
      </c>
      <c r="B49" s="55" t="s">
        <v>112</v>
      </c>
      <c r="C49" s="55"/>
      <c r="D49" s="55"/>
      <c r="E49" s="51">
        <v>1</v>
      </c>
      <c r="F49" s="51"/>
      <c r="G49" s="51"/>
      <c r="H49" s="51">
        <v>1</v>
      </c>
      <c r="I49" s="51">
        <v>1</v>
      </c>
      <c r="J49" s="51"/>
      <c r="K49" s="51"/>
      <c r="L49" s="51"/>
      <c r="M49" s="51"/>
      <c r="N49" s="53" t="s">
        <v>58</v>
      </c>
    </row>
    <row r="50" spans="1:14" ht="32.25" customHeight="1" x14ac:dyDescent="0.25">
      <c r="A50" s="126" t="s">
        <v>108</v>
      </c>
      <c r="B50" s="55" t="s">
        <v>113</v>
      </c>
      <c r="C50" s="55"/>
      <c r="D50" s="55"/>
      <c r="E50" s="51">
        <v>1</v>
      </c>
      <c r="F50" s="51">
        <v>1</v>
      </c>
      <c r="G50" s="51"/>
      <c r="H50" s="51"/>
      <c r="I50" s="51">
        <v>1</v>
      </c>
      <c r="J50" s="51"/>
      <c r="K50" s="51"/>
      <c r="L50" s="51"/>
      <c r="M50" s="51"/>
      <c r="N50" s="53"/>
    </row>
    <row r="51" spans="1:14" ht="32.25" customHeight="1" x14ac:dyDescent="0.25">
      <c r="A51" s="47" t="s">
        <v>85</v>
      </c>
      <c r="B51" s="52" t="s">
        <v>114</v>
      </c>
      <c r="C51" s="52"/>
      <c r="D51" s="52"/>
      <c r="E51" s="49">
        <f>SUBTOTAL(9,E52:E53)</f>
        <v>2</v>
      </c>
      <c r="F51" s="49">
        <f t="shared" ref="F51:I51" si="23">SUBTOTAL(9,F52:F53)</f>
        <v>0</v>
      </c>
      <c r="G51" s="49">
        <f t="shared" si="23"/>
        <v>0</v>
      </c>
      <c r="H51" s="49">
        <f t="shared" si="23"/>
        <v>2</v>
      </c>
      <c r="I51" s="49">
        <f t="shared" si="23"/>
        <v>2</v>
      </c>
      <c r="J51" s="49">
        <f>SUBTOTAL(9,J52:J53)</f>
        <v>0</v>
      </c>
      <c r="K51" s="49">
        <f t="shared" ref="K51:M51" si="24">SUBTOTAL(9,K52:K53)</f>
        <v>0</v>
      </c>
      <c r="L51" s="49">
        <f t="shared" si="24"/>
        <v>0</v>
      </c>
      <c r="M51" s="49">
        <f t="shared" si="24"/>
        <v>0</v>
      </c>
      <c r="N51" s="59"/>
    </row>
    <row r="52" spans="1:14" ht="32.25" customHeight="1" x14ac:dyDescent="0.25">
      <c r="A52" s="126" t="s">
        <v>108</v>
      </c>
      <c r="B52" s="55" t="s">
        <v>115</v>
      </c>
      <c r="C52" s="55"/>
      <c r="D52" s="55"/>
      <c r="E52" s="51">
        <v>1</v>
      </c>
      <c r="F52" s="51"/>
      <c r="G52" s="51"/>
      <c r="H52" s="51">
        <v>1</v>
      </c>
      <c r="I52" s="51">
        <v>1</v>
      </c>
      <c r="J52" s="51"/>
      <c r="K52" s="51"/>
      <c r="L52" s="51"/>
      <c r="M52" s="51"/>
      <c r="N52" s="53" t="s">
        <v>58</v>
      </c>
    </row>
    <row r="53" spans="1:14" ht="32.25" customHeight="1" x14ac:dyDescent="0.25">
      <c r="A53" s="126" t="s">
        <v>108</v>
      </c>
      <c r="B53" s="55" t="s">
        <v>116</v>
      </c>
      <c r="C53" s="55"/>
      <c r="D53" s="55"/>
      <c r="E53" s="51">
        <v>1</v>
      </c>
      <c r="F53" s="51"/>
      <c r="G53" s="51"/>
      <c r="H53" s="51">
        <v>1</v>
      </c>
      <c r="I53" s="51">
        <v>1</v>
      </c>
      <c r="J53" s="51"/>
      <c r="K53" s="51"/>
      <c r="L53" s="51"/>
      <c r="M53" s="51"/>
      <c r="N53" s="53" t="s">
        <v>58</v>
      </c>
    </row>
    <row r="54" spans="1:14" ht="32.25" customHeight="1" x14ac:dyDescent="0.25">
      <c r="A54" s="47" t="s">
        <v>117</v>
      </c>
      <c r="B54" s="52" t="s">
        <v>118</v>
      </c>
      <c r="C54" s="52"/>
      <c r="D54" s="52"/>
      <c r="E54" s="49">
        <f>SUBTOTAL(9,E55:E55)</f>
        <v>1</v>
      </c>
      <c r="F54" s="49">
        <f>SUBTOTAL(9,F55)</f>
        <v>0</v>
      </c>
      <c r="G54" s="49">
        <f>SUBTOTAL(9,G55)</f>
        <v>0</v>
      </c>
      <c r="H54" s="49">
        <f>SUBTOTAL(9,H55)</f>
        <v>1</v>
      </c>
      <c r="I54" s="49">
        <f>SUBTOTAL(9,I55)</f>
        <v>1</v>
      </c>
      <c r="J54" s="49">
        <f>SUBTOTAL(9,J55:J160)</f>
        <v>0</v>
      </c>
      <c r="K54" s="49">
        <f>SUBTOTAL(9,K55:K160)</f>
        <v>0</v>
      </c>
      <c r="L54" s="49">
        <f>SUBTOTAL(9,L55:L160)</f>
        <v>0</v>
      </c>
      <c r="M54" s="49">
        <f>SUBTOTAL(9,M55:M160)</f>
        <v>0</v>
      </c>
      <c r="N54" s="59"/>
    </row>
    <row r="55" spans="1:14" ht="27.75" customHeight="1" x14ac:dyDescent="0.25">
      <c r="A55" s="126" t="s">
        <v>108</v>
      </c>
      <c r="B55" s="55" t="s">
        <v>119</v>
      </c>
      <c r="C55" s="55"/>
      <c r="D55" s="55"/>
      <c r="E55" s="51">
        <v>1</v>
      </c>
      <c r="F55" s="51"/>
      <c r="G55" s="51"/>
      <c r="H55" s="51">
        <v>1</v>
      </c>
      <c r="I55" s="51">
        <v>1</v>
      </c>
      <c r="J55" s="51"/>
      <c r="K55" s="51"/>
      <c r="L55" s="51"/>
      <c r="M55" s="51"/>
      <c r="N55" s="53" t="s">
        <v>58</v>
      </c>
    </row>
    <row r="56" spans="1:14" ht="27.75" customHeight="1" x14ac:dyDescent="0.25">
      <c r="A56" s="47" t="s">
        <v>120</v>
      </c>
      <c r="B56" s="52" t="s">
        <v>121</v>
      </c>
      <c r="C56" s="52"/>
      <c r="D56" s="52"/>
      <c r="E56" s="49">
        <f t="shared" ref="E56:M56" si="25">SUBTOTAL(9,E57:E57)</f>
        <v>1</v>
      </c>
      <c r="F56" s="49">
        <f t="shared" si="25"/>
        <v>1</v>
      </c>
      <c r="G56" s="49">
        <f t="shared" si="25"/>
        <v>0</v>
      </c>
      <c r="H56" s="49">
        <f t="shared" si="25"/>
        <v>0</v>
      </c>
      <c r="I56" s="49">
        <f t="shared" si="25"/>
        <v>1</v>
      </c>
      <c r="J56" s="49">
        <f t="shared" si="25"/>
        <v>0</v>
      </c>
      <c r="K56" s="49">
        <f t="shared" si="25"/>
        <v>0</v>
      </c>
      <c r="L56" s="49">
        <f t="shared" si="25"/>
        <v>0</v>
      </c>
      <c r="M56" s="49">
        <f t="shared" si="25"/>
        <v>0</v>
      </c>
      <c r="N56" s="59"/>
    </row>
    <row r="57" spans="1:14" ht="27.75" customHeight="1" x14ac:dyDescent="0.25">
      <c r="A57" s="126" t="s">
        <v>108</v>
      </c>
      <c r="B57" s="55" t="s">
        <v>122</v>
      </c>
      <c r="C57" s="55"/>
      <c r="D57" s="55"/>
      <c r="E57" s="51">
        <v>1</v>
      </c>
      <c r="F57" s="51">
        <v>1</v>
      </c>
      <c r="G57" s="51"/>
      <c r="H57" s="51"/>
      <c r="I57" s="51">
        <v>1</v>
      </c>
      <c r="J57" s="51"/>
      <c r="K57" s="51"/>
      <c r="L57" s="51"/>
      <c r="M57" s="51"/>
      <c r="N57" s="58"/>
    </row>
    <row r="58" spans="1:14" ht="27.75" customHeight="1" x14ac:dyDescent="0.25">
      <c r="A58" s="47" t="s">
        <v>123</v>
      </c>
      <c r="B58" s="52" t="s">
        <v>124</v>
      </c>
      <c r="C58" s="52"/>
      <c r="D58" s="52"/>
      <c r="E58" s="49">
        <f>SUBTOTAL(9,E59:E59)</f>
        <v>2</v>
      </c>
      <c r="F58" s="49">
        <f>SUBTOTAL(9,F59)</f>
        <v>2</v>
      </c>
      <c r="G58" s="49">
        <f>SUBTOTAL(9,G59)</f>
        <v>0</v>
      </c>
      <c r="H58" s="49">
        <f>SUBTOTAL(9,H59)</f>
        <v>0</v>
      </c>
      <c r="I58" s="49">
        <f>SUBTOTAL(9,I59)</f>
        <v>2</v>
      </c>
      <c r="J58" s="49">
        <f>SUBTOTAL(9,J59:J59)</f>
        <v>0</v>
      </c>
      <c r="K58" s="49">
        <f t="shared" ref="K58:M58" si="26">SUBTOTAL(9,K59:K59)</f>
        <v>0</v>
      </c>
      <c r="L58" s="49">
        <f t="shared" si="26"/>
        <v>0</v>
      </c>
      <c r="M58" s="49">
        <f t="shared" si="26"/>
        <v>0</v>
      </c>
      <c r="N58" s="59"/>
    </row>
    <row r="59" spans="1:14" ht="27.75" customHeight="1" x14ac:dyDescent="0.25">
      <c r="A59" s="126" t="s">
        <v>108</v>
      </c>
      <c r="B59" s="55" t="s">
        <v>125</v>
      </c>
      <c r="C59" s="55"/>
      <c r="D59" s="55"/>
      <c r="E59" s="51">
        <v>2</v>
      </c>
      <c r="F59" s="51">
        <v>2</v>
      </c>
      <c r="G59" s="51"/>
      <c r="H59" s="56"/>
      <c r="I59" s="51">
        <v>2</v>
      </c>
      <c r="J59" s="51"/>
      <c r="K59" s="51"/>
      <c r="L59" s="51"/>
      <c r="M59" s="51"/>
      <c r="N59" s="58"/>
    </row>
    <row r="60" spans="1:14" ht="27.75" customHeight="1" x14ac:dyDescent="0.25">
      <c r="A60" s="47" t="s">
        <v>126</v>
      </c>
      <c r="B60" s="52" t="s">
        <v>127</v>
      </c>
      <c r="C60" s="52"/>
      <c r="D60" s="52"/>
      <c r="E60" s="49">
        <f>SUBTOTAL(9,E61:E62)</f>
        <v>2</v>
      </c>
      <c r="F60" s="49">
        <f t="shared" ref="F60:M60" si="27">SUBTOTAL(9,F61:F62)</f>
        <v>0</v>
      </c>
      <c r="G60" s="49">
        <f t="shared" si="27"/>
        <v>0</v>
      </c>
      <c r="H60" s="49">
        <f t="shared" si="27"/>
        <v>2</v>
      </c>
      <c r="I60" s="49">
        <f t="shared" si="27"/>
        <v>2</v>
      </c>
      <c r="J60" s="49">
        <f t="shared" si="27"/>
        <v>0</v>
      </c>
      <c r="K60" s="49">
        <f t="shared" si="27"/>
        <v>0</v>
      </c>
      <c r="L60" s="49">
        <f t="shared" si="27"/>
        <v>0</v>
      </c>
      <c r="M60" s="49">
        <f t="shared" si="27"/>
        <v>0</v>
      </c>
      <c r="N60" s="59"/>
    </row>
    <row r="61" spans="1:14" ht="27.75" customHeight="1" x14ac:dyDescent="0.25">
      <c r="A61" s="126" t="s">
        <v>108</v>
      </c>
      <c r="B61" s="55" t="s">
        <v>128</v>
      </c>
      <c r="C61" s="55"/>
      <c r="D61" s="55"/>
      <c r="E61" s="51">
        <v>1</v>
      </c>
      <c r="F61" s="51"/>
      <c r="G61" s="51"/>
      <c r="H61" s="51">
        <v>1</v>
      </c>
      <c r="I61" s="51">
        <v>1</v>
      </c>
      <c r="J61" s="51"/>
      <c r="K61" s="51"/>
      <c r="L61" s="51"/>
      <c r="M61" s="51"/>
      <c r="N61" s="53" t="s">
        <v>58</v>
      </c>
    </row>
    <row r="62" spans="1:14" ht="27.75" customHeight="1" x14ac:dyDescent="0.25">
      <c r="A62" s="126" t="s">
        <v>108</v>
      </c>
      <c r="B62" s="55" t="s">
        <v>129</v>
      </c>
      <c r="C62" s="55"/>
      <c r="D62" s="55"/>
      <c r="E62" s="51">
        <v>1</v>
      </c>
      <c r="F62" s="51"/>
      <c r="G62" s="51"/>
      <c r="H62" s="51">
        <v>1</v>
      </c>
      <c r="I62" s="51">
        <v>1</v>
      </c>
      <c r="J62" s="51"/>
      <c r="K62" s="51"/>
      <c r="L62" s="51"/>
      <c r="M62" s="51"/>
      <c r="N62" s="53"/>
    </row>
    <row r="63" spans="1:14" ht="27.75" customHeight="1" x14ac:dyDescent="0.25">
      <c r="A63" s="47" t="s">
        <v>130</v>
      </c>
      <c r="B63" s="52" t="s">
        <v>131</v>
      </c>
      <c r="C63" s="52"/>
      <c r="D63" s="52"/>
      <c r="E63" s="49">
        <f>SUBTOTAL(9,E64:E64)</f>
        <v>1</v>
      </c>
      <c r="F63" s="49">
        <f>SUBTOTAL(9,F64)</f>
        <v>1</v>
      </c>
      <c r="G63" s="49">
        <f>SUBTOTAL(9,G64)</f>
        <v>0</v>
      </c>
      <c r="H63" s="49">
        <f>SUBTOTAL(9,H64)</f>
        <v>0</v>
      </c>
      <c r="I63" s="49">
        <f>SUBTOTAL(9,I64)</f>
        <v>1</v>
      </c>
      <c r="J63" s="49">
        <f t="shared" ref="J63:M63" si="28">SUBTOTAL(9,J64:J64)</f>
        <v>0</v>
      </c>
      <c r="K63" s="49">
        <f t="shared" si="28"/>
        <v>0</v>
      </c>
      <c r="L63" s="49">
        <f t="shared" si="28"/>
        <v>0</v>
      </c>
      <c r="M63" s="49">
        <f t="shared" si="28"/>
        <v>0</v>
      </c>
      <c r="N63" s="59"/>
    </row>
    <row r="64" spans="1:14" ht="31.5" customHeight="1" x14ac:dyDescent="0.25">
      <c r="A64" s="126" t="s">
        <v>108</v>
      </c>
      <c r="B64" s="55" t="s">
        <v>132</v>
      </c>
      <c r="C64" s="55"/>
      <c r="D64" s="55"/>
      <c r="E64" s="51">
        <v>1</v>
      </c>
      <c r="F64" s="51">
        <v>1</v>
      </c>
      <c r="G64" s="51"/>
      <c r="H64" s="56"/>
      <c r="I64" s="51">
        <v>1</v>
      </c>
      <c r="J64" s="51"/>
      <c r="K64" s="51"/>
      <c r="L64" s="51"/>
      <c r="M64" s="51"/>
      <c r="N64" s="58"/>
    </row>
    <row r="65" spans="1:14" ht="31.5" customHeight="1" x14ac:dyDescent="0.25">
      <c r="A65" s="47" t="s">
        <v>133</v>
      </c>
      <c r="B65" s="52" t="s">
        <v>134</v>
      </c>
      <c r="C65" s="52"/>
      <c r="D65" s="52"/>
      <c r="E65" s="49">
        <f>SUBTOTAL(9,E66:E66)</f>
        <v>1</v>
      </c>
      <c r="F65" s="49">
        <f>SUBTOTAL(9,F66)</f>
        <v>1</v>
      </c>
      <c r="G65" s="49">
        <f>SUBTOTAL(9,G66)</f>
        <v>0</v>
      </c>
      <c r="H65" s="49">
        <f>SUBTOTAL(9,H66)</f>
        <v>0</v>
      </c>
      <c r="I65" s="49">
        <f>SUBTOTAL(9,I66)</f>
        <v>1</v>
      </c>
      <c r="J65" s="49">
        <f t="shared" ref="J65:M65" si="29">SUBTOTAL(9,J66:J66)</f>
        <v>0</v>
      </c>
      <c r="K65" s="49">
        <f t="shared" si="29"/>
        <v>0</v>
      </c>
      <c r="L65" s="49">
        <f t="shared" si="29"/>
        <v>0</v>
      </c>
      <c r="M65" s="49">
        <f t="shared" si="29"/>
        <v>0</v>
      </c>
      <c r="N65" s="59"/>
    </row>
    <row r="66" spans="1:14" ht="31.5" customHeight="1" x14ac:dyDescent="0.25">
      <c r="A66" s="126" t="s">
        <v>108</v>
      </c>
      <c r="B66" s="55" t="s">
        <v>135</v>
      </c>
      <c r="C66" s="55"/>
      <c r="D66" s="55"/>
      <c r="E66" s="51">
        <v>1</v>
      </c>
      <c r="F66" s="51">
        <v>1</v>
      </c>
      <c r="G66" s="51"/>
      <c r="H66" s="56"/>
      <c r="I66" s="51">
        <v>1</v>
      </c>
      <c r="J66" s="51"/>
      <c r="K66" s="51"/>
      <c r="L66" s="51"/>
      <c r="M66" s="51"/>
      <c r="N66" s="58"/>
    </row>
    <row r="67" spans="1:14" ht="31.5" customHeight="1" x14ac:dyDescent="0.25">
      <c r="A67" s="47" t="s">
        <v>136</v>
      </c>
      <c r="B67" s="52" t="s">
        <v>137</v>
      </c>
      <c r="C67" s="52"/>
      <c r="D67" s="52"/>
      <c r="E67" s="49">
        <f>SUBTOTAL(9,E68:E68)</f>
        <v>1</v>
      </c>
      <c r="F67" s="49">
        <f>SUBTOTAL(9,F68)</f>
        <v>0</v>
      </c>
      <c r="G67" s="49">
        <f>SUBTOTAL(9,G68)</f>
        <v>0</v>
      </c>
      <c r="H67" s="49">
        <f>SUBTOTAL(9,H68)</f>
        <v>1</v>
      </c>
      <c r="I67" s="49">
        <f>SUBTOTAL(9,I68)</f>
        <v>1</v>
      </c>
      <c r="J67" s="49">
        <f t="shared" ref="J67:M67" si="30">SUBTOTAL(9,J68:J68)</f>
        <v>0</v>
      </c>
      <c r="K67" s="49">
        <f t="shared" si="30"/>
        <v>0</v>
      </c>
      <c r="L67" s="49">
        <f t="shared" si="30"/>
        <v>0</v>
      </c>
      <c r="M67" s="49">
        <f t="shared" si="30"/>
        <v>0</v>
      </c>
      <c r="N67" s="59"/>
    </row>
    <row r="68" spans="1:14" ht="31.5" customHeight="1" x14ac:dyDescent="0.25">
      <c r="A68" s="126" t="s">
        <v>108</v>
      </c>
      <c r="B68" s="55" t="s">
        <v>138</v>
      </c>
      <c r="C68" s="55"/>
      <c r="D68" s="55"/>
      <c r="E68" s="51">
        <v>1</v>
      </c>
      <c r="F68" s="51"/>
      <c r="G68" s="51"/>
      <c r="H68" s="51">
        <v>1</v>
      </c>
      <c r="I68" s="51">
        <v>1</v>
      </c>
      <c r="J68" s="51"/>
      <c r="K68" s="51"/>
      <c r="L68" s="51"/>
      <c r="M68" s="51"/>
      <c r="N68" s="53" t="s">
        <v>58</v>
      </c>
    </row>
    <row r="69" spans="1:14" ht="31.5" customHeight="1" x14ac:dyDescent="0.25">
      <c r="A69" s="47" t="s">
        <v>139</v>
      </c>
      <c r="B69" s="52" t="s">
        <v>140</v>
      </c>
      <c r="C69" s="52"/>
      <c r="D69" s="52"/>
      <c r="E69" s="49">
        <f>SUBTOTAL(9,E70:E70)</f>
        <v>1</v>
      </c>
      <c r="F69" s="49">
        <f>SUBTOTAL(9,F70)</f>
        <v>1</v>
      </c>
      <c r="G69" s="49">
        <f>SUBTOTAL(9,G70)</f>
        <v>0</v>
      </c>
      <c r="H69" s="49">
        <f>SUBTOTAL(9,H70)</f>
        <v>0</v>
      </c>
      <c r="I69" s="49">
        <f>SUBTOTAL(9,I70)</f>
        <v>1</v>
      </c>
      <c r="J69" s="49">
        <f t="shared" ref="J69:M69" si="31">SUBTOTAL(9,J70:J70)</f>
        <v>0</v>
      </c>
      <c r="K69" s="49">
        <f t="shared" si="31"/>
        <v>0</v>
      </c>
      <c r="L69" s="49">
        <f t="shared" si="31"/>
        <v>0</v>
      </c>
      <c r="M69" s="49">
        <f t="shared" si="31"/>
        <v>0</v>
      </c>
      <c r="N69" s="59"/>
    </row>
    <row r="70" spans="1:14" ht="31.5" customHeight="1" x14ac:dyDescent="0.25">
      <c r="A70" s="126" t="s">
        <v>108</v>
      </c>
      <c r="B70" s="55" t="s">
        <v>141</v>
      </c>
      <c r="C70" s="55"/>
      <c r="D70" s="55"/>
      <c r="E70" s="51">
        <v>1</v>
      </c>
      <c r="F70" s="51">
        <v>1</v>
      </c>
      <c r="G70" s="51"/>
      <c r="H70" s="56"/>
      <c r="I70" s="51">
        <v>1</v>
      </c>
      <c r="J70" s="51"/>
      <c r="K70" s="51"/>
      <c r="L70" s="51"/>
      <c r="M70" s="51"/>
      <c r="N70" s="53"/>
    </row>
    <row r="71" spans="1:14" ht="31.5" customHeight="1" x14ac:dyDescent="0.25">
      <c r="A71" s="47" t="s">
        <v>142</v>
      </c>
      <c r="B71" s="52" t="s">
        <v>143</v>
      </c>
      <c r="C71" s="52"/>
      <c r="D71" s="52"/>
      <c r="E71" s="49">
        <f>SUBTOTAL(9,E72:E72)</f>
        <v>1</v>
      </c>
      <c r="F71" s="49">
        <f>SUBTOTAL(9,F72)</f>
        <v>1</v>
      </c>
      <c r="G71" s="49">
        <f>SUBTOTAL(9,G72)</f>
        <v>0</v>
      </c>
      <c r="H71" s="49">
        <f>SUBTOTAL(9,H72)</f>
        <v>0</v>
      </c>
      <c r="I71" s="49">
        <f>SUBTOTAL(9,I72)</f>
        <v>1</v>
      </c>
      <c r="J71" s="49">
        <f t="shared" ref="J71:M71" si="32">SUBTOTAL(9,J72:J72)</f>
        <v>0</v>
      </c>
      <c r="K71" s="49">
        <f t="shared" si="32"/>
        <v>0</v>
      </c>
      <c r="L71" s="49">
        <f t="shared" si="32"/>
        <v>0</v>
      </c>
      <c r="M71" s="49">
        <f t="shared" si="32"/>
        <v>0</v>
      </c>
      <c r="N71" s="59"/>
    </row>
    <row r="72" spans="1:14" ht="40.5" customHeight="1" x14ac:dyDescent="0.25">
      <c r="A72" s="126" t="s">
        <v>108</v>
      </c>
      <c r="B72" s="55" t="s">
        <v>144</v>
      </c>
      <c r="C72" s="55"/>
      <c r="D72" s="55"/>
      <c r="E72" s="51">
        <v>1</v>
      </c>
      <c r="F72" s="51">
        <v>1</v>
      </c>
      <c r="G72" s="51"/>
      <c r="H72" s="56"/>
      <c r="I72" s="51">
        <v>1</v>
      </c>
      <c r="J72" s="51"/>
      <c r="K72" s="51"/>
      <c r="L72" s="51"/>
      <c r="M72" s="51"/>
      <c r="N72" s="127" t="s">
        <v>145</v>
      </c>
    </row>
    <row r="73" spans="1:14" ht="31.5" customHeight="1" x14ac:dyDescent="0.25">
      <c r="A73" s="47" t="s">
        <v>142</v>
      </c>
      <c r="B73" s="52" t="s">
        <v>146</v>
      </c>
      <c r="C73" s="52"/>
      <c r="D73" s="52"/>
      <c r="E73" s="49">
        <f>SUBTOTAL(9,E74:E74)</f>
        <v>1</v>
      </c>
      <c r="F73" s="49">
        <f>SUBTOTAL(9,F74)</f>
        <v>1</v>
      </c>
      <c r="G73" s="49">
        <f>SUBTOTAL(9,G74)</f>
        <v>0</v>
      </c>
      <c r="H73" s="49">
        <f>SUBTOTAL(9,H74)</f>
        <v>0</v>
      </c>
      <c r="I73" s="49">
        <f>SUBTOTAL(9,I74)</f>
        <v>1</v>
      </c>
      <c r="J73" s="49">
        <f t="shared" ref="J73:M73" si="33">SUBTOTAL(9,J74:J74)</f>
        <v>0</v>
      </c>
      <c r="K73" s="49">
        <f t="shared" si="33"/>
        <v>0</v>
      </c>
      <c r="L73" s="49">
        <f t="shared" si="33"/>
        <v>0</v>
      </c>
      <c r="M73" s="49">
        <f t="shared" si="33"/>
        <v>0</v>
      </c>
      <c r="N73" s="59"/>
    </row>
    <row r="74" spans="1:14" ht="31.5" customHeight="1" x14ac:dyDescent="0.25">
      <c r="A74" s="126" t="s">
        <v>108</v>
      </c>
      <c r="B74" s="55" t="s">
        <v>147</v>
      </c>
      <c r="C74" s="55"/>
      <c r="D74" s="55"/>
      <c r="E74" s="51">
        <v>1</v>
      </c>
      <c r="F74" s="51">
        <v>1</v>
      </c>
      <c r="G74" s="51"/>
      <c r="H74" s="51"/>
      <c r="I74" s="51">
        <v>1</v>
      </c>
      <c r="J74" s="51"/>
      <c r="K74" s="51"/>
      <c r="L74" s="51"/>
      <c r="M74" s="51"/>
      <c r="N74" s="128"/>
    </row>
    <row r="75" spans="1:14" ht="31.5" customHeight="1" x14ac:dyDescent="0.25">
      <c r="A75" s="47" t="s">
        <v>148</v>
      </c>
      <c r="B75" s="52" t="s">
        <v>149</v>
      </c>
      <c r="C75" s="52"/>
      <c r="D75" s="52"/>
      <c r="E75" s="49">
        <f>SUBTOTAL(9,E76:E76)</f>
        <v>1</v>
      </c>
      <c r="F75" s="49">
        <f>SUBTOTAL(9,F76)</f>
        <v>1</v>
      </c>
      <c r="G75" s="49">
        <f>SUBTOTAL(9,G76)</f>
        <v>0</v>
      </c>
      <c r="H75" s="49">
        <f>SUBTOTAL(9,H76)</f>
        <v>0</v>
      </c>
      <c r="I75" s="49">
        <f>SUBTOTAL(9,I76)</f>
        <v>1</v>
      </c>
      <c r="J75" s="49">
        <f t="shared" ref="J75:M77" si="34">SUBTOTAL(9,J76:J76)</f>
        <v>0</v>
      </c>
      <c r="K75" s="49">
        <f t="shared" si="34"/>
        <v>0</v>
      </c>
      <c r="L75" s="49">
        <f t="shared" si="34"/>
        <v>0</v>
      </c>
      <c r="M75" s="49">
        <f t="shared" si="34"/>
        <v>0</v>
      </c>
      <c r="N75" s="59"/>
    </row>
    <row r="76" spans="1:14" ht="31.5" customHeight="1" x14ac:dyDescent="0.25">
      <c r="A76" s="126" t="s">
        <v>108</v>
      </c>
      <c r="B76" s="55" t="s">
        <v>150</v>
      </c>
      <c r="C76" s="55"/>
      <c r="D76" s="55"/>
      <c r="E76" s="51">
        <v>1</v>
      </c>
      <c r="F76" s="51">
        <v>1</v>
      </c>
      <c r="G76" s="51"/>
      <c r="H76" s="56"/>
      <c r="I76" s="51">
        <v>1</v>
      </c>
      <c r="J76" s="51"/>
      <c r="K76" s="51"/>
      <c r="L76" s="51"/>
      <c r="M76" s="51"/>
      <c r="N76" s="58"/>
    </row>
    <row r="77" spans="1:14" ht="24" customHeight="1" x14ac:dyDescent="0.25">
      <c r="A77" s="47" t="s">
        <v>151</v>
      </c>
      <c r="B77" s="52" t="s">
        <v>152</v>
      </c>
      <c r="C77" s="52"/>
      <c r="D77" s="52"/>
      <c r="E77" s="49">
        <f>SUBTOTAL(9,E78:E78)</f>
        <v>1</v>
      </c>
      <c r="F77" s="49">
        <f>SUBTOTAL(9,F78)</f>
        <v>1</v>
      </c>
      <c r="G77" s="49">
        <f>SUBTOTAL(9,G78)</f>
        <v>0</v>
      </c>
      <c r="H77" s="49">
        <f>SUBTOTAL(9,H78)</f>
        <v>0</v>
      </c>
      <c r="I77" s="49">
        <f>SUBTOTAL(9,I78)</f>
        <v>1</v>
      </c>
      <c r="J77" s="49">
        <f t="shared" si="34"/>
        <v>0</v>
      </c>
      <c r="K77" s="49">
        <f t="shared" si="34"/>
        <v>0</v>
      </c>
      <c r="L77" s="49">
        <f t="shared" si="34"/>
        <v>0</v>
      </c>
      <c r="M77" s="49">
        <f t="shared" si="34"/>
        <v>0</v>
      </c>
      <c r="N77" s="59"/>
    </row>
    <row r="78" spans="1:14" ht="24" customHeight="1" x14ac:dyDescent="0.25">
      <c r="A78" s="126" t="s">
        <v>108</v>
      </c>
      <c r="B78" s="55" t="s">
        <v>153</v>
      </c>
      <c r="C78" s="55"/>
      <c r="D78" s="55"/>
      <c r="E78" s="51">
        <v>1</v>
      </c>
      <c r="F78" s="51">
        <v>1</v>
      </c>
      <c r="G78" s="51"/>
      <c r="H78" s="56"/>
      <c r="I78" s="51">
        <v>1</v>
      </c>
      <c r="J78" s="51"/>
      <c r="K78" s="51"/>
      <c r="L78" s="51"/>
      <c r="M78" s="51"/>
      <c r="N78" s="58"/>
    </row>
    <row r="79" spans="1:14" ht="24" customHeight="1" x14ac:dyDescent="0.25">
      <c r="A79" s="61" t="s">
        <v>154</v>
      </c>
      <c r="B79" s="52" t="s">
        <v>155</v>
      </c>
      <c r="C79" s="55"/>
      <c r="D79" s="55"/>
      <c r="E79" s="49">
        <f t="shared" ref="E79:M79" si="35">E80+E82+E84+E86+E87+E88+E89+E91</f>
        <v>13</v>
      </c>
      <c r="F79" s="49">
        <f t="shared" si="35"/>
        <v>10</v>
      </c>
      <c r="G79" s="49">
        <f t="shared" si="35"/>
        <v>1</v>
      </c>
      <c r="H79" s="49">
        <f t="shared" si="35"/>
        <v>2</v>
      </c>
      <c r="I79" s="49">
        <f t="shared" si="35"/>
        <v>13</v>
      </c>
      <c r="J79" s="49">
        <f t="shared" si="35"/>
        <v>0</v>
      </c>
      <c r="K79" s="49">
        <f t="shared" si="35"/>
        <v>0</v>
      </c>
      <c r="L79" s="49">
        <f t="shared" si="35"/>
        <v>0</v>
      </c>
      <c r="M79" s="49">
        <f t="shared" si="35"/>
        <v>0</v>
      </c>
      <c r="N79" s="58"/>
    </row>
    <row r="80" spans="1:14" ht="54" customHeight="1" x14ac:dyDescent="0.25">
      <c r="A80" s="47" t="s">
        <v>53</v>
      </c>
      <c r="B80" s="52" t="s">
        <v>156</v>
      </c>
      <c r="C80" s="52"/>
      <c r="D80" s="52"/>
      <c r="E80" s="49">
        <f>SUBTOTAL(9,E81:E81)</f>
        <v>1</v>
      </c>
      <c r="F80" s="49">
        <f>SUBTOTAL(9,F81)</f>
        <v>1</v>
      </c>
      <c r="G80" s="49">
        <f>SUBTOTAL(9,G81)</f>
        <v>0</v>
      </c>
      <c r="H80" s="49">
        <f>SUBTOTAL(9,H81)</f>
        <v>0</v>
      </c>
      <c r="I80" s="49">
        <f>SUBTOTAL(9,I81)</f>
        <v>1</v>
      </c>
      <c r="J80" s="49">
        <f>SUBTOTAL(9,J81:J81)</f>
        <v>0</v>
      </c>
      <c r="K80" s="49">
        <f t="shared" ref="K80:M80" si="36">SUBTOTAL(9,K81:K81)</f>
        <v>0</v>
      </c>
      <c r="L80" s="49">
        <f t="shared" si="36"/>
        <v>0</v>
      </c>
      <c r="M80" s="49">
        <f t="shared" si="36"/>
        <v>0</v>
      </c>
      <c r="N80" s="59"/>
    </row>
    <row r="81" spans="1:14" ht="46.5" customHeight="1" x14ac:dyDescent="0.25">
      <c r="A81" s="126" t="s">
        <v>108</v>
      </c>
      <c r="B81" s="55" t="s">
        <v>157</v>
      </c>
      <c r="C81" s="55"/>
      <c r="D81" s="55"/>
      <c r="E81" s="51">
        <v>1</v>
      </c>
      <c r="F81" s="51">
        <v>1</v>
      </c>
      <c r="G81" s="51"/>
      <c r="H81" s="56"/>
      <c r="I81" s="51">
        <v>1</v>
      </c>
      <c r="J81" s="51"/>
      <c r="K81" s="51"/>
      <c r="L81" s="51"/>
      <c r="M81" s="51"/>
      <c r="N81" s="58"/>
    </row>
    <row r="82" spans="1:14" ht="46.5" customHeight="1" x14ac:dyDescent="0.25">
      <c r="A82" s="47" t="s">
        <v>77</v>
      </c>
      <c r="B82" s="52" t="s">
        <v>158</v>
      </c>
      <c r="C82" s="52"/>
      <c r="D82" s="52"/>
      <c r="E82" s="49">
        <f>SUBTOTAL(9,E83:E83)</f>
        <v>1</v>
      </c>
      <c r="F82" s="49">
        <f>SUBTOTAL(9,F83)</f>
        <v>1</v>
      </c>
      <c r="G82" s="49">
        <f>SUBTOTAL(9,G83)</f>
        <v>0</v>
      </c>
      <c r="H82" s="49">
        <f>SUBTOTAL(9,H83)</f>
        <v>0</v>
      </c>
      <c r="I82" s="49">
        <f>SUBTOTAL(9,I83)</f>
        <v>1</v>
      </c>
      <c r="J82" s="49">
        <f t="shared" ref="J82:M82" si="37">SUBTOTAL(9,J83:J83)</f>
        <v>0</v>
      </c>
      <c r="K82" s="49">
        <f t="shared" si="37"/>
        <v>0</v>
      </c>
      <c r="L82" s="49">
        <f t="shared" si="37"/>
        <v>0</v>
      </c>
      <c r="M82" s="49">
        <f t="shared" si="37"/>
        <v>0</v>
      </c>
      <c r="N82" s="59"/>
    </row>
    <row r="83" spans="1:14" ht="46.5" customHeight="1" x14ac:dyDescent="0.25">
      <c r="A83" s="126" t="s">
        <v>108</v>
      </c>
      <c r="B83" s="55" t="s">
        <v>159</v>
      </c>
      <c r="C83" s="55"/>
      <c r="D83" s="55"/>
      <c r="E83" s="51">
        <v>1</v>
      </c>
      <c r="F83" s="51">
        <v>1</v>
      </c>
      <c r="G83" s="51"/>
      <c r="H83" s="51"/>
      <c r="I83" s="51">
        <v>1</v>
      </c>
      <c r="J83" s="51"/>
      <c r="K83" s="51"/>
      <c r="L83" s="51"/>
      <c r="M83" s="51"/>
      <c r="N83" s="58"/>
    </row>
    <row r="84" spans="1:14" ht="29.25" customHeight="1" x14ac:dyDescent="0.25">
      <c r="A84" s="47" t="s">
        <v>85</v>
      </c>
      <c r="B84" s="52" t="s">
        <v>160</v>
      </c>
      <c r="C84" s="52"/>
      <c r="D84" s="52"/>
      <c r="E84" s="49">
        <f>SUBTOTAL(9,E85:E85)</f>
        <v>1</v>
      </c>
      <c r="F84" s="49">
        <f t="shared" ref="F84:H84" si="38">SUBTOTAL(9,F85)</f>
        <v>1</v>
      </c>
      <c r="G84" s="49">
        <f t="shared" si="38"/>
        <v>0</v>
      </c>
      <c r="H84" s="49">
        <f t="shared" si="38"/>
        <v>0</v>
      </c>
      <c r="I84" s="49">
        <f>SUBTOTAL(9,I85)</f>
        <v>1</v>
      </c>
      <c r="J84" s="49">
        <f t="shared" ref="J84:M84" si="39">SUBTOTAL(9,J85:J85)</f>
        <v>0</v>
      </c>
      <c r="K84" s="49">
        <f t="shared" si="39"/>
        <v>0</v>
      </c>
      <c r="L84" s="49">
        <f t="shared" si="39"/>
        <v>0</v>
      </c>
      <c r="M84" s="49">
        <f t="shared" si="39"/>
        <v>0</v>
      </c>
      <c r="N84" s="59"/>
    </row>
    <row r="85" spans="1:14" ht="29.25" customHeight="1" x14ac:dyDescent="0.25">
      <c r="A85" s="126" t="s">
        <v>108</v>
      </c>
      <c r="B85" s="55" t="s">
        <v>161</v>
      </c>
      <c r="C85" s="55"/>
      <c r="D85" s="55"/>
      <c r="E85" s="51">
        <v>1</v>
      </c>
      <c r="F85" s="51">
        <v>1</v>
      </c>
      <c r="G85" s="51"/>
      <c r="H85" s="51"/>
      <c r="I85" s="51">
        <v>1</v>
      </c>
      <c r="J85" s="51"/>
      <c r="K85" s="51"/>
      <c r="L85" s="51"/>
      <c r="M85" s="51"/>
      <c r="N85" s="58"/>
    </row>
    <row r="86" spans="1:14" ht="22.5" customHeight="1" x14ac:dyDescent="0.25">
      <c r="A86" s="47" t="s">
        <v>117</v>
      </c>
      <c r="B86" s="52" t="s">
        <v>162</v>
      </c>
      <c r="C86" s="52"/>
      <c r="D86" s="52"/>
      <c r="E86" s="49">
        <v>3</v>
      </c>
      <c r="F86" s="49">
        <v>3</v>
      </c>
      <c r="G86" s="49">
        <v>0</v>
      </c>
      <c r="H86" s="49">
        <v>0</v>
      </c>
      <c r="I86" s="49">
        <v>3</v>
      </c>
      <c r="J86" s="49">
        <v>0</v>
      </c>
      <c r="K86" s="49">
        <v>0</v>
      </c>
      <c r="L86" s="49">
        <v>0</v>
      </c>
      <c r="M86" s="49">
        <v>0</v>
      </c>
      <c r="N86" s="59"/>
    </row>
    <row r="87" spans="1:14" ht="22.5" customHeight="1" x14ac:dyDescent="0.25">
      <c r="A87" s="47" t="s">
        <v>120</v>
      </c>
      <c r="B87" s="52" t="s">
        <v>163</v>
      </c>
      <c r="C87" s="52"/>
      <c r="D87" s="52"/>
      <c r="E87" s="49">
        <v>3</v>
      </c>
      <c r="F87" s="49">
        <v>2</v>
      </c>
      <c r="G87" s="49">
        <v>1</v>
      </c>
      <c r="H87" s="49">
        <v>0</v>
      </c>
      <c r="I87" s="49">
        <v>3</v>
      </c>
      <c r="J87" s="49">
        <v>0</v>
      </c>
      <c r="K87" s="49">
        <v>0</v>
      </c>
      <c r="L87" s="49">
        <v>0</v>
      </c>
      <c r="M87" s="49">
        <v>0</v>
      </c>
      <c r="N87" s="59"/>
    </row>
    <row r="88" spans="1:14" ht="22.5" customHeight="1" x14ac:dyDescent="0.25">
      <c r="A88" s="47" t="s">
        <v>123</v>
      </c>
      <c r="B88" s="52" t="s">
        <v>164</v>
      </c>
      <c r="C88" s="52"/>
      <c r="D88" s="52"/>
      <c r="E88" s="49">
        <v>2</v>
      </c>
      <c r="F88" s="49">
        <v>2</v>
      </c>
      <c r="G88" s="49">
        <v>0</v>
      </c>
      <c r="H88" s="49">
        <v>0</v>
      </c>
      <c r="I88" s="49">
        <v>2</v>
      </c>
      <c r="J88" s="49">
        <v>0</v>
      </c>
      <c r="K88" s="49">
        <v>0</v>
      </c>
      <c r="L88" s="49">
        <v>0</v>
      </c>
      <c r="M88" s="49">
        <v>0</v>
      </c>
      <c r="N88" s="59"/>
    </row>
    <row r="89" spans="1:14" ht="22.5" customHeight="1" x14ac:dyDescent="0.25">
      <c r="A89" s="47" t="s">
        <v>126</v>
      </c>
      <c r="B89" s="52" t="s">
        <v>165</v>
      </c>
      <c r="C89" s="52"/>
      <c r="D89" s="52"/>
      <c r="E89" s="49">
        <f>SUBTOTAL(9,E90:E90)</f>
        <v>1</v>
      </c>
      <c r="F89" s="49">
        <f t="shared" ref="F89:H89" si="40">SUBTOTAL(9,F90)</f>
        <v>0</v>
      </c>
      <c r="G89" s="49">
        <f t="shared" si="40"/>
        <v>0</v>
      </c>
      <c r="H89" s="49">
        <f t="shared" si="40"/>
        <v>1</v>
      </c>
      <c r="I89" s="49">
        <f>SUBTOTAL(9,I90)</f>
        <v>1</v>
      </c>
      <c r="J89" s="49">
        <f>SUBTOTAL(9,J90:J90)</f>
        <v>0</v>
      </c>
      <c r="K89" s="49">
        <f t="shared" ref="K89:M89" si="41">SUBTOTAL(9,K90:K90)</f>
        <v>0</v>
      </c>
      <c r="L89" s="49">
        <f t="shared" si="41"/>
        <v>0</v>
      </c>
      <c r="M89" s="49">
        <f t="shared" si="41"/>
        <v>0</v>
      </c>
      <c r="N89" s="59"/>
    </row>
    <row r="90" spans="1:14" ht="54" customHeight="1" x14ac:dyDescent="0.25">
      <c r="A90" s="126" t="s">
        <v>108</v>
      </c>
      <c r="B90" s="55" t="s">
        <v>166</v>
      </c>
      <c r="C90" s="55"/>
      <c r="D90" s="55"/>
      <c r="E90" s="51">
        <v>1</v>
      </c>
      <c r="F90" s="51"/>
      <c r="G90" s="51"/>
      <c r="H90" s="51">
        <v>1</v>
      </c>
      <c r="I90" s="51">
        <v>1</v>
      </c>
      <c r="J90" s="51"/>
      <c r="K90" s="51"/>
      <c r="L90" s="51"/>
      <c r="M90" s="51"/>
      <c r="N90" s="58"/>
    </row>
    <row r="91" spans="1:14" ht="25.5" customHeight="1" x14ac:dyDescent="0.25">
      <c r="A91" s="129" t="s">
        <v>130</v>
      </c>
      <c r="B91" s="130" t="s">
        <v>167</v>
      </c>
      <c r="C91" s="130"/>
      <c r="D91" s="130"/>
      <c r="E91" s="62">
        <v>1</v>
      </c>
      <c r="F91" s="62">
        <v>0</v>
      </c>
      <c r="G91" s="62">
        <v>0</v>
      </c>
      <c r="H91" s="62">
        <v>1</v>
      </c>
      <c r="I91" s="62">
        <v>1</v>
      </c>
      <c r="J91" s="62">
        <v>0</v>
      </c>
      <c r="K91" s="62">
        <v>0</v>
      </c>
      <c r="L91" s="62">
        <v>0</v>
      </c>
      <c r="M91" s="62">
        <v>0</v>
      </c>
      <c r="N91" s="131"/>
    </row>
    <row r="92" spans="1:14" ht="24" customHeight="1" x14ac:dyDescent="0.25">
      <c r="A92" s="47" t="s">
        <v>168</v>
      </c>
      <c r="B92" s="48" t="s">
        <v>24</v>
      </c>
      <c r="C92" s="48"/>
      <c r="D92" s="48"/>
      <c r="E92" s="119">
        <f t="shared" ref="E92:M92" si="42">SUBTOTAL(9,E93:E142)</f>
        <v>37</v>
      </c>
      <c r="F92" s="119">
        <f t="shared" si="42"/>
        <v>14</v>
      </c>
      <c r="G92" s="119">
        <f t="shared" si="42"/>
        <v>23</v>
      </c>
      <c r="H92" s="119">
        <f t="shared" si="42"/>
        <v>0</v>
      </c>
      <c r="I92" s="119">
        <f t="shared" si="42"/>
        <v>23</v>
      </c>
      <c r="J92" s="119">
        <f t="shared" si="42"/>
        <v>0</v>
      </c>
      <c r="K92" s="119">
        <f t="shared" si="42"/>
        <v>0</v>
      </c>
      <c r="L92" s="119">
        <f t="shared" si="42"/>
        <v>0</v>
      </c>
      <c r="M92" s="119">
        <f t="shared" si="42"/>
        <v>0</v>
      </c>
      <c r="N92" s="59"/>
    </row>
    <row r="93" spans="1:14" ht="24" customHeight="1" x14ac:dyDescent="0.25">
      <c r="A93" s="47" t="s">
        <v>0</v>
      </c>
      <c r="B93" s="48" t="s">
        <v>169</v>
      </c>
      <c r="C93" s="48"/>
      <c r="D93" s="48"/>
      <c r="E93" s="119">
        <f t="shared" ref="E93:M93" si="43">SUBTOTAL(9,E94:E142)</f>
        <v>37</v>
      </c>
      <c r="F93" s="119">
        <f t="shared" si="43"/>
        <v>14</v>
      </c>
      <c r="G93" s="119">
        <f t="shared" si="43"/>
        <v>23</v>
      </c>
      <c r="H93" s="119">
        <f t="shared" si="43"/>
        <v>0</v>
      </c>
      <c r="I93" s="119">
        <f t="shared" si="43"/>
        <v>23</v>
      </c>
      <c r="J93" s="119">
        <f t="shared" si="43"/>
        <v>0</v>
      </c>
      <c r="K93" s="119">
        <f t="shared" si="43"/>
        <v>0</v>
      </c>
      <c r="L93" s="119">
        <f t="shared" si="43"/>
        <v>0</v>
      </c>
      <c r="M93" s="119">
        <f t="shared" si="43"/>
        <v>0</v>
      </c>
      <c r="N93" s="59"/>
    </row>
    <row r="94" spans="1:14" ht="24" customHeight="1" x14ac:dyDescent="0.25">
      <c r="A94" s="122">
        <v>1</v>
      </c>
      <c r="B94" s="60" t="s">
        <v>56</v>
      </c>
      <c r="C94" s="60"/>
      <c r="D94" s="60"/>
      <c r="E94" s="119">
        <f t="shared" ref="E94:M94" si="44">SUBTOTAL(9,E95:E98)</f>
        <v>4</v>
      </c>
      <c r="F94" s="119">
        <f t="shared" si="44"/>
        <v>1</v>
      </c>
      <c r="G94" s="119">
        <f t="shared" si="44"/>
        <v>3</v>
      </c>
      <c r="H94" s="119">
        <f t="shared" si="44"/>
        <v>0</v>
      </c>
      <c r="I94" s="119">
        <f t="shared" si="44"/>
        <v>3</v>
      </c>
      <c r="J94" s="119">
        <f t="shared" si="44"/>
        <v>0</v>
      </c>
      <c r="K94" s="119">
        <f t="shared" si="44"/>
        <v>0</v>
      </c>
      <c r="L94" s="119">
        <f t="shared" si="44"/>
        <v>0</v>
      </c>
      <c r="M94" s="119">
        <f t="shared" si="44"/>
        <v>0</v>
      </c>
      <c r="N94" s="59"/>
    </row>
    <row r="95" spans="1:14" ht="24" customHeight="1" x14ac:dyDescent="0.25">
      <c r="A95" s="57"/>
      <c r="B95" s="123" t="s">
        <v>170</v>
      </c>
      <c r="C95" s="123"/>
      <c r="D95" s="123"/>
      <c r="E95" s="50">
        <v>1</v>
      </c>
      <c r="F95" s="50">
        <v>1</v>
      </c>
      <c r="G95" s="50"/>
      <c r="H95" s="56"/>
      <c r="I95" s="50"/>
      <c r="J95" s="50"/>
      <c r="K95" s="50"/>
      <c r="L95" s="50"/>
      <c r="M95" s="50"/>
      <c r="N95" s="58"/>
    </row>
    <row r="96" spans="1:14" ht="24" customHeight="1" x14ac:dyDescent="0.25">
      <c r="A96" s="57"/>
      <c r="B96" s="123" t="s">
        <v>171</v>
      </c>
      <c r="C96" s="123"/>
      <c r="D96" s="123"/>
      <c r="E96" s="50">
        <v>1</v>
      </c>
      <c r="F96" s="50"/>
      <c r="G96" s="50">
        <v>1</v>
      </c>
      <c r="H96" s="56"/>
      <c r="I96" s="50">
        <v>1</v>
      </c>
      <c r="J96" s="50"/>
      <c r="K96" s="50"/>
      <c r="L96" s="50"/>
      <c r="M96" s="50"/>
      <c r="N96" s="58"/>
    </row>
    <row r="97" spans="1:14" ht="24" customHeight="1" x14ac:dyDescent="0.25">
      <c r="A97" s="57"/>
      <c r="B97" s="123" t="s">
        <v>172</v>
      </c>
      <c r="C97" s="123"/>
      <c r="D97" s="123"/>
      <c r="E97" s="50">
        <v>1</v>
      </c>
      <c r="F97" s="50"/>
      <c r="G97" s="50">
        <v>1</v>
      </c>
      <c r="H97" s="56"/>
      <c r="I97" s="50">
        <v>1</v>
      </c>
      <c r="J97" s="50"/>
      <c r="K97" s="50"/>
      <c r="L97" s="50"/>
      <c r="M97" s="50"/>
      <c r="N97" s="58"/>
    </row>
    <row r="98" spans="1:14" ht="24" customHeight="1" x14ac:dyDescent="0.25">
      <c r="A98" s="57"/>
      <c r="B98" s="123" t="s">
        <v>173</v>
      </c>
      <c r="C98" s="123"/>
      <c r="D98" s="123"/>
      <c r="E98" s="50">
        <v>1</v>
      </c>
      <c r="F98" s="50"/>
      <c r="G98" s="50">
        <v>1</v>
      </c>
      <c r="H98" s="56"/>
      <c r="I98" s="50">
        <v>1</v>
      </c>
      <c r="J98" s="50"/>
      <c r="K98" s="50"/>
      <c r="L98" s="50"/>
      <c r="M98" s="50"/>
      <c r="N98" s="58"/>
    </row>
    <row r="99" spans="1:14" ht="24" customHeight="1" x14ac:dyDescent="0.25">
      <c r="A99" s="47" t="s">
        <v>77</v>
      </c>
      <c r="B99" s="52" t="s">
        <v>124</v>
      </c>
      <c r="C99" s="52"/>
      <c r="D99" s="52"/>
      <c r="E99" s="49">
        <f t="shared" ref="E99:M99" si="45">SUBTOTAL(9,E100:E102)</f>
        <v>3</v>
      </c>
      <c r="F99" s="49">
        <f t="shared" si="45"/>
        <v>2</v>
      </c>
      <c r="G99" s="49">
        <f t="shared" si="45"/>
        <v>1</v>
      </c>
      <c r="H99" s="49">
        <f t="shared" si="45"/>
        <v>0</v>
      </c>
      <c r="I99" s="49">
        <f t="shared" si="45"/>
        <v>1</v>
      </c>
      <c r="J99" s="49">
        <f t="shared" si="45"/>
        <v>0</v>
      </c>
      <c r="K99" s="49">
        <f t="shared" si="45"/>
        <v>0</v>
      </c>
      <c r="L99" s="49">
        <f t="shared" si="45"/>
        <v>0</v>
      </c>
      <c r="M99" s="49">
        <f t="shared" si="45"/>
        <v>0</v>
      </c>
      <c r="N99" s="59"/>
    </row>
    <row r="100" spans="1:14" ht="24" customHeight="1" x14ac:dyDescent="0.25">
      <c r="A100" s="57"/>
      <c r="B100" s="55" t="s">
        <v>174</v>
      </c>
      <c r="C100" s="55"/>
      <c r="D100" s="55"/>
      <c r="E100" s="51">
        <v>1</v>
      </c>
      <c r="F100" s="51">
        <v>1</v>
      </c>
      <c r="G100" s="51"/>
      <c r="H100" s="56"/>
      <c r="I100" s="51"/>
      <c r="J100" s="51"/>
      <c r="K100" s="51"/>
      <c r="L100" s="51"/>
      <c r="M100" s="51"/>
      <c r="N100" s="58"/>
    </row>
    <row r="101" spans="1:14" ht="24" customHeight="1" x14ac:dyDescent="0.25">
      <c r="A101" s="57"/>
      <c r="B101" s="55" t="s">
        <v>175</v>
      </c>
      <c r="C101" s="55"/>
      <c r="D101" s="55"/>
      <c r="E101" s="51">
        <v>1</v>
      </c>
      <c r="F101" s="51"/>
      <c r="G101" s="51">
        <v>1</v>
      </c>
      <c r="H101" s="56"/>
      <c r="I101" s="51">
        <v>1</v>
      </c>
      <c r="J101" s="51"/>
      <c r="K101" s="51"/>
      <c r="L101" s="51"/>
      <c r="M101" s="51"/>
      <c r="N101" s="58"/>
    </row>
    <row r="102" spans="1:14" ht="24" customHeight="1" x14ac:dyDescent="0.25">
      <c r="A102" s="57"/>
      <c r="B102" s="55" t="s">
        <v>176</v>
      </c>
      <c r="C102" s="55"/>
      <c r="D102" s="55"/>
      <c r="E102" s="51">
        <v>1</v>
      </c>
      <c r="F102" s="51">
        <v>1</v>
      </c>
      <c r="G102" s="51"/>
      <c r="H102" s="56"/>
      <c r="I102" s="51"/>
      <c r="J102" s="51"/>
      <c r="K102" s="51"/>
      <c r="L102" s="51"/>
      <c r="M102" s="51"/>
      <c r="N102" s="58"/>
    </row>
    <row r="103" spans="1:14" x14ac:dyDescent="0.25">
      <c r="A103" s="47" t="s">
        <v>85</v>
      </c>
      <c r="B103" s="52" t="s">
        <v>114</v>
      </c>
      <c r="C103" s="52"/>
      <c r="D103" s="52"/>
      <c r="E103" s="49">
        <f t="shared" ref="E103:M103" si="46">SUBTOTAL(9,E104:E107)</f>
        <v>4</v>
      </c>
      <c r="F103" s="49">
        <f t="shared" si="46"/>
        <v>2</v>
      </c>
      <c r="G103" s="49">
        <f t="shared" si="46"/>
        <v>2</v>
      </c>
      <c r="H103" s="49">
        <f t="shared" si="46"/>
        <v>0</v>
      </c>
      <c r="I103" s="49">
        <f t="shared" si="46"/>
        <v>2</v>
      </c>
      <c r="J103" s="49">
        <f t="shared" si="46"/>
        <v>0</v>
      </c>
      <c r="K103" s="49">
        <f t="shared" si="46"/>
        <v>0</v>
      </c>
      <c r="L103" s="49">
        <f t="shared" si="46"/>
        <v>0</v>
      </c>
      <c r="M103" s="49">
        <f t="shared" si="46"/>
        <v>0</v>
      </c>
      <c r="N103" s="59"/>
    </row>
    <row r="104" spans="1:14" ht="25.5" x14ac:dyDescent="0.25">
      <c r="A104" s="132" t="s">
        <v>108</v>
      </c>
      <c r="B104" s="54" t="s">
        <v>177</v>
      </c>
      <c r="C104" s="54"/>
      <c r="D104" s="54"/>
      <c r="E104" s="133">
        <v>1</v>
      </c>
      <c r="F104" s="133"/>
      <c r="G104" s="133">
        <v>1</v>
      </c>
      <c r="H104" s="56"/>
      <c r="I104" s="133">
        <v>1</v>
      </c>
      <c r="J104" s="133"/>
      <c r="K104" s="133"/>
      <c r="L104" s="133"/>
      <c r="M104" s="133"/>
      <c r="N104" s="134"/>
    </row>
    <row r="105" spans="1:14" ht="25.5" x14ac:dyDescent="0.25">
      <c r="A105" s="132" t="s">
        <v>108</v>
      </c>
      <c r="B105" s="54" t="s">
        <v>178</v>
      </c>
      <c r="C105" s="54"/>
      <c r="D105" s="54"/>
      <c r="E105" s="133">
        <v>1</v>
      </c>
      <c r="F105" s="133"/>
      <c r="G105" s="133">
        <v>1</v>
      </c>
      <c r="H105" s="56"/>
      <c r="I105" s="133">
        <v>1</v>
      </c>
      <c r="J105" s="133"/>
      <c r="K105" s="133"/>
      <c r="L105" s="133"/>
      <c r="M105" s="133"/>
      <c r="N105" s="134"/>
    </row>
    <row r="106" spans="1:14" ht="25.5" x14ac:dyDescent="0.25">
      <c r="A106" s="132" t="s">
        <v>179</v>
      </c>
      <c r="B106" s="54" t="s">
        <v>180</v>
      </c>
      <c r="C106" s="54"/>
      <c r="D106" s="54"/>
      <c r="E106" s="133">
        <v>1</v>
      </c>
      <c r="F106" s="133">
        <v>1</v>
      </c>
      <c r="G106" s="133"/>
      <c r="H106" s="56"/>
      <c r="I106" s="133"/>
      <c r="J106" s="133"/>
      <c r="K106" s="133"/>
      <c r="L106" s="133"/>
      <c r="M106" s="133"/>
      <c r="N106" s="134"/>
    </row>
    <row r="107" spans="1:14" ht="25.5" x14ac:dyDescent="0.25">
      <c r="A107" s="132" t="s">
        <v>179</v>
      </c>
      <c r="B107" s="54" t="s">
        <v>181</v>
      </c>
      <c r="C107" s="54"/>
      <c r="D107" s="54"/>
      <c r="E107" s="133">
        <v>1</v>
      </c>
      <c r="F107" s="133">
        <v>1</v>
      </c>
      <c r="G107" s="133"/>
      <c r="H107" s="56"/>
      <c r="I107" s="133"/>
      <c r="J107" s="133"/>
      <c r="K107" s="133"/>
      <c r="L107" s="133"/>
      <c r="M107" s="133"/>
      <c r="N107" s="134"/>
    </row>
    <row r="108" spans="1:14" x14ac:dyDescent="0.25">
      <c r="A108" s="47" t="s">
        <v>117</v>
      </c>
      <c r="B108" s="52" t="s">
        <v>140</v>
      </c>
      <c r="C108" s="52"/>
      <c r="D108" s="52"/>
      <c r="E108" s="49">
        <f t="shared" ref="E108:M108" si="47">SUBTOTAL(9,E109:E109)</f>
        <v>1</v>
      </c>
      <c r="F108" s="49">
        <f t="shared" si="47"/>
        <v>0</v>
      </c>
      <c r="G108" s="49">
        <f t="shared" si="47"/>
        <v>1</v>
      </c>
      <c r="H108" s="49">
        <f t="shared" si="47"/>
        <v>0</v>
      </c>
      <c r="I108" s="49">
        <f t="shared" si="47"/>
        <v>1</v>
      </c>
      <c r="J108" s="49">
        <f t="shared" si="47"/>
        <v>0</v>
      </c>
      <c r="K108" s="49">
        <f t="shared" si="47"/>
        <v>0</v>
      </c>
      <c r="L108" s="49">
        <f t="shared" si="47"/>
        <v>0</v>
      </c>
      <c r="M108" s="49">
        <f t="shared" si="47"/>
        <v>0</v>
      </c>
      <c r="N108" s="59"/>
    </row>
    <row r="109" spans="1:14" x14ac:dyDescent="0.25">
      <c r="A109" s="57"/>
      <c r="B109" s="58" t="s">
        <v>182</v>
      </c>
      <c r="C109" s="58"/>
      <c r="D109" s="58"/>
      <c r="E109" s="56">
        <v>1</v>
      </c>
      <c r="F109" s="56"/>
      <c r="G109" s="56">
        <v>1</v>
      </c>
      <c r="H109" s="56"/>
      <c r="I109" s="56">
        <v>1</v>
      </c>
      <c r="J109" s="56"/>
      <c r="K109" s="56"/>
      <c r="L109" s="56"/>
      <c r="M109" s="56"/>
      <c r="N109" s="58"/>
    </row>
    <row r="110" spans="1:14" x14ac:dyDescent="0.25">
      <c r="A110" s="47" t="s">
        <v>120</v>
      </c>
      <c r="B110" s="52" t="s">
        <v>134</v>
      </c>
      <c r="C110" s="52"/>
      <c r="D110" s="52"/>
      <c r="E110" s="135">
        <v>1</v>
      </c>
      <c r="F110" s="135">
        <v>0</v>
      </c>
      <c r="G110" s="135">
        <v>1</v>
      </c>
      <c r="H110" s="135">
        <v>0</v>
      </c>
      <c r="I110" s="135">
        <v>1</v>
      </c>
      <c r="J110" s="135">
        <v>0</v>
      </c>
      <c r="K110" s="135">
        <v>0</v>
      </c>
      <c r="L110" s="135">
        <v>0</v>
      </c>
      <c r="M110" s="135">
        <v>0</v>
      </c>
      <c r="N110" s="59"/>
    </row>
    <row r="111" spans="1:14" x14ac:dyDescent="0.25">
      <c r="A111" s="47" t="s">
        <v>123</v>
      </c>
      <c r="B111" s="52" t="s">
        <v>183</v>
      </c>
      <c r="C111" s="52"/>
      <c r="D111" s="52"/>
      <c r="E111" s="49">
        <f t="shared" ref="E111:M111" si="48">SUBTOTAL(9,E112:E113)</f>
        <v>2</v>
      </c>
      <c r="F111" s="49">
        <f t="shared" si="48"/>
        <v>1</v>
      </c>
      <c r="G111" s="49">
        <f t="shared" si="48"/>
        <v>1</v>
      </c>
      <c r="H111" s="49">
        <f t="shared" si="48"/>
        <v>0</v>
      </c>
      <c r="I111" s="49">
        <f t="shared" si="48"/>
        <v>1</v>
      </c>
      <c r="J111" s="49">
        <f t="shared" si="48"/>
        <v>0</v>
      </c>
      <c r="K111" s="49">
        <f t="shared" si="48"/>
        <v>0</v>
      </c>
      <c r="L111" s="49">
        <f t="shared" si="48"/>
        <v>0</v>
      </c>
      <c r="M111" s="49">
        <f t="shared" si="48"/>
        <v>0</v>
      </c>
      <c r="N111" s="59"/>
    </row>
    <row r="112" spans="1:14" ht="25.5" x14ac:dyDescent="0.25">
      <c r="A112" s="136" t="s">
        <v>108</v>
      </c>
      <c r="B112" s="137" t="s">
        <v>184</v>
      </c>
      <c r="C112" s="137"/>
      <c r="D112" s="137"/>
      <c r="E112" s="133">
        <v>1</v>
      </c>
      <c r="F112" s="133"/>
      <c r="G112" s="133">
        <v>1</v>
      </c>
      <c r="H112" s="56"/>
      <c r="I112" s="133">
        <v>1</v>
      </c>
      <c r="J112" s="133"/>
      <c r="K112" s="133"/>
      <c r="L112" s="133"/>
      <c r="M112" s="133"/>
      <c r="N112" s="134"/>
    </row>
    <row r="113" spans="1:14" ht="25.5" x14ac:dyDescent="0.25">
      <c r="A113" s="136" t="s">
        <v>108</v>
      </c>
      <c r="B113" s="137" t="s">
        <v>185</v>
      </c>
      <c r="C113" s="137"/>
      <c r="D113" s="137"/>
      <c r="E113" s="133">
        <v>1</v>
      </c>
      <c r="F113" s="133">
        <v>1</v>
      </c>
      <c r="G113" s="133">
        <v>0</v>
      </c>
      <c r="H113" s="56"/>
      <c r="I113" s="133"/>
      <c r="J113" s="133"/>
      <c r="K113" s="133"/>
      <c r="L113" s="133"/>
      <c r="M113" s="133"/>
      <c r="N113" s="134"/>
    </row>
    <row r="114" spans="1:14" x14ac:dyDescent="0.25">
      <c r="A114" s="47" t="s">
        <v>126</v>
      </c>
      <c r="B114" s="52" t="s">
        <v>107</v>
      </c>
      <c r="C114" s="52"/>
      <c r="D114" s="52"/>
      <c r="E114" s="49">
        <f>SUBTOTAL(9,E115:E116)</f>
        <v>2</v>
      </c>
      <c r="F114" s="49">
        <f t="shared" ref="F114:M114" si="49">SUBTOTAL(9,F115:F116)</f>
        <v>0</v>
      </c>
      <c r="G114" s="49">
        <f t="shared" si="49"/>
        <v>2</v>
      </c>
      <c r="H114" s="49">
        <f t="shared" si="49"/>
        <v>0</v>
      </c>
      <c r="I114" s="49">
        <f t="shared" si="49"/>
        <v>2</v>
      </c>
      <c r="J114" s="49">
        <f t="shared" si="49"/>
        <v>0</v>
      </c>
      <c r="K114" s="49">
        <f t="shared" si="49"/>
        <v>0</v>
      </c>
      <c r="L114" s="49">
        <f t="shared" si="49"/>
        <v>0</v>
      </c>
      <c r="M114" s="49">
        <f t="shared" si="49"/>
        <v>0</v>
      </c>
      <c r="N114" s="59"/>
    </row>
    <row r="115" spans="1:14" ht="25.5" x14ac:dyDescent="0.25">
      <c r="A115" s="126" t="s">
        <v>108</v>
      </c>
      <c r="B115" s="55" t="s">
        <v>186</v>
      </c>
      <c r="C115" s="55"/>
      <c r="D115" s="55"/>
      <c r="E115" s="51">
        <v>1</v>
      </c>
      <c r="F115" s="51"/>
      <c r="G115" s="51">
        <v>1</v>
      </c>
      <c r="H115" s="56"/>
      <c r="I115" s="51">
        <v>1</v>
      </c>
      <c r="J115" s="51"/>
      <c r="K115" s="51"/>
      <c r="L115" s="51"/>
      <c r="M115" s="51"/>
      <c r="N115" s="58"/>
    </row>
    <row r="116" spans="1:14" ht="25.5" x14ac:dyDescent="0.25">
      <c r="A116" s="126" t="s">
        <v>108</v>
      </c>
      <c r="B116" s="55" t="s">
        <v>187</v>
      </c>
      <c r="C116" s="55"/>
      <c r="D116" s="55"/>
      <c r="E116" s="51">
        <v>1</v>
      </c>
      <c r="F116" s="51"/>
      <c r="G116" s="51">
        <v>1</v>
      </c>
      <c r="H116" s="56"/>
      <c r="I116" s="51">
        <v>1</v>
      </c>
      <c r="J116" s="51"/>
      <c r="K116" s="51"/>
      <c r="L116" s="51"/>
      <c r="M116" s="51"/>
      <c r="N116" s="58"/>
    </row>
    <row r="117" spans="1:14" x14ac:dyDescent="0.25">
      <c r="A117" s="47" t="s">
        <v>130</v>
      </c>
      <c r="B117" s="52" t="s">
        <v>111</v>
      </c>
      <c r="C117" s="52"/>
      <c r="D117" s="52"/>
      <c r="E117" s="49">
        <f t="shared" ref="E117:M117" si="50">SUBTOTAL(9,E118:E118)</f>
        <v>1</v>
      </c>
      <c r="F117" s="49">
        <f t="shared" si="50"/>
        <v>0</v>
      </c>
      <c r="G117" s="49">
        <f t="shared" si="50"/>
        <v>1</v>
      </c>
      <c r="H117" s="49">
        <f t="shared" si="50"/>
        <v>0</v>
      </c>
      <c r="I117" s="49">
        <f t="shared" si="50"/>
        <v>1</v>
      </c>
      <c r="J117" s="49">
        <f t="shared" si="50"/>
        <v>0</v>
      </c>
      <c r="K117" s="49">
        <f t="shared" si="50"/>
        <v>0</v>
      </c>
      <c r="L117" s="49">
        <f t="shared" si="50"/>
        <v>0</v>
      </c>
      <c r="M117" s="49">
        <f t="shared" si="50"/>
        <v>0</v>
      </c>
      <c r="N117" s="59"/>
    </row>
    <row r="118" spans="1:14" x14ac:dyDescent="0.25">
      <c r="A118" s="47" t="s">
        <v>108</v>
      </c>
      <c r="B118" s="138" t="s">
        <v>188</v>
      </c>
      <c r="C118" s="52"/>
      <c r="D118" s="52"/>
      <c r="E118" s="119">
        <v>1</v>
      </c>
      <c r="F118" s="119"/>
      <c r="G118" s="119">
        <v>1</v>
      </c>
      <c r="H118" s="56"/>
      <c r="I118" s="119">
        <v>1</v>
      </c>
      <c r="J118" s="119"/>
      <c r="K118" s="119"/>
      <c r="L118" s="119"/>
      <c r="M118" s="119"/>
      <c r="N118" s="59"/>
    </row>
    <row r="119" spans="1:14" x14ac:dyDescent="0.25">
      <c r="A119" s="47" t="s">
        <v>133</v>
      </c>
      <c r="B119" s="52" t="s">
        <v>189</v>
      </c>
      <c r="C119" s="52"/>
      <c r="D119" s="52"/>
      <c r="E119" s="49">
        <f t="shared" ref="E119:M119" si="51">SUBTOTAL(9,E120:E120)</f>
        <v>1</v>
      </c>
      <c r="F119" s="49">
        <f t="shared" si="51"/>
        <v>0</v>
      </c>
      <c r="G119" s="49">
        <f t="shared" si="51"/>
        <v>1</v>
      </c>
      <c r="H119" s="49">
        <f t="shared" si="51"/>
        <v>0</v>
      </c>
      <c r="I119" s="49">
        <f t="shared" si="51"/>
        <v>1</v>
      </c>
      <c r="J119" s="49">
        <f t="shared" si="51"/>
        <v>0</v>
      </c>
      <c r="K119" s="49">
        <f t="shared" si="51"/>
        <v>0</v>
      </c>
      <c r="L119" s="49">
        <f t="shared" si="51"/>
        <v>0</v>
      </c>
      <c r="M119" s="49">
        <f t="shared" si="51"/>
        <v>0</v>
      </c>
      <c r="N119" s="59"/>
    </row>
    <row r="120" spans="1:14" x14ac:dyDescent="0.25">
      <c r="A120" s="57" t="s">
        <v>108</v>
      </c>
      <c r="B120" s="138" t="s">
        <v>190</v>
      </c>
      <c r="C120" s="128"/>
      <c r="D120" s="128"/>
      <c r="E120" s="139">
        <v>1</v>
      </c>
      <c r="F120" s="139"/>
      <c r="G120" s="139">
        <v>1</v>
      </c>
      <c r="H120" s="56"/>
      <c r="I120" s="139">
        <v>1</v>
      </c>
      <c r="J120" s="139"/>
      <c r="K120" s="139"/>
      <c r="L120" s="139"/>
      <c r="M120" s="139"/>
      <c r="N120" s="58"/>
    </row>
    <row r="121" spans="1:14" x14ac:dyDescent="0.25">
      <c r="A121" s="61" t="s">
        <v>136</v>
      </c>
      <c r="B121" s="60" t="s">
        <v>127</v>
      </c>
      <c r="C121" s="60"/>
      <c r="D121" s="60"/>
      <c r="E121" s="119">
        <f t="shared" ref="E121:M121" si="52">SUBTOTAL(9,E122:E123)</f>
        <v>2</v>
      </c>
      <c r="F121" s="119">
        <f t="shared" si="52"/>
        <v>0</v>
      </c>
      <c r="G121" s="119">
        <f t="shared" si="52"/>
        <v>2</v>
      </c>
      <c r="H121" s="119">
        <f t="shared" si="52"/>
        <v>0</v>
      </c>
      <c r="I121" s="119">
        <f t="shared" si="52"/>
        <v>2</v>
      </c>
      <c r="J121" s="119">
        <f t="shared" si="52"/>
        <v>0</v>
      </c>
      <c r="K121" s="119">
        <f t="shared" si="52"/>
        <v>0</v>
      </c>
      <c r="L121" s="119">
        <f t="shared" si="52"/>
        <v>0</v>
      </c>
      <c r="M121" s="119">
        <f t="shared" si="52"/>
        <v>0</v>
      </c>
      <c r="N121" s="59"/>
    </row>
    <row r="122" spans="1:14" x14ac:dyDescent="0.25">
      <c r="A122" s="136" t="s">
        <v>108</v>
      </c>
      <c r="B122" s="140" t="s">
        <v>191</v>
      </c>
      <c r="C122" s="140"/>
      <c r="D122" s="140"/>
      <c r="E122" s="141">
        <v>1</v>
      </c>
      <c r="F122" s="141"/>
      <c r="G122" s="141">
        <v>1</v>
      </c>
      <c r="H122" s="56"/>
      <c r="I122" s="141">
        <v>1</v>
      </c>
      <c r="J122" s="141"/>
      <c r="K122" s="141"/>
      <c r="L122" s="141"/>
      <c r="M122" s="141"/>
      <c r="N122" s="134"/>
    </row>
    <row r="123" spans="1:14" x14ac:dyDescent="0.25">
      <c r="A123" s="136" t="s">
        <v>108</v>
      </c>
      <c r="B123" s="140" t="s">
        <v>192</v>
      </c>
      <c r="C123" s="140"/>
      <c r="D123" s="140"/>
      <c r="E123" s="141">
        <v>1</v>
      </c>
      <c r="F123" s="141"/>
      <c r="G123" s="141">
        <v>1</v>
      </c>
      <c r="H123" s="56"/>
      <c r="I123" s="141">
        <v>1</v>
      </c>
      <c r="J123" s="141"/>
      <c r="K123" s="141"/>
      <c r="L123" s="141"/>
      <c r="M123" s="141"/>
      <c r="N123" s="134"/>
    </row>
    <row r="124" spans="1:14" x14ac:dyDescent="0.25">
      <c r="A124" s="47" t="s">
        <v>139</v>
      </c>
      <c r="B124" s="60" t="s">
        <v>193</v>
      </c>
      <c r="C124" s="60"/>
      <c r="D124" s="60"/>
      <c r="E124" s="119">
        <f t="shared" ref="E124:M124" si="53">SUBTOTAL(9,E125:E125)</f>
        <v>1</v>
      </c>
      <c r="F124" s="119">
        <f t="shared" si="53"/>
        <v>0</v>
      </c>
      <c r="G124" s="119">
        <f t="shared" si="53"/>
        <v>1</v>
      </c>
      <c r="H124" s="119">
        <f t="shared" si="53"/>
        <v>0</v>
      </c>
      <c r="I124" s="119">
        <f t="shared" si="53"/>
        <v>1</v>
      </c>
      <c r="J124" s="119">
        <f t="shared" si="53"/>
        <v>0</v>
      </c>
      <c r="K124" s="119">
        <f t="shared" si="53"/>
        <v>0</v>
      </c>
      <c r="L124" s="119">
        <f t="shared" si="53"/>
        <v>0</v>
      </c>
      <c r="M124" s="119">
        <f t="shared" si="53"/>
        <v>0</v>
      </c>
      <c r="N124" s="59"/>
    </row>
    <row r="125" spans="1:14" x14ac:dyDescent="0.25">
      <c r="A125" s="57" t="s">
        <v>108</v>
      </c>
      <c r="B125" s="138" t="s">
        <v>188</v>
      </c>
      <c r="C125" s="123"/>
      <c r="D125" s="123"/>
      <c r="E125" s="50">
        <v>1</v>
      </c>
      <c r="F125" s="50"/>
      <c r="G125" s="50">
        <v>1</v>
      </c>
      <c r="H125" s="56"/>
      <c r="I125" s="50">
        <v>1</v>
      </c>
      <c r="J125" s="50"/>
      <c r="K125" s="50"/>
      <c r="L125" s="50"/>
      <c r="M125" s="50"/>
      <c r="N125" s="58"/>
    </row>
    <row r="126" spans="1:14" x14ac:dyDescent="0.25">
      <c r="A126" s="47" t="s">
        <v>142</v>
      </c>
      <c r="B126" s="52" t="s">
        <v>121</v>
      </c>
      <c r="C126" s="52"/>
      <c r="D126" s="52"/>
      <c r="E126" s="49">
        <f t="shared" ref="E126:M126" si="54">SUBTOTAL(9,E127:E128)</f>
        <v>2</v>
      </c>
      <c r="F126" s="49">
        <f t="shared" si="54"/>
        <v>0</v>
      </c>
      <c r="G126" s="49">
        <f t="shared" si="54"/>
        <v>2</v>
      </c>
      <c r="H126" s="49">
        <f t="shared" si="54"/>
        <v>0</v>
      </c>
      <c r="I126" s="49">
        <f t="shared" si="54"/>
        <v>2</v>
      </c>
      <c r="J126" s="49">
        <f t="shared" si="54"/>
        <v>0</v>
      </c>
      <c r="K126" s="49">
        <f t="shared" si="54"/>
        <v>0</v>
      </c>
      <c r="L126" s="49">
        <f t="shared" si="54"/>
        <v>0</v>
      </c>
      <c r="M126" s="49">
        <f t="shared" si="54"/>
        <v>0</v>
      </c>
      <c r="N126" s="59"/>
    </row>
    <row r="127" spans="1:14" x14ac:dyDescent="0.25">
      <c r="A127" s="142" t="s">
        <v>108</v>
      </c>
      <c r="B127" s="138" t="s">
        <v>194</v>
      </c>
      <c r="C127" s="138"/>
      <c r="D127" s="138"/>
      <c r="E127" s="143">
        <v>1</v>
      </c>
      <c r="F127" s="143"/>
      <c r="G127" s="143">
        <v>1</v>
      </c>
      <c r="H127" s="56"/>
      <c r="I127" s="143">
        <v>1</v>
      </c>
      <c r="J127" s="143"/>
      <c r="K127" s="143"/>
      <c r="L127" s="143"/>
      <c r="M127" s="143"/>
      <c r="N127" s="134"/>
    </row>
    <row r="128" spans="1:14" x14ac:dyDescent="0.25">
      <c r="A128" s="142" t="s">
        <v>108</v>
      </c>
      <c r="B128" s="138" t="s">
        <v>195</v>
      </c>
      <c r="C128" s="138"/>
      <c r="D128" s="138"/>
      <c r="E128" s="143">
        <v>1</v>
      </c>
      <c r="F128" s="143"/>
      <c r="G128" s="143">
        <v>1</v>
      </c>
      <c r="H128" s="56"/>
      <c r="I128" s="143">
        <v>1</v>
      </c>
      <c r="J128" s="143"/>
      <c r="K128" s="143"/>
      <c r="L128" s="143"/>
      <c r="M128" s="143"/>
      <c r="N128" s="134"/>
    </row>
    <row r="129" spans="1:14" x14ac:dyDescent="0.25">
      <c r="A129" s="47" t="s">
        <v>148</v>
      </c>
      <c r="B129" s="52" t="s">
        <v>196</v>
      </c>
      <c r="C129" s="52"/>
      <c r="D129" s="52"/>
      <c r="E129" s="144">
        <v>1</v>
      </c>
      <c r="F129" s="144"/>
      <c r="G129" s="144">
        <v>1</v>
      </c>
      <c r="H129" s="56"/>
      <c r="I129" s="144">
        <v>1</v>
      </c>
      <c r="J129" s="144"/>
      <c r="K129" s="144"/>
      <c r="L129" s="144"/>
      <c r="M129" s="144"/>
      <c r="N129" s="59"/>
    </row>
    <row r="130" spans="1:14" x14ac:dyDescent="0.25">
      <c r="A130" s="47" t="s">
        <v>151</v>
      </c>
      <c r="B130" s="52" t="s">
        <v>197</v>
      </c>
      <c r="C130" s="52"/>
      <c r="D130" s="52"/>
      <c r="E130" s="144">
        <v>1</v>
      </c>
      <c r="F130" s="144">
        <v>1</v>
      </c>
      <c r="G130" s="144"/>
      <c r="H130" s="56"/>
      <c r="I130" s="144"/>
      <c r="J130" s="144"/>
      <c r="K130" s="144"/>
      <c r="L130" s="144"/>
      <c r="M130" s="144"/>
      <c r="N130" s="59"/>
    </row>
    <row r="131" spans="1:14" x14ac:dyDescent="0.25">
      <c r="A131" s="47" t="s">
        <v>198</v>
      </c>
      <c r="B131" s="52" t="s">
        <v>199</v>
      </c>
      <c r="C131" s="52"/>
      <c r="D131" s="52"/>
      <c r="E131" s="144">
        <v>1</v>
      </c>
      <c r="F131" s="144"/>
      <c r="G131" s="144">
        <v>1</v>
      </c>
      <c r="H131" s="56"/>
      <c r="I131" s="144">
        <v>1</v>
      </c>
      <c r="J131" s="144"/>
      <c r="K131" s="144"/>
      <c r="L131" s="144"/>
      <c r="M131" s="144"/>
      <c r="N131" s="59"/>
    </row>
    <row r="132" spans="1:14" x14ac:dyDescent="0.25">
      <c r="A132" s="47" t="s">
        <v>200</v>
      </c>
      <c r="B132" s="52" t="s">
        <v>201</v>
      </c>
      <c r="C132" s="52"/>
      <c r="D132" s="52"/>
      <c r="E132" s="144">
        <v>1</v>
      </c>
      <c r="F132" s="144"/>
      <c r="G132" s="144">
        <v>1</v>
      </c>
      <c r="H132" s="56"/>
      <c r="I132" s="144">
        <v>1</v>
      </c>
      <c r="J132" s="144"/>
      <c r="K132" s="144"/>
      <c r="L132" s="144"/>
      <c r="M132" s="144"/>
      <c r="N132" s="59"/>
    </row>
    <row r="133" spans="1:14" x14ac:dyDescent="0.25">
      <c r="A133" s="47" t="s">
        <v>202</v>
      </c>
      <c r="B133" s="52" t="s">
        <v>203</v>
      </c>
      <c r="C133" s="52"/>
      <c r="D133" s="52"/>
      <c r="E133" s="144">
        <v>1</v>
      </c>
      <c r="F133" s="144"/>
      <c r="G133" s="144">
        <v>1</v>
      </c>
      <c r="H133" s="56"/>
      <c r="I133" s="144">
        <v>1</v>
      </c>
      <c r="J133" s="144"/>
      <c r="K133" s="144"/>
      <c r="L133" s="144"/>
      <c r="M133" s="144"/>
      <c r="N133" s="59"/>
    </row>
    <row r="134" spans="1:14" x14ac:dyDescent="0.25">
      <c r="A134" s="47" t="s">
        <v>204</v>
      </c>
      <c r="B134" s="52" t="s">
        <v>205</v>
      </c>
      <c r="C134" s="52"/>
      <c r="D134" s="52"/>
      <c r="E134" s="144">
        <v>1</v>
      </c>
      <c r="F134" s="144"/>
      <c r="G134" s="144">
        <v>1</v>
      </c>
      <c r="H134" s="56"/>
      <c r="I134" s="144">
        <v>1</v>
      </c>
      <c r="J134" s="144"/>
      <c r="K134" s="144"/>
      <c r="L134" s="144"/>
      <c r="M134" s="144"/>
      <c r="N134" s="59"/>
    </row>
    <row r="135" spans="1:14" x14ac:dyDescent="0.25">
      <c r="A135" s="47" t="s">
        <v>206</v>
      </c>
      <c r="B135" s="48" t="s">
        <v>207</v>
      </c>
      <c r="C135" s="48"/>
      <c r="D135" s="48"/>
      <c r="E135" s="144">
        <v>1</v>
      </c>
      <c r="F135" s="144">
        <v>1</v>
      </c>
      <c r="G135" s="144"/>
      <c r="H135" s="56"/>
      <c r="I135" s="144"/>
      <c r="J135" s="144"/>
      <c r="K135" s="144"/>
      <c r="L135" s="144"/>
      <c r="M135" s="144"/>
      <c r="N135" s="59"/>
    </row>
    <row r="136" spans="1:14" x14ac:dyDescent="0.25">
      <c r="A136" s="47" t="s">
        <v>208</v>
      </c>
      <c r="B136" s="48" t="s">
        <v>209</v>
      </c>
      <c r="C136" s="48"/>
      <c r="D136" s="48"/>
      <c r="E136" s="144">
        <v>1</v>
      </c>
      <c r="F136" s="144">
        <v>1</v>
      </c>
      <c r="G136" s="144"/>
      <c r="H136" s="56"/>
      <c r="I136" s="144"/>
      <c r="J136" s="144"/>
      <c r="K136" s="144"/>
      <c r="L136" s="144"/>
      <c r="M136" s="144"/>
      <c r="N136" s="59"/>
    </row>
    <row r="137" spans="1:14" x14ac:dyDescent="0.25">
      <c r="A137" s="47" t="s">
        <v>210</v>
      </c>
      <c r="B137" s="48" t="s">
        <v>211</v>
      </c>
      <c r="C137" s="48"/>
      <c r="D137" s="48"/>
      <c r="E137" s="119">
        <f>SUBTOTAL(9,E138:E141)</f>
        <v>4</v>
      </c>
      <c r="F137" s="119">
        <f t="shared" ref="F137:M137" si="55">SUBTOTAL(9,F138:F141)</f>
        <v>4</v>
      </c>
      <c r="G137" s="119">
        <f t="shared" si="55"/>
        <v>0</v>
      </c>
      <c r="H137" s="119">
        <f t="shared" si="55"/>
        <v>0</v>
      </c>
      <c r="I137" s="119">
        <f t="shared" si="55"/>
        <v>0</v>
      </c>
      <c r="J137" s="119">
        <f t="shared" si="55"/>
        <v>0</v>
      </c>
      <c r="K137" s="119">
        <f t="shared" si="55"/>
        <v>0</v>
      </c>
      <c r="L137" s="119">
        <f t="shared" si="55"/>
        <v>0</v>
      </c>
      <c r="M137" s="119">
        <f t="shared" si="55"/>
        <v>0</v>
      </c>
      <c r="N137" s="59"/>
    </row>
    <row r="138" spans="1:14" ht="63.75" x14ac:dyDescent="0.25">
      <c r="A138" s="126"/>
      <c r="B138" s="145" t="s">
        <v>212</v>
      </c>
      <c r="C138" s="145"/>
      <c r="D138" s="145"/>
      <c r="E138" s="50">
        <v>1</v>
      </c>
      <c r="F138" s="50">
        <v>1</v>
      </c>
      <c r="G138" s="50"/>
      <c r="H138" s="56"/>
      <c r="I138" s="50"/>
      <c r="J138" s="50"/>
      <c r="K138" s="50"/>
      <c r="L138" s="50"/>
      <c r="M138" s="50"/>
      <c r="N138" s="59"/>
    </row>
    <row r="139" spans="1:14" x14ac:dyDescent="0.25">
      <c r="A139" s="126"/>
      <c r="B139" s="145" t="s">
        <v>213</v>
      </c>
      <c r="C139" s="145"/>
      <c r="D139" s="145"/>
      <c r="E139" s="50">
        <v>1</v>
      </c>
      <c r="F139" s="50">
        <v>1</v>
      </c>
      <c r="G139" s="50"/>
      <c r="H139" s="56"/>
      <c r="I139" s="50"/>
      <c r="J139" s="50"/>
      <c r="K139" s="50"/>
      <c r="L139" s="50"/>
      <c r="M139" s="50"/>
      <c r="N139" s="59"/>
    </row>
    <row r="140" spans="1:14" ht="25.5" x14ac:dyDescent="0.25">
      <c r="A140" s="57"/>
      <c r="B140" s="145" t="s">
        <v>214</v>
      </c>
      <c r="C140" s="145"/>
      <c r="D140" s="145"/>
      <c r="E140" s="50">
        <v>1</v>
      </c>
      <c r="F140" s="50">
        <v>1</v>
      </c>
      <c r="G140" s="50"/>
      <c r="H140" s="56"/>
      <c r="I140" s="50"/>
      <c r="J140" s="50"/>
      <c r="K140" s="50"/>
      <c r="L140" s="50"/>
      <c r="M140" s="50"/>
      <c r="N140" s="59"/>
    </row>
    <row r="141" spans="1:14" ht="25.5" x14ac:dyDescent="0.25">
      <c r="A141" s="57"/>
      <c r="B141" s="145" t="s">
        <v>215</v>
      </c>
      <c r="C141" s="145"/>
      <c r="D141" s="145"/>
      <c r="E141" s="50">
        <v>1</v>
      </c>
      <c r="F141" s="50">
        <v>1</v>
      </c>
      <c r="G141" s="50"/>
      <c r="H141" s="56"/>
      <c r="I141" s="50"/>
      <c r="J141" s="50"/>
      <c r="K141" s="50"/>
      <c r="L141" s="50"/>
      <c r="M141" s="50"/>
      <c r="N141" s="59"/>
    </row>
    <row r="142" spans="1:14" x14ac:dyDescent="0.25">
      <c r="A142" s="146" t="s">
        <v>216</v>
      </c>
      <c r="B142" s="147" t="s">
        <v>217</v>
      </c>
      <c r="C142" s="147"/>
      <c r="D142" s="147"/>
      <c r="E142" s="148">
        <v>1</v>
      </c>
      <c r="F142" s="148">
        <v>1</v>
      </c>
      <c r="G142" s="148"/>
      <c r="H142" s="149"/>
      <c r="I142" s="148"/>
      <c r="J142" s="148"/>
      <c r="K142" s="148"/>
      <c r="L142" s="148"/>
      <c r="M142" s="148"/>
      <c r="N142" s="150"/>
    </row>
  </sheetData>
  <mergeCells count="10">
    <mergeCell ref="N5:N6"/>
    <mergeCell ref="B1:O1"/>
    <mergeCell ref="A2:N2"/>
    <mergeCell ref="A3:N3"/>
    <mergeCell ref="A5:A6"/>
    <mergeCell ref="B5:B6"/>
    <mergeCell ref="C5:D5"/>
    <mergeCell ref="E5:E6"/>
    <mergeCell ref="F5:H5"/>
    <mergeCell ref="I5:M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Phụ lục 1.1</vt:lpstr>
      <vt:lpstr>Phụ lục 1.2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HANT-223</cp:lastModifiedBy>
  <cp:lastPrinted>2025-05-01T03:43:51Z</cp:lastPrinted>
  <dcterms:created xsi:type="dcterms:W3CDTF">2025-02-19T01:14:42Z</dcterms:created>
  <dcterms:modified xsi:type="dcterms:W3CDTF">2025-05-19T23:08:41Z</dcterms:modified>
</cp:coreProperties>
</file>