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u liệu\DỮ LIỆU MOHA\TRIỂN KHAI SẮP XẾP ĐVHC 2025\ĐỀ ÁN CẤP TỈNH\trinh QH\"/>
    </mc:Choice>
  </mc:AlternateContent>
  <xr:revisionPtr revIDLastSave="0" documentId="13_ncr:1_{7155B1F9-3D99-4AB7-B051-0CB6360D1966}" xr6:coauthVersionLast="46" xr6:coauthVersionMax="46" xr10:uidLastSave="{00000000-0000-0000-0000-000000000000}"/>
  <bookViews>
    <workbookView xWindow="-120" yWindow="-120" windowWidth="29040" windowHeight="15720" xr2:uid="{E9047D7F-9823-4BAA-AF1F-F8163F460B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1" l="1"/>
  <c r="G93" i="1"/>
  <c r="F92" i="1"/>
  <c r="D92" i="1"/>
  <c r="F91" i="1"/>
  <c r="D91" i="1"/>
  <c r="F90" i="1"/>
  <c r="D90" i="1"/>
  <c r="F89" i="1"/>
  <c r="D89" i="1"/>
  <c r="F88" i="1"/>
  <c r="D88" i="1"/>
  <c r="F87" i="1"/>
  <c r="D87" i="1"/>
  <c r="F86" i="1"/>
  <c r="D86" i="1"/>
  <c r="F85" i="1"/>
  <c r="D85" i="1"/>
  <c r="F84" i="1"/>
  <c r="D84" i="1"/>
  <c r="F83" i="1"/>
  <c r="D83" i="1"/>
  <c r="F82" i="1"/>
  <c r="D82" i="1"/>
  <c r="F81" i="1"/>
  <c r="D81" i="1"/>
  <c r="F80" i="1"/>
  <c r="D80" i="1"/>
  <c r="E79" i="1"/>
  <c r="C79" i="1"/>
  <c r="D79" i="1" s="1"/>
  <c r="F78" i="1"/>
  <c r="D78" i="1"/>
  <c r="F77" i="1"/>
  <c r="D77" i="1"/>
  <c r="F76" i="1"/>
  <c r="C76" i="1"/>
  <c r="D76" i="1" s="1"/>
  <c r="F75" i="1"/>
  <c r="D75" i="1"/>
  <c r="F74" i="1"/>
  <c r="D74" i="1"/>
  <c r="F73" i="1"/>
  <c r="C73" i="1"/>
  <c r="D73" i="1" s="1"/>
  <c r="F72" i="1"/>
  <c r="D72" i="1"/>
  <c r="F71" i="1"/>
  <c r="D71" i="1"/>
  <c r="F70" i="1"/>
  <c r="D70" i="1"/>
  <c r="E69" i="1"/>
  <c r="F69" i="1" s="1"/>
  <c r="D69" i="1"/>
  <c r="C69" i="1"/>
  <c r="F68" i="1"/>
  <c r="D68" i="1"/>
  <c r="F67" i="1"/>
  <c r="D67" i="1"/>
  <c r="F66" i="1"/>
  <c r="D66" i="1"/>
  <c r="F65" i="1"/>
  <c r="C65" i="1"/>
  <c r="D65" i="1" s="1"/>
  <c r="F64" i="1"/>
  <c r="D64" i="1"/>
  <c r="F63" i="1"/>
  <c r="D63" i="1"/>
  <c r="F62" i="1"/>
  <c r="C62" i="1"/>
  <c r="D62" i="1" s="1"/>
  <c r="F61" i="1"/>
  <c r="D61" i="1"/>
  <c r="F60" i="1"/>
  <c r="D60" i="1"/>
  <c r="F59" i="1"/>
  <c r="C59" i="1"/>
  <c r="D59" i="1" s="1"/>
  <c r="F58" i="1"/>
  <c r="D58" i="1"/>
  <c r="F57" i="1"/>
  <c r="D57" i="1"/>
  <c r="F56" i="1"/>
  <c r="D56" i="1"/>
  <c r="E55" i="1"/>
  <c r="F55" i="1" s="1"/>
  <c r="C55" i="1"/>
  <c r="D55" i="1" s="1"/>
  <c r="F54" i="1"/>
  <c r="D54" i="1"/>
  <c r="F53" i="1"/>
  <c r="D53" i="1"/>
  <c r="F52" i="1"/>
  <c r="C52" i="1"/>
  <c r="D52" i="1" s="1"/>
  <c r="F51" i="1"/>
  <c r="D51" i="1"/>
  <c r="F50" i="1"/>
  <c r="D50" i="1"/>
  <c r="F49" i="1"/>
  <c r="D49" i="1"/>
  <c r="F48" i="1"/>
  <c r="C48" i="1"/>
  <c r="D48" i="1" s="1"/>
  <c r="F47" i="1"/>
  <c r="D47" i="1"/>
  <c r="F46" i="1"/>
  <c r="D46" i="1"/>
  <c r="F45" i="1"/>
  <c r="C45" i="1"/>
  <c r="D45" i="1" s="1"/>
  <c r="F44" i="1"/>
  <c r="D44" i="1"/>
  <c r="F43" i="1"/>
  <c r="D43" i="1"/>
  <c r="F42" i="1"/>
  <c r="C42" i="1"/>
  <c r="D42" i="1" s="1"/>
  <c r="F41" i="1"/>
  <c r="D41" i="1"/>
  <c r="F40" i="1"/>
  <c r="D40" i="1"/>
  <c r="F39" i="1"/>
  <c r="C39" i="1"/>
  <c r="D39" i="1" s="1"/>
  <c r="F38" i="1"/>
  <c r="D38" i="1"/>
  <c r="F37" i="1"/>
  <c r="D37" i="1"/>
  <c r="F36" i="1"/>
  <c r="C36" i="1"/>
  <c r="D36" i="1" s="1"/>
  <c r="F35" i="1"/>
  <c r="D35" i="1"/>
  <c r="F34" i="1"/>
  <c r="D34" i="1"/>
  <c r="F33" i="1"/>
  <c r="C33" i="1"/>
  <c r="D33" i="1" s="1"/>
  <c r="F32" i="1"/>
  <c r="D32" i="1"/>
  <c r="F31" i="1"/>
  <c r="D31" i="1"/>
  <c r="F30" i="1"/>
  <c r="D30" i="1"/>
  <c r="F29" i="1"/>
  <c r="C29" i="1"/>
  <c r="D29" i="1" s="1"/>
  <c r="F28" i="1"/>
  <c r="D28" i="1"/>
  <c r="F27" i="1"/>
  <c r="D27" i="1"/>
  <c r="F26" i="1"/>
  <c r="C26" i="1"/>
  <c r="D26" i="1" s="1"/>
  <c r="F25" i="1"/>
  <c r="D25" i="1"/>
  <c r="F24" i="1"/>
  <c r="D24" i="1"/>
  <c r="F23" i="1"/>
  <c r="E23" i="1"/>
  <c r="C23" i="1"/>
  <c r="D23" i="1" s="1"/>
  <c r="F22" i="1"/>
  <c r="D22" i="1"/>
  <c r="F21" i="1"/>
  <c r="D21" i="1"/>
  <c r="F20" i="1"/>
  <c r="E20" i="1"/>
  <c r="C20" i="1"/>
  <c r="D20" i="1" s="1"/>
  <c r="F19" i="1"/>
  <c r="D19" i="1"/>
  <c r="F18" i="1"/>
  <c r="D18" i="1"/>
  <c r="F17" i="1"/>
  <c r="D17" i="1"/>
  <c r="F16" i="1"/>
  <c r="C16" i="1"/>
  <c r="D16" i="1" s="1"/>
  <c r="F15" i="1"/>
  <c r="D15" i="1"/>
  <c r="F14" i="1"/>
  <c r="D14" i="1"/>
  <c r="F13" i="1"/>
  <c r="C13" i="1"/>
  <c r="D13" i="1" s="1"/>
  <c r="F12" i="1"/>
  <c r="D12" i="1"/>
  <c r="F11" i="1"/>
  <c r="D11" i="1"/>
  <c r="F10" i="1"/>
  <c r="C10" i="1"/>
  <c r="D10" i="1" s="1"/>
  <c r="F9" i="1"/>
  <c r="D9" i="1"/>
  <c r="F8" i="1"/>
  <c r="D8" i="1"/>
  <c r="F7" i="1"/>
  <c r="C7" i="1"/>
  <c r="D7" i="1" s="1"/>
  <c r="E93" i="1" l="1"/>
  <c r="F79" i="1"/>
  <c r="C93" i="1"/>
</calcChain>
</file>

<file path=xl/sharedStrings.xml><?xml version="1.0" encoding="utf-8"?>
<sst xmlns="http://schemas.openxmlformats.org/spreadsheetml/2006/main" count="107" uniqueCount="83">
  <si>
    <t>STT</t>
  </si>
  <si>
    <t>Tỉnh/thành phố</t>
  </si>
  <si>
    <t>Diện tích tự nhiên</t>
  </si>
  <si>
    <t>Quy mô dân số</t>
  </si>
  <si>
    <t>Quy mô kinh tế</t>
  </si>
  <si>
    <t>Diện tích (km2)</t>
  </si>
  <si>
    <t>Tỷ lệ (%)</t>
  </si>
  <si>
    <t>Dân số (Nghìn người)</t>
  </si>
  <si>
    <t>GRDP 2024 (triệu VND)</t>
  </si>
  <si>
    <t>Thu ngân sách năm 2024 (triệu VND)</t>
  </si>
  <si>
    <t>Tuyên Quang</t>
  </si>
  <si>
    <t>Hà Giang</t>
  </si>
  <si>
    <t>Lào Cai</t>
  </si>
  <si>
    <t>1.778.785</t>
  </si>
  <si>
    <t>Yên Bái</t>
  </si>
  <si>
    <t>Thái Nguyên</t>
  </si>
  <si>
    <t>Bắc Kạn</t>
  </si>
  <si>
    <t>Phú Thọ</t>
  </si>
  <si>
    <t>Vĩnh Phúc</t>
  </si>
  <si>
    <t>Hòa Bình</t>
  </si>
  <si>
    <t>Bắc Ninh</t>
  </si>
  <si>
    <t>Bắc Giang</t>
  </si>
  <si>
    <t>Hưng Yên</t>
  </si>
  <si>
    <t>Thái Bình</t>
  </si>
  <si>
    <t>Hải Phòng</t>
  </si>
  <si>
    <t>Hải Dương</t>
  </si>
  <si>
    <t>Ninh Bình</t>
  </si>
  <si>
    <t>Hà Nam</t>
  </si>
  <si>
    <t>Nam Định</t>
  </si>
  <si>
    <t>Quảng Trị</t>
  </si>
  <si>
    <t>Quảng Bình</t>
  </si>
  <si>
    <t>Đà Nẵng</t>
  </si>
  <si>
    <t>Quảng Nam</t>
  </si>
  <si>
    <t>Quảng Ngãi</t>
  </si>
  <si>
    <t>Kon Tum</t>
  </si>
  <si>
    <t>Gia Lai</t>
  </si>
  <si>
    <t>Bình Định</t>
  </si>
  <si>
    <t>Khánh Hòa</t>
  </si>
  <si>
    <t>Ninh Thuận</t>
  </si>
  <si>
    <t>Lâm Đồng</t>
  </si>
  <si>
    <t>Bình Thuận</t>
  </si>
  <si>
    <t>Đắk Nông</t>
  </si>
  <si>
    <t>Đắk Lắk</t>
  </si>
  <si>
    <t>Phú Yên</t>
  </si>
  <si>
    <t>Hồ Chí Minh</t>
  </si>
  <si>
    <t>Bà rịa - Vũng tàu</t>
  </si>
  <si>
    <t>Bình Dương</t>
  </si>
  <si>
    <t>Đồng Nai</t>
  </si>
  <si>
    <t>Bình Phước</t>
  </si>
  <si>
    <t>Tây Ninh</t>
  </si>
  <si>
    <t>Long An</t>
  </si>
  <si>
    <t>Cần Thơ</t>
  </si>
  <si>
    <t>4.199.824</t>
  </si>
  <si>
    <t>1.498.658</t>
  </si>
  <si>
    <t>Sóc Trăng</t>
  </si>
  <si>
    <t>1.703.286</t>
  </si>
  <si>
    <t>Hậu Giang</t>
  </si>
  <si>
    <t>997.880</t>
  </si>
  <si>
    <t>Vĩnh Long</t>
  </si>
  <si>
    <t>Bến Tre</t>
  </si>
  <si>
    <t>Trà Vinh</t>
  </si>
  <si>
    <t>Đồng Tháp</t>
  </si>
  <si>
    <t>Tiền Giang</t>
  </si>
  <si>
    <t>Cà Mau</t>
  </si>
  <si>
    <t>Bạc Liêu</t>
  </si>
  <si>
    <t>An Giang</t>
  </si>
  <si>
    <t>Kiên Giang</t>
  </si>
  <si>
    <t>Điện Biên</t>
  </si>
  <si>
    <t>Cao Bằng</t>
  </si>
  <si>
    <t>Lai Châu</t>
  </si>
  <si>
    <t>Lạng Sơn</t>
  </si>
  <si>
    <t>Sơn La</t>
  </si>
  <si>
    <t>Hà Nội</t>
  </si>
  <si>
    <t>Quảng Ninh</t>
  </si>
  <si>
    <t>Thanh Hóa</t>
  </si>
  <si>
    <t>Nghệ An</t>
  </si>
  <si>
    <t>Huế</t>
  </si>
  <si>
    <t>Hà Tĩnh</t>
  </si>
  <si>
    <t>Tổng</t>
  </si>
  <si>
    <t>Thu nhập BQ 2024 (triệu VND/năm)</t>
  </si>
  <si>
    <t>(Kèm theo Đề án của Chính phủ về sắp xếp đơn vị hành chính cấp tỉnh năm 2025̉)</t>
  </si>
  <si>
    <t xml:space="preserve">
THỐNG KÊ HIỆN TRẠNG ĐƠN VỊ HÀNH CHÍNH CẤP TỈNH TRƯỚC VÀ SAU SẮP XẾP</t>
  </si>
  <si>
    <t>Phụ lục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</si>
</sst>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1" fontId="2" fillId="0" borderId="1" xfId="0" applyNumberFormat="1" applyFont="1" applyBorder="1" applyAlignment="1">
      <alignment vertical="center" wrapText="1"/>
    </xf>
    <xf numFmtId="43" fontId="2" fillId="0" borderId="1" xfId="0" applyNumberFormat="1" applyFont="1" applyBorder="1" applyAlignment="1">
      <alignment vertical="center" wrapText="1"/>
    </xf>
    <xf numFmtId="3" fontId="2" fillId="0" borderId="1" xfId="1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quotePrefix="1" applyNumberFormat="1" applyFont="1" applyBorder="1" applyAlignment="1">
      <alignment horizontal="center" vertical="center"/>
    </xf>
    <xf numFmtId="3" fontId="2" fillId="0" borderId="1" xfId="0" quotePrefix="1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62140-B5E7-4833-87BC-07BDFFC16F60}">
  <dimension ref="A1:K93"/>
  <sheetViews>
    <sheetView tabSelected="1" topLeftCell="A79" workbookViewId="0">
      <selection activeCell="K12" sqref="K12"/>
    </sheetView>
  </sheetViews>
  <sheetFormatPr defaultColWidth="9.140625" defaultRowHeight="16.5" x14ac:dyDescent="0.25"/>
  <cols>
    <col min="1" max="1" width="7.28515625" style="1" customWidth="1"/>
    <col min="2" max="2" width="19" style="1" customWidth="1"/>
    <col min="3" max="3" width="12.7109375" style="3" customWidth="1"/>
    <col min="4" max="4" width="12.7109375" style="1" customWidth="1"/>
    <col min="5" max="5" width="17.140625" style="1" customWidth="1"/>
    <col min="6" max="6" width="12.7109375" style="4" customWidth="1"/>
    <col min="7" max="7" width="21" style="1" customWidth="1"/>
    <col min="8" max="8" width="17.28515625" style="1" customWidth="1"/>
    <col min="9" max="9" width="12.7109375" style="1" customWidth="1"/>
    <col min="10" max="16384" width="9.140625" style="1"/>
  </cols>
  <sheetData>
    <row r="1" spans="1:9" ht="18.75" x14ac:dyDescent="0.3">
      <c r="B1" s="2"/>
      <c r="I1" s="32" t="s">
        <v>82</v>
      </c>
    </row>
    <row r="2" spans="1:9" ht="41.25" customHeight="1" x14ac:dyDescent="0.3">
      <c r="A2" s="33" t="s">
        <v>81</v>
      </c>
      <c r="B2" s="34"/>
      <c r="C2" s="34"/>
      <c r="D2" s="34"/>
      <c r="E2" s="34"/>
      <c r="F2" s="34"/>
      <c r="G2" s="34"/>
      <c r="H2" s="34"/>
      <c r="I2" s="34"/>
    </row>
    <row r="3" spans="1:9" ht="19.5" customHeight="1" x14ac:dyDescent="0.25">
      <c r="A3" s="27" t="s">
        <v>80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C4" s="1"/>
      <c r="F4" s="1"/>
    </row>
    <row r="5" spans="1:9" ht="24" customHeight="1" x14ac:dyDescent="0.25">
      <c r="A5" s="28" t="s">
        <v>0</v>
      </c>
      <c r="B5" s="28" t="s">
        <v>1</v>
      </c>
      <c r="C5" s="28" t="s">
        <v>2</v>
      </c>
      <c r="D5" s="28"/>
      <c r="E5" s="28" t="s">
        <v>3</v>
      </c>
      <c r="F5" s="28"/>
      <c r="G5" s="28" t="s">
        <v>4</v>
      </c>
      <c r="H5" s="28"/>
      <c r="I5" s="28"/>
    </row>
    <row r="6" spans="1:9" ht="68.25" customHeight="1" x14ac:dyDescent="0.25">
      <c r="A6" s="28"/>
      <c r="B6" s="28"/>
      <c r="C6" s="6" t="s">
        <v>5</v>
      </c>
      <c r="D6" s="5" t="s">
        <v>6</v>
      </c>
      <c r="E6" s="5" t="s">
        <v>7</v>
      </c>
      <c r="F6" s="7" t="s">
        <v>6</v>
      </c>
      <c r="G6" s="5" t="s">
        <v>8</v>
      </c>
      <c r="H6" s="5" t="s">
        <v>9</v>
      </c>
      <c r="I6" s="5" t="s">
        <v>79</v>
      </c>
    </row>
    <row r="7" spans="1:9" s="2" customFormat="1" ht="25.5" customHeight="1" x14ac:dyDescent="0.25">
      <c r="A7" s="29">
        <v>1</v>
      </c>
      <c r="B7" s="9" t="s">
        <v>10</v>
      </c>
      <c r="C7" s="6">
        <f>C8+C9</f>
        <v>13795.5</v>
      </c>
      <c r="D7" s="6">
        <f>C7/8000*100</f>
        <v>172.44374999999999</v>
      </c>
      <c r="E7" s="10">
        <v>1865270</v>
      </c>
      <c r="F7" s="7">
        <f>E7/900000*100</f>
        <v>207.2522222222222</v>
      </c>
      <c r="G7" s="10">
        <v>86246356</v>
      </c>
      <c r="H7" s="10">
        <v>6657963</v>
      </c>
      <c r="I7" s="5"/>
    </row>
    <row r="8" spans="1:9" ht="25.5" customHeight="1" x14ac:dyDescent="0.25">
      <c r="A8" s="29"/>
      <c r="B8" s="11" t="s">
        <v>10</v>
      </c>
      <c r="C8" s="12">
        <v>5867.95</v>
      </c>
      <c r="D8" s="12">
        <f t="shared" ref="D8:D53" si="0">C8/8000*100</f>
        <v>73.349374999999995</v>
      </c>
      <c r="E8" s="13">
        <v>921187</v>
      </c>
      <c r="F8" s="14">
        <f t="shared" ref="F8:F53" si="1">E8/900000*100</f>
        <v>102.3541111111111</v>
      </c>
      <c r="G8" s="15">
        <v>50423571</v>
      </c>
      <c r="H8" s="15">
        <v>4087745</v>
      </c>
      <c r="I8" s="8">
        <v>44.2</v>
      </c>
    </row>
    <row r="9" spans="1:9" ht="25.5" customHeight="1" x14ac:dyDescent="0.25">
      <c r="A9" s="29"/>
      <c r="B9" s="11" t="s">
        <v>11</v>
      </c>
      <c r="C9" s="12">
        <v>7927.55</v>
      </c>
      <c r="D9" s="12">
        <f t="shared" si="0"/>
        <v>99.094374999999999</v>
      </c>
      <c r="E9" s="15">
        <v>944083</v>
      </c>
      <c r="F9" s="14">
        <f t="shared" si="1"/>
        <v>104.89811111111112</v>
      </c>
      <c r="G9" s="15">
        <v>35822785</v>
      </c>
      <c r="H9" s="15">
        <v>2570218</v>
      </c>
      <c r="I9" s="8">
        <v>29</v>
      </c>
    </row>
    <row r="10" spans="1:9" s="2" customFormat="1" ht="25.5" customHeight="1" x14ac:dyDescent="0.25">
      <c r="A10" s="29">
        <v>2</v>
      </c>
      <c r="B10" s="9" t="s">
        <v>12</v>
      </c>
      <c r="C10" s="6">
        <f>C11+C12</f>
        <v>13256.92</v>
      </c>
      <c r="D10" s="6">
        <f t="shared" si="0"/>
        <v>165.7115</v>
      </c>
      <c r="E10" s="10" t="s">
        <v>13</v>
      </c>
      <c r="F10" s="7">
        <f t="shared" si="1"/>
        <v>197.64277777777778</v>
      </c>
      <c r="G10" s="10">
        <v>125885803</v>
      </c>
      <c r="H10" s="10">
        <v>16494275</v>
      </c>
      <c r="I10" s="5"/>
    </row>
    <row r="11" spans="1:9" ht="25.5" customHeight="1" x14ac:dyDescent="0.25">
      <c r="A11" s="29"/>
      <c r="B11" s="11" t="s">
        <v>12</v>
      </c>
      <c r="C11" s="12">
        <v>6364.25</v>
      </c>
      <c r="D11" s="12">
        <f t="shared" si="0"/>
        <v>79.553125000000009</v>
      </c>
      <c r="E11" s="16">
        <v>836913</v>
      </c>
      <c r="F11" s="14">
        <f t="shared" si="1"/>
        <v>92.990333333333325</v>
      </c>
      <c r="G11" s="15">
        <v>77223078</v>
      </c>
      <c r="H11" s="15">
        <v>12429177</v>
      </c>
      <c r="I11" s="8">
        <v>42.5</v>
      </c>
    </row>
    <row r="12" spans="1:9" ht="25.5" customHeight="1" x14ac:dyDescent="0.25">
      <c r="A12" s="29"/>
      <c r="B12" s="11" t="s">
        <v>14</v>
      </c>
      <c r="C12" s="12">
        <v>6892.67</v>
      </c>
      <c r="D12" s="12">
        <f t="shared" si="0"/>
        <v>86.158374999999992</v>
      </c>
      <c r="E12" s="16">
        <v>45785</v>
      </c>
      <c r="F12" s="14">
        <f t="shared" si="1"/>
        <v>5.0872222222222225</v>
      </c>
      <c r="G12" s="15">
        <v>48662725</v>
      </c>
      <c r="H12" s="15">
        <v>4065098</v>
      </c>
      <c r="I12" s="8">
        <v>42.6</v>
      </c>
    </row>
    <row r="13" spans="1:9" s="2" customFormat="1" ht="25.5" customHeight="1" x14ac:dyDescent="0.25">
      <c r="A13" s="29">
        <v>3</v>
      </c>
      <c r="B13" s="17" t="s">
        <v>15</v>
      </c>
      <c r="C13" s="6">
        <f>C14+C15</f>
        <v>8375.2099999999991</v>
      </c>
      <c r="D13" s="6">
        <f t="shared" si="0"/>
        <v>104.69012499999999</v>
      </c>
      <c r="E13" s="10">
        <v>1799489</v>
      </c>
      <c r="F13" s="7">
        <f t="shared" si="1"/>
        <v>199.94322222222223</v>
      </c>
      <c r="G13" s="10">
        <v>185613943</v>
      </c>
      <c r="H13" s="10">
        <v>21057020</v>
      </c>
      <c r="I13" s="5"/>
    </row>
    <row r="14" spans="1:9" ht="25.5" customHeight="1" x14ac:dyDescent="0.25">
      <c r="A14" s="29"/>
      <c r="B14" s="18" t="s">
        <v>16</v>
      </c>
      <c r="C14" s="12">
        <v>4853.25</v>
      </c>
      <c r="D14" s="12">
        <f t="shared" si="0"/>
        <v>60.665624999999999</v>
      </c>
      <c r="E14" s="15">
        <v>365318</v>
      </c>
      <c r="F14" s="14">
        <f t="shared" si="1"/>
        <v>40.590888888888884</v>
      </c>
      <c r="G14" s="15">
        <v>18744036</v>
      </c>
      <c r="H14" s="15">
        <v>915392</v>
      </c>
      <c r="I14" s="8">
        <v>32.6</v>
      </c>
    </row>
    <row r="15" spans="1:9" ht="25.5" customHeight="1" x14ac:dyDescent="0.25">
      <c r="A15" s="29"/>
      <c r="B15" s="18" t="s">
        <v>15</v>
      </c>
      <c r="C15" s="12">
        <v>3521.96</v>
      </c>
      <c r="D15" s="12">
        <f t="shared" si="0"/>
        <v>44.024500000000003</v>
      </c>
      <c r="E15" s="15">
        <v>1434171</v>
      </c>
      <c r="F15" s="14">
        <f t="shared" si="1"/>
        <v>159.35233333333335</v>
      </c>
      <c r="G15" s="15">
        <v>166869907</v>
      </c>
      <c r="H15" s="15">
        <v>20141628</v>
      </c>
      <c r="I15" s="8">
        <v>63.9</v>
      </c>
    </row>
    <row r="16" spans="1:9" s="2" customFormat="1" ht="25.5" customHeight="1" x14ac:dyDescent="0.25">
      <c r="A16" s="29">
        <v>4</v>
      </c>
      <c r="B16" s="17" t="s">
        <v>17</v>
      </c>
      <c r="C16" s="6">
        <f>C17+C18+C19</f>
        <v>9361.3799999999992</v>
      </c>
      <c r="D16" s="6">
        <f t="shared" si="0"/>
        <v>117.01724999999999</v>
      </c>
      <c r="E16" s="10">
        <v>4022638</v>
      </c>
      <c r="F16" s="7">
        <f t="shared" si="1"/>
        <v>446.95977777777773</v>
      </c>
      <c r="G16" s="10">
        <v>354578739</v>
      </c>
      <c r="H16" s="10">
        <v>48297426</v>
      </c>
      <c r="I16" s="5"/>
    </row>
    <row r="17" spans="1:11" ht="25.5" customHeight="1" x14ac:dyDescent="0.25">
      <c r="A17" s="29"/>
      <c r="B17" s="18" t="s">
        <v>18</v>
      </c>
      <c r="C17" s="12">
        <v>1236</v>
      </c>
      <c r="D17" s="12">
        <f>C17/3500*100</f>
        <v>35.314285714285717</v>
      </c>
      <c r="E17" s="16">
        <v>1347578</v>
      </c>
      <c r="F17" s="14">
        <f>E17/1400000*100</f>
        <v>96.255571428571429</v>
      </c>
      <c r="G17" s="15">
        <v>173135646</v>
      </c>
      <c r="H17" s="15">
        <v>31499703</v>
      </c>
      <c r="I17" s="8">
        <v>70.099999999999994</v>
      </c>
    </row>
    <row r="18" spans="1:11" ht="25.5" customHeight="1" x14ac:dyDescent="0.25">
      <c r="A18" s="29"/>
      <c r="B18" s="18" t="s">
        <v>17</v>
      </c>
      <c r="C18" s="12">
        <v>3534.56</v>
      </c>
      <c r="D18" s="12">
        <f t="shared" si="0"/>
        <v>44.182000000000002</v>
      </c>
      <c r="E18" s="16">
        <v>1694771</v>
      </c>
      <c r="F18" s="14">
        <f t="shared" si="1"/>
        <v>188.3078888888889</v>
      </c>
      <c r="G18" s="15">
        <v>109262503</v>
      </c>
      <c r="H18" s="15">
        <v>9304633</v>
      </c>
      <c r="I18" s="8">
        <v>56.5</v>
      </c>
    </row>
    <row r="19" spans="1:11" ht="25.5" customHeight="1" x14ac:dyDescent="0.25">
      <c r="A19" s="29"/>
      <c r="B19" s="18" t="s">
        <v>19</v>
      </c>
      <c r="C19" s="12">
        <v>4590.82</v>
      </c>
      <c r="D19" s="12">
        <f t="shared" si="0"/>
        <v>57.385249999999999</v>
      </c>
      <c r="E19" s="16">
        <v>980289</v>
      </c>
      <c r="F19" s="14">
        <f t="shared" si="1"/>
        <v>108.92100000000001</v>
      </c>
      <c r="G19" s="15">
        <v>72180590</v>
      </c>
      <c r="H19" s="15">
        <v>7493090</v>
      </c>
      <c r="I19" s="8">
        <v>43.6</v>
      </c>
    </row>
    <row r="20" spans="1:11" s="2" customFormat="1" ht="27.75" customHeight="1" x14ac:dyDescent="0.25">
      <c r="A20" s="29">
        <v>5</v>
      </c>
      <c r="B20" s="17" t="s">
        <v>20</v>
      </c>
      <c r="C20" s="6">
        <f>C21+C22</f>
        <v>4718.6000000000004</v>
      </c>
      <c r="D20" s="6">
        <f>C20/3500*100</f>
        <v>134.81714285714287</v>
      </c>
      <c r="E20" s="10">
        <f>E21+E22</f>
        <v>3619433</v>
      </c>
      <c r="F20" s="7">
        <f>E20/1400000*100</f>
        <v>258.53092857142855</v>
      </c>
      <c r="G20" s="10">
        <v>439776542</v>
      </c>
      <c r="H20" s="10">
        <v>53804577</v>
      </c>
      <c r="I20" s="5"/>
    </row>
    <row r="21" spans="1:11" ht="27.75" customHeight="1" x14ac:dyDescent="0.25">
      <c r="A21" s="29"/>
      <c r="B21" s="18" t="s">
        <v>20</v>
      </c>
      <c r="C21" s="12">
        <v>822.71</v>
      </c>
      <c r="D21" s="12">
        <f>C21/3500*100</f>
        <v>23.506</v>
      </c>
      <c r="E21" s="15">
        <v>1561515</v>
      </c>
      <c r="F21" s="14">
        <f>E21/1400000*100</f>
        <v>111.53678571428571</v>
      </c>
      <c r="G21" s="15">
        <v>232767102</v>
      </c>
      <c r="H21" s="15">
        <v>32958145</v>
      </c>
      <c r="I21" s="8">
        <v>71.7</v>
      </c>
      <c r="J21" s="19"/>
      <c r="K21" s="20"/>
    </row>
    <row r="22" spans="1:11" ht="27.75" customHeight="1" x14ac:dyDescent="0.25">
      <c r="A22" s="29"/>
      <c r="B22" s="18" t="s">
        <v>21</v>
      </c>
      <c r="C22" s="12">
        <v>3895.89</v>
      </c>
      <c r="D22" s="12">
        <f>C22/8000*100</f>
        <v>48.698625</v>
      </c>
      <c r="E22" s="15">
        <v>2057918</v>
      </c>
      <c r="F22" s="14">
        <f t="shared" si="1"/>
        <v>228.65755555555555</v>
      </c>
      <c r="G22" s="15">
        <v>207009440</v>
      </c>
      <c r="H22" s="15">
        <v>20846432</v>
      </c>
      <c r="I22" s="8">
        <v>60.1</v>
      </c>
      <c r="J22" s="15"/>
      <c r="K22" s="8"/>
    </row>
    <row r="23" spans="1:11" s="2" customFormat="1" ht="20.25" customHeight="1" x14ac:dyDescent="0.25">
      <c r="A23" s="29">
        <v>6</v>
      </c>
      <c r="B23" s="17" t="s">
        <v>22</v>
      </c>
      <c r="C23" s="6">
        <f>C24+C25</f>
        <v>2514.81</v>
      </c>
      <c r="D23" s="6">
        <f>C23/3500*100</f>
        <v>71.85171428571428</v>
      </c>
      <c r="E23" s="10">
        <f>E24+E25</f>
        <v>3567943</v>
      </c>
      <c r="F23" s="7">
        <f>E23/1400000*100</f>
        <v>254.85307142857141</v>
      </c>
      <c r="G23" s="10">
        <v>292602496</v>
      </c>
      <c r="H23" s="10">
        <v>53112677</v>
      </c>
      <c r="I23" s="5"/>
    </row>
    <row r="24" spans="1:11" ht="20.25" customHeight="1" x14ac:dyDescent="0.25">
      <c r="A24" s="29"/>
      <c r="B24" s="18" t="s">
        <v>22</v>
      </c>
      <c r="C24" s="12">
        <v>930.2</v>
      </c>
      <c r="D24" s="12">
        <f>C24/3500*100</f>
        <v>26.57714285714286</v>
      </c>
      <c r="E24" s="15">
        <v>1474894</v>
      </c>
      <c r="F24" s="14">
        <f t="shared" ref="F24:F25" si="2">E24/1400000*100</f>
        <v>105.34957142857142</v>
      </c>
      <c r="G24" s="15">
        <v>159843607</v>
      </c>
      <c r="H24" s="15">
        <v>40552506</v>
      </c>
      <c r="I24" s="8">
        <v>70.400000000000006</v>
      </c>
    </row>
    <row r="25" spans="1:11" ht="20.25" customHeight="1" x14ac:dyDescent="0.25">
      <c r="A25" s="29"/>
      <c r="B25" s="18" t="s">
        <v>23</v>
      </c>
      <c r="C25" s="12">
        <v>1584.61</v>
      </c>
      <c r="D25" s="12">
        <f>C25/3500*100</f>
        <v>45.274571428571427</v>
      </c>
      <c r="E25" s="15">
        <v>2093049</v>
      </c>
      <c r="F25" s="14">
        <f t="shared" si="2"/>
        <v>149.5035</v>
      </c>
      <c r="G25" s="15">
        <v>132758889</v>
      </c>
      <c r="H25" s="15">
        <v>12560171</v>
      </c>
      <c r="I25" s="8">
        <v>69.599999999999994</v>
      </c>
    </row>
    <row r="26" spans="1:11" s="2" customFormat="1" ht="20.25" customHeight="1" x14ac:dyDescent="0.25">
      <c r="A26" s="29">
        <v>7</v>
      </c>
      <c r="B26" s="17" t="s">
        <v>24</v>
      </c>
      <c r="C26" s="6">
        <f>C27+C28</f>
        <v>3194.7200000000003</v>
      </c>
      <c r="D26" s="6">
        <f>C26/1500*100</f>
        <v>212.98133333333334</v>
      </c>
      <c r="E26" s="10">
        <v>4664124</v>
      </c>
      <c r="F26" s="7">
        <f>E26/1000000*100</f>
        <v>466.41239999999999</v>
      </c>
      <c r="G26" s="10">
        <v>658381192</v>
      </c>
      <c r="H26" s="10">
        <v>148383113</v>
      </c>
      <c r="I26" s="5"/>
    </row>
    <row r="27" spans="1:11" ht="20.25" customHeight="1" x14ac:dyDescent="0.25">
      <c r="A27" s="29"/>
      <c r="B27" s="18" t="s">
        <v>24</v>
      </c>
      <c r="C27" s="12">
        <v>1526.44</v>
      </c>
      <c r="D27" s="12">
        <f>C27/1500*100</f>
        <v>101.76266666666666</v>
      </c>
      <c r="E27" s="15">
        <v>2468029</v>
      </c>
      <c r="F27" s="14">
        <f>E27/1000000*100</f>
        <v>246.80289999999999</v>
      </c>
      <c r="G27" s="15">
        <v>445994876</v>
      </c>
      <c r="H27" s="15">
        <v>117783831</v>
      </c>
      <c r="I27" s="8">
        <v>84.4</v>
      </c>
    </row>
    <row r="28" spans="1:11" ht="20.25" customHeight="1" x14ac:dyDescent="0.25">
      <c r="A28" s="29"/>
      <c r="B28" s="18" t="s">
        <v>25</v>
      </c>
      <c r="C28" s="12">
        <v>1668.28</v>
      </c>
      <c r="D28" s="12">
        <f>C28/3500*100</f>
        <v>47.665142857142854</v>
      </c>
      <c r="E28" s="15">
        <v>2196095</v>
      </c>
      <c r="F28" s="14">
        <f>E28/1400000*100</f>
        <v>156.86392857142857</v>
      </c>
      <c r="G28" s="15">
        <v>212386316</v>
      </c>
      <c r="H28" s="15">
        <v>30599282</v>
      </c>
      <c r="I28" s="8">
        <v>72.400000000000006</v>
      </c>
    </row>
    <row r="29" spans="1:11" s="2" customFormat="1" ht="20.25" customHeight="1" x14ac:dyDescent="0.25">
      <c r="A29" s="29">
        <v>8</v>
      </c>
      <c r="B29" s="17" t="s">
        <v>26</v>
      </c>
      <c r="C29" s="6">
        <f>C30+C31+C32</f>
        <v>3942.62</v>
      </c>
      <c r="D29" s="6">
        <f>C29/3500*100</f>
        <v>112.64628571428572</v>
      </c>
      <c r="E29" s="10">
        <v>4412264</v>
      </c>
      <c r="F29" s="7">
        <f>E29/1400000*100</f>
        <v>315.16171428571431</v>
      </c>
      <c r="G29" s="10">
        <v>310282050</v>
      </c>
      <c r="H29" s="10">
        <v>55018945</v>
      </c>
      <c r="I29" s="5"/>
    </row>
    <row r="30" spans="1:11" ht="20.25" customHeight="1" x14ac:dyDescent="0.25">
      <c r="A30" s="29"/>
      <c r="B30" s="18" t="s">
        <v>27</v>
      </c>
      <c r="C30" s="12">
        <v>861.93</v>
      </c>
      <c r="D30" s="12">
        <f t="shared" ref="D30:D32" si="3">C30/3500*100</f>
        <v>24.626571428571427</v>
      </c>
      <c r="E30" s="15">
        <v>1013705</v>
      </c>
      <c r="F30" s="14">
        <f t="shared" ref="F30:F39" si="4">E30/1400000*100</f>
        <v>72.407499999999999</v>
      </c>
      <c r="G30" s="15">
        <v>98097614</v>
      </c>
      <c r="H30" s="15">
        <v>19451801</v>
      </c>
      <c r="I30" s="8">
        <v>65.599999999999994</v>
      </c>
    </row>
    <row r="31" spans="1:11" ht="20.25" customHeight="1" x14ac:dyDescent="0.25">
      <c r="A31" s="29"/>
      <c r="B31" s="18" t="s">
        <v>26</v>
      </c>
      <c r="C31" s="12">
        <v>1411.86</v>
      </c>
      <c r="D31" s="12">
        <f t="shared" si="3"/>
        <v>40.338857142857137</v>
      </c>
      <c r="E31" s="15">
        <v>1135668</v>
      </c>
      <c r="F31" s="14">
        <f t="shared" si="4"/>
        <v>81.119142857142862</v>
      </c>
      <c r="G31" s="15">
        <v>98855225</v>
      </c>
      <c r="H31" s="15">
        <v>20786355</v>
      </c>
      <c r="I31" s="8">
        <v>71.400000000000006</v>
      </c>
    </row>
    <row r="32" spans="1:11" ht="20.25" customHeight="1" x14ac:dyDescent="0.25">
      <c r="A32" s="29"/>
      <c r="B32" s="18" t="s">
        <v>28</v>
      </c>
      <c r="C32" s="12">
        <v>1668.83</v>
      </c>
      <c r="D32" s="12">
        <f t="shared" si="3"/>
        <v>47.680857142857143</v>
      </c>
      <c r="E32" s="15">
        <v>2262891</v>
      </c>
      <c r="F32" s="14">
        <f t="shared" si="4"/>
        <v>161.63507142857142</v>
      </c>
      <c r="G32" s="15">
        <v>113329211</v>
      </c>
      <c r="H32" s="15">
        <v>14780789</v>
      </c>
      <c r="I32" s="8">
        <v>71.099999999999994</v>
      </c>
    </row>
    <row r="33" spans="1:9" s="2" customFormat="1" ht="20.25" customHeight="1" x14ac:dyDescent="0.25">
      <c r="A33" s="29">
        <v>9</v>
      </c>
      <c r="B33" s="9" t="s">
        <v>29</v>
      </c>
      <c r="C33" s="6">
        <f>C34+C35</f>
        <v>12700</v>
      </c>
      <c r="D33" s="6">
        <f>C33/5000*100</f>
        <v>254</v>
      </c>
      <c r="E33" s="10">
        <v>1870845</v>
      </c>
      <c r="F33" s="7">
        <f t="shared" si="4"/>
        <v>133.63178571428571</v>
      </c>
      <c r="G33" s="10">
        <v>113687549</v>
      </c>
      <c r="H33" s="10">
        <v>12082370</v>
      </c>
      <c r="I33" s="5"/>
    </row>
    <row r="34" spans="1:9" ht="20.25" customHeight="1" x14ac:dyDescent="0.25">
      <c r="A34" s="29"/>
      <c r="B34" s="11" t="s">
        <v>30</v>
      </c>
      <c r="C34" s="12">
        <v>7998.8</v>
      </c>
      <c r="D34" s="12">
        <f t="shared" ref="D34:D39" si="5">C34/5000*100</f>
        <v>159.976</v>
      </c>
      <c r="E34" s="13">
        <v>1079119</v>
      </c>
      <c r="F34" s="14">
        <f t="shared" si="4"/>
        <v>77.079928571428567</v>
      </c>
      <c r="G34" s="15">
        <v>60179488</v>
      </c>
      <c r="H34" s="15">
        <v>7330684</v>
      </c>
      <c r="I34" s="8">
        <v>50</v>
      </c>
    </row>
    <row r="35" spans="1:9" ht="20.25" customHeight="1" x14ac:dyDescent="0.25">
      <c r="A35" s="29"/>
      <c r="B35" s="18" t="s">
        <v>29</v>
      </c>
      <c r="C35" s="12">
        <v>4701.2</v>
      </c>
      <c r="D35" s="12">
        <f t="shared" si="5"/>
        <v>94.024000000000001</v>
      </c>
      <c r="E35" s="15">
        <v>791726</v>
      </c>
      <c r="F35" s="14">
        <f t="shared" si="4"/>
        <v>56.551857142857145</v>
      </c>
      <c r="G35" s="15">
        <v>53508061</v>
      </c>
      <c r="H35" s="15">
        <v>4751686</v>
      </c>
      <c r="I35" s="8">
        <v>46.8</v>
      </c>
    </row>
    <row r="36" spans="1:9" s="2" customFormat="1" ht="20.25" customHeight="1" x14ac:dyDescent="0.25">
      <c r="A36" s="29">
        <v>10</v>
      </c>
      <c r="B36" s="17" t="s">
        <v>31</v>
      </c>
      <c r="C36" s="6">
        <f>C37+C38</f>
        <v>11859.59</v>
      </c>
      <c r="D36" s="6">
        <f>C36/1500*100</f>
        <v>790.63933333333341</v>
      </c>
      <c r="E36" s="10">
        <v>3065628</v>
      </c>
      <c r="F36" s="7">
        <f>E36/1000000*100</f>
        <v>306.56279999999998</v>
      </c>
      <c r="G36" s="10">
        <v>279926325</v>
      </c>
      <c r="H36" s="10">
        <v>54916707</v>
      </c>
      <c r="I36" s="5"/>
    </row>
    <row r="37" spans="1:9" ht="20.25" customHeight="1" x14ac:dyDescent="0.25">
      <c r="A37" s="29"/>
      <c r="B37" s="18" t="s">
        <v>31</v>
      </c>
      <c r="C37" s="12">
        <v>1284.73</v>
      </c>
      <c r="D37" s="12">
        <f>C37/1500*100</f>
        <v>85.648666666666671</v>
      </c>
      <c r="E37" s="15">
        <v>1318481</v>
      </c>
      <c r="F37" s="14">
        <f>E37/1000000*100</f>
        <v>131.84809999999999</v>
      </c>
      <c r="G37" s="15">
        <v>151307026</v>
      </c>
      <c r="H37" s="15">
        <v>27197079</v>
      </c>
      <c r="I37" s="8">
        <v>83.6</v>
      </c>
    </row>
    <row r="38" spans="1:9" ht="20.25" customHeight="1" x14ac:dyDescent="0.25">
      <c r="A38" s="29"/>
      <c r="B38" s="18" t="s">
        <v>32</v>
      </c>
      <c r="C38" s="12">
        <v>10574.86</v>
      </c>
      <c r="D38" s="12">
        <f t="shared" si="5"/>
        <v>211.49720000000002</v>
      </c>
      <c r="E38" s="15">
        <v>1747147</v>
      </c>
      <c r="F38" s="14">
        <f t="shared" si="4"/>
        <v>124.79621428571429</v>
      </c>
      <c r="G38" s="15">
        <v>128619299</v>
      </c>
      <c r="H38" s="15">
        <v>27719628</v>
      </c>
      <c r="I38" s="8">
        <v>50.4</v>
      </c>
    </row>
    <row r="39" spans="1:9" s="2" customFormat="1" ht="20.25" customHeight="1" x14ac:dyDescent="0.25">
      <c r="A39" s="29">
        <v>11</v>
      </c>
      <c r="B39" s="9" t="s">
        <v>33</v>
      </c>
      <c r="C39" s="6">
        <f>C40+C41</f>
        <v>14832.55</v>
      </c>
      <c r="D39" s="6">
        <f t="shared" si="5"/>
        <v>296.65100000000001</v>
      </c>
      <c r="E39" s="10">
        <v>2161755</v>
      </c>
      <c r="F39" s="7">
        <f t="shared" si="4"/>
        <v>154.41107142857143</v>
      </c>
      <c r="G39" s="10">
        <v>173526456</v>
      </c>
      <c r="H39" s="10">
        <v>33685093</v>
      </c>
      <c r="I39" s="5"/>
    </row>
    <row r="40" spans="1:9" ht="20.25" customHeight="1" x14ac:dyDescent="0.25">
      <c r="A40" s="29"/>
      <c r="B40" s="11" t="s">
        <v>34</v>
      </c>
      <c r="C40" s="12">
        <v>9677.2999999999993</v>
      </c>
      <c r="D40" s="12">
        <f t="shared" si="0"/>
        <v>120.96624999999999</v>
      </c>
      <c r="E40" s="13">
        <v>629267</v>
      </c>
      <c r="F40" s="14">
        <f t="shared" si="1"/>
        <v>69.918555555555557</v>
      </c>
      <c r="G40" s="15">
        <v>40945505</v>
      </c>
      <c r="H40" s="15">
        <v>3491654</v>
      </c>
      <c r="I40" s="8">
        <v>43.5</v>
      </c>
    </row>
    <row r="41" spans="1:9" ht="20.25" customHeight="1" x14ac:dyDescent="0.25">
      <c r="A41" s="29"/>
      <c r="B41" s="11" t="s">
        <v>33</v>
      </c>
      <c r="C41" s="12">
        <v>5155.25</v>
      </c>
      <c r="D41" s="12">
        <f>C41/5000*100</f>
        <v>103.105</v>
      </c>
      <c r="E41" s="15">
        <v>1532488</v>
      </c>
      <c r="F41" s="14">
        <f>E41/1400000*100</f>
        <v>109.46342857142857</v>
      </c>
      <c r="G41" s="15">
        <v>132580951</v>
      </c>
      <c r="H41" s="15">
        <v>30193439</v>
      </c>
      <c r="I41" s="8">
        <v>52</v>
      </c>
    </row>
    <row r="42" spans="1:9" s="2" customFormat="1" ht="20.25" customHeight="1" x14ac:dyDescent="0.25">
      <c r="A42" s="29">
        <v>12</v>
      </c>
      <c r="B42" s="9" t="s">
        <v>35</v>
      </c>
      <c r="C42" s="6">
        <f>C43+C44</f>
        <v>21576.53</v>
      </c>
      <c r="D42" s="6">
        <f t="shared" si="0"/>
        <v>269.70662499999997</v>
      </c>
      <c r="E42" s="10">
        <v>3583693</v>
      </c>
      <c r="F42" s="7">
        <f t="shared" si="1"/>
        <v>398.18811111111108</v>
      </c>
      <c r="G42" s="10">
        <v>242007551</v>
      </c>
      <c r="H42" s="10">
        <v>22736658</v>
      </c>
      <c r="I42" s="5"/>
    </row>
    <row r="43" spans="1:9" ht="20.25" customHeight="1" x14ac:dyDescent="0.25">
      <c r="A43" s="29"/>
      <c r="B43" s="11" t="s">
        <v>35</v>
      </c>
      <c r="C43" s="12">
        <v>15510.13</v>
      </c>
      <c r="D43" s="12">
        <f t="shared" si="0"/>
        <v>193.87662499999999</v>
      </c>
      <c r="E43" s="15">
        <v>1770592</v>
      </c>
      <c r="F43" s="14">
        <f t="shared" si="1"/>
        <v>196.73244444444444</v>
      </c>
      <c r="G43" s="15">
        <v>111207850</v>
      </c>
      <c r="H43" s="15">
        <v>6323255</v>
      </c>
      <c r="I43" s="8">
        <v>36.9</v>
      </c>
    </row>
    <row r="44" spans="1:9" ht="20.25" customHeight="1" x14ac:dyDescent="0.25">
      <c r="A44" s="29"/>
      <c r="B44" s="11" t="s">
        <v>36</v>
      </c>
      <c r="C44" s="12">
        <v>6066.4</v>
      </c>
      <c r="D44" s="12">
        <f>C44/5000*100</f>
        <v>121.32799999999999</v>
      </c>
      <c r="E44" s="15">
        <v>1813101</v>
      </c>
      <c r="F44" s="14">
        <f>E44/1400000*100</f>
        <v>129.50721428571427</v>
      </c>
      <c r="G44" s="15">
        <v>130799701</v>
      </c>
      <c r="H44" s="15">
        <v>16413403</v>
      </c>
      <c r="I44" s="8">
        <v>58.7</v>
      </c>
    </row>
    <row r="45" spans="1:9" s="2" customFormat="1" ht="24.75" customHeight="1" x14ac:dyDescent="0.25">
      <c r="A45" s="29">
        <v>13</v>
      </c>
      <c r="B45" s="9" t="s">
        <v>37</v>
      </c>
      <c r="C45" s="6">
        <f>C46+C47</f>
        <v>8555.86</v>
      </c>
      <c r="D45" s="6">
        <f t="shared" ref="D45:D50" si="6">C45/5000*100</f>
        <v>171.11720000000003</v>
      </c>
      <c r="E45" s="10">
        <v>2243554</v>
      </c>
      <c r="F45" s="7">
        <f>E45/1400000*100</f>
        <v>160.25385714285713</v>
      </c>
      <c r="G45" s="10">
        <v>191357151</v>
      </c>
      <c r="H45" s="10">
        <v>25880100</v>
      </c>
      <c r="I45" s="5"/>
    </row>
    <row r="46" spans="1:9" ht="24.75" customHeight="1" x14ac:dyDescent="0.25">
      <c r="A46" s="29"/>
      <c r="B46" s="11" t="s">
        <v>37</v>
      </c>
      <c r="C46" s="12">
        <v>5200.1099999999997</v>
      </c>
      <c r="D46" s="12">
        <f t="shared" si="6"/>
        <v>104.0022</v>
      </c>
      <c r="E46" s="21">
        <v>1477711</v>
      </c>
      <c r="F46" s="14">
        <f t="shared" ref="F46:F47" si="7">E46/1400000*100</f>
        <v>105.55078571428571</v>
      </c>
      <c r="G46" s="15">
        <v>128759773</v>
      </c>
      <c r="H46" s="15">
        <v>20442859</v>
      </c>
      <c r="I46" s="8">
        <v>54.1</v>
      </c>
    </row>
    <row r="47" spans="1:9" ht="24.75" customHeight="1" x14ac:dyDescent="0.25">
      <c r="A47" s="29"/>
      <c r="B47" s="11" t="s">
        <v>38</v>
      </c>
      <c r="C47" s="12">
        <v>3355.75</v>
      </c>
      <c r="D47" s="12">
        <f t="shared" si="6"/>
        <v>67.115000000000009</v>
      </c>
      <c r="E47" s="21">
        <v>765843</v>
      </c>
      <c r="F47" s="14">
        <f t="shared" si="7"/>
        <v>54.703071428571427</v>
      </c>
      <c r="G47" s="15">
        <v>60161371</v>
      </c>
      <c r="H47" s="15">
        <v>4900417</v>
      </c>
      <c r="I47" s="8">
        <v>41.6</v>
      </c>
    </row>
    <row r="48" spans="1:9" s="2" customFormat="1" ht="24.75" customHeight="1" x14ac:dyDescent="0.25">
      <c r="A48" s="29">
        <v>14</v>
      </c>
      <c r="B48" s="9" t="s">
        <v>39</v>
      </c>
      <c r="C48" s="6">
        <f>C49+C50+C51</f>
        <v>24233.070000000003</v>
      </c>
      <c r="D48" s="6">
        <f>C48/8000*100</f>
        <v>302.91337500000009</v>
      </c>
      <c r="E48" s="22">
        <v>3872999</v>
      </c>
      <c r="F48" s="7">
        <f t="shared" si="1"/>
        <v>430.33322222222222</v>
      </c>
      <c r="G48" s="10">
        <v>319878839</v>
      </c>
      <c r="H48" s="10">
        <v>27190308</v>
      </c>
      <c r="I48" s="5"/>
    </row>
    <row r="49" spans="1:9" ht="24.75" customHeight="1" x14ac:dyDescent="0.25">
      <c r="A49" s="29"/>
      <c r="B49" s="11" t="s">
        <v>39</v>
      </c>
      <c r="C49" s="12">
        <v>9781.2000000000007</v>
      </c>
      <c r="D49" s="12">
        <f>C49/8000*100</f>
        <v>122.265</v>
      </c>
      <c r="E49" s="13">
        <v>1595597</v>
      </c>
      <c r="F49" s="14">
        <f t="shared" si="1"/>
        <v>177.28855555555555</v>
      </c>
      <c r="G49" s="15">
        <v>134289277</v>
      </c>
      <c r="H49" s="15">
        <v>13168875</v>
      </c>
      <c r="I49" s="8">
        <v>66.7</v>
      </c>
    </row>
    <row r="50" spans="1:9" ht="24.75" customHeight="1" x14ac:dyDescent="0.25">
      <c r="A50" s="29"/>
      <c r="B50" s="11" t="s">
        <v>40</v>
      </c>
      <c r="C50" s="12">
        <v>7942.6</v>
      </c>
      <c r="D50" s="12">
        <f t="shared" si="6"/>
        <v>158.852</v>
      </c>
      <c r="E50" s="13">
        <v>1531253</v>
      </c>
      <c r="F50" s="14">
        <f>E50/1400000*100</f>
        <v>109.37521428571428</v>
      </c>
      <c r="G50" s="15">
        <v>128783104</v>
      </c>
      <c r="H50" s="15">
        <v>10850265</v>
      </c>
      <c r="I50" s="8">
        <v>58.6</v>
      </c>
    </row>
    <row r="51" spans="1:9" ht="24.75" customHeight="1" x14ac:dyDescent="0.25">
      <c r="A51" s="29"/>
      <c r="B51" s="11" t="s">
        <v>41</v>
      </c>
      <c r="C51" s="12">
        <v>6509.27</v>
      </c>
      <c r="D51" s="12">
        <f t="shared" si="0"/>
        <v>81.365875000000017</v>
      </c>
      <c r="E51" s="13">
        <v>746149</v>
      </c>
      <c r="F51" s="14">
        <f t="shared" si="1"/>
        <v>82.905444444444441</v>
      </c>
      <c r="G51" s="15">
        <v>56806458</v>
      </c>
      <c r="H51" s="15">
        <v>3171168</v>
      </c>
      <c r="I51" s="8">
        <v>45.2</v>
      </c>
    </row>
    <row r="52" spans="1:9" s="2" customFormat="1" ht="24.75" customHeight="1" x14ac:dyDescent="0.25">
      <c r="A52" s="29">
        <v>15</v>
      </c>
      <c r="B52" s="9" t="s">
        <v>42</v>
      </c>
      <c r="C52" s="6">
        <f>C53+C54</f>
        <v>18096.400000000001</v>
      </c>
      <c r="D52" s="6">
        <f t="shared" si="0"/>
        <v>226.20500000000004</v>
      </c>
      <c r="E52" s="10">
        <v>3346853</v>
      </c>
      <c r="F52" s="7">
        <f t="shared" si="1"/>
        <v>371.87255555555555</v>
      </c>
      <c r="G52" s="10">
        <v>198132950</v>
      </c>
      <c r="H52" s="10">
        <v>14095836</v>
      </c>
      <c r="I52" s="5"/>
    </row>
    <row r="53" spans="1:9" ht="24.75" customHeight="1" x14ac:dyDescent="0.25">
      <c r="A53" s="29"/>
      <c r="B53" s="11" t="s">
        <v>42</v>
      </c>
      <c r="C53" s="12">
        <v>13070.41</v>
      </c>
      <c r="D53" s="12">
        <f t="shared" si="0"/>
        <v>163.38012499999999</v>
      </c>
      <c r="E53" s="21">
        <v>2292503</v>
      </c>
      <c r="F53" s="14">
        <f t="shared" si="1"/>
        <v>254.72255555555554</v>
      </c>
      <c r="G53" s="15">
        <v>141326492</v>
      </c>
      <c r="H53" s="15">
        <v>8658595</v>
      </c>
      <c r="I53" s="8">
        <v>46.6</v>
      </c>
    </row>
    <row r="54" spans="1:9" ht="24.75" customHeight="1" x14ac:dyDescent="0.25">
      <c r="A54" s="29"/>
      <c r="B54" s="11" t="s">
        <v>43</v>
      </c>
      <c r="C54" s="12">
        <v>5025.99</v>
      </c>
      <c r="D54" s="12">
        <f>C54/5000*100</f>
        <v>100.5198</v>
      </c>
      <c r="E54" s="21">
        <v>1054350</v>
      </c>
      <c r="F54" s="14">
        <f>E54/1400000*100</f>
        <v>75.310714285714283</v>
      </c>
      <c r="G54" s="15">
        <v>62597378</v>
      </c>
      <c r="H54" s="15">
        <v>5437241</v>
      </c>
      <c r="I54" s="8">
        <v>47.3</v>
      </c>
    </row>
    <row r="55" spans="1:9" s="2" customFormat="1" ht="24.75" customHeight="1" x14ac:dyDescent="0.25">
      <c r="A55" s="29">
        <v>16</v>
      </c>
      <c r="B55" s="17" t="s">
        <v>44</v>
      </c>
      <c r="C55" s="6">
        <f>C56+C57+C58</f>
        <v>6772.59</v>
      </c>
      <c r="D55" s="6">
        <f>C55/1500*100</f>
        <v>451.50600000000003</v>
      </c>
      <c r="E55" s="10">
        <f>E56+E57+E58</f>
        <v>14002598</v>
      </c>
      <c r="F55" s="7">
        <f>E55/1000000*100</f>
        <v>1400.2598</v>
      </c>
      <c r="G55" s="10">
        <v>2715782233</v>
      </c>
      <c r="H55" s="10">
        <v>681935586</v>
      </c>
      <c r="I55" s="5"/>
    </row>
    <row r="56" spans="1:9" ht="24.75" customHeight="1" x14ac:dyDescent="0.25">
      <c r="A56" s="29"/>
      <c r="B56" s="18" t="s">
        <v>45</v>
      </c>
      <c r="C56" s="12">
        <v>1982.56</v>
      </c>
      <c r="D56" s="12">
        <f t="shared" ref="D56:D81" si="8">C56/5000*100</f>
        <v>39.651199999999996</v>
      </c>
      <c r="E56" s="15">
        <v>1313905</v>
      </c>
      <c r="F56" s="14">
        <f t="shared" ref="F56:F81" si="9">E56/1400000*100</f>
        <v>93.850357142857149</v>
      </c>
      <c r="G56" s="15">
        <v>417305896</v>
      </c>
      <c r="H56" s="15">
        <v>98218375</v>
      </c>
      <c r="I56" s="8">
        <v>70.400000000000006</v>
      </c>
    </row>
    <row r="57" spans="1:9" ht="24.75" customHeight="1" x14ac:dyDescent="0.25">
      <c r="A57" s="29"/>
      <c r="B57" s="11" t="s">
        <v>46</v>
      </c>
      <c r="C57" s="12">
        <v>2694.64</v>
      </c>
      <c r="D57" s="12">
        <f t="shared" si="8"/>
        <v>53.892799999999994</v>
      </c>
      <c r="E57" s="15">
        <v>2722527</v>
      </c>
      <c r="F57" s="14">
        <f t="shared" si="9"/>
        <v>194.4662142857143</v>
      </c>
      <c r="G57" s="15">
        <v>520205229</v>
      </c>
      <c r="H57" s="15">
        <v>76296888</v>
      </c>
      <c r="I57" s="8">
        <v>107.6</v>
      </c>
    </row>
    <row r="58" spans="1:9" ht="24.75" customHeight="1" x14ac:dyDescent="0.25">
      <c r="A58" s="29"/>
      <c r="B58" s="11" t="s">
        <v>44</v>
      </c>
      <c r="C58" s="12">
        <v>2095.39</v>
      </c>
      <c r="D58" s="12">
        <f>C58/1500*100</f>
        <v>139.69266666666667</v>
      </c>
      <c r="E58" s="15">
        <v>9966166</v>
      </c>
      <c r="F58" s="14">
        <f>E58/1000000*100</f>
        <v>996.61659999999995</v>
      </c>
      <c r="G58" s="15">
        <v>1778271108</v>
      </c>
      <c r="H58" s="15">
        <v>507420323</v>
      </c>
      <c r="I58" s="8">
        <v>81.5</v>
      </c>
    </row>
    <row r="59" spans="1:9" s="2" customFormat="1" ht="24.75" customHeight="1" x14ac:dyDescent="0.25">
      <c r="A59" s="29">
        <v>17</v>
      </c>
      <c r="B59" s="17" t="s">
        <v>47</v>
      </c>
      <c r="C59" s="6">
        <f>C60+C61</f>
        <v>12737.18</v>
      </c>
      <c r="D59" s="6">
        <f t="shared" si="8"/>
        <v>254.74360000000001</v>
      </c>
      <c r="E59" s="10">
        <v>4491408</v>
      </c>
      <c r="F59" s="7">
        <f t="shared" si="9"/>
        <v>320.81485714285714</v>
      </c>
      <c r="G59" s="10">
        <v>609176602</v>
      </c>
      <c r="H59" s="10">
        <v>73458454</v>
      </c>
      <c r="I59" s="5"/>
    </row>
    <row r="60" spans="1:9" ht="27" customHeight="1" x14ac:dyDescent="0.25">
      <c r="A60" s="29"/>
      <c r="B60" s="18" t="s">
        <v>47</v>
      </c>
      <c r="C60" s="12">
        <v>5863.62</v>
      </c>
      <c r="D60" s="12">
        <f t="shared" si="8"/>
        <v>117.27239999999999</v>
      </c>
      <c r="E60" s="15">
        <v>3256999</v>
      </c>
      <c r="F60" s="14">
        <f t="shared" si="9"/>
        <v>232.64278571428571</v>
      </c>
      <c r="G60" s="15">
        <v>493819194</v>
      </c>
      <c r="H60" s="15">
        <v>61948164</v>
      </c>
      <c r="I60" s="8">
        <v>84.5</v>
      </c>
    </row>
    <row r="61" spans="1:9" ht="24.75" customHeight="1" x14ac:dyDescent="0.25">
      <c r="A61" s="29"/>
      <c r="B61" s="11" t="s">
        <v>48</v>
      </c>
      <c r="C61" s="12">
        <v>6873.56</v>
      </c>
      <c r="D61" s="12">
        <f t="shared" si="8"/>
        <v>137.47120000000001</v>
      </c>
      <c r="E61" s="15">
        <v>1234409</v>
      </c>
      <c r="F61" s="14">
        <f t="shared" si="9"/>
        <v>88.172071428571428</v>
      </c>
      <c r="G61" s="15">
        <v>115357408</v>
      </c>
      <c r="H61" s="15">
        <v>11510290</v>
      </c>
      <c r="I61" s="8">
        <v>61</v>
      </c>
    </row>
    <row r="62" spans="1:9" s="2" customFormat="1" ht="28.5" customHeight="1" x14ac:dyDescent="0.25">
      <c r="A62" s="29">
        <v>18</v>
      </c>
      <c r="B62" s="9" t="s">
        <v>49</v>
      </c>
      <c r="C62" s="6">
        <f>C63+C64</f>
        <v>8536.44</v>
      </c>
      <c r="D62" s="6">
        <f t="shared" si="8"/>
        <v>170.72880000000001</v>
      </c>
      <c r="E62" s="22">
        <v>3254170</v>
      </c>
      <c r="F62" s="7">
        <f t="shared" si="9"/>
        <v>232.44071428571428</v>
      </c>
      <c r="G62" s="10">
        <v>312465603</v>
      </c>
      <c r="H62" s="10">
        <v>39704480</v>
      </c>
      <c r="I62" s="5"/>
    </row>
    <row r="63" spans="1:9" ht="28.5" customHeight="1" x14ac:dyDescent="0.25">
      <c r="A63" s="29"/>
      <c r="B63" s="11" t="s">
        <v>49</v>
      </c>
      <c r="C63" s="12">
        <v>4041.65</v>
      </c>
      <c r="D63" s="12">
        <f t="shared" si="8"/>
        <v>80.832999999999998</v>
      </c>
      <c r="E63" s="13">
        <v>1384424</v>
      </c>
      <c r="F63" s="14">
        <f t="shared" si="9"/>
        <v>98.887428571428572</v>
      </c>
      <c r="G63" s="15">
        <v>123878043</v>
      </c>
      <c r="H63" s="15">
        <v>13160234</v>
      </c>
      <c r="I63" s="8">
        <v>64.400000000000006</v>
      </c>
    </row>
    <row r="64" spans="1:9" ht="28.5" customHeight="1" x14ac:dyDescent="0.25">
      <c r="A64" s="29"/>
      <c r="B64" s="11" t="s">
        <v>50</v>
      </c>
      <c r="C64" s="12">
        <v>4494.79</v>
      </c>
      <c r="D64" s="12">
        <f t="shared" si="8"/>
        <v>89.895800000000008</v>
      </c>
      <c r="E64" s="13">
        <v>1869746</v>
      </c>
      <c r="F64" s="14">
        <f t="shared" si="9"/>
        <v>133.55328571428572</v>
      </c>
      <c r="G64" s="15">
        <v>188587560</v>
      </c>
      <c r="H64" s="15">
        <v>26544246</v>
      </c>
      <c r="I64" s="8">
        <v>54.2</v>
      </c>
    </row>
    <row r="65" spans="1:9" s="2" customFormat="1" ht="24.75" customHeight="1" x14ac:dyDescent="0.25">
      <c r="A65" s="29">
        <v>19</v>
      </c>
      <c r="B65" s="17" t="s">
        <v>51</v>
      </c>
      <c r="C65" s="6">
        <f>C66+C67+C68</f>
        <v>6360.83</v>
      </c>
      <c r="D65" s="6">
        <f>C65/1500*100</f>
        <v>424.05533333333335</v>
      </c>
      <c r="E65" s="23" t="s">
        <v>52</v>
      </c>
      <c r="F65" s="7">
        <f>E65/1000000*100</f>
        <v>419.98239999999998</v>
      </c>
      <c r="G65" s="10">
        <v>281674628</v>
      </c>
      <c r="H65" s="10">
        <v>24788357</v>
      </c>
      <c r="I65" s="5"/>
    </row>
    <row r="66" spans="1:9" ht="24.75" customHeight="1" x14ac:dyDescent="0.25">
      <c r="A66" s="29"/>
      <c r="B66" s="18" t="s">
        <v>51</v>
      </c>
      <c r="C66" s="12">
        <v>1440.4</v>
      </c>
      <c r="D66" s="12">
        <f>C66/1500*100</f>
        <v>96.026666666666671</v>
      </c>
      <c r="E66" s="13" t="s">
        <v>53</v>
      </c>
      <c r="F66" s="14">
        <f>E66/1000000*100</f>
        <v>149.86580000000001</v>
      </c>
      <c r="G66" s="15">
        <v>133064733</v>
      </c>
      <c r="H66" s="15">
        <v>12659662</v>
      </c>
      <c r="I66" s="8">
        <v>72.3</v>
      </c>
    </row>
    <row r="67" spans="1:9" ht="24.75" customHeight="1" x14ac:dyDescent="0.25">
      <c r="A67" s="29"/>
      <c r="B67" s="18" t="s">
        <v>54</v>
      </c>
      <c r="C67" s="12">
        <v>3298.2</v>
      </c>
      <c r="D67" s="12">
        <f t="shared" si="8"/>
        <v>65.963999999999999</v>
      </c>
      <c r="E67" s="13" t="s">
        <v>55</v>
      </c>
      <c r="F67" s="14">
        <f t="shared" si="9"/>
        <v>121.66328571428571</v>
      </c>
      <c r="G67" s="15">
        <v>80147270</v>
      </c>
      <c r="H67" s="15">
        <v>5874848</v>
      </c>
      <c r="I67" s="8">
        <v>51.6</v>
      </c>
    </row>
    <row r="68" spans="1:9" ht="24.75" customHeight="1" x14ac:dyDescent="0.25">
      <c r="A68" s="29"/>
      <c r="B68" s="18" t="s">
        <v>56</v>
      </c>
      <c r="C68" s="12">
        <v>1622.23</v>
      </c>
      <c r="D68" s="12">
        <f t="shared" si="8"/>
        <v>32.444600000000001</v>
      </c>
      <c r="E68" s="24" t="s">
        <v>57</v>
      </c>
      <c r="F68" s="14">
        <f t="shared" si="9"/>
        <v>71.277142857142863</v>
      </c>
      <c r="G68" s="15">
        <v>68462625</v>
      </c>
      <c r="H68" s="15">
        <v>6253847</v>
      </c>
      <c r="I68" s="8">
        <v>54</v>
      </c>
    </row>
    <row r="69" spans="1:9" s="2" customFormat="1" ht="24.75" customHeight="1" x14ac:dyDescent="0.25">
      <c r="A69" s="29">
        <v>20</v>
      </c>
      <c r="B69" s="17" t="s">
        <v>58</v>
      </c>
      <c r="C69" s="6">
        <f>C70+C71+C72</f>
        <v>6296.2</v>
      </c>
      <c r="D69" s="6">
        <f t="shared" si="8"/>
        <v>125.92399999999999</v>
      </c>
      <c r="E69" s="23">
        <f>E70+E71+E72</f>
        <v>4257581</v>
      </c>
      <c r="F69" s="7">
        <f t="shared" si="9"/>
        <v>304.1129285714286</v>
      </c>
      <c r="G69" s="10">
        <v>254479941</v>
      </c>
      <c r="H69" s="10">
        <v>21789629</v>
      </c>
      <c r="I69" s="5"/>
    </row>
    <row r="70" spans="1:9" ht="24.75" customHeight="1" x14ac:dyDescent="0.25">
      <c r="A70" s="29"/>
      <c r="B70" s="18" t="s">
        <v>59</v>
      </c>
      <c r="C70" s="12">
        <v>2379.6999999999998</v>
      </c>
      <c r="D70" s="12">
        <f t="shared" si="8"/>
        <v>47.593999999999994</v>
      </c>
      <c r="E70" s="13">
        <v>1653493</v>
      </c>
      <c r="F70" s="14">
        <f t="shared" si="9"/>
        <v>118.10664285714284</v>
      </c>
      <c r="G70" s="15">
        <v>74178255</v>
      </c>
      <c r="H70" s="15">
        <v>6816229</v>
      </c>
      <c r="I70" s="8">
        <v>52.5</v>
      </c>
    </row>
    <row r="71" spans="1:9" ht="24.75" customHeight="1" x14ac:dyDescent="0.25">
      <c r="A71" s="29"/>
      <c r="B71" s="18" t="s">
        <v>58</v>
      </c>
      <c r="C71" s="12">
        <v>1525.73</v>
      </c>
      <c r="D71" s="12">
        <f t="shared" si="8"/>
        <v>30.514600000000002</v>
      </c>
      <c r="E71" s="21">
        <v>1318980</v>
      </c>
      <c r="F71" s="14">
        <f t="shared" si="9"/>
        <v>94.212857142857146</v>
      </c>
      <c r="G71" s="15">
        <v>83678796</v>
      </c>
      <c r="H71" s="15">
        <v>6818655</v>
      </c>
      <c r="I71" s="8">
        <v>49.1</v>
      </c>
    </row>
    <row r="72" spans="1:9" ht="24.75" customHeight="1" x14ac:dyDescent="0.25">
      <c r="A72" s="29"/>
      <c r="B72" s="18" t="s">
        <v>60</v>
      </c>
      <c r="C72" s="12">
        <v>2390.77</v>
      </c>
      <c r="D72" s="12">
        <f t="shared" si="8"/>
        <v>47.815400000000004</v>
      </c>
      <c r="E72" s="15">
        <v>1285108</v>
      </c>
      <c r="F72" s="14">
        <f t="shared" si="9"/>
        <v>91.793428571428564</v>
      </c>
      <c r="G72" s="15">
        <v>96622890</v>
      </c>
      <c r="H72" s="15">
        <v>8154745</v>
      </c>
      <c r="I72" s="8">
        <v>50.2</v>
      </c>
    </row>
    <row r="73" spans="1:9" s="2" customFormat="1" ht="24.75" customHeight="1" x14ac:dyDescent="0.25">
      <c r="A73" s="29">
        <v>21</v>
      </c>
      <c r="B73" s="9" t="s">
        <v>61</v>
      </c>
      <c r="C73" s="6">
        <f>C74+C75</f>
        <v>5938.64</v>
      </c>
      <c r="D73" s="6">
        <f t="shared" si="8"/>
        <v>118.77280000000002</v>
      </c>
      <c r="E73" s="10">
        <v>4370046</v>
      </c>
      <c r="F73" s="7">
        <f t="shared" si="9"/>
        <v>312.14614285714288</v>
      </c>
      <c r="G73" s="10">
        <v>249534461</v>
      </c>
      <c r="H73" s="10">
        <v>21630027</v>
      </c>
      <c r="I73" s="5"/>
    </row>
    <row r="74" spans="1:9" ht="24.75" customHeight="1" x14ac:dyDescent="0.25">
      <c r="A74" s="29"/>
      <c r="B74" s="11" t="s">
        <v>61</v>
      </c>
      <c r="C74" s="12">
        <v>3382.28</v>
      </c>
      <c r="D74" s="12">
        <f t="shared" si="8"/>
        <v>67.645600000000002</v>
      </c>
      <c r="E74" s="15">
        <v>2108850</v>
      </c>
      <c r="F74" s="14">
        <f t="shared" si="9"/>
        <v>150.63214285714287</v>
      </c>
      <c r="G74" s="15">
        <v>122763606</v>
      </c>
      <c r="H74" s="15">
        <v>9439023</v>
      </c>
      <c r="I74" s="8">
        <v>63.6</v>
      </c>
    </row>
    <row r="75" spans="1:9" ht="24.75" customHeight="1" x14ac:dyDescent="0.25">
      <c r="A75" s="29"/>
      <c r="B75" s="18" t="s">
        <v>62</v>
      </c>
      <c r="C75" s="12">
        <v>2556.36</v>
      </c>
      <c r="D75" s="12">
        <f t="shared" si="8"/>
        <v>51.127200000000009</v>
      </c>
      <c r="E75" s="15">
        <v>2261196</v>
      </c>
      <c r="F75" s="14">
        <f t="shared" si="9"/>
        <v>161.51400000000001</v>
      </c>
      <c r="G75" s="15">
        <v>137261901</v>
      </c>
      <c r="H75" s="15">
        <v>12191004</v>
      </c>
      <c r="I75" s="8">
        <v>59.7</v>
      </c>
    </row>
    <row r="76" spans="1:9" s="2" customFormat="1" ht="24.75" customHeight="1" x14ac:dyDescent="0.25">
      <c r="A76" s="29">
        <v>22</v>
      </c>
      <c r="B76" s="17" t="s">
        <v>63</v>
      </c>
      <c r="C76" s="6">
        <f>C77+C78</f>
        <v>7942.39</v>
      </c>
      <c r="D76" s="6">
        <f t="shared" si="8"/>
        <v>158.84780000000001</v>
      </c>
      <c r="E76" s="10">
        <v>2606672</v>
      </c>
      <c r="F76" s="7">
        <f t="shared" si="9"/>
        <v>186.19085714285714</v>
      </c>
      <c r="G76" s="10">
        <v>297735681</v>
      </c>
      <c r="H76" s="10">
        <v>10481971</v>
      </c>
      <c r="I76" s="5"/>
    </row>
    <row r="77" spans="1:9" ht="24.75" customHeight="1" x14ac:dyDescent="0.25">
      <c r="A77" s="29"/>
      <c r="B77" s="18" t="s">
        <v>64</v>
      </c>
      <c r="C77" s="12">
        <v>2667.88</v>
      </c>
      <c r="D77" s="12">
        <f t="shared" si="8"/>
        <v>53.357600000000005</v>
      </c>
      <c r="E77" s="13">
        <v>1066503</v>
      </c>
      <c r="F77" s="14">
        <f t="shared" si="9"/>
        <v>76.178785714285709</v>
      </c>
      <c r="G77" s="15">
        <v>65625190</v>
      </c>
      <c r="H77" s="15">
        <v>4323202</v>
      </c>
      <c r="I77" s="8">
        <v>65.2</v>
      </c>
    </row>
    <row r="78" spans="1:9" ht="24.75" customHeight="1" x14ac:dyDescent="0.25">
      <c r="A78" s="29"/>
      <c r="B78" s="18" t="s">
        <v>63</v>
      </c>
      <c r="C78" s="12">
        <v>5274.51</v>
      </c>
      <c r="D78" s="12">
        <f t="shared" si="8"/>
        <v>105.4902</v>
      </c>
      <c r="E78" s="13">
        <v>1540169</v>
      </c>
      <c r="F78" s="14">
        <f t="shared" si="9"/>
        <v>110.01207142857143</v>
      </c>
      <c r="G78" s="15">
        <v>87535463</v>
      </c>
      <c r="H78" s="15">
        <v>6158769</v>
      </c>
      <c r="I78" s="8">
        <v>55.3</v>
      </c>
    </row>
    <row r="79" spans="1:9" s="2" customFormat="1" ht="24.75" customHeight="1" x14ac:dyDescent="0.25">
      <c r="A79" s="29">
        <v>23</v>
      </c>
      <c r="B79" s="9" t="s">
        <v>65</v>
      </c>
      <c r="C79" s="6">
        <f>C80+C81</f>
        <v>9888.91</v>
      </c>
      <c r="D79" s="6">
        <f t="shared" si="8"/>
        <v>197.7782</v>
      </c>
      <c r="E79" s="10">
        <f>E80+E81</f>
        <v>4952238</v>
      </c>
      <c r="F79" s="7">
        <f t="shared" si="9"/>
        <v>353.73128571428572</v>
      </c>
      <c r="G79" s="10">
        <v>271345883</v>
      </c>
      <c r="H79" s="10">
        <v>26279135</v>
      </c>
      <c r="I79" s="5"/>
    </row>
    <row r="80" spans="1:9" ht="24.75" customHeight="1" x14ac:dyDescent="0.25">
      <c r="A80" s="29"/>
      <c r="B80" s="11" t="s">
        <v>66</v>
      </c>
      <c r="C80" s="12">
        <v>6352.08</v>
      </c>
      <c r="D80" s="12">
        <f t="shared" si="8"/>
        <v>127.0416</v>
      </c>
      <c r="E80" s="13">
        <v>2210387</v>
      </c>
      <c r="F80" s="14">
        <f t="shared" si="9"/>
        <v>157.88478571428573</v>
      </c>
      <c r="G80" s="15">
        <v>144575028</v>
      </c>
      <c r="H80" s="15">
        <v>17866588</v>
      </c>
      <c r="I80" s="8">
        <v>61.7</v>
      </c>
    </row>
    <row r="81" spans="1:9" ht="24.75" customHeight="1" x14ac:dyDescent="0.25">
      <c r="A81" s="29"/>
      <c r="B81" s="11" t="s">
        <v>65</v>
      </c>
      <c r="C81" s="12">
        <v>3536.83</v>
      </c>
      <c r="D81" s="12">
        <f t="shared" si="8"/>
        <v>70.736599999999996</v>
      </c>
      <c r="E81" s="21">
        <v>2741851</v>
      </c>
      <c r="F81" s="14">
        <f t="shared" si="9"/>
        <v>195.84649999999999</v>
      </c>
      <c r="G81" s="15">
        <v>126770855</v>
      </c>
      <c r="H81" s="15">
        <v>8412547</v>
      </c>
      <c r="I81" s="8">
        <v>50</v>
      </c>
    </row>
    <row r="82" spans="1:9" s="2" customFormat="1" ht="24.75" customHeight="1" x14ac:dyDescent="0.25">
      <c r="A82" s="5">
        <v>24</v>
      </c>
      <c r="B82" s="9" t="s">
        <v>67</v>
      </c>
      <c r="C82" s="6">
        <v>9539.93</v>
      </c>
      <c r="D82" s="6">
        <f t="shared" ref="D82:D86" si="10">C82/8000*100</f>
        <v>119.24912500000001</v>
      </c>
      <c r="E82" s="10">
        <v>673091</v>
      </c>
      <c r="F82" s="7">
        <f t="shared" ref="F82:F86" si="11">E82/900000*100</f>
        <v>74.787888888888887</v>
      </c>
      <c r="G82" s="10">
        <v>31663387</v>
      </c>
      <c r="H82" s="10">
        <v>1574989</v>
      </c>
      <c r="I82" s="5">
        <v>28.2</v>
      </c>
    </row>
    <row r="83" spans="1:9" s="2" customFormat="1" ht="24.75" customHeight="1" x14ac:dyDescent="0.25">
      <c r="A83" s="5">
        <v>25</v>
      </c>
      <c r="B83" s="9" t="s">
        <v>68</v>
      </c>
      <c r="C83" s="6">
        <v>6700.39</v>
      </c>
      <c r="D83" s="6">
        <f t="shared" si="10"/>
        <v>83.754875000000013</v>
      </c>
      <c r="E83" s="10">
        <v>573119</v>
      </c>
      <c r="F83" s="7">
        <f t="shared" si="11"/>
        <v>63.67988888888889</v>
      </c>
      <c r="G83" s="10">
        <v>25203769</v>
      </c>
      <c r="H83" s="10">
        <v>2476011</v>
      </c>
      <c r="I83" s="5">
        <v>30.7</v>
      </c>
    </row>
    <row r="84" spans="1:9" s="2" customFormat="1" ht="24.75" customHeight="1" x14ac:dyDescent="0.25">
      <c r="A84" s="5">
        <v>26</v>
      </c>
      <c r="B84" s="9" t="s">
        <v>69</v>
      </c>
      <c r="C84" s="6">
        <v>9068.73</v>
      </c>
      <c r="D84" s="6">
        <f t="shared" si="10"/>
        <v>113.35912500000001</v>
      </c>
      <c r="E84" s="10">
        <v>512601</v>
      </c>
      <c r="F84" s="7">
        <f t="shared" si="11"/>
        <v>56.955666666666673</v>
      </c>
      <c r="G84" s="10">
        <v>31024867</v>
      </c>
      <c r="H84" s="10">
        <v>2509439</v>
      </c>
      <c r="I84" s="5">
        <v>30.4</v>
      </c>
    </row>
    <row r="85" spans="1:9" s="2" customFormat="1" ht="24.75" customHeight="1" x14ac:dyDescent="0.25">
      <c r="A85" s="5">
        <v>27</v>
      </c>
      <c r="B85" s="9" t="s">
        <v>70</v>
      </c>
      <c r="C85" s="6">
        <v>8310.18</v>
      </c>
      <c r="D85" s="6">
        <f t="shared" si="10"/>
        <v>103.87725</v>
      </c>
      <c r="E85" s="10">
        <v>881384</v>
      </c>
      <c r="F85" s="7">
        <f t="shared" si="11"/>
        <v>97.931555555555562</v>
      </c>
      <c r="G85" s="10">
        <v>49735616</v>
      </c>
      <c r="H85" s="10">
        <v>10727290</v>
      </c>
      <c r="I85" s="5">
        <v>37.200000000000003</v>
      </c>
    </row>
    <row r="86" spans="1:9" s="2" customFormat="1" ht="24.75" customHeight="1" x14ac:dyDescent="0.25">
      <c r="A86" s="5">
        <v>28</v>
      </c>
      <c r="B86" s="9" t="s">
        <v>71</v>
      </c>
      <c r="C86" s="6">
        <v>14108.89</v>
      </c>
      <c r="D86" s="6">
        <f t="shared" si="10"/>
        <v>176.36112499999999</v>
      </c>
      <c r="E86" s="10">
        <v>1404587</v>
      </c>
      <c r="F86" s="7">
        <f t="shared" si="11"/>
        <v>156.06522222222225</v>
      </c>
      <c r="G86" s="10">
        <v>76626373</v>
      </c>
      <c r="H86" s="10">
        <v>4138845</v>
      </c>
      <c r="I86" s="5">
        <v>32.5</v>
      </c>
    </row>
    <row r="87" spans="1:9" s="2" customFormat="1" ht="24.75" customHeight="1" x14ac:dyDescent="0.25">
      <c r="A87" s="5">
        <v>29</v>
      </c>
      <c r="B87" s="9" t="s">
        <v>72</v>
      </c>
      <c r="C87" s="6">
        <v>3359.84</v>
      </c>
      <c r="D87" s="6">
        <f>C87/1500*100</f>
        <v>223.98933333333332</v>
      </c>
      <c r="E87" s="10">
        <v>8807523</v>
      </c>
      <c r="F87" s="7">
        <f>E87/1000000*100</f>
        <v>880.75229999999999</v>
      </c>
      <c r="G87" s="10">
        <v>1425521277</v>
      </c>
      <c r="H87" s="10">
        <v>511338453</v>
      </c>
      <c r="I87" s="5">
        <v>89</v>
      </c>
    </row>
    <row r="88" spans="1:9" s="2" customFormat="1" ht="24.75" customHeight="1" x14ac:dyDescent="0.25">
      <c r="A88" s="5">
        <v>30</v>
      </c>
      <c r="B88" s="9" t="s">
        <v>73</v>
      </c>
      <c r="C88" s="6">
        <v>6207.95</v>
      </c>
      <c r="D88" s="6">
        <f>C88/3500*100</f>
        <v>177.37</v>
      </c>
      <c r="E88" s="10">
        <v>1497447</v>
      </c>
      <c r="F88" s="7">
        <f>E88/1400000*100</f>
        <v>106.9605</v>
      </c>
      <c r="G88" s="10">
        <v>347533978</v>
      </c>
      <c r="H88" s="10">
        <v>53730346</v>
      </c>
      <c r="I88" s="5">
        <v>73.3</v>
      </c>
    </row>
    <row r="89" spans="1:9" s="2" customFormat="1" ht="24.75" customHeight="1" x14ac:dyDescent="0.25">
      <c r="A89" s="5">
        <v>31</v>
      </c>
      <c r="B89" s="9" t="s">
        <v>74</v>
      </c>
      <c r="C89" s="6">
        <v>11114.71</v>
      </c>
      <c r="D89" s="6">
        <f t="shared" ref="D89:D92" si="12">C89/5000*100</f>
        <v>222.29419999999999</v>
      </c>
      <c r="E89" s="10">
        <v>4324783</v>
      </c>
      <c r="F89" s="7">
        <f t="shared" ref="F89:F92" si="13">E89/1400000*100</f>
        <v>308.91307142857147</v>
      </c>
      <c r="G89" s="10">
        <v>316994504</v>
      </c>
      <c r="H89" s="10">
        <v>56781432</v>
      </c>
      <c r="I89" s="5">
        <v>63.5</v>
      </c>
    </row>
    <row r="90" spans="1:9" s="2" customFormat="1" ht="24.75" customHeight="1" x14ac:dyDescent="0.25">
      <c r="A90" s="5">
        <v>32</v>
      </c>
      <c r="B90" s="9" t="s">
        <v>75</v>
      </c>
      <c r="C90" s="6">
        <v>16486.5</v>
      </c>
      <c r="D90" s="6">
        <f t="shared" si="12"/>
        <v>329.73</v>
      </c>
      <c r="E90" s="10">
        <v>3831694</v>
      </c>
      <c r="F90" s="7">
        <f t="shared" si="13"/>
        <v>273.69242857142859</v>
      </c>
      <c r="G90" s="10">
        <v>216943727</v>
      </c>
      <c r="H90" s="10">
        <v>25443225</v>
      </c>
      <c r="I90" s="5">
        <v>55.4</v>
      </c>
    </row>
    <row r="91" spans="1:9" s="2" customFormat="1" ht="24.75" customHeight="1" x14ac:dyDescent="0.25">
      <c r="A91" s="5">
        <v>33</v>
      </c>
      <c r="B91" s="9" t="s">
        <v>76</v>
      </c>
      <c r="C91" s="6">
        <v>4947.1099999999997</v>
      </c>
      <c r="D91" s="6">
        <f>C91/1500*100</f>
        <v>329.8073333333333</v>
      </c>
      <c r="E91" s="10">
        <v>1432986</v>
      </c>
      <c r="F91" s="7">
        <f>E91/1000000*100</f>
        <v>143.29860000000002</v>
      </c>
      <c r="G91" s="10">
        <v>80966514</v>
      </c>
      <c r="H91" s="10">
        <v>12787196</v>
      </c>
      <c r="I91" s="5">
        <v>62.8</v>
      </c>
    </row>
    <row r="92" spans="1:9" s="2" customFormat="1" ht="24.75" customHeight="1" x14ac:dyDescent="0.25">
      <c r="A92" s="5">
        <v>34</v>
      </c>
      <c r="B92" s="9" t="s">
        <v>77</v>
      </c>
      <c r="C92" s="6">
        <v>5994.45</v>
      </c>
      <c r="D92" s="6">
        <f t="shared" si="12"/>
        <v>119.889</v>
      </c>
      <c r="E92" s="10">
        <v>1622901</v>
      </c>
      <c r="F92" s="7">
        <f t="shared" si="13"/>
        <v>115.92150000000001</v>
      </c>
      <c r="G92" s="10">
        <v>112855090</v>
      </c>
      <c r="H92" s="10">
        <v>17972968</v>
      </c>
      <c r="I92" s="5">
        <v>51.6</v>
      </c>
    </row>
    <row r="93" spans="1:9" ht="20.25" customHeight="1" x14ac:dyDescent="0.25">
      <c r="A93" s="30" t="s">
        <v>78</v>
      </c>
      <c r="B93" s="31"/>
      <c r="C93" s="25">
        <f>C92+C91+C90+C89+C88+C87+C86+C85+C84+C83+C82+C79+C76+C73+C69+C65+C62+C59+C55+C52+C48+C45+C42+C39+C36+C33+C29+C26+C23+C20+C16+C13+C10+C7</f>
        <v>331325.61999999994</v>
      </c>
      <c r="D93" s="25"/>
      <c r="E93" s="22">
        <f t="shared" ref="E93:H93" si="14">E92+E91+E90+E89+E88+E87+E86+E85+E84+E83+E82+E79+E76+E73+E69+E65+E62+E59+E55+E52+E48+E45+E42+E39+E36+E33+E29+E26+E23+E20+E16+E13+E10+E7</f>
        <v>113571926</v>
      </c>
      <c r="F93" s="22"/>
      <c r="G93" s="22">
        <f t="shared" si="14"/>
        <v>11679148076</v>
      </c>
      <c r="H93" s="22">
        <f t="shared" si="14"/>
        <v>2192960901</v>
      </c>
      <c r="I93" s="26"/>
    </row>
  </sheetData>
  <mergeCells count="31">
    <mergeCell ref="A93:B93"/>
    <mergeCell ref="A45:A47"/>
    <mergeCell ref="A48:A51"/>
    <mergeCell ref="A52:A54"/>
    <mergeCell ref="A55:A58"/>
    <mergeCell ref="A59:A61"/>
    <mergeCell ref="A62:A64"/>
    <mergeCell ref="A65:A68"/>
    <mergeCell ref="A69:A72"/>
    <mergeCell ref="A73:A75"/>
    <mergeCell ref="A76:A78"/>
    <mergeCell ref="A79:A81"/>
    <mergeCell ref="A42:A44"/>
    <mergeCell ref="A7:A9"/>
    <mergeCell ref="A10:A12"/>
    <mergeCell ref="A13:A15"/>
    <mergeCell ref="A16:A19"/>
    <mergeCell ref="A20:A22"/>
    <mergeCell ref="A23:A25"/>
    <mergeCell ref="A26:A28"/>
    <mergeCell ref="A29:A32"/>
    <mergeCell ref="A33:A35"/>
    <mergeCell ref="A36:A38"/>
    <mergeCell ref="A39:A41"/>
    <mergeCell ref="A2:I2"/>
    <mergeCell ref="A3:I3"/>
    <mergeCell ref="A5:A6"/>
    <mergeCell ref="B5:B6"/>
    <mergeCell ref="C5:D5"/>
    <mergeCell ref="E5:F5"/>
    <mergeCell ref="G5:I5"/>
  </mergeCells>
  <pageMargins left="0.7" right="0.7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2025-05-09T12:26:39Z</cp:lastPrinted>
  <dcterms:created xsi:type="dcterms:W3CDTF">2025-05-08T08:11:17Z</dcterms:created>
  <dcterms:modified xsi:type="dcterms:W3CDTF">2025-05-09T12:28:01Z</dcterms:modified>
</cp:coreProperties>
</file>